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rianK\Downloads\"/>
    </mc:Choice>
  </mc:AlternateContent>
  <xr:revisionPtr revIDLastSave="1" documentId="13_ncr:1_{26E00A3C-3ED9-457E-ADCC-8CA141B37380}" xr6:coauthVersionLast="47" xr6:coauthVersionMax="47" xr10:uidLastSave="{971133EE-F151-4E4F-8ED0-5260A393647A}"/>
  <bookViews>
    <workbookView xWindow="-108" yWindow="-108" windowWidth="23256" windowHeight="12576" xr2:uid="{3F2D6F34-8CA9-477C-8F3A-6C53BEC65A15}"/>
  </bookViews>
  <sheets>
    <sheet name="Praca_domowa" sheetId="2" r:id="rId1"/>
    <sheet name="Sheet1" sheetId="1" r:id="rId2"/>
  </sheets>
  <definedNames>
    <definedName name="_r">Sheet1!$D$5</definedName>
    <definedName name="a">Sheet1!$G$4</definedName>
    <definedName name="alfa">Sheet1!$D$3</definedName>
    <definedName name="dt">Sheet1!$D$6</definedName>
    <definedName name="eps">Sheet1!$G$5</definedName>
    <definedName name="g">Sheet1!$D$8</definedName>
    <definedName name="h">Sheet1!$D$4</definedName>
    <definedName name="I">Sheet1!$G$3</definedName>
    <definedName name="m">Sheet1!$D$7</definedName>
    <definedName name="xs">Sheet1!$L$7</definedName>
    <definedName name="ys">Sheet1!$M$7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2" i="2" l="1"/>
  <c r="D45" i="2" l="1"/>
  <c r="D44" i="2"/>
  <c r="D43" i="2"/>
  <c r="D42" i="2"/>
  <c r="D41" i="2"/>
  <c r="D40" i="2"/>
  <c r="D39" i="2"/>
  <c r="D38" i="2"/>
  <c r="D37" i="2"/>
  <c r="D36" i="2"/>
  <c r="D35" i="2"/>
  <c r="N34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AB13" i="2"/>
  <c r="AB14" i="2" s="1"/>
  <c r="AB15" i="2" s="1"/>
  <c r="AB16" i="2" s="1"/>
  <c r="AB17" i="2" s="1"/>
  <c r="AB18" i="2" s="1"/>
  <c r="AB19" i="2" s="1"/>
  <c r="AB20" i="2" s="1"/>
  <c r="AB21" i="2" s="1"/>
  <c r="AB22" i="2" s="1"/>
  <c r="AB23" i="2" s="1"/>
  <c r="AB24" i="2" s="1"/>
  <c r="AB25" i="2" s="1"/>
  <c r="AB26" i="2" s="1"/>
  <c r="AB27" i="2" s="1"/>
  <c r="AB28" i="2" s="1"/>
  <c r="AB29" i="2" s="1"/>
  <c r="AB30" i="2" s="1"/>
  <c r="AB31" i="2" s="1"/>
  <c r="AB32" i="2" s="1"/>
  <c r="AB33" i="2" s="1"/>
  <c r="AB34" i="2" s="1"/>
  <c r="AB35" i="2" s="1"/>
  <c r="AB36" i="2" s="1"/>
  <c r="AB37" i="2" s="1"/>
  <c r="AB38" i="2" s="1"/>
  <c r="AB39" i="2" s="1"/>
  <c r="AB40" i="2" s="1"/>
  <c r="AB41" i="2" s="1"/>
  <c r="AB42" i="2" s="1"/>
  <c r="AB43" i="2" s="1"/>
  <c r="AB44" i="2" s="1"/>
  <c r="AB45" i="2" s="1"/>
  <c r="N13" i="2"/>
  <c r="N14" i="2" s="1"/>
  <c r="D13" i="2"/>
  <c r="B13" i="2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Y12" i="2"/>
  <c r="V12" i="2"/>
  <c r="T13" i="2" s="1"/>
  <c r="D12" i="2"/>
  <c r="L4" i="2"/>
  <c r="J3" i="2"/>
  <c r="F3" i="2"/>
  <c r="C3" i="2"/>
  <c r="P6" i="2" l="1"/>
  <c r="O6" i="2"/>
  <c r="M6" i="2"/>
  <c r="L6" i="2"/>
  <c r="N15" i="2"/>
  <c r="Y13" i="2"/>
  <c r="N35" i="2"/>
  <c r="N36" i="2" l="1"/>
  <c r="N16" i="2"/>
  <c r="N17" i="2" l="1"/>
  <c r="N37" i="2"/>
  <c r="N38" i="2" l="1"/>
  <c r="N18" i="2"/>
  <c r="N19" i="2" l="1"/>
  <c r="N39" i="2"/>
  <c r="N40" i="2" l="1"/>
  <c r="N20" i="2"/>
  <c r="N21" i="2" l="1"/>
  <c r="N41" i="2"/>
  <c r="N22" i="2" l="1"/>
  <c r="N42" i="2"/>
  <c r="N43" i="2" l="1"/>
  <c r="N23" i="2"/>
  <c r="N24" i="2" l="1"/>
  <c r="N44" i="2"/>
  <c r="N25" i="2" l="1"/>
  <c r="N45" i="2"/>
  <c r="N26" i="2" l="1"/>
  <c r="N27" i="2" l="1"/>
  <c r="N28" i="2" l="1"/>
  <c r="N29" i="2" l="1"/>
  <c r="N30" i="2" l="1"/>
  <c r="N31" i="2" l="1"/>
  <c r="N32" i="2" l="1"/>
  <c r="G3" i="1" l="1"/>
  <c r="AE12" i="2" s="1"/>
  <c r="Y12" i="1"/>
  <c r="W13" i="1"/>
  <c r="W14" i="1" s="1"/>
  <c r="W15" i="1" s="1"/>
  <c r="W16" i="1" s="1"/>
  <c r="W17" i="1" s="1"/>
  <c r="W18" i="1" s="1"/>
  <c r="W19" i="1" s="1"/>
  <c r="W20" i="1" s="1"/>
  <c r="W21" i="1" s="1"/>
  <c r="W22" i="1" s="1"/>
  <c r="W23" i="1" s="1"/>
  <c r="W24" i="1" s="1"/>
  <c r="W25" i="1" s="1"/>
  <c r="W26" i="1" s="1"/>
  <c r="W27" i="1" s="1"/>
  <c r="W28" i="1" s="1"/>
  <c r="W29" i="1" s="1"/>
  <c r="W30" i="1" s="1"/>
  <c r="W31" i="1" s="1"/>
  <c r="W32" i="1" s="1"/>
  <c r="W33" i="1" s="1"/>
  <c r="W34" i="1" s="1"/>
  <c r="W35" i="1" s="1"/>
  <c r="W36" i="1" s="1"/>
  <c r="W37" i="1" s="1"/>
  <c r="W38" i="1" s="1"/>
  <c r="W39" i="1" s="1"/>
  <c r="W40" i="1" s="1"/>
  <c r="W41" i="1" s="1"/>
  <c r="W42" i="1" s="1"/>
  <c r="W43" i="1" s="1"/>
  <c r="W44" i="1" s="1"/>
  <c r="W45" i="1" s="1"/>
  <c r="T12" i="1"/>
  <c r="R12" i="1"/>
  <c r="P13" i="1" s="1"/>
  <c r="T13" i="1" s="1"/>
  <c r="L4" i="1"/>
  <c r="M6" i="1" s="1"/>
  <c r="L13" i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E43" i="1"/>
  <c r="E44" i="1"/>
  <c r="E45" i="1"/>
  <c r="E33" i="1"/>
  <c r="E34" i="1"/>
  <c r="E35" i="1"/>
  <c r="E36" i="1"/>
  <c r="E37" i="1"/>
  <c r="E38" i="1"/>
  <c r="E39" i="1"/>
  <c r="E40" i="1"/>
  <c r="E41" i="1"/>
  <c r="E42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14" i="1"/>
  <c r="E15" i="1"/>
  <c r="E16" i="1"/>
  <c r="E17" i="1"/>
  <c r="E18" i="1"/>
  <c r="E19" i="1"/>
  <c r="E13" i="1"/>
  <c r="C13" i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G12" i="1"/>
  <c r="D13" i="1" s="1"/>
  <c r="E12" i="1"/>
  <c r="J3" i="1"/>
  <c r="D3" i="1"/>
  <c r="H12" i="2" l="1"/>
  <c r="I4" i="2"/>
  <c r="F4" i="2"/>
  <c r="G12" i="2"/>
  <c r="I4" i="1"/>
  <c r="G4" i="1"/>
  <c r="J12" i="1"/>
  <c r="J13" i="1"/>
  <c r="O6" i="1"/>
  <c r="P6" i="1"/>
  <c r="H34" i="1"/>
  <c r="G5" i="1"/>
  <c r="L6" i="1"/>
  <c r="I13" i="1"/>
  <c r="U13" i="1" s="1"/>
  <c r="H16" i="1"/>
  <c r="H25" i="1"/>
  <c r="H15" i="1"/>
  <c r="H12" i="1"/>
  <c r="F13" i="1" s="1"/>
  <c r="H27" i="1"/>
  <c r="H37" i="1"/>
  <c r="H18" i="1"/>
  <c r="H31" i="1"/>
  <c r="H20" i="1"/>
  <c r="H17" i="1"/>
  <c r="H30" i="1"/>
  <c r="H26" i="1"/>
  <c r="H22" i="1"/>
  <c r="H40" i="1"/>
  <c r="H36" i="1"/>
  <c r="H33" i="1"/>
  <c r="H44" i="1"/>
  <c r="H23" i="1"/>
  <c r="H41" i="1"/>
  <c r="H45" i="1"/>
  <c r="H14" i="1"/>
  <c r="I12" i="1"/>
  <c r="U12" i="1" s="1"/>
  <c r="H13" i="1"/>
  <c r="H29" i="1"/>
  <c r="H39" i="1"/>
  <c r="H21" i="1"/>
  <c r="H35" i="1"/>
  <c r="H43" i="1"/>
  <c r="H19" i="1"/>
  <c r="H32" i="1"/>
  <c r="H28" i="1"/>
  <c r="H24" i="1"/>
  <c r="H42" i="1"/>
  <c r="H38" i="1"/>
  <c r="O7" i="1"/>
  <c r="L7" i="1"/>
  <c r="X45" i="2" l="1"/>
  <c r="W45" i="2"/>
  <c r="X44" i="2"/>
  <c r="W44" i="2"/>
  <c r="X43" i="2"/>
  <c r="W43" i="2"/>
  <c r="X42" i="2"/>
  <c r="W42" i="2"/>
  <c r="X41" i="2"/>
  <c r="W41" i="2"/>
  <c r="X40" i="2"/>
  <c r="W40" i="2"/>
  <c r="X39" i="2"/>
  <c r="W39" i="2"/>
  <c r="X38" i="2"/>
  <c r="W38" i="2"/>
  <c r="X37" i="2"/>
  <c r="W37" i="2"/>
  <c r="X36" i="2"/>
  <c r="W36" i="2"/>
  <c r="X35" i="2"/>
  <c r="W35" i="2"/>
  <c r="X34" i="2"/>
  <c r="W34" i="2"/>
  <c r="X33" i="2"/>
  <c r="W33" i="2"/>
  <c r="X32" i="2"/>
  <c r="W32" i="2"/>
  <c r="X31" i="2"/>
  <c r="W31" i="2"/>
  <c r="X30" i="2"/>
  <c r="W30" i="2"/>
  <c r="X29" i="2"/>
  <c r="W29" i="2"/>
  <c r="X28" i="2"/>
  <c r="W28" i="2"/>
  <c r="X27" i="2"/>
  <c r="W27" i="2"/>
  <c r="X26" i="2"/>
  <c r="W26" i="2"/>
  <c r="X25" i="2"/>
  <c r="W25" i="2"/>
  <c r="X24" i="2"/>
  <c r="W24" i="2"/>
  <c r="X23" i="2"/>
  <c r="W23" i="2"/>
  <c r="X22" i="2"/>
  <c r="W22" i="2"/>
  <c r="X21" i="2"/>
  <c r="W21" i="2"/>
  <c r="X20" i="2"/>
  <c r="W20" i="2"/>
  <c r="X19" i="2"/>
  <c r="W19" i="2"/>
  <c r="X18" i="2"/>
  <c r="W18" i="2"/>
  <c r="X17" i="2"/>
  <c r="W17" i="2"/>
  <c r="X16" i="2"/>
  <c r="W16" i="2"/>
  <c r="X15" i="2"/>
  <c r="W15" i="2"/>
  <c r="X14" i="2"/>
  <c r="W14" i="2"/>
  <c r="X13" i="2"/>
  <c r="W13" i="2"/>
  <c r="X12" i="2"/>
  <c r="V13" i="2" s="1"/>
  <c r="T14" i="2" s="1"/>
  <c r="W12" i="2"/>
  <c r="U13" i="2" s="1"/>
  <c r="J45" i="2"/>
  <c r="I45" i="2"/>
  <c r="J44" i="2"/>
  <c r="I44" i="2"/>
  <c r="J43" i="2"/>
  <c r="I43" i="2"/>
  <c r="J42" i="2"/>
  <c r="I42" i="2"/>
  <c r="J41" i="2"/>
  <c r="I41" i="2"/>
  <c r="J40" i="2"/>
  <c r="I40" i="2"/>
  <c r="J39" i="2"/>
  <c r="I39" i="2"/>
  <c r="J38" i="2"/>
  <c r="I38" i="2"/>
  <c r="J37" i="2"/>
  <c r="I37" i="2"/>
  <c r="J36" i="2"/>
  <c r="I36" i="2"/>
  <c r="J35" i="2"/>
  <c r="I35" i="2"/>
  <c r="J34" i="2"/>
  <c r="I34" i="2"/>
  <c r="J33" i="2"/>
  <c r="I33" i="2"/>
  <c r="J32" i="2"/>
  <c r="I32" i="2"/>
  <c r="J31" i="2"/>
  <c r="I31" i="2"/>
  <c r="J30" i="2"/>
  <c r="I30" i="2"/>
  <c r="J29" i="2"/>
  <c r="I29" i="2"/>
  <c r="J28" i="2"/>
  <c r="I28" i="2"/>
  <c r="J27" i="2"/>
  <c r="I27" i="2"/>
  <c r="J26" i="2"/>
  <c r="I26" i="2"/>
  <c r="J25" i="2"/>
  <c r="I25" i="2"/>
  <c r="J24" i="2"/>
  <c r="I24" i="2"/>
  <c r="J23" i="2"/>
  <c r="I23" i="2"/>
  <c r="J22" i="2"/>
  <c r="I22" i="2"/>
  <c r="J21" i="2"/>
  <c r="I21" i="2"/>
  <c r="J20" i="2"/>
  <c r="I20" i="2"/>
  <c r="J19" i="2"/>
  <c r="I19" i="2"/>
  <c r="J18" i="2"/>
  <c r="I18" i="2"/>
  <c r="J17" i="2"/>
  <c r="I17" i="2"/>
  <c r="J16" i="2"/>
  <c r="I16" i="2"/>
  <c r="J15" i="2"/>
  <c r="I15" i="2"/>
  <c r="J14" i="2"/>
  <c r="I14" i="2"/>
  <c r="J13" i="2"/>
  <c r="I13" i="2"/>
  <c r="J12" i="2"/>
  <c r="I12" i="2"/>
  <c r="E13" i="2" s="1"/>
  <c r="F5" i="2"/>
  <c r="Z12" i="2"/>
  <c r="O7" i="2" s="1"/>
  <c r="L7" i="2"/>
  <c r="AD12" i="2"/>
  <c r="AF12" i="2" s="1"/>
  <c r="AA12" i="2"/>
  <c r="P7" i="2" s="1"/>
  <c r="M7" i="2"/>
  <c r="O33" i="2"/>
  <c r="O12" i="2"/>
  <c r="O14" i="2"/>
  <c r="O13" i="2"/>
  <c r="O34" i="2"/>
  <c r="O15" i="2"/>
  <c r="O35" i="2"/>
  <c r="O36" i="2"/>
  <c r="O16" i="2"/>
  <c r="O17" i="2"/>
  <c r="O37" i="2"/>
  <c r="O18" i="2"/>
  <c r="O38" i="2"/>
  <c r="O39" i="2"/>
  <c r="O19" i="2"/>
  <c r="O20" i="2"/>
  <c r="O40" i="2"/>
  <c r="O21" i="2"/>
  <c r="O41" i="2"/>
  <c r="O22" i="2"/>
  <c r="O42" i="2"/>
  <c r="O23" i="2"/>
  <c r="O43" i="2"/>
  <c r="O44" i="2"/>
  <c r="O24" i="2"/>
  <c r="O25" i="2"/>
  <c r="O45" i="2"/>
  <c r="O26" i="2"/>
  <c r="O27" i="2"/>
  <c r="O28" i="2"/>
  <c r="O29" i="2"/>
  <c r="O30" i="2"/>
  <c r="O31" i="2"/>
  <c r="O32" i="2"/>
  <c r="V13" i="1"/>
  <c r="X13" i="1"/>
  <c r="V12" i="1"/>
  <c r="X12" i="1"/>
  <c r="Z12" i="1" s="1"/>
  <c r="S22" i="1"/>
  <c r="S40" i="1"/>
  <c r="S15" i="1"/>
  <c r="S23" i="1"/>
  <c r="S31" i="1"/>
  <c r="S39" i="1"/>
  <c r="S13" i="1"/>
  <c r="S16" i="1"/>
  <c r="S32" i="1"/>
  <c r="S17" i="1"/>
  <c r="S25" i="1"/>
  <c r="S33" i="1"/>
  <c r="S41" i="1"/>
  <c r="S18" i="1"/>
  <c r="S26" i="1"/>
  <c r="S34" i="1"/>
  <c r="S12" i="1"/>
  <c r="Q13" i="1" s="1"/>
  <c r="Y13" i="1" s="1"/>
  <c r="Z13" i="1" s="1"/>
  <c r="S20" i="1"/>
  <c r="S44" i="1"/>
  <c r="S42" i="1"/>
  <c r="S28" i="1"/>
  <c r="S19" i="1"/>
  <c r="S27" i="1"/>
  <c r="S35" i="1"/>
  <c r="S43" i="1"/>
  <c r="S36" i="1"/>
  <c r="S21" i="1"/>
  <c r="S29" i="1"/>
  <c r="S37" i="1"/>
  <c r="S45" i="1"/>
  <c r="S14" i="1"/>
  <c r="S30" i="1"/>
  <c r="S38" i="1"/>
  <c r="S24" i="1"/>
  <c r="M32" i="1"/>
  <c r="M28" i="1"/>
  <c r="M17" i="1"/>
  <c r="M13" i="1"/>
  <c r="M27" i="1"/>
  <c r="M25" i="1"/>
  <c r="M21" i="1"/>
  <c r="M23" i="1"/>
  <c r="M14" i="1"/>
  <c r="M31" i="1"/>
  <c r="M19" i="1"/>
  <c r="M22" i="1"/>
  <c r="M16" i="1"/>
  <c r="M24" i="1"/>
  <c r="M12" i="1"/>
  <c r="M15" i="1"/>
  <c r="M18" i="1"/>
  <c r="M29" i="1"/>
  <c r="M26" i="1"/>
  <c r="M30" i="1"/>
  <c r="M20" i="1"/>
  <c r="G13" i="1"/>
  <c r="D14" i="1" s="1"/>
  <c r="F14" i="1"/>
  <c r="P7" i="1"/>
  <c r="M7" i="1"/>
  <c r="F14" i="2" l="1"/>
  <c r="E14" i="2"/>
  <c r="AE13" i="2"/>
  <c r="F13" i="2"/>
  <c r="C13" i="2"/>
  <c r="V14" i="2"/>
  <c r="U14" i="2"/>
  <c r="T15" i="2"/>
  <c r="Y15" i="2" s="1"/>
  <c r="Y14" i="2"/>
  <c r="P33" i="2"/>
  <c r="P12" i="2"/>
  <c r="P14" i="2"/>
  <c r="P13" i="2"/>
  <c r="P34" i="2"/>
  <c r="P35" i="2"/>
  <c r="P15" i="2"/>
  <c r="P16" i="2"/>
  <c r="P36" i="2"/>
  <c r="P37" i="2"/>
  <c r="P17" i="2"/>
  <c r="P38" i="2"/>
  <c r="P18" i="2"/>
  <c r="P39" i="2"/>
  <c r="P19" i="2"/>
  <c r="P40" i="2"/>
  <c r="P20" i="2"/>
  <c r="P41" i="2"/>
  <c r="P21" i="2"/>
  <c r="P22" i="2"/>
  <c r="P42" i="2"/>
  <c r="P43" i="2"/>
  <c r="P23" i="2"/>
  <c r="P44" i="2"/>
  <c r="P24" i="2"/>
  <c r="P25" i="2"/>
  <c r="P45" i="2"/>
  <c r="P26" i="2"/>
  <c r="P27" i="2"/>
  <c r="P28" i="2"/>
  <c r="P29" i="2"/>
  <c r="P30" i="2"/>
  <c r="P31" i="2"/>
  <c r="P32" i="2"/>
  <c r="N15" i="1"/>
  <c r="N23" i="1"/>
  <c r="N31" i="1"/>
  <c r="N25" i="1"/>
  <c r="N13" i="1"/>
  <c r="N30" i="1"/>
  <c r="N16" i="1"/>
  <c r="N24" i="1"/>
  <c r="N32" i="1"/>
  <c r="N17" i="1"/>
  <c r="N29" i="1"/>
  <c r="N22" i="1"/>
  <c r="N18" i="1"/>
  <c r="N26" i="1"/>
  <c r="N27" i="1"/>
  <c r="N28" i="1"/>
  <c r="N14" i="1"/>
  <c r="N19" i="1"/>
  <c r="N20" i="1"/>
  <c r="N21" i="1"/>
  <c r="N12" i="1"/>
  <c r="Q14" i="1"/>
  <c r="Y14" i="1" s="1"/>
  <c r="R13" i="1"/>
  <c r="P14" i="1" s="1"/>
  <c r="G14" i="1"/>
  <c r="D15" i="1" s="1"/>
  <c r="F15" i="1"/>
  <c r="J14" i="1"/>
  <c r="X14" i="1" s="1"/>
  <c r="I14" i="1"/>
  <c r="V15" i="2" l="1"/>
  <c r="T16" i="2" s="1"/>
  <c r="Y16" i="2" s="1"/>
  <c r="U15" i="2"/>
  <c r="H13" i="2"/>
  <c r="G13" i="2"/>
  <c r="Z13" i="2" s="1"/>
  <c r="C14" i="2"/>
  <c r="F15" i="2"/>
  <c r="E15" i="2"/>
  <c r="AE14" i="2"/>
  <c r="Z14" i="1"/>
  <c r="R14" i="1"/>
  <c r="P15" i="1" s="1"/>
  <c r="Q15" i="1"/>
  <c r="Y15" i="1" s="1"/>
  <c r="T14" i="1"/>
  <c r="J15" i="1"/>
  <c r="X15" i="1" s="1"/>
  <c r="I15" i="1"/>
  <c r="G15" i="1"/>
  <c r="D16" i="1" s="1"/>
  <c r="F16" i="1"/>
  <c r="E16" i="2" l="1"/>
  <c r="F16" i="2"/>
  <c r="AE15" i="2"/>
  <c r="H14" i="2"/>
  <c r="G14" i="2"/>
  <c r="Z14" i="2" s="1"/>
  <c r="C15" i="2"/>
  <c r="AD13" i="2"/>
  <c r="AF13" i="2" s="1"/>
  <c r="AA13" i="2"/>
  <c r="U16" i="2"/>
  <c r="V16" i="2"/>
  <c r="T17" i="2" s="1"/>
  <c r="Y17" i="2" s="1"/>
  <c r="Z15" i="1"/>
  <c r="T15" i="1"/>
  <c r="V14" i="1"/>
  <c r="U14" i="1"/>
  <c r="R15" i="1"/>
  <c r="P16" i="1" s="1"/>
  <c r="T16" i="1" s="1"/>
  <c r="Q16" i="1"/>
  <c r="Y16" i="1" s="1"/>
  <c r="J16" i="1"/>
  <c r="X16" i="1" s="1"/>
  <c r="I16" i="1"/>
  <c r="F17" i="1"/>
  <c r="G16" i="1"/>
  <c r="D17" i="1" s="1"/>
  <c r="U17" i="2" l="1"/>
  <c r="V17" i="2"/>
  <c r="T18" i="2" s="1"/>
  <c r="Y18" i="2" s="1"/>
  <c r="C16" i="2"/>
  <c r="H15" i="2"/>
  <c r="G15" i="2"/>
  <c r="Z15" i="2" s="1"/>
  <c r="AD14" i="2"/>
  <c r="AF14" i="2" s="1"/>
  <c r="AA14" i="2"/>
  <c r="F17" i="2"/>
  <c r="AE16" i="2"/>
  <c r="E17" i="2"/>
  <c r="Z16" i="1"/>
  <c r="V16" i="1"/>
  <c r="U16" i="1"/>
  <c r="R16" i="1"/>
  <c r="P17" i="1" s="1"/>
  <c r="T17" i="1" s="1"/>
  <c r="Q17" i="1"/>
  <c r="Y17" i="1" s="1"/>
  <c r="V15" i="1"/>
  <c r="U15" i="1"/>
  <c r="I17" i="1"/>
  <c r="J17" i="1"/>
  <c r="X17" i="1" s="1"/>
  <c r="F18" i="1"/>
  <c r="G17" i="1"/>
  <c r="D18" i="1" s="1"/>
  <c r="F18" i="2" l="1"/>
  <c r="E18" i="2"/>
  <c r="AE17" i="2"/>
  <c r="AD15" i="2"/>
  <c r="AF15" i="2" s="1"/>
  <c r="AA15" i="2"/>
  <c r="C17" i="2"/>
  <c r="H16" i="2"/>
  <c r="G16" i="2"/>
  <c r="Z16" i="2" s="1"/>
  <c r="U18" i="2"/>
  <c r="V18" i="2"/>
  <c r="T19" i="2" s="1"/>
  <c r="Y19" i="2" s="1"/>
  <c r="Z17" i="1"/>
  <c r="Q18" i="1"/>
  <c r="Y18" i="1" s="1"/>
  <c r="R17" i="1"/>
  <c r="P18" i="1" s="1"/>
  <c r="T18" i="1" s="1"/>
  <c r="V17" i="1"/>
  <c r="U17" i="1"/>
  <c r="J18" i="1"/>
  <c r="X18" i="1" s="1"/>
  <c r="I18" i="1"/>
  <c r="F19" i="1"/>
  <c r="G18" i="1"/>
  <c r="D19" i="1" s="1"/>
  <c r="U19" i="2" l="1"/>
  <c r="V19" i="2"/>
  <c r="T20" i="2" s="1"/>
  <c r="Y20" i="2" s="1"/>
  <c r="AD16" i="2"/>
  <c r="AF16" i="2" s="1"/>
  <c r="AA16" i="2"/>
  <c r="C18" i="2"/>
  <c r="H17" i="2"/>
  <c r="G17" i="2"/>
  <c r="Z17" i="2" s="1"/>
  <c r="F19" i="2"/>
  <c r="AE18" i="2"/>
  <c r="E19" i="2"/>
  <c r="Z18" i="1"/>
  <c r="Q19" i="1"/>
  <c r="Y19" i="1" s="1"/>
  <c r="R18" i="1"/>
  <c r="P19" i="1" s="1"/>
  <c r="T19" i="1" s="1"/>
  <c r="V18" i="1"/>
  <c r="U18" i="1"/>
  <c r="I19" i="1"/>
  <c r="J19" i="1"/>
  <c r="X19" i="1" s="1"/>
  <c r="G19" i="1"/>
  <c r="D20" i="1" s="1"/>
  <c r="F20" i="1"/>
  <c r="F20" i="2" l="1"/>
  <c r="E20" i="2"/>
  <c r="AE19" i="2"/>
  <c r="AD17" i="2"/>
  <c r="AF17" i="2" s="1"/>
  <c r="AA17" i="2"/>
  <c r="C19" i="2"/>
  <c r="H18" i="2"/>
  <c r="G18" i="2"/>
  <c r="Z18" i="2" s="1"/>
  <c r="U20" i="2"/>
  <c r="V20" i="2"/>
  <c r="T21" i="2" s="1"/>
  <c r="Y21" i="2" s="1"/>
  <c r="Z19" i="1"/>
  <c r="Q20" i="1"/>
  <c r="Y20" i="1" s="1"/>
  <c r="R19" i="1"/>
  <c r="P20" i="1" s="1"/>
  <c r="T20" i="1" s="1"/>
  <c r="V19" i="1"/>
  <c r="U19" i="1"/>
  <c r="J20" i="1"/>
  <c r="X20" i="1" s="1"/>
  <c r="I20" i="1"/>
  <c r="F21" i="1"/>
  <c r="G20" i="1"/>
  <c r="D21" i="1" s="1"/>
  <c r="U21" i="2" l="1"/>
  <c r="V21" i="2"/>
  <c r="T22" i="2" s="1"/>
  <c r="Y22" i="2" s="1"/>
  <c r="AD18" i="2"/>
  <c r="AF18" i="2" s="1"/>
  <c r="AA18" i="2"/>
  <c r="C20" i="2"/>
  <c r="H19" i="2"/>
  <c r="G19" i="2"/>
  <c r="Z19" i="2" s="1"/>
  <c r="F21" i="2"/>
  <c r="E21" i="2"/>
  <c r="AE20" i="2"/>
  <c r="Z20" i="1"/>
  <c r="R20" i="1"/>
  <c r="P21" i="1" s="1"/>
  <c r="T21" i="1" s="1"/>
  <c r="Q21" i="1"/>
  <c r="Y21" i="1" s="1"/>
  <c r="U20" i="1"/>
  <c r="V20" i="1"/>
  <c r="J21" i="1"/>
  <c r="X21" i="1" s="1"/>
  <c r="I21" i="1"/>
  <c r="F22" i="1"/>
  <c r="G21" i="1"/>
  <c r="D22" i="1" s="1"/>
  <c r="F22" i="2" l="1"/>
  <c r="E22" i="2"/>
  <c r="AE21" i="2"/>
  <c r="AD19" i="2"/>
  <c r="AF19" i="2" s="1"/>
  <c r="AA19" i="2"/>
  <c r="C21" i="2"/>
  <c r="H20" i="2"/>
  <c r="G20" i="2"/>
  <c r="Z20" i="2" s="1"/>
  <c r="U22" i="2"/>
  <c r="V22" i="2"/>
  <c r="T23" i="2" s="1"/>
  <c r="Y23" i="2" s="1"/>
  <c r="Z21" i="1"/>
  <c r="R21" i="1"/>
  <c r="P22" i="1" s="1"/>
  <c r="T22" i="1" s="1"/>
  <c r="Q22" i="1"/>
  <c r="Y22" i="1" s="1"/>
  <c r="V21" i="1"/>
  <c r="U21" i="1"/>
  <c r="J22" i="1"/>
  <c r="X22" i="1" s="1"/>
  <c r="I22" i="1"/>
  <c r="F23" i="1"/>
  <c r="G22" i="1"/>
  <c r="D23" i="1" s="1"/>
  <c r="U23" i="2" l="1"/>
  <c r="V23" i="2"/>
  <c r="T24" i="2" s="1"/>
  <c r="Y24" i="2" s="1"/>
  <c r="AD20" i="2"/>
  <c r="AF20" i="2" s="1"/>
  <c r="AA20" i="2"/>
  <c r="C22" i="2"/>
  <c r="H21" i="2"/>
  <c r="G21" i="2"/>
  <c r="Z21" i="2" s="1"/>
  <c r="F23" i="2"/>
  <c r="AE22" i="2"/>
  <c r="E23" i="2"/>
  <c r="Z22" i="1"/>
  <c r="R22" i="1"/>
  <c r="P23" i="1" s="1"/>
  <c r="T23" i="1" s="1"/>
  <c r="Q23" i="1"/>
  <c r="Y23" i="1" s="1"/>
  <c r="V22" i="1"/>
  <c r="U22" i="1"/>
  <c r="G23" i="1"/>
  <c r="D24" i="1" s="1"/>
  <c r="F24" i="1"/>
  <c r="J23" i="1"/>
  <c r="X23" i="1" s="1"/>
  <c r="I23" i="1"/>
  <c r="F24" i="2" l="1"/>
  <c r="E24" i="2"/>
  <c r="AE23" i="2"/>
  <c r="AD21" i="2"/>
  <c r="AF21" i="2" s="1"/>
  <c r="AA21" i="2"/>
  <c r="C23" i="2"/>
  <c r="H22" i="2"/>
  <c r="G22" i="2"/>
  <c r="Z22" i="2" s="1"/>
  <c r="U24" i="2"/>
  <c r="V24" i="2"/>
  <c r="T25" i="2" s="1"/>
  <c r="Y25" i="2" s="1"/>
  <c r="Z23" i="1"/>
  <c r="Q24" i="1"/>
  <c r="Y24" i="1" s="1"/>
  <c r="R23" i="1"/>
  <c r="P24" i="1" s="1"/>
  <c r="T24" i="1" s="1"/>
  <c r="V23" i="1"/>
  <c r="U23" i="1"/>
  <c r="J24" i="1"/>
  <c r="X24" i="1" s="1"/>
  <c r="I24" i="1"/>
  <c r="G24" i="1"/>
  <c r="D25" i="1" s="1"/>
  <c r="F25" i="1"/>
  <c r="U25" i="2" l="1"/>
  <c r="V25" i="2"/>
  <c r="T26" i="2" s="1"/>
  <c r="Y26" i="2" s="1"/>
  <c r="AD22" i="2"/>
  <c r="AF22" i="2" s="1"/>
  <c r="AA22" i="2"/>
  <c r="C24" i="2"/>
  <c r="H23" i="2"/>
  <c r="G23" i="2"/>
  <c r="Z23" i="2" s="1"/>
  <c r="F25" i="2"/>
  <c r="E25" i="2"/>
  <c r="AE24" i="2"/>
  <c r="Z24" i="1"/>
  <c r="V24" i="1"/>
  <c r="U24" i="1"/>
  <c r="R24" i="1"/>
  <c r="P25" i="1" s="1"/>
  <c r="T25" i="1" s="1"/>
  <c r="Q25" i="1"/>
  <c r="Y25" i="1" s="1"/>
  <c r="G25" i="1"/>
  <c r="D26" i="1" s="1"/>
  <c r="F26" i="1"/>
  <c r="J25" i="1"/>
  <c r="X25" i="1" s="1"/>
  <c r="I25" i="1"/>
  <c r="F26" i="2" l="1"/>
  <c r="E26" i="2"/>
  <c r="AE25" i="2"/>
  <c r="AD23" i="2"/>
  <c r="AF23" i="2" s="1"/>
  <c r="AA23" i="2"/>
  <c r="C25" i="2"/>
  <c r="H24" i="2"/>
  <c r="G24" i="2"/>
  <c r="Z24" i="2" s="1"/>
  <c r="U26" i="2"/>
  <c r="V26" i="2"/>
  <c r="T27" i="2" s="1"/>
  <c r="Y27" i="2" s="1"/>
  <c r="Z25" i="1"/>
  <c r="V25" i="1"/>
  <c r="U25" i="1"/>
  <c r="R25" i="1"/>
  <c r="P26" i="1" s="1"/>
  <c r="T26" i="1" s="1"/>
  <c r="Q26" i="1"/>
  <c r="Y26" i="1" s="1"/>
  <c r="J26" i="1"/>
  <c r="X26" i="1" s="1"/>
  <c r="I26" i="1"/>
  <c r="G26" i="1"/>
  <c r="D27" i="1" s="1"/>
  <c r="F27" i="1"/>
  <c r="U27" i="2" l="1"/>
  <c r="V27" i="2"/>
  <c r="T28" i="2" s="1"/>
  <c r="Y28" i="2" s="1"/>
  <c r="AD24" i="2"/>
  <c r="AF24" i="2" s="1"/>
  <c r="AA24" i="2"/>
  <c r="C26" i="2"/>
  <c r="H25" i="2"/>
  <c r="G25" i="2"/>
  <c r="Z25" i="2" s="1"/>
  <c r="F27" i="2"/>
  <c r="E27" i="2"/>
  <c r="AE26" i="2"/>
  <c r="Z26" i="1"/>
  <c r="V26" i="1"/>
  <c r="U26" i="1"/>
  <c r="R26" i="1"/>
  <c r="P27" i="1" s="1"/>
  <c r="T27" i="1" s="1"/>
  <c r="Q27" i="1"/>
  <c r="Y27" i="1" s="1"/>
  <c r="F28" i="1"/>
  <c r="G27" i="1"/>
  <c r="D28" i="1" s="1"/>
  <c r="I27" i="1"/>
  <c r="J27" i="1"/>
  <c r="X27" i="1" s="1"/>
  <c r="F28" i="2" l="1"/>
  <c r="E28" i="2"/>
  <c r="AE27" i="2"/>
  <c r="AD25" i="2"/>
  <c r="AF25" i="2" s="1"/>
  <c r="AA25" i="2"/>
  <c r="C27" i="2"/>
  <c r="H26" i="2"/>
  <c r="G26" i="2"/>
  <c r="Z26" i="2" s="1"/>
  <c r="V28" i="2"/>
  <c r="T29" i="2" s="1"/>
  <c r="Y29" i="2" s="1"/>
  <c r="U28" i="2"/>
  <c r="Z27" i="1"/>
  <c r="U27" i="1"/>
  <c r="V27" i="1"/>
  <c r="R27" i="1"/>
  <c r="P28" i="1" s="1"/>
  <c r="T28" i="1" s="1"/>
  <c r="Q28" i="1"/>
  <c r="Y28" i="1" s="1"/>
  <c r="I28" i="1"/>
  <c r="J28" i="1"/>
  <c r="X28" i="1" s="1"/>
  <c r="G28" i="1"/>
  <c r="D29" i="1" s="1"/>
  <c r="F29" i="1"/>
  <c r="V29" i="2" l="1"/>
  <c r="T30" i="2" s="1"/>
  <c r="Y30" i="2" s="1"/>
  <c r="U29" i="2"/>
  <c r="AD26" i="2"/>
  <c r="AF26" i="2" s="1"/>
  <c r="AA26" i="2"/>
  <c r="C28" i="2"/>
  <c r="H27" i="2"/>
  <c r="G27" i="2"/>
  <c r="Z27" i="2" s="1"/>
  <c r="AE28" i="2"/>
  <c r="F29" i="2"/>
  <c r="E29" i="2"/>
  <c r="Z28" i="1"/>
  <c r="R28" i="1"/>
  <c r="P29" i="1" s="1"/>
  <c r="Q29" i="1"/>
  <c r="Y29" i="1" s="1"/>
  <c r="U28" i="1"/>
  <c r="V28" i="1"/>
  <c r="J29" i="1"/>
  <c r="X29" i="1" s="1"/>
  <c r="I29" i="1"/>
  <c r="F30" i="1"/>
  <c r="G29" i="1"/>
  <c r="D30" i="1" s="1"/>
  <c r="AE29" i="2" l="1"/>
  <c r="F30" i="2"/>
  <c r="E30" i="2"/>
  <c r="AD27" i="2"/>
  <c r="AF27" i="2" s="1"/>
  <c r="AA27" i="2"/>
  <c r="C29" i="2"/>
  <c r="H28" i="2"/>
  <c r="G28" i="2"/>
  <c r="Z28" i="2" s="1"/>
  <c r="V30" i="2"/>
  <c r="T31" i="2" s="1"/>
  <c r="Y31" i="2" s="1"/>
  <c r="U30" i="2"/>
  <c r="Z29" i="1"/>
  <c r="T29" i="1"/>
  <c r="Q30" i="1"/>
  <c r="Y30" i="1" s="1"/>
  <c r="R29" i="1"/>
  <c r="P30" i="1" s="1"/>
  <c r="T30" i="1" s="1"/>
  <c r="I30" i="1"/>
  <c r="J30" i="1"/>
  <c r="X30" i="1" s="1"/>
  <c r="G30" i="1"/>
  <c r="D31" i="1" s="1"/>
  <c r="F31" i="1"/>
  <c r="V31" i="2" l="1"/>
  <c r="T32" i="2" s="1"/>
  <c r="Y32" i="2" s="1"/>
  <c r="U31" i="2"/>
  <c r="AD28" i="2"/>
  <c r="AF28" i="2" s="1"/>
  <c r="AA28" i="2"/>
  <c r="C30" i="2"/>
  <c r="H29" i="2"/>
  <c r="G29" i="2"/>
  <c r="Z29" i="2" s="1"/>
  <c r="AE30" i="2"/>
  <c r="F31" i="2"/>
  <c r="E31" i="2"/>
  <c r="Z30" i="1"/>
  <c r="Q31" i="1"/>
  <c r="Y31" i="1" s="1"/>
  <c r="R30" i="1"/>
  <c r="P31" i="1" s="1"/>
  <c r="T31" i="1" s="1"/>
  <c r="V30" i="1"/>
  <c r="U30" i="1"/>
  <c r="U29" i="1"/>
  <c r="V29" i="1"/>
  <c r="G31" i="1"/>
  <c r="D32" i="1" s="1"/>
  <c r="F32" i="1"/>
  <c r="J31" i="1"/>
  <c r="X31" i="1" s="1"/>
  <c r="I31" i="1"/>
  <c r="AE31" i="2" l="1"/>
  <c r="F32" i="2"/>
  <c r="E32" i="2"/>
  <c r="AD29" i="2"/>
  <c r="AF29" i="2" s="1"/>
  <c r="AA29" i="2"/>
  <c r="C31" i="2"/>
  <c r="H30" i="2"/>
  <c r="G30" i="2"/>
  <c r="Z30" i="2" s="1"/>
  <c r="V32" i="2"/>
  <c r="T33" i="2" s="1"/>
  <c r="Y33" i="2" s="1"/>
  <c r="U32" i="2"/>
  <c r="Z31" i="1"/>
  <c r="Q32" i="1"/>
  <c r="Y32" i="1" s="1"/>
  <c r="R31" i="1"/>
  <c r="P32" i="1" s="1"/>
  <c r="T32" i="1" s="1"/>
  <c r="V31" i="1"/>
  <c r="U31" i="1"/>
  <c r="G32" i="1"/>
  <c r="D33" i="1" s="1"/>
  <c r="F33" i="1"/>
  <c r="J32" i="1"/>
  <c r="X32" i="1" s="1"/>
  <c r="I32" i="1"/>
  <c r="V33" i="2" l="1"/>
  <c r="T34" i="2" s="1"/>
  <c r="Y34" i="2" s="1"/>
  <c r="U33" i="2"/>
  <c r="AD30" i="2"/>
  <c r="AF30" i="2" s="1"/>
  <c r="AA30" i="2"/>
  <c r="C32" i="2"/>
  <c r="H31" i="2"/>
  <c r="G31" i="2"/>
  <c r="Z31" i="2" s="1"/>
  <c r="AE32" i="2"/>
  <c r="F33" i="2"/>
  <c r="E33" i="2"/>
  <c r="Z32" i="1"/>
  <c r="V32" i="1"/>
  <c r="U32" i="1"/>
  <c r="Q33" i="1"/>
  <c r="Y33" i="1" s="1"/>
  <c r="R32" i="1"/>
  <c r="P33" i="1" s="1"/>
  <c r="T33" i="1" s="1"/>
  <c r="J33" i="1"/>
  <c r="X33" i="1" s="1"/>
  <c r="I33" i="1"/>
  <c r="G33" i="1"/>
  <c r="D34" i="1" s="1"/>
  <c r="F34" i="1"/>
  <c r="E34" i="2" l="1"/>
  <c r="AE33" i="2"/>
  <c r="F34" i="2"/>
  <c r="AD31" i="2"/>
  <c r="AF31" i="2" s="1"/>
  <c r="AA31" i="2"/>
  <c r="C33" i="2"/>
  <c r="H32" i="2"/>
  <c r="G32" i="2"/>
  <c r="Z32" i="2" s="1"/>
  <c r="V34" i="2"/>
  <c r="T35" i="2" s="1"/>
  <c r="Y35" i="2" s="1"/>
  <c r="U34" i="2"/>
  <c r="Z33" i="1"/>
  <c r="V33" i="1"/>
  <c r="U33" i="1"/>
  <c r="Q34" i="1"/>
  <c r="Y34" i="1" s="1"/>
  <c r="R33" i="1"/>
  <c r="P34" i="1" s="1"/>
  <c r="J34" i="1"/>
  <c r="X34" i="1" s="1"/>
  <c r="I34" i="1"/>
  <c r="G34" i="1"/>
  <c r="D35" i="1" s="1"/>
  <c r="F35" i="1"/>
  <c r="V35" i="2" l="1"/>
  <c r="T36" i="2" s="1"/>
  <c r="Y36" i="2" s="1"/>
  <c r="U35" i="2"/>
  <c r="AD32" i="2"/>
  <c r="AF32" i="2" s="1"/>
  <c r="AA32" i="2"/>
  <c r="C34" i="2"/>
  <c r="H33" i="2"/>
  <c r="G33" i="2"/>
  <c r="Z33" i="2" s="1"/>
  <c r="E35" i="2"/>
  <c r="AE34" i="2"/>
  <c r="F35" i="2"/>
  <c r="Z34" i="1"/>
  <c r="T34" i="1"/>
  <c r="R34" i="1"/>
  <c r="P35" i="1" s="1"/>
  <c r="T35" i="1" s="1"/>
  <c r="Q35" i="1"/>
  <c r="Y35" i="1" s="1"/>
  <c r="I35" i="1"/>
  <c r="J35" i="1"/>
  <c r="X35" i="1" s="1"/>
  <c r="G35" i="1"/>
  <c r="D36" i="1" s="1"/>
  <c r="F36" i="1"/>
  <c r="E36" i="2" l="1"/>
  <c r="AE35" i="2"/>
  <c r="F36" i="2"/>
  <c r="AD33" i="2"/>
  <c r="AF33" i="2" s="1"/>
  <c r="AA33" i="2"/>
  <c r="G34" i="2"/>
  <c r="Z34" i="2" s="1"/>
  <c r="C35" i="2"/>
  <c r="H34" i="2"/>
  <c r="V36" i="2"/>
  <c r="T37" i="2" s="1"/>
  <c r="Y37" i="2" s="1"/>
  <c r="U36" i="2"/>
  <c r="Z35" i="1"/>
  <c r="V35" i="1"/>
  <c r="U35" i="1"/>
  <c r="R35" i="1"/>
  <c r="P36" i="1" s="1"/>
  <c r="Q36" i="1"/>
  <c r="Y36" i="1" s="1"/>
  <c r="V34" i="1"/>
  <c r="U34" i="1"/>
  <c r="J36" i="1"/>
  <c r="X36" i="1" s="1"/>
  <c r="I36" i="1"/>
  <c r="G36" i="1"/>
  <c r="D37" i="1" s="1"/>
  <c r="F37" i="1"/>
  <c r="V37" i="2" l="1"/>
  <c r="T38" i="2" s="1"/>
  <c r="Y38" i="2" s="1"/>
  <c r="U37" i="2"/>
  <c r="AD34" i="2"/>
  <c r="AF34" i="2" s="1"/>
  <c r="AA34" i="2"/>
  <c r="G35" i="2"/>
  <c r="Z35" i="2" s="1"/>
  <c r="C36" i="2"/>
  <c r="H35" i="2"/>
  <c r="E37" i="2"/>
  <c r="AE36" i="2"/>
  <c r="F37" i="2"/>
  <c r="Z36" i="1"/>
  <c r="R36" i="1"/>
  <c r="Q37" i="1"/>
  <c r="Y37" i="1" s="1"/>
  <c r="T36" i="1"/>
  <c r="P37" i="1"/>
  <c r="J37" i="1"/>
  <c r="X37" i="1" s="1"/>
  <c r="I37" i="1"/>
  <c r="G37" i="1"/>
  <c r="D38" i="1" s="1"/>
  <c r="F38" i="1"/>
  <c r="E38" i="2" l="1"/>
  <c r="AE37" i="2"/>
  <c r="F38" i="2"/>
  <c r="AD35" i="2"/>
  <c r="AF35" i="2" s="1"/>
  <c r="AA35" i="2"/>
  <c r="G36" i="2"/>
  <c r="Z36" i="2" s="1"/>
  <c r="C37" i="2"/>
  <c r="H36" i="2"/>
  <c r="V38" i="2"/>
  <c r="T39" i="2" s="1"/>
  <c r="Y39" i="2" s="1"/>
  <c r="U38" i="2"/>
  <c r="Z37" i="1"/>
  <c r="U36" i="1"/>
  <c r="V36" i="1"/>
  <c r="T37" i="1"/>
  <c r="R37" i="1"/>
  <c r="P38" i="1" s="1"/>
  <c r="T38" i="1" s="1"/>
  <c r="Q38" i="1"/>
  <c r="Y38" i="1" s="1"/>
  <c r="F39" i="1"/>
  <c r="G38" i="1"/>
  <c r="D39" i="1" s="1"/>
  <c r="J38" i="1"/>
  <c r="X38" i="1" s="1"/>
  <c r="I38" i="1"/>
  <c r="V39" i="2" l="1"/>
  <c r="T40" i="2" s="1"/>
  <c r="Y40" i="2" s="1"/>
  <c r="U39" i="2"/>
  <c r="AD36" i="2"/>
  <c r="AF36" i="2" s="1"/>
  <c r="AA36" i="2"/>
  <c r="G37" i="2"/>
  <c r="Z37" i="2" s="1"/>
  <c r="C38" i="2"/>
  <c r="H37" i="2"/>
  <c r="E39" i="2"/>
  <c r="AE38" i="2"/>
  <c r="F39" i="2"/>
  <c r="Z38" i="1"/>
  <c r="V38" i="1"/>
  <c r="U38" i="1"/>
  <c r="R38" i="1"/>
  <c r="P39" i="1" s="1"/>
  <c r="T39" i="1" s="1"/>
  <c r="Q39" i="1"/>
  <c r="Y39" i="1" s="1"/>
  <c r="U37" i="1"/>
  <c r="V37" i="1"/>
  <c r="J39" i="1"/>
  <c r="X39" i="1" s="1"/>
  <c r="I39" i="1"/>
  <c r="F40" i="1"/>
  <c r="G39" i="1"/>
  <c r="D40" i="1" s="1"/>
  <c r="E40" i="2" l="1"/>
  <c r="AE39" i="2"/>
  <c r="F40" i="2"/>
  <c r="AD37" i="2"/>
  <c r="AF37" i="2" s="1"/>
  <c r="AA37" i="2"/>
  <c r="G38" i="2"/>
  <c r="Z38" i="2" s="1"/>
  <c r="C39" i="2"/>
  <c r="H38" i="2"/>
  <c r="V40" i="2"/>
  <c r="T41" i="2" s="1"/>
  <c r="Y41" i="2" s="1"/>
  <c r="U40" i="2"/>
  <c r="Z39" i="1"/>
  <c r="R39" i="1"/>
  <c r="P40" i="1" s="1"/>
  <c r="Q40" i="1"/>
  <c r="Y40" i="1" s="1"/>
  <c r="V39" i="1"/>
  <c r="U39" i="1"/>
  <c r="J40" i="1"/>
  <c r="X40" i="1" s="1"/>
  <c r="I40" i="1"/>
  <c r="F41" i="1"/>
  <c r="G40" i="1"/>
  <c r="D41" i="1" s="1"/>
  <c r="V41" i="2" l="1"/>
  <c r="T42" i="2" s="1"/>
  <c r="Y42" i="2" s="1"/>
  <c r="U41" i="2"/>
  <c r="AD38" i="2"/>
  <c r="AF38" i="2" s="1"/>
  <c r="AA38" i="2"/>
  <c r="G39" i="2"/>
  <c r="Z39" i="2" s="1"/>
  <c r="C40" i="2"/>
  <c r="H39" i="2"/>
  <c r="E41" i="2"/>
  <c r="AE40" i="2"/>
  <c r="F41" i="2"/>
  <c r="Z40" i="1"/>
  <c r="R40" i="1"/>
  <c r="P41" i="1" s="1"/>
  <c r="T41" i="1" s="1"/>
  <c r="Q41" i="1"/>
  <c r="Y41" i="1" s="1"/>
  <c r="T40" i="1"/>
  <c r="J41" i="1"/>
  <c r="X41" i="1" s="1"/>
  <c r="I41" i="1"/>
  <c r="G41" i="1"/>
  <c r="D42" i="1" s="1"/>
  <c r="F42" i="1"/>
  <c r="E42" i="2" l="1"/>
  <c r="AE41" i="2"/>
  <c r="F42" i="2"/>
  <c r="AD39" i="2"/>
  <c r="AF39" i="2" s="1"/>
  <c r="AA39" i="2"/>
  <c r="G40" i="2"/>
  <c r="Z40" i="2" s="1"/>
  <c r="C41" i="2"/>
  <c r="H40" i="2"/>
  <c r="V42" i="2"/>
  <c r="T43" i="2" s="1"/>
  <c r="Y43" i="2" s="1"/>
  <c r="U42" i="2"/>
  <c r="Z41" i="1"/>
  <c r="V40" i="1"/>
  <c r="U40" i="1"/>
  <c r="R41" i="1"/>
  <c r="P42" i="1" s="1"/>
  <c r="T42" i="1" s="1"/>
  <c r="Q42" i="1"/>
  <c r="Y42" i="1" s="1"/>
  <c r="V41" i="1"/>
  <c r="U41" i="1"/>
  <c r="G42" i="1"/>
  <c r="D43" i="1" s="1"/>
  <c r="F43" i="1"/>
  <c r="J42" i="1"/>
  <c r="X42" i="1" s="1"/>
  <c r="I42" i="1"/>
  <c r="V43" i="2" l="1"/>
  <c r="T44" i="2" s="1"/>
  <c r="Y44" i="2" s="1"/>
  <c r="U43" i="2"/>
  <c r="AD40" i="2"/>
  <c r="AF40" i="2" s="1"/>
  <c r="AA40" i="2"/>
  <c r="G41" i="2"/>
  <c r="Z41" i="2" s="1"/>
  <c r="C42" i="2"/>
  <c r="H41" i="2"/>
  <c r="E43" i="2"/>
  <c r="AE42" i="2"/>
  <c r="F43" i="2"/>
  <c r="Z42" i="1"/>
  <c r="V42" i="1"/>
  <c r="U42" i="1"/>
  <c r="R42" i="1"/>
  <c r="P43" i="1" s="1"/>
  <c r="Q43" i="1"/>
  <c r="Y43" i="1" s="1"/>
  <c r="I43" i="1"/>
  <c r="J43" i="1"/>
  <c r="X43" i="1" s="1"/>
  <c r="G43" i="1"/>
  <c r="D44" i="1" s="1"/>
  <c r="F44" i="1"/>
  <c r="E44" i="2" l="1"/>
  <c r="AE43" i="2"/>
  <c r="F44" i="2"/>
  <c r="AD41" i="2"/>
  <c r="AF41" i="2" s="1"/>
  <c r="AA41" i="2"/>
  <c r="G42" i="2"/>
  <c r="Z42" i="2" s="1"/>
  <c r="C43" i="2"/>
  <c r="H42" i="2"/>
  <c r="V44" i="2"/>
  <c r="T45" i="2" s="1"/>
  <c r="Y45" i="2" s="1"/>
  <c r="U44" i="2"/>
  <c r="Z43" i="1"/>
  <c r="Q44" i="1"/>
  <c r="Y44" i="1" s="1"/>
  <c r="R43" i="1"/>
  <c r="P44" i="1" s="1"/>
  <c r="T43" i="1"/>
  <c r="I44" i="1"/>
  <c r="J44" i="1"/>
  <c r="X44" i="1" s="1"/>
  <c r="G44" i="1"/>
  <c r="D45" i="1" s="1"/>
  <c r="F45" i="1"/>
  <c r="V45" i="2" l="1"/>
  <c r="U45" i="2"/>
  <c r="AD42" i="2"/>
  <c r="AF42" i="2" s="1"/>
  <c r="AA42" i="2"/>
  <c r="G43" i="2"/>
  <c r="Z43" i="2" s="1"/>
  <c r="C44" i="2"/>
  <c r="H43" i="2"/>
  <c r="E45" i="2"/>
  <c r="AE45" i="2" s="1"/>
  <c r="AE44" i="2"/>
  <c r="F45" i="2"/>
  <c r="Z44" i="1"/>
  <c r="G45" i="1"/>
  <c r="T44" i="1"/>
  <c r="V43" i="1"/>
  <c r="U43" i="1"/>
  <c r="Q45" i="1"/>
  <c r="R45" i="1" s="1"/>
  <c r="R44" i="1"/>
  <c r="P45" i="1" s="1"/>
  <c r="T45" i="1" s="1"/>
  <c r="J45" i="1"/>
  <c r="X45" i="1" s="1"/>
  <c r="I45" i="1"/>
  <c r="AD43" i="2" l="1"/>
  <c r="AF43" i="2" s="1"/>
  <c r="AA43" i="2"/>
  <c r="G44" i="2"/>
  <c r="Z44" i="2" s="1"/>
  <c r="C45" i="2"/>
  <c r="H44" i="2"/>
  <c r="Y45" i="1"/>
  <c r="Z45" i="1" s="1"/>
  <c r="U45" i="1"/>
  <c r="V45" i="1"/>
  <c r="U44" i="1"/>
  <c r="V44" i="1"/>
  <c r="AD44" i="2" l="1"/>
  <c r="AF44" i="2" s="1"/>
  <c r="AA44" i="2"/>
  <c r="G45" i="2"/>
  <c r="Z45" i="2" s="1"/>
  <c r="H45" i="2"/>
  <c r="AD45" i="2" l="1"/>
  <c r="AF45" i="2" s="1"/>
  <c r="AA45" i="2"/>
</calcChain>
</file>

<file path=xl/sharedStrings.xml><?xml version="1.0" encoding="utf-8"?>
<sst xmlns="http://schemas.openxmlformats.org/spreadsheetml/2006/main" count="58" uniqueCount="27">
  <si>
    <t>alfa</t>
  </si>
  <si>
    <t>Ik</t>
  </si>
  <si>
    <t>h</t>
  </si>
  <si>
    <t>acc</t>
  </si>
  <si>
    <t>r</t>
  </si>
  <si>
    <t>eps</t>
  </si>
  <si>
    <t>dt</t>
  </si>
  <si>
    <t>m</t>
  </si>
  <si>
    <t>g</t>
  </si>
  <si>
    <t>t</t>
  </si>
  <si>
    <t>Sx</t>
  </si>
  <si>
    <t>Sy</t>
  </si>
  <si>
    <t>V</t>
  </si>
  <si>
    <t>DSx</t>
  </si>
  <si>
    <t>x</t>
  </si>
  <si>
    <t>y</t>
  </si>
  <si>
    <t>DV</t>
  </si>
  <si>
    <t>Vd</t>
  </si>
  <si>
    <t>b</t>
  </si>
  <si>
    <t>w</t>
  </si>
  <si>
    <t>Db</t>
  </si>
  <si>
    <t>Dw</t>
  </si>
  <si>
    <t>Wd</t>
  </si>
  <si>
    <t>gamma</t>
  </si>
  <si>
    <t>Ep</t>
  </si>
  <si>
    <t>Ek</t>
  </si>
  <si>
    <t>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</si>
</sst>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Praca_domowa!$I$3:$I$4</c:f>
              <c:numCache>
                <c:formatCode>General</c:formatCode>
                <c:ptCount val="2"/>
                <c:pt idx="0">
                  <c:v>0</c:v>
                </c:pt>
                <c:pt idx="1">
                  <c:v>20.000000000000004</c:v>
                </c:pt>
              </c:numCache>
            </c:numRef>
          </c:xVal>
          <c:yVal>
            <c:numRef>
              <c:f>Praca_domowa!$J$3:$J$4</c:f>
              <c:numCache>
                <c:formatCode>General</c:formatCode>
                <c:ptCount val="2"/>
                <c:pt idx="0">
                  <c:v>20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78-4E7C-9D61-68C395668B48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Praca_domowa!$G$12:$G$45</c:f>
              <c:numCache>
                <c:formatCode>General</c:formatCode>
                <c:ptCount val="34"/>
                <c:pt idx="0">
                  <c:v>1.4142135623730949</c:v>
                </c:pt>
                <c:pt idx="1">
                  <c:v>1.4320707052302377</c:v>
                </c:pt>
                <c:pt idx="2">
                  <c:v>1.4499278480873807</c:v>
                </c:pt>
                <c:pt idx="3">
                  <c:v>1.5034992766588093</c:v>
                </c:pt>
                <c:pt idx="4">
                  <c:v>1.5927849909445235</c:v>
                </c:pt>
                <c:pt idx="5">
                  <c:v>1.7177849909445235</c:v>
                </c:pt>
                <c:pt idx="6">
                  <c:v>1.8784992766588093</c:v>
                </c:pt>
                <c:pt idx="7">
                  <c:v>2.0749278480873805</c:v>
                </c:pt>
                <c:pt idx="8">
                  <c:v>2.3070707052302382</c:v>
                </c:pt>
                <c:pt idx="9">
                  <c:v>2.574927848087381</c:v>
                </c:pt>
                <c:pt idx="10">
                  <c:v>2.8784992766588093</c:v>
                </c:pt>
                <c:pt idx="11">
                  <c:v>3.2177849909445237</c:v>
                </c:pt>
                <c:pt idx="12">
                  <c:v>3.5927849909445237</c:v>
                </c:pt>
                <c:pt idx="13">
                  <c:v>4.0034992766588093</c:v>
                </c:pt>
                <c:pt idx="14">
                  <c:v>4.4499278480873814</c:v>
                </c:pt>
                <c:pt idx="15">
                  <c:v>4.9320707052302382</c:v>
                </c:pt>
                <c:pt idx="16">
                  <c:v>5.4499278480873814</c:v>
                </c:pt>
                <c:pt idx="17">
                  <c:v>6.0034992766588102</c:v>
                </c:pt>
                <c:pt idx="18">
                  <c:v>6.5927849909445246</c:v>
                </c:pt>
                <c:pt idx="19">
                  <c:v>7.2177849909445246</c:v>
                </c:pt>
                <c:pt idx="20">
                  <c:v>7.8784992766588102</c:v>
                </c:pt>
                <c:pt idx="21">
                  <c:v>8.5749278480873805</c:v>
                </c:pt>
                <c:pt idx="22">
                  <c:v>9.3070707052302382</c:v>
                </c:pt>
                <c:pt idx="23">
                  <c:v>10.074927848087381</c:v>
                </c:pt>
                <c:pt idx="24">
                  <c:v>10.878499276658808</c:v>
                </c:pt>
                <c:pt idx="25">
                  <c:v>11.717784990944523</c:v>
                </c:pt>
                <c:pt idx="26">
                  <c:v>12.592784990944523</c:v>
                </c:pt>
                <c:pt idx="27">
                  <c:v>13.503499276658808</c:v>
                </c:pt>
                <c:pt idx="28">
                  <c:v>14.449927848087377</c:v>
                </c:pt>
                <c:pt idx="29">
                  <c:v>15.432070705230235</c:v>
                </c:pt>
                <c:pt idx="30">
                  <c:v>16.449927848087377</c:v>
                </c:pt>
                <c:pt idx="31">
                  <c:v>17.503499276658808</c:v>
                </c:pt>
                <c:pt idx="32">
                  <c:v>18.592784990944519</c:v>
                </c:pt>
                <c:pt idx="33">
                  <c:v>19.717784990944519</c:v>
                </c:pt>
              </c:numCache>
            </c:numRef>
          </c:xVal>
          <c:yVal>
            <c:numRef>
              <c:f>Praca_domowa!$H$12:$H$45</c:f>
              <c:numCache>
                <c:formatCode>General</c:formatCode>
                <c:ptCount val="34"/>
                <c:pt idx="0">
                  <c:v>21.414213562373096</c:v>
                </c:pt>
                <c:pt idx="1">
                  <c:v>21.396356419515953</c:v>
                </c:pt>
                <c:pt idx="2">
                  <c:v>21.378499276658808</c:v>
                </c:pt>
                <c:pt idx="3">
                  <c:v>21.324927848087381</c:v>
                </c:pt>
                <c:pt idx="4">
                  <c:v>21.235642133801665</c:v>
                </c:pt>
                <c:pt idx="5">
                  <c:v>21.110642133801665</c:v>
                </c:pt>
                <c:pt idx="6">
                  <c:v>20.949927848087381</c:v>
                </c:pt>
                <c:pt idx="7">
                  <c:v>20.753499276658811</c:v>
                </c:pt>
                <c:pt idx="8">
                  <c:v>20.521356419515953</c:v>
                </c:pt>
                <c:pt idx="9">
                  <c:v>20.253499276658808</c:v>
                </c:pt>
                <c:pt idx="10">
                  <c:v>19.949927848087381</c:v>
                </c:pt>
                <c:pt idx="11">
                  <c:v>19.610642133801665</c:v>
                </c:pt>
                <c:pt idx="12">
                  <c:v>19.235642133801665</c:v>
                </c:pt>
                <c:pt idx="13">
                  <c:v>18.824927848087381</c:v>
                </c:pt>
                <c:pt idx="14">
                  <c:v>18.378499276658808</c:v>
                </c:pt>
                <c:pt idx="15">
                  <c:v>17.896356419515953</c:v>
                </c:pt>
                <c:pt idx="16">
                  <c:v>17.378499276658808</c:v>
                </c:pt>
                <c:pt idx="17">
                  <c:v>16.824927848087381</c:v>
                </c:pt>
                <c:pt idx="18">
                  <c:v>16.235642133801665</c:v>
                </c:pt>
                <c:pt idx="19">
                  <c:v>15.610642133801665</c:v>
                </c:pt>
                <c:pt idx="20">
                  <c:v>14.949927848087381</c:v>
                </c:pt>
                <c:pt idx="21">
                  <c:v>14.253499276658809</c:v>
                </c:pt>
                <c:pt idx="22">
                  <c:v>13.521356419515953</c:v>
                </c:pt>
                <c:pt idx="23">
                  <c:v>12.753499276658811</c:v>
                </c:pt>
                <c:pt idx="24">
                  <c:v>11.949927848087382</c:v>
                </c:pt>
                <c:pt idx="25">
                  <c:v>11.110642133801669</c:v>
                </c:pt>
                <c:pt idx="26">
                  <c:v>10.235642133801669</c:v>
                </c:pt>
                <c:pt idx="27">
                  <c:v>9.3249278480873841</c:v>
                </c:pt>
                <c:pt idx="28">
                  <c:v>8.3784992766588147</c:v>
                </c:pt>
                <c:pt idx="29">
                  <c:v>7.3963564195159588</c:v>
                </c:pt>
                <c:pt idx="30">
                  <c:v>6.3784992766588164</c:v>
                </c:pt>
                <c:pt idx="31">
                  <c:v>5.3249278480873876</c:v>
                </c:pt>
                <c:pt idx="32">
                  <c:v>4.2356421338016759</c:v>
                </c:pt>
                <c:pt idx="33">
                  <c:v>3.1106421338016759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78-4E7C-9D61-68C395668B48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Praca_domowa!$O$12:$O$45</c:f>
              <c:numCache>
                <c:formatCode>General</c:formatCode>
                <c:ptCount val="34"/>
                <c:pt idx="0">
                  <c:v>3.4142135623730949</c:v>
                </c:pt>
                <c:pt idx="1">
                  <c:v>3.3163265949634022</c:v>
                </c:pt>
                <c:pt idx="2">
                  <c:v>3.0322475511229898</c:v>
                </c:pt>
                <c:pt idx="3">
                  <c:v>2.5897840669580412</c:v>
                </c:pt>
                <c:pt idx="4">
                  <c:v>2.0322475511229898</c:v>
                </c:pt>
                <c:pt idx="5">
                  <c:v>1.4142135623730951</c:v>
                </c:pt>
                <c:pt idx="6">
                  <c:v>0.79617957362320024</c:v>
                </c:pt>
                <c:pt idx="7">
                  <c:v>0.23864305778814887</c:v>
                </c:pt>
                <c:pt idx="8">
                  <c:v>-0.20382042637679976</c:v>
                </c:pt>
                <c:pt idx="9">
                  <c:v>-0.48789947021721214</c:v>
                </c:pt>
                <c:pt idx="10">
                  <c:v>-0.58578643762690508</c:v>
                </c:pt>
                <c:pt idx="11">
                  <c:v>-0.48789947021721236</c:v>
                </c:pt>
                <c:pt idx="12">
                  <c:v>-0.2038204263768002</c:v>
                </c:pt>
                <c:pt idx="13">
                  <c:v>0.23864305778814843</c:v>
                </c:pt>
                <c:pt idx="14">
                  <c:v>0.7961795736231998</c:v>
                </c:pt>
                <c:pt idx="15">
                  <c:v>1.4142135623730945</c:v>
                </c:pt>
                <c:pt idx="16">
                  <c:v>2.0322475511229894</c:v>
                </c:pt>
                <c:pt idx="17">
                  <c:v>2.5897840669580408</c:v>
                </c:pt>
                <c:pt idx="18">
                  <c:v>3.0322475511229898</c:v>
                </c:pt>
                <c:pt idx="19">
                  <c:v>3.3163265949634022</c:v>
                </c:pt>
                <c:pt idx="20">
                  <c:v>3.4142135623730949</c:v>
                </c:pt>
                <c:pt idx="21">
                  <c:v>2.4948181741093745</c:v>
                </c:pt>
                <c:pt idx="22">
                  <c:v>1.9218719507453514</c:v>
                </c:pt>
                <c:pt idx="23">
                  <c:v>1.2992325872634762</c:v>
                </c:pt>
                <c:pt idx="24">
                  <c:v>0.68784836274489103</c:v>
                </c:pt>
                <c:pt idx="25">
                  <c:v>0.14756582484984682</c:v>
                </c:pt>
                <c:pt idx="26">
                  <c:v>-0.26872840724269809</c:v>
                </c:pt>
                <c:pt idx="27">
                  <c:v>-0.52028455360305736</c:v>
                </c:pt>
                <c:pt idx="28">
                  <c:v>-0.5824785459307471</c:v>
                </c:pt>
                <c:pt idx="29">
                  <c:v>-0.44922240292570748</c:v>
                </c:pt>
                <c:pt idx="30">
                  <c:v>-0.13356016431541451</c:v>
                </c:pt>
                <c:pt idx="31">
                  <c:v>0.33360895063681539</c:v>
                </c:pt>
                <c:pt idx="32">
                  <c:v>0.90655517400083818</c:v>
                </c:pt>
                <c:pt idx="33">
                  <c:v>1.5291945374827134</c:v>
                </c:pt>
              </c:numCache>
            </c:numRef>
          </c:xVal>
          <c:yVal>
            <c:numRef>
              <c:f>Praca_domowa!$P$12:$P$45</c:f>
              <c:numCache>
                <c:formatCode>General</c:formatCode>
                <c:ptCount val="34"/>
                <c:pt idx="0">
                  <c:v>21.414213562373096</c:v>
                </c:pt>
                <c:pt idx="1">
                  <c:v>22.032247551122989</c:v>
                </c:pt>
                <c:pt idx="2">
                  <c:v>22.589784066958043</c:v>
                </c:pt>
                <c:pt idx="3">
                  <c:v>23.032247551122992</c:v>
                </c:pt>
                <c:pt idx="4">
                  <c:v>23.316326594963403</c:v>
                </c:pt>
                <c:pt idx="5">
                  <c:v>23.414213562373096</c:v>
                </c:pt>
                <c:pt idx="6">
                  <c:v>23.316326594963403</c:v>
                </c:pt>
                <c:pt idx="7">
                  <c:v>23.032247551122992</c:v>
                </c:pt>
                <c:pt idx="8">
                  <c:v>22.589784066958043</c:v>
                </c:pt>
                <c:pt idx="9">
                  <c:v>22.032247551122992</c:v>
                </c:pt>
                <c:pt idx="10">
                  <c:v>21.414213562373096</c:v>
                </c:pt>
                <c:pt idx="11">
                  <c:v>20.796179573623203</c:v>
                </c:pt>
                <c:pt idx="12">
                  <c:v>20.238643057788149</c:v>
                </c:pt>
                <c:pt idx="13">
                  <c:v>19.796179573623203</c:v>
                </c:pt>
                <c:pt idx="14">
                  <c:v>19.512100529782789</c:v>
                </c:pt>
                <c:pt idx="15">
                  <c:v>19.414213562373096</c:v>
                </c:pt>
                <c:pt idx="16">
                  <c:v>19.512100529782789</c:v>
                </c:pt>
                <c:pt idx="17">
                  <c:v>19.796179573623199</c:v>
                </c:pt>
                <c:pt idx="18">
                  <c:v>20.238643057788149</c:v>
                </c:pt>
                <c:pt idx="19">
                  <c:v>20.796179573623199</c:v>
                </c:pt>
                <c:pt idx="20">
                  <c:v>21.414213562373096</c:v>
                </c:pt>
                <c:pt idx="21">
                  <c:v>23.097155531988889</c:v>
                </c:pt>
                <c:pt idx="22">
                  <c:v>23.348711678349247</c:v>
                </c:pt>
                <c:pt idx="23">
                  <c:v>23.410905670676939</c:v>
                </c:pt>
                <c:pt idx="24">
                  <c:v>23.277649527671898</c:v>
                </c:pt>
                <c:pt idx="25">
                  <c:v>22.961987289061604</c:v>
                </c:pt>
                <c:pt idx="26">
                  <c:v>22.494818174109376</c:v>
                </c:pt>
                <c:pt idx="27">
                  <c:v>21.921871950745352</c:v>
                </c:pt>
                <c:pt idx="28">
                  <c:v>21.299232587263479</c:v>
                </c:pt>
                <c:pt idx="29">
                  <c:v>20.687848362744891</c:v>
                </c:pt>
                <c:pt idx="30">
                  <c:v>20.147565824849849</c:v>
                </c:pt>
                <c:pt idx="31">
                  <c:v>19.731271592757302</c:v>
                </c:pt>
                <c:pt idx="32">
                  <c:v>19.479715446396945</c:v>
                </c:pt>
                <c:pt idx="33">
                  <c:v>19.417521454069252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878-4E7C-9D61-68C395668B48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Praca_domowa!$Z$12:$Z$45</c:f>
              <c:numCache>
                <c:formatCode>General</c:formatCode>
                <c:ptCount val="34"/>
                <c:pt idx="0">
                  <c:v>1.4142135623730951</c:v>
                </c:pt>
                <c:pt idx="1">
                  <c:v>1.4320707052302379</c:v>
                </c:pt>
                <c:pt idx="2">
                  <c:v>1.4751809906336828</c:v>
                </c:pt>
                <c:pt idx="3">
                  <c:v>1.6044715879292351</c:v>
                </c:pt>
                <c:pt idx="4">
                  <c:v>1.8195804171591163</c:v>
                </c:pt>
                <c:pt idx="5">
                  <c:v>2.1191028985312643</c:v>
                </c:pt>
                <c:pt idx="6">
                  <c:v>2.4994112235587571</c:v>
                </c:pt>
                <c:pt idx="7">
                  <c:v>2.9530774552691468</c:v>
                </c:pt>
                <c:pt idx="8">
                  <c:v>3.4670539939085132</c:v>
                </c:pt>
                <c:pt idx="9">
                  <c:v>4.0209099370064587</c:v>
                </c:pt>
                <c:pt idx="10">
                  <c:v>4.5856180743922836</c:v>
                </c:pt>
                <c:pt idx="11">
                  <c:v>5.1236044905361888</c:v>
                </c:pt>
                <c:pt idx="12">
                  <c:v>5.5909413788565807</c:v>
                </c:pt>
                <c:pt idx="13">
                  <c:v>5.9425657374338821</c:v>
                </c:pt>
                <c:pt idx="14">
                  <c:v>6.1410822096170259</c:v>
                </c:pt>
                <c:pt idx="15">
                  <c:v>6.1688924392542042</c:v>
                </c:pt>
                <c:pt idx="16">
                  <c:v>6.0419973061968548</c:v>
                </c:pt>
                <c:pt idx="17">
                  <c:v>5.8219585211862208</c:v>
                </c:pt>
                <c:pt idx="18">
                  <c:v>5.6206514689799416</c:v>
                </c:pt>
                <c:pt idx="19">
                  <c:v>5.5915065870362879</c:v>
                </c:pt>
                <c:pt idx="20">
                  <c:v>5.9021916485823436</c:v>
                </c:pt>
                <c:pt idx="21">
                  <c:v>6.6883363389726194</c:v>
                </c:pt>
                <c:pt idx="22">
                  <c:v>7.9962596737186944</c:v>
                </c:pt>
                <c:pt idx="23">
                  <c:v>9.7330896631492543</c:v>
                </c:pt>
                <c:pt idx="24">
                  <c:v>11.650788570838989</c:v>
                </c:pt>
                <c:pt idx="25">
                  <c:v>13.389741484704377</c:v>
                </c:pt>
                <c:pt idx="26">
                  <c:v>14.591353665370404</c:v>
                </c:pt>
                <c:pt idx="27">
                  <c:v>15.056369255256213</c:v>
                </c:pt>
                <c:pt idx="28">
                  <c:v>14.885924308559972</c:v>
                </c:pt>
                <c:pt idx="29">
                  <c:v>14.517897230146636</c:v>
                </c:pt>
                <c:pt idx="30">
                  <c:v>14.589900047687081</c:v>
                </c:pt>
                <c:pt idx="31">
                  <c:v>15.637864041313687</c:v>
                </c:pt>
                <c:pt idx="32">
                  <c:v>17.755566896725231</c:v>
                </c:pt>
                <c:pt idx="33">
                  <c:v>20.429033605655853</c:v>
                </c:pt>
              </c:numCache>
            </c:numRef>
          </c:xVal>
          <c:yVal>
            <c:numRef>
              <c:f>Praca_domowa!$AA$12:$AA$45</c:f>
              <c:numCache>
                <c:formatCode>General</c:formatCode>
                <c:ptCount val="34"/>
                <c:pt idx="0">
                  <c:v>23.414213562373096</c:v>
                </c:pt>
                <c:pt idx="1">
                  <c:v>23.396356419515953</c:v>
                </c:pt>
                <c:pt idx="2">
                  <c:v>23.378339840001679</c:v>
                </c:pt>
                <c:pt idx="3">
                  <c:v>23.322377369941865</c:v>
                </c:pt>
                <c:pt idx="4">
                  <c:v>23.222741485783882</c:v>
                </c:pt>
                <c:pt idx="5">
                  <c:v>23.069964449565511</c:v>
                </c:pt>
                <c:pt idx="6">
                  <c:v>22.851103367127354</c:v>
                </c:pt>
                <c:pt idx="7">
                  <c:v>22.55040029435748</c:v>
                </c:pt>
                <c:pt idx="8">
                  <c:v>22.150601266059017</c:v>
                </c:pt>
                <c:pt idx="9">
                  <c:v>21.635214080272497</c:v>
                </c:pt>
                <c:pt idx="10">
                  <c:v>20.991918927907655</c:v>
                </c:pt>
                <c:pt idx="11">
                  <c:v>20.217150200504964</c:v>
                </c:pt>
                <c:pt idx="12">
                  <c:v>19.321496949893969</c:v>
                </c:pt>
                <c:pt idx="13">
                  <c:v>18.335008200903037</c:v>
                </c:pt>
                <c:pt idx="14">
                  <c:v>17.310792891232897</c:v>
                </c:pt>
                <c:pt idx="15">
                  <c:v>16.324646523178227</c:v>
                </c:pt>
                <c:pt idx="16">
                  <c:v>15.468144922939594</c:v>
                </c:pt>
                <c:pt idx="17">
                  <c:v>14.833184151197029</c:v>
                </c:pt>
                <c:pt idx="18">
                  <c:v>14.487798772549652</c:v>
                </c:pt>
                <c:pt idx="19">
                  <c:v>14.446503588360583</c:v>
                </c:pt>
                <c:pt idx="20">
                  <c:v>14.642994371244646</c:v>
                </c:pt>
                <c:pt idx="21">
                  <c:v>14.917406256390223</c:v>
                </c:pt>
                <c:pt idx="22">
                  <c:v>15.031910767981325</c:v>
                </c:pt>
                <c:pt idx="23">
                  <c:v>14.724069411243775</c:v>
                </c:pt>
                <c:pt idx="24">
                  <c:v>13.794804333409552</c:v>
                </c:pt>
                <c:pt idx="25">
                  <c:v>12.208167296599431</c:v>
                </c:pt>
                <c:pt idx="26">
                  <c:v>10.159989945442188</c:v>
                </c:pt>
                <c:pt idx="27">
                  <c:v>8.0645331362725123</c:v>
                </c:pt>
                <c:pt idx="28">
                  <c:v>6.4266009477350536</c:v>
                </c:pt>
                <c:pt idx="29">
                  <c:v>5.617512171850195</c:v>
                </c:pt>
                <c:pt idx="30">
                  <c:v>5.64345058321189</c:v>
                </c:pt>
                <c:pt idx="31">
                  <c:v>6.0456255438230917</c:v>
                </c:pt>
                <c:pt idx="32">
                  <c:v>6.051975215235756</c:v>
                </c:pt>
                <c:pt idx="33">
                  <c:v>4.97990011708574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878-4E7C-9D61-68C395668B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5833119"/>
        <c:axId val="524196495"/>
      </c:scatterChart>
      <c:valAx>
        <c:axId val="525833119"/>
        <c:scaling>
          <c:orientation val="minMax"/>
          <c:min val="-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196495"/>
        <c:crosses val="autoZero"/>
        <c:crossBetween val="midCat"/>
      </c:valAx>
      <c:valAx>
        <c:axId val="524196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833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510567307417868E-2"/>
          <c:y val="5.7259716774805125E-2"/>
          <c:w val="0.87489827919444307"/>
          <c:h val="0.83681807303018496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Praca_domowa!$AB$12:$AB$45</c:f>
              <c:numCache>
                <c:formatCode>General</c:formatCode>
                <c:ptCount val="34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</c:numCache>
            </c:numRef>
          </c:xVal>
          <c:yVal>
            <c:numRef>
              <c:f>Praca_domowa!$AD$12:$AD$44</c:f>
              <c:numCache>
                <c:formatCode>General</c:formatCode>
                <c:ptCount val="33"/>
                <c:pt idx="0">
                  <c:v>214.14213562373095</c:v>
                </c:pt>
                <c:pt idx="1">
                  <c:v>213.96356419515953</c:v>
                </c:pt>
                <c:pt idx="2">
                  <c:v>213.78499276658806</c:v>
                </c:pt>
                <c:pt idx="3">
                  <c:v>213.24927848087381</c:v>
                </c:pt>
                <c:pt idx="4">
                  <c:v>212.35642133801664</c:v>
                </c:pt>
                <c:pt idx="5">
                  <c:v>211.10642133801664</c:v>
                </c:pt>
                <c:pt idx="6">
                  <c:v>209.49927848087381</c:v>
                </c:pt>
                <c:pt idx="7">
                  <c:v>207.53499276658812</c:v>
                </c:pt>
                <c:pt idx="8">
                  <c:v>205.21356419515953</c:v>
                </c:pt>
                <c:pt idx="9">
                  <c:v>202.53499276658806</c:v>
                </c:pt>
                <c:pt idx="10">
                  <c:v>199.49927848087381</c:v>
                </c:pt>
                <c:pt idx="11">
                  <c:v>196.10642133801664</c:v>
                </c:pt>
                <c:pt idx="12">
                  <c:v>192.35642133801664</c:v>
                </c:pt>
                <c:pt idx="13">
                  <c:v>188.24927848087381</c:v>
                </c:pt>
                <c:pt idx="14">
                  <c:v>183.78499276658806</c:v>
                </c:pt>
                <c:pt idx="15">
                  <c:v>178.96356419515953</c:v>
                </c:pt>
                <c:pt idx="16">
                  <c:v>173.78499276658806</c:v>
                </c:pt>
                <c:pt idx="17">
                  <c:v>168.24927848087381</c:v>
                </c:pt>
                <c:pt idx="18">
                  <c:v>162.35642133801664</c:v>
                </c:pt>
                <c:pt idx="19">
                  <c:v>156.10642133801664</c:v>
                </c:pt>
                <c:pt idx="20">
                  <c:v>149.49927848087381</c:v>
                </c:pt>
                <c:pt idx="21">
                  <c:v>142.53499276658809</c:v>
                </c:pt>
                <c:pt idx="22">
                  <c:v>135.21356419515953</c:v>
                </c:pt>
                <c:pt idx="23">
                  <c:v>127.53499276658812</c:v>
                </c:pt>
                <c:pt idx="24">
                  <c:v>119.49927848087383</c:v>
                </c:pt>
                <c:pt idx="25">
                  <c:v>111.10642133801669</c:v>
                </c:pt>
                <c:pt idx="26">
                  <c:v>102.35642133801669</c:v>
                </c:pt>
                <c:pt idx="27">
                  <c:v>93.249278480873841</c:v>
                </c:pt>
                <c:pt idx="28">
                  <c:v>83.784992766588147</c:v>
                </c:pt>
                <c:pt idx="29">
                  <c:v>73.963564195159591</c:v>
                </c:pt>
                <c:pt idx="30">
                  <c:v>63.784992766588161</c:v>
                </c:pt>
                <c:pt idx="31">
                  <c:v>53.249278480873876</c:v>
                </c:pt>
                <c:pt idx="32">
                  <c:v>42.356421338016759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8D2-4CED-A63E-D9DEC4D73C74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Praca_domowa!$AB$12:$AB$45</c:f>
              <c:numCache>
                <c:formatCode>General</c:formatCode>
                <c:ptCount val="34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</c:numCache>
            </c:numRef>
          </c:xVal>
          <c:yVal>
            <c:numRef>
              <c:f>Praca_domowa!$AE$12:$AE$45</c:f>
              <c:numCache>
                <c:formatCode>General</c:formatCode>
                <c:ptCount val="34"/>
                <c:pt idx="0">
                  <c:v>0</c:v>
                </c:pt>
                <c:pt idx="1">
                  <c:v>0.1785714285714286</c:v>
                </c:pt>
                <c:pt idx="2">
                  <c:v>0.71428571428571441</c:v>
                </c:pt>
                <c:pt idx="3">
                  <c:v>1.607142857142857</c:v>
                </c:pt>
                <c:pt idx="4">
                  <c:v>2.8571428571428577</c:v>
                </c:pt>
                <c:pt idx="5">
                  <c:v>4.4642857142857153</c:v>
                </c:pt>
                <c:pt idx="6">
                  <c:v>6.4285714285714306</c:v>
                </c:pt>
                <c:pt idx="7">
                  <c:v>8.7500000000000036</c:v>
                </c:pt>
                <c:pt idx="8">
                  <c:v>11.428571428571431</c:v>
                </c:pt>
                <c:pt idx="9">
                  <c:v>14.464285714285719</c:v>
                </c:pt>
                <c:pt idx="10">
                  <c:v>17.857142857142861</c:v>
                </c:pt>
                <c:pt idx="11">
                  <c:v>21.607142857142865</c:v>
                </c:pt>
                <c:pt idx="12">
                  <c:v>25.714285714285722</c:v>
                </c:pt>
                <c:pt idx="13">
                  <c:v>30.178571428571438</c:v>
                </c:pt>
                <c:pt idx="14">
                  <c:v>35.000000000000014</c:v>
                </c:pt>
                <c:pt idx="15">
                  <c:v>40.178571428571445</c:v>
                </c:pt>
                <c:pt idx="16">
                  <c:v>45.714285714285722</c:v>
                </c:pt>
                <c:pt idx="17">
                  <c:v>51.607142857142854</c:v>
                </c:pt>
                <c:pt idx="18">
                  <c:v>57.857142857142847</c:v>
                </c:pt>
                <c:pt idx="19">
                  <c:v>64.464285714285694</c:v>
                </c:pt>
                <c:pt idx="20">
                  <c:v>71.428571428571388</c:v>
                </c:pt>
                <c:pt idx="21">
                  <c:v>78.749999999999943</c:v>
                </c:pt>
                <c:pt idx="22">
                  <c:v>86.42857142857136</c:v>
                </c:pt>
                <c:pt idx="23">
                  <c:v>94.464285714285637</c:v>
                </c:pt>
                <c:pt idx="24">
                  <c:v>102.85714285714278</c:v>
                </c:pt>
                <c:pt idx="25">
                  <c:v>111.60714285714275</c:v>
                </c:pt>
                <c:pt idx="26">
                  <c:v>120.71428571428558</c:v>
                </c:pt>
                <c:pt idx="27">
                  <c:v>130.17857142857127</c:v>
                </c:pt>
                <c:pt idx="28">
                  <c:v>139.99999999999983</c:v>
                </c:pt>
                <c:pt idx="29">
                  <c:v>150.17857142857125</c:v>
                </c:pt>
                <c:pt idx="30">
                  <c:v>160.7142857142855</c:v>
                </c:pt>
                <c:pt idx="31">
                  <c:v>171.60714285714263</c:v>
                </c:pt>
                <c:pt idx="32">
                  <c:v>182.85714285714263</c:v>
                </c:pt>
                <c:pt idx="33">
                  <c:v>194.4642857142855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8D2-4CED-A63E-D9DEC4D73C74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Praca_domowa!$AB$12:$AB$45</c:f>
              <c:numCache>
                <c:formatCode>General</c:formatCode>
                <c:ptCount val="34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</c:numCache>
            </c:numRef>
          </c:xVal>
          <c:yVal>
            <c:numRef>
              <c:f>Praca_domowa!$AF$12:$AF$45</c:f>
              <c:numCache>
                <c:formatCode>General</c:formatCode>
                <c:ptCount val="34"/>
                <c:pt idx="0">
                  <c:v>214.14213562373095</c:v>
                </c:pt>
                <c:pt idx="1">
                  <c:v>214.14213562373095</c:v>
                </c:pt>
                <c:pt idx="2">
                  <c:v>214.49927848087378</c:v>
                </c:pt>
                <c:pt idx="3">
                  <c:v>214.85642133801667</c:v>
                </c:pt>
                <c:pt idx="4">
                  <c:v>215.21356419515951</c:v>
                </c:pt>
                <c:pt idx="5">
                  <c:v>215.57070705230237</c:v>
                </c:pt>
                <c:pt idx="6">
                  <c:v>215.92784990944523</c:v>
                </c:pt>
                <c:pt idx="7">
                  <c:v>216.28499276658812</c:v>
                </c:pt>
                <c:pt idx="8">
                  <c:v>216.64213562373095</c:v>
                </c:pt>
                <c:pt idx="9">
                  <c:v>216.99927848087378</c:v>
                </c:pt>
                <c:pt idx="10">
                  <c:v>217.35642133801667</c:v>
                </c:pt>
                <c:pt idx="11">
                  <c:v>217.71356419515951</c:v>
                </c:pt>
                <c:pt idx="12">
                  <c:v>218.07070705230237</c:v>
                </c:pt>
                <c:pt idx="13">
                  <c:v>218.42784990944526</c:v>
                </c:pt>
                <c:pt idx="14">
                  <c:v>218.78499276658806</c:v>
                </c:pt>
                <c:pt idx="15">
                  <c:v>219.14213562373098</c:v>
                </c:pt>
                <c:pt idx="16">
                  <c:v>219.49927848087378</c:v>
                </c:pt>
                <c:pt idx="17">
                  <c:v>219.85642133801667</c:v>
                </c:pt>
                <c:pt idx="18">
                  <c:v>220.21356419515951</c:v>
                </c:pt>
                <c:pt idx="19">
                  <c:v>220.57070705230234</c:v>
                </c:pt>
                <c:pt idx="20">
                  <c:v>220.9278499094452</c:v>
                </c:pt>
                <c:pt idx="21">
                  <c:v>221.28499276658803</c:v>
                </c:pt>
                <c:pt idx="22">
                  <c:v>221.64213562373089</c:v>
                </c:pt>
                <c:pt idx="23">
                  <c:v>221.99927848087376</c:v>
                </c:pt>
                <c:pt idx="24">
                  <c:v>222.35642133801662</c:v>
                </c:pt>
                <c:pt idx="25">
                  <c:v>222.71356419515945</c:v>
                </c:pt>
                <c:pt idx="26">
                  <c:v>223.07070705230228</c:v>
                </c:pt>
                <c:pt idx="27">
                  <c:v>223.42784990944511</c:v>
                </c:pt>
                <c:pt idx="28">
                  <c:v>223.78499276658798</c:v>
                </c:pt>
                <c:pt idx="29">
                  <c:v>224.14213562373084</c:v>
                </c:pt>
                <c:pt idx="30">
                  <c:v>224.49927848087367</c:v>
                </c:pt>
                <c:pt idx="31">
                  <c:v>224.8564213380165</c:v>
                </c:pt>
                <c:pt idx="32">
                  <c:v>225.21356419515939</c:v>
                </c:pt>
                <c:pt idx="33">
                  <c:v>225.57070705230225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8D2-4CED-A63E-D9DEC4D73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8995759"/>
        <c:axId val="583228495"/>
      </c:scatterChart>
      <c:valAx>
        <c:axId val="678995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228495"/>
        <c:crosses val="autoZero"/>
        <c:crossBetween val="midCat"/>
      </c:valAx>
      <c:valAx>
        <c:axId val="583228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9957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Sheet1!$I$3:$I$4</c:f>
              <c:numCache>
                <c:formatCode>General</c:formatCode>
                <c:ptCount val="2"/>
                <c:pt idx="0">
                  <c:v>0</c:v>
                </c:pt>
                <c:pt idx="1">
                  <c:v>20.000000000000004</c:v>
                </c:pt>
              </c:numCache>
            </c:numRef>
          </c:xVal>
          <c:yVal>
            <c:numRef>
              <c:f>Sheet1!$J$3:$J$4</c:f>
              <c:numCache>
                <c:formatCode>General</c:formatCode>
                <c:ptCount val="2"/>
                <c:pt idx="0">
                  <c:v>20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32-4994-B457-03AB22FB14D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Sheet1!$I$12:$I$45</c:f>
              <c:numCache>
                <c:formatCode>General</c:formatCode>
                <c:ptCount val="34"/>
                <c:pt idx="0">
                  <c:v>1.4142135623730949</c:v>
                </c:pt>
                <c:pt idx="1">
                  <c:v>1.4142135623730949</c:v>
                </c:pt>
                <c:pt idx="2">
                  <c:v>1.4499278480873807</c:v>
                </c:pt>
                <c:pt idx="3">
                  <c:v>1.5213564195159521</c:v>
                </c:pt>
                <c:pt idx="4">
                  <c:v>1.6284992766588093</c:v>
                </c:pt>
                <c:pt idx="5">
                  <c:v>1.7713564195159521</c:v>
                </c:pt>
                <c:pt idx="6">
                  <c:v>1.9499278480873805</c:v>
                </c:pt>
                <c:pt idx="7">
                  <c:v>2.1642135623730949</c:v>
                </c:pt>
                <c:pt idx="8">
                  <c:v>2.4142135623730949</c:v>
                </c:pt>
                <c:pt idx="9">
                  <c:v>2.699927848087381</c:v>
                </c:pt>
                <c:pt idx="10">
                  <c:v>3.0213564195159526</c:v>
                </c:pt>
                <c:pt idx="11">
                  <c:v>3.3784992766588093</c:v>
                </c:pt>
                <c:pt idx="12">
                  <c:v>3.7713564195159526</c:v>
                </c:pt>
                <c:pt idx="13">
                  <c:v>4.1999278480873814</c:v>
                </c:pt>
                <c:pt idx="14">
                  <c:v>4.6642135623730958</c:v>
                </c:pt>
                <c:pt idx="15">
                  <c:v>5.1642135623730958</c:v>
                </c:pt>
                <c:pt idx="16">
                  <c:v>5.6999278480873823</c:v>
                </c:pt>
                <c:pt idx="17">
                  <c:v>6.2713564195159535</c:v>
                </c:pt>
                <c:pt idx="18">
                  <c:v>6.8784992766588111</c:v>
                </c:pt>
                <c:pt idx="19">
                  <c:v>7.5213564195159544</c:v>
                </c:pt>
                <c:pt idx="20">
                  <c:v>8.1999278480873823</c:v>
                </c:pt>
                <c:pt idx="21">
                  <c:v>8.9142135623730958</c:v>
                </c:pt>
                <c:pt idx="22">
                  <c:v>9.6642135623730958</c:v>
                </c:pt>
                <c:pt idx="23">
                  <c:v>10.449927848087381</c:v>
                </c:pt>
                <c:pt idx="24">
                  <c:v>11.271356419515953</c:v>
                </c:pt>
                <c:pt idx="25">
                  <c:v>12.128499276658811</c:v>
                </c:pt>
                <c:pt idx="26">
                  <c:v>13.021356419515953</c:v>
                </c:pt>
                <c:pt idx="27">
                  <c:v>13.949927848087381</c:v>
                </c:pt>
                <c:pt idx="28">
                  <c:v>14.914213562373096</c:v>
                </c:pt>
                <c:pt idx="29">
                  <c:v>15.914213562373096</c:v>
                </c:pt>
                <c:pt idx="30">
                  <c:v>16.949927848087381</c:v>
                </c:pt>
                <c:pt idx="31">
                  <c:v>18.021356419515953</c:v>
                </c:pt>
                <c:pt idx="32">
                  <c:v>19.128499276658811</c:v>
                </c:pt>
                <c:pt idx="33">
                  <c:v>20.27135641951595</c:v>
                </c:pt>
              </c:numCache>
            </c:numRef>
          </c:xVal>
          <c:yVal>
            <c:numRef>
              <c:f>Sheet1!$J$12:$J$45</c:f>
              <c:numCache>
                <c:formatCode>General</c:formatCode>
                <c:ptCount val="34"/>
                <c:pt idx="0">
                  <c:v>21.414213562373096</c:v>
                </c:pt>
                <c:pt idx="1">
                  <c:v>21.414213562373096</c:v>
                </c:pt>
                <c:pt idx="2">
                  <c:v>21.378499276658808</c:v>
                </c:pt>
                <c:pt idx="3">
                  <c:v>21.307070705230238</c:v>
                </c:pt>
                <c:pt idx="4">
                  <c:v>21.199927848087381</c:v>
                </c:pt>
                <c:pt idx="5">
                  <c:v>21.057070705230238</c:v>
                </c:pt>
                <c:pt idx="6">
                  <c:v>20.878499276658811</c:v>
                </c:pt>
                <c:pt idx="7">
                  <c:v>20.664213562373096</c:v>
                </c:pt>
                <c:pt idx="8">
                  <c:v>20.414213562373096</c:v>
                </c:pt>
                <c:pt idx="9">
                  <c:v>20.128499276658808</c:v>
                </c:pt>
                <c:pt idx="10">
                  <c:v>19.807070705230238</c:v>
                </c:pt>
                <c:pt idx="11">
                  <c:v>19.449927848087381</c:v>
                </c:pt>
                <c:pt idx="12">
                  <c:v>19.057070705230238</c:v>
                </c:pt>
                <c:pt idx="13">
                  <c:v>18.628499276658808</c:v>
                </c:pt>
                <c:pt idx="14">
                  <c:v>18.164213562373096</c:v>
                </c:pt>
                <c:pt idx="15">
                  <c:v>17.664213562373096</c:v>
                </c:pt>
                <c:pt idx="16">
                  <c:v>17.128499276658808</c:v>
                </c:pt>
                <c:pt idx="17">
                  <c:v>16.557070705230238</c:v>
                </c:pt>
                <c:pt idx="18">
                  <c:v>15.949927848087381</c:v>
                </c:pt>
                <c:pt idx="19">
                  <c:v>15.307070705230236</c:v>
                </c:pt>
                <c:pt idx="20">
                  <c:v>14.628499276658808</c:v>
                </c:pt>
                <c:pt idx="21">
                  <c:v>13.914213562373094</c:v>
                </c:pt>
                <c:pt idx="22">
                  <c:v>13.164213562373096</c:v>
                </c:pt>
                <c:pt idx="23">
                  <c:v>12.378499276658811</c:v>
                </c:pt>
                <c:pt idx="24">
                  <c:v>11.557070705230238</c:v>
                </c:pt>
                <c:pt idx="25">
                  <c:v>10.699927848087382</c:v>
                </c:pt>
                <c:pt idx="26">
                  <c:v>9.8070707052302382</c:v>
                </c:pt>
                <c:pt idx="27">
                  <c:v>8.8784992766588111</c:v>
                </c:pt>
                <c:pt idx="28">
                  <c:v>7.9142135623730994</c:v>
                </c:pt>
                <c:pt idx="29">
                  <c:v>6.9142135623730976</c:v>
                </c:pt>
                <c:pt idx="30">
                  <c:v>5.8784992766588129</c:v>
                </c:pt>
                <c:pt idx="31">
                  <c:v>4.8070707052302417</c:v>
                </c:pt>
                <c:pt idx="32">
                  <c:v>3.6999278480873841</c:v>
                </c:pt>
                <c:pt idx="33">
                  <c:v>2.5570707052302417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32-4994-B457-03AB22FB14D1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Sheet1!$M$12:$M$32</c:f>
              <c:numCache>
                <c:formatCode>General</c:formatCode>
                <c:ptCount val="21"/>
                <c:pt idx="0">
                  <c:v>3.4142135623730949</c:v>
                </c:pt>
                <c:pt idx="1">
                  <c:v>3.3163265949634022</c:v>
                </c:pt>
                <c:pt idx="2">
                  <c:v>3.0322475511229898</c:v>
                </c:pt>
                <c:pt idx="3">
                  <c:v>2.5897840669580412</c:v>
                </c:pt>
                <c:pt idx="4">
                  <c:v>2.0322475511229898</c:v>
                </c:pt>
                <c:pt idx="5">
                  <c:v>1.4142135623730951</c:v>
                </c:pt>
                <c:pt idx="6">
                  <c:v>0.79617957362320024</c:v>
                </c:pt>
                <c:pt idx="7">
                  <c:v>0.23864305778814887</c:v>
                </c:pt>
                <c:pt idx="8">
                  <c:v>-0.20382042637679976</c:v>
                </c:pt>
                <c:pt idx="9">
                  <c:v>-0.48789947021721214</c:v>
                </c:pt>
                <c:pt idx="10">
                  <c:v>-0.58578643762690508</c:v>
                </c:pt>
                <c:pt idx="11">
                  <c:v>-0.48789947021721236</c:v>
                </c:pt>
                <c:pt idx="12">
                  <c:v>-0.2038204263768002</c:v>
                </c:pt>
                <c:pt idx="13">
                  <c:v>0.23864305778814843</c:v>
                </c:pt>
                <c:pt idx="14">
                  <c:v>0.7961795736231998</c:v>
                </c:pt>
                <c:pt idx="15">
                  <c:v>1.4142135623730945</c:v>
                </c:pt>
                <c:pt idx="16">
                  <c:v>2.0322475511229894</c:v>
                </c:pt>
                <c:pt idx="17">
                  <c:v>2.5897840669580408</c:v>
                </c:pt>
                <c:pt idx="18">
                  <c:v>3.0322475511229898</c:v>
                </c:pt>
                <c:pt idx="19">
                  <c:v>3.3163265949634022</c:v>
                </c:pt>
                <c:pt idx="20">
                  <c:v>3.4142135623730949</c:v>
                </c:pt>
              </c:numCache>
            </c:numRef>
          </c:xVal>
          <c:yVal>
            <c:numRef>
              <c:f>Sheet1!$N$12:$N$32</c:f>
              <c:numCache>
                <c:formatCode>General</c:formatCode>
                <c:ptCount val="21"/>
                <c:pt idx="0">
                  <c:v>21.414213562373096</c:v>
                </c:pt>
                <c:pt idx="1">
                  <c:v>22.032247551122989</c:v>
                </c:pt>
                <c:pt idx="2">
                  <c:v>22.589784066958043</c:v>
                </c:pt>
                <c:pt idx="3">
                  <c:v>23.032247551122992</c:v>
                </c:pt>
                <c:pt idx="4">
                  <c:v>23.316326594963403</c:v>
                </c:pt>
                <c:pt idx="5">
                  <c:v>23.414213562373096</c:v>
                </c:pt>
                <c:pt idx="6">
                  <c:v>23.316326594963403</c:v>
                </c:pt>
                <c:pt idx="7">
                  <c:v>23.032247551122992</c:v>
                </c:pt>
                <c:pt idx="8">
                  <c:v>22.589784066958043</c:v>
                </c:pt>
                <c:pt idx="9">
                  <c:v>22.032247551122992</c:v>
                </c:pt>
                <c:pt idx="10">
                  <c:v>21.414213562373096</c:v>
                </c:pt>
                <c:pt idx="11">
                  <c:v>20.796179573623203</c:v>
                </c:pt>
                <c:pt idx="12">
                  <c:v>20.238643057788149</c:v>
                </c:pt>
                <c:pt idx="13">
                  <c:v>19.796179573623203</c:v>
                </c:pt>
                <c:pt idx="14">
                  <c:v>19.512100529782789</c:v>
                </c:pt>
                <c:pt idx="15">
                  <c:v>19.414213562373096</c:v>
                </c:pt>
                <c:pt idx="16">
                  <c:v>19.512100529782789</c:v>
                </c:pt>
                <c:pt idx="17">
                  <c:v>19.796179573623199</c:v>
                </c:pt>
                <c:pt idx="18">
                  <c:v>20.238643057788149</c:v>
                </c:pt>
                <c:pt idx="19">
                  <c:v>20.796179573623199</c:v>
                </c:pt>
                <c:pt idx="20">
                  <c:v>21.414213562373096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832-4994-B457-03AB22FB14D1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Sheet1!$U$12:$U$45</c:f>
              <c:numCache>
                <c:formatCode>General</c:formatCode>
                <c:ptCount val="34"/>
                <c:pt idx="0">
                  <c:v>1.4142135623730951</c:v>
                </c:pt>
                <c:pt idx="1">
                  <c:v>1.4142135623730951</c:v>
                </c:pt>
                <c:pt idx="2">
                  <c:v>1.5004301069033545</c:v>
                </c:pt>
                <c:pt idx="3">
                  <c:v>1.6727343910564647</c:v>
                </c:pt>
                <c:pt idx="4">
                  <c:v>1.9303867565959987</c:v>
                </c:pt>
                <c:pt idx="5">
                  <c:v>2.2710812021995399</c:v>
                </c:pt>
                <c:pt idx="6">
                  <c:v>2.6895528451665665</c:v>
                </c:pt>
                <c:pt idx="7">
                  <c:v>3.175849790570588</c:v>
                </c:pt>
                <c:pt idx="8">
                  <c:v>3.7134874405332203</c:v>
                </c:pt>
                <c:pt idx="9">
                  <c:v>4.2778757709239823</c:v>
                </c:pt>
                <c:pt idx="10">
                  <c:v>4.8356231534121967</c:v>
                </c:pt>
                <c:pt idx="11">
                  <c:v>5.3455257405177621</c:v>
                </c:pt>
                <c:pt idx="12">
                  <c:v>5.762156048722594</c:v>
                </c:pt>
                <c:pt idx="13">
                  <c:v>6.0428268696338243</c:v>
                </c:pt>
                <c:pt idx="14">
                  <c:v>6.1581570795625771</c:v>
                </c:pt>
                <c:pt idx="15">
                  <c:v>6.1053633820654936</c:v>
                </c:pt>
                <c:pt idx="16">
                  <c:v>5.9217406278209035</c:v>
                </c:pt>
                <c:pt idx="17">
                  <c:v>5.69384678636436</c:v>
                </c:pt>
                <c:pt idx="18">
                  <c:v>5.5563639098678319</c:v>
                </c:pt>
                <c:pt idx="19">
                  <c:v>5.6745845033820395</c:v>
                </c:pt>
                <c:pt idx="20">
                  <c:v>6.2072910768499057</c:v>
                </c:pt>
                <c:pt idx="21">
                  <c:v>7.2533475623040173</c:v>
                </c:pt>
                <c:pt idx="22">
                  <c:v>8.795085126693353</c:v>
                </c:pt>
                <c:pt idx="23">
                  <c:v>10.661589808297595</c:v>
                </c:pt>
                <c:pt idx="24">
                  <c:v>12.539592303264866</c:v>
                </c:pt>
                <c:pt idx="25">
                  <c:v>14.051800868908904</c:v>
                </c:pt>
                <c:pt idx="26">
                  <c:v>14.897684664204517</c:v>
                </c:pt>
                <c:pt idx="27">
                  <c:v>15.013468156785903</c:v>
                </c:pt>
                <c:pt idx="28">
                  <c:v>14.672478875431084</c:v>
                </c:pt>
                <c:pt idx="29">
                  <c:v>14.440687602140784</c:v>
                </c:pt>
                <c:pt idx="30">
                  <c:v>14.950031181854493</c:v>
                </c:pt>
                <c:pt idx="31">
                  <c:v>16.554505784386564</c:v>
                </c:pt>
                <c:pt idx="32">
                  <c:v>19.047563260073069</c:v>
                </c:pt>
                <c:pt idx="33">
                  <c:v>21.660238763860459</c:v>
                </c:pt>
              </c:numCache>
            </c:numRef>
          </c:xVal>
          <c:yVal>
            <c:numRef>
              <c:f>Sheet1!$V$12:$V$45</c:f>
              <c:numCache>
                <c:formatCode>General</c:formatCode>
                <c:ptCount val="34"/>
                <c:pt idx="0">
                  <c:v>23.414213562373096</c:v>
                </c:pt>
                <c:pt idx="1">
                  <c:v>23.414213562373096</c:v>
                </c:pt>
                <c:pt idx="2">
                  <c:v>23.377861555450345</c:v>
                </c:pt>
                <c:pt idx="3">
                  <c:v>23.301333654224749</c:v>
                </c:pt>
                <c:pt idx="4">
                  <c:v>23.177012557819662</c:v>
                </c:pt>
                <c:pt idx="5">
                  <c:v>22.993633418279273</c:v>
                </c:pt>
                <c:pt idx="6">
                  <c:v>22.736712091084438</c:v>
                </c:pt>
                <c:pt idx="7">
                  <c:v>22.38949387055445</c:v>
                </c:pt>
                <c:pt idx="8">
                  <c:v>21.934702756524356</c:v>
                </c:pt>
                <c:pt idx="9">
                  <c:v>21.357352544065318</c:v>
                </c:pt>
                <c:pt idx="10">
                  <c:v>20.648757237305841</c:v>
                </c:pt>
                <c:pt idx="11">
                  <c:v>19.811600200470782</c:v>
                </c:pt>
                <c:pt idx="12">
                  <c:v>18.865454327144494</c:v>
                </c:pt>
                <c:pt idx="13">
                  <c:v>17.851503011298952</c:v>
                </c:pt>
                <c:pt idx="14">
                  <c:v>16.834502026946137</c:v>
                </c:pt>
                <c:pt idx="15">
                  <c:v>15.899493466467526</c:v>
                </c:pt>
                <c:pt idx="16">
                  <c:v>15.140837562295197</c:v>
                </c:pt>
                <c:pt idx="17">
                  <c:v>14.642264546994603</c:v>
                </c:pt>
                <c:pt idx="18">
                  <c:v>14.449275299400483</c:v>
                </c:pt>
                <c:pt idx="19">
                  <c:v>14.539324985750753</c:v>
                </c:pt>
                <c:pt idx="20">
                  <c:v>14.799959761646699</c:v>
                </c:pt>
                <c:pt idx="21">
                  <c:v>15.028450579266062</c:v>
                </c:pt>
                <c:pt idx="22">
                  <c:v>14.965495262244852</c:v>
                </c:pt>
                <c:pt idx="23">
                  <c:v>14.367267542344878</c:v>
                </c:pt>
                <c:pt idx="24">
                  <c:v>13.103543383026912</c:v>
                </c:pt>
                <c:pt idx="25">
                  <c:v>11.248481387177467</c:v>
                </c:pt>
                <c:pt idx="26">
                  <c:v>9.1146890776693024</c:v>
                </c:pt>
                <c:pt idx="27">
                  <c:v>7.1847218379811517</c:v>
                </c:pt>
                <c:pt idx="28">
                  <c:v>5.9288762255134291</c:v>
                </c:pt>
                <c:pt idx="29">
                  <c:v>5.5619113607474988</c:v>
                </c:pt>
                <c:pt idx="30">
                  <c:v>5.858168895683888</c:v>
                </c:pt>
                <c:pt idx="31">
                  <c:v>6.1666107797482779</c:v>
                </c:pt>
                <c:pt idx="32">
                  <c:v>5.6982895173602994</c:v>
                </c:pt>
                <c:pt idx="33">
                  <c:v>3.9961696711002404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832-4994-B457-03AB22FB14D1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(Sheet1!$L$7,Sheet1!$O$7)</c:f>
              <c:numCache>
                <c:formatCode>General</c:formatCode>
                <c:ptCount val="2"/>
                <c:pt idx="0">
                  <c:v>1.4142135623730949</c:v>
                </c:pt>
                <c:pt idx="1">
                  <c:v>1.4142135623730951</c:v>
                </c:pt>
              </c:numCache>
            </c:numRef>
          </c:xVal>
          <c:yVal>
            <c:numRef>
              <c:f>(Sheet1!$M$7,Sheet1!$P$7)</c:f>
              <c:numCache>
                <c:formatCode>General</c:formatCode>
                <c:ptCount val="2"/>
                <c:pt idx="0">
                  <c:v>21.414213562373096</c:v>
                </c:pt>
                <c:pt idx="1">
                  <c:v>23.414213562373096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832-4994-B457-03AB22FB14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5833119"/>
        <c:axId val="524196495"/>
      </c:scatterChart>
      <c:valAx>
        <c:axId val="525833119"/>
        <c:scaling>
          <c:orientation val="minMax"/>
          <c:min val="-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196495"/>
        <c:crosses val="autoZero"/>
        <c:crossBetween val="midCat"/>
      </c:valAx>
      <c:valAx>
        <c:axId val="524196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833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Sheet1!$X$11</c:f>
              <c:strCache>
                <c:ptCount val="1"/>
                <c:pt idx="0">
                  <c:v>Ep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Sheet1!$W$12:$W$45</c:f>
              <c:numCache>
                <c:formatCode>General</c:formatCode>
                <c:ptCount val="34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</c:numCache>
            </c:numRef>
          </c:xVal>
          <c:yVal>
            <c:numRef>
              <c:f>Sheet1!$X$12:$X$45</c:f>
              <c:numCache>
                <c:formatCode>General</c:formatCode>
                <c:ptCount val="34"/>
                <c:pt idx="0">
                  <c:v>214.14213562373095</c:v>
                </c:pt>
                <c:pt idx="1">
                  <c:v>214.14213562373095</c:v>
                </c:pt>
                <c:pt idx="2">
                  <c:v>213.78499276658806</c:v>
                </c:pt>
                <c:pt idx="3">
                  <c:v>213.0707070523024</c:v>
                </c:pt>
                <c:pt idx="4">
                  <c:v>211.99927848087381</c:v>
                </c:pt>
                <c:pt idx="5">
                  <c:v>210.5707070523024</c:v>
                </c:pt>
                <c:pt idx="6">
                  <c:v>208.78499276658812</c:v>
                </c:pt>
                <c:pt idx="7">
                  <c:v>206.64213562373095</c:v>
                </c:pt>
                <c:pt idx="8">
                  <c:v>204.14213562373095</c:v>
                </c:pt>
                <c:pt idx="9">
                  <c:v>201.28499276658806</c:v>
                </c:pt>
                <c:pt idx="10">
                  <c:v>198.0707070523024</c:v>
                </c:pt>
                <c:pt idx="11">
                  <c:v>194.49927848087381</c:v>
                </c:pt>
                <c:pt idx="12">
                  <c:v>190.5707070523024</c:v>
                </c:pt>
                <c:pt idx="13">
                  <c:v>186.28499276658806</c:v>
                </c:pt>
                <c:pt idx="14">
                  <c:v>181.64213562373095</c:v>
                </c:pt>
                <c:pt idx="15">
                  <c:v>176.64213562373095</c:v>
                </c:pt>
                <c:pt idx="16">
                  <c:v>171.28499276658806</c:v>
                </c:pt>
                <c:pt idx="17">
                  <c:v>165.5707070523024</c:v>
                </c:pt>
                <c:pt idx="18">
                  <c:v>159.49927848087381</c:v>
                </c:pt>
                <c:pt idx="19">
                  <c:v>153.07070705230237</c:v>
                </c:pt>
                <c:pt idx="20">
                  <c:v>146.28499276658806</c:v>
                </c:pt>
                <c:pt idx="21">
                  <c:v>139.14213562373095</c:v>
                </c:pt>
                <c:pt idx="22">
                  <c:v>131.64213562373095</c:v>
                </c:pt>
                <c:pt idx="23">
                  <c:v>123.78499276658812</c:v>
                </c:pt>
                <c:pt idx="24">
                  <c:v>115.57070705230238</c:v>
                </c:pt>
                <c:pt idx="25">
                  <c:v>106.99927848087383</c:v>
                </c:pt>
                <c:pt idx="26">
                  <c:v>98.070707052302382</c:v>
                </c:pt>
                <c:pt idx="27">
                  <c:v>88.784992766588118</c:v>
                </c:pt>
                <c:pt idx="28">
                  <c:v>79.142135623730994</c:v>
                </c:pt>
                <c:pt idx="29">
                  <c:v>69.142135623730979</c:v>
                </c:pt>
                <c:pt idx="30">
                  <c:v>58.784992766588132</c:v>
                </c:pt>
                <c:pt idx="31">
                  <c:v>48.070707052302417</c:v>
                </c:pt>
                <c:pt idx="32">
                  <c:v>36.999278480873841</c:v>
                </c:pt>
                <c:pt idx="33">
                  <c:v>25.570707052302417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3DA-46E3-9135-2D44D7E4319D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Sheet1!$W$12:$W$45</c:f>
              <c:numCache>
                <c:formatCode>General</c:formatCode>
                <c:ptCount val="34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</c:numCache>
            </c:numRef>
          </c:xVal>
          <c:yVal>
            <c:numRef>
              <c:f>Sheet1!$Y$12:$Y$45</c:f>
              <c:numCache>
                <c:formatCode>General</c:formatCode>
                <c:ptCount val="34"/>
                <c:pt idx="0">
                  <c:v>0</c:v>
                </c:pt>
                <c:pt idx="1">
                  <c:v>0.1785714285714286</c:v>
                </c:pt>
                <c:pt idx="2">
                  <c:v>0.71428571428571441</c:v>
                </c:pt>
                <c:pt idx="3">
                  <c:v>1.607142857142857</c:v>
                </c:pt>
                <c:pt idx="4">
                  <c:v>2.8571428571428577</c:v>
                </c:pt>
                <c:pt idx="5">
                  <c:v>4.4642857142857153</c:v>
                </c:pt>
                <c:pt idx="6">
                  <c:v>6.4285714285714306</c:v>
                </c:pt>
                <c:pt idx="7">
                  <c:v>8.7500000000000036</c:v>
                </c:pt>
                <c:pt idx="8">
                  <c:v>11.428571428571431</c:v>
                </c:pt>
                <c:pt idx="9">
                  <c:v>14.464285714285719</c:v>
                </c:pt>
                <c:pt idx="10">
                  <c:v>17.857142857142861</c:v>
                </c:pt>
                <c:pt idx="11">
                  <c:v>21.607142857142865</c:v>
                </c:pt>
                <c:pt idx="12">
                  <c:v>25.714285714285722</c:v>
                </c:pt>
                <c:pt idx="13">
                  <c:v>30.178571428571438</c:v>
                </c:pt>
                <c:pt idx="14">
                  <c:v>35.000000000000014</c:v>
                </c:pt>
                <c:pt idx="15">
                  <c:v>40.178571428571445</c:v>
                </c:pt>
                <c:pt idx="16">
                  <c:v>45.714285714285722</c:v>
                </c:pt>
                <c:pt idx="17">
                  <c:v>51.607142857142854</c:v>
                </c:pt>
                <c:pt idx="18">
                  <c:v>57.857142857142847</c:v>
                </c:pt>
                <c:pt idx="19">
                  <c:v>64.464285714285694</c:v>
                </c:pt>
                <c:pt idx="20">
                  <c:v>71.428571428571388</c:v>
                </c:pt>
                <c:pt idx="21">
                  <c:v>78.749999999999943</c:v>
                </c:pt>
                <c:pt idx="22">
                  <c:v>86.42857142857136</c:v>
                </c:pt>
                <c:pt idx="23">
                  <c:v>94.464285714285637</c:v>
                </c:pt>
                <c:pt idx="24">
                  <c:v>102.85714285714278</c:v>
                </c:pt>
                <c:pt idx="25">
                  <c:v>111.60714285714275</c:v>
                </c:pt>
                <c:pt idx="26">
                  <c:v>120.71428571428558</c:v>
                </c:pt>
                <c:pt idx="27">
                  <c:v>130.17857142857127</c:v>
                </c:pt>
                <c:pt idx="28">
                  <c:v>139.99999999999983</c:v>
                </c:pt>
                <c:pt idx="29">
                  <c:v>150.17857142857125</c:v>
                </c:pt>
                <c:pt idx="30">
                  <c:v>160.7142857142855</c:v>
                </c:pt>
                <c:pt idx="31">
                  <c:v>171.60714285714263</c:v>
                </c:pt>
                <c:pt idx="32">
                  <c:v>182.85714285714263</c:v>
                </c:pt>
                <c:pt idx="33">
                  <c:v>194.4642857142855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3DA-46E3-9135-2D44D7E4319D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Sheet1!$W$12:$W$45</c:f>
              <c:numCache>
                <c:formatCode>General</c:formatCode>
                <c:ptCount val="34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</c:numCache>
            </c:numRef>
          </c:xVal>
          <c:yVal>
            <c:numRef>
              <c:f>Sheet1!$Z$12:$Z$45</c:f>
              <c:numCache>
                <c:formatCode>General</c:formatCode>
                <c:ptCount val="34"/>
                <c:pt idx="0">
                  <c:v>214.14213562373095</c:v>
                </c:pt>
                <c:pt idx="1">
                  <c:v>214.32070705230237</c:v>
                </c:pt>
                <c:pt idx="2">
                  <c:v>214.49927848087378</c:v>
                </c:pt>
                <c:pt idx="3">
                  <c:v>214.67784990944526</c:v>
                </c:pt>
                <c:pt idx="4">
                  <c:v>214.85642133801667</c:v>
                </c:pt>
                <c:pt idx="5">
                  <c:v>215.03499276658812</c:v>
                </c:pt>
                <c:pt idx="6">
                  <c:v>215.21356419515956</c:v>
                </c:pt>
                <c:pt idx="7">
                  <c:v>215.39213562373095</c:v>
                </c:pt>
                <c:pt idx="8">
                  <c:v>215.5707070523024</c:v>
                </c:pt>
                <c:pt idx="9">
                  <c:v>215.74927848087378</c:v>
                </c:pt>
                <c:pt idx="10">
                  <c:v>215.92784990944526</c:v>
                </c:pt>
                <c:pt idx="11">
                  <c:v>216.10642133801667</c:v>
                </c:pt>
                <c:pt idx="12">
                  <c:v>216.28499276658812</c:v>
                </c:pt>
                <c:pt idx="13">
                  <c:v>216.46356419515951</c:v>
                </c:pt>
                <c:pt idx="14">
                  <c:v>216.64213562373095</c:v>
                </c:pt>
                <c:pt idx="15">
                  <c:v>216.8207070523024</c:v>
                </c:pt>
                <c:pt idx="16">
                  <c:v>216.99927848087378</c:v>
                </c:pt>
                <c:pt idx="17">
                  <c:v>217.17784990944526</c:v>
                </c:pt>
                <c:pt idx="18">
                  <c:v>217.35642133801667</c:v>
                </c:pt>
                <c:pt idx="19">
                  <c:v>217.53499276658806</c:v>
                </c:pt>
                <c:pt idx="20">
                  <c:v>217.71356419515945</c:v>
                </c:pt>
                <c:pt idx="21">
                  <c:v>217.89213562373089</c:v>
                </c:pt>
                <c:pt idx="22">
                  <c:v>218.07070705230231</c:v>
                </c:pt>
                <c:pt idx="23">
                  <c:v>218.24927848087376</c:v>
                </c:pt>
                <c:pt idx="24">
                  <c:v>218.42784990944517</c:v>
                </c:pt>
                <c:pt idx="25">
                  <c:v>218.60642133801656</c:v>
                </c:pt>
                <c:pt idx="26">
                  <c:v>218.78499276658795</c:v>
                </c:pt>
                <c:pt idx="27">
                  <c:v>218.96356419515939</c:v>
                </c:pt>
                <c:pt idx="28">
                  <c:v>219.14213562373084</c:v>
                </c:pt>
                <c:pt idx="29">
                  <c:v>219.32070705230223</c:v>
                </c:pt>
                <c:pt idx="30">
                  <c:v>219.49927848087361</c:v>
                </c:pt>
                <c:pt idx="31">
                  <c:v>219.67784990944506</c:v>
                </c:pt>
                <c:pt idx="32">
                  <c:v>219.85642133801647</c:v>
                </c:pt>
                <c:pt idx="33">
                  <c:v>220.03499276658792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3DA-46E3-9135-2D44D7E431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8995759"/>
        <c:axId val="583228495"/>
      </c:scatterChart>
      <c:valAx>
        <c:axId val="678995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228495"/>
        <c:crosses val="autoZero"/>
        <c:crossBetween val="midCat"/>
      </c:valAx>
      <c:valAx>
        <c:axId val="583228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9957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167640</xdr:colOff>
      <xdr:row>49</xdr:row>
      <xdr:rowOff>106680</xdr:rowOff>
    </xdr:from>
    <xdr:to>
      <xdr:col>18</xdr:col>
      <xdr:colOff>228600</xdr:colOff>
      <xdr:row>77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5604AC-6A83-40FA-8128-C8201361AC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198120</xdr:colOff>
      <xdr:row>48</xdr:row>
      <xdr:rowOff>137160</xdr:rowOff>
    </xdr:from>
    <xdr:to>
      <xdr:col>32</xdr:col>
      <xdr:colOff>335280</xdr:colOff>
      <xdr:row>76</xdr:row>
      <xdr:rowOff>106680</xdr:rowOff>
    </xdr:to>
    <xdr:graphicFrame macro="">
      <xdr:nvGraphicFramePr>
        <xdr:cNvPr id="3" name="Chart 4">
          <a:extLst>
            <a:ext uri="{FF2B5EF4-FFF2-40B4-BE49-F238E27FC236}">
              <a16:creationId xmlns:a16="http://schemas.microsoft.com/office/drawing/2014/main" id="{9F516DF2-FEA6-46F2-B411-D405F308E9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420218</xdr:colOff>
      <xdr:row>14</xdr:row>
      <xdr:rowOff>79560</xdr:rowOff>
    </xdr:from>
    <xdr:to>
      <xdr:col>14</xdr:col>
      <xdr:colOff>481852</xdr:colOff>
      <xdr:row>35</xdr:row>
      <xdr:rowOff>106453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2829AF-588C-4820-BF7C-88EE602FF0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280147</xdr:colOff>
      <xdr:row>15</xdr:row>
      <xdr:rowOff>151280</xdr:rowOff>
    </xdr:from>
    <xdr:to>
      <xdr:col>23</xdr:col>
      <xdr:colOff>330573</xdr:colOff>
      <xdr:row>30</xdr:row>
      <xdr:rowOff>36980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85AE85C-5F53-4E9B-944E-D0F5AEFD8C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78DF4-191A-411C-8BC3-D64D3DF5717D}">
  <dimension ref="B3:AF45"/>
  <sheetViews>
    <sheetView tabSelected="1" topLeftCell="B1" zoomScale="50" zoomScaleNormal="50" workbookViewId="0">
      <selection activeCell="F12" sqref="F12"/>
    </sheetView>
  </sheetViews>
  <sheetFormatPr defaultRowHeight="14.45"/>
  <sheetData>
    <row r="3" spans="2:32">
      <c r="B3" t="s">
        <v>0</v>
      </c>
      <c r="C3">
        <f>RADIANS(45)</f>
        <v>0.78539816339744828</v>
      </c>
      <c r="E3" t="s">
        <v>1</v>
      </c>
      <c r="F3">
        <f>2/5*m*_r^2</f>
        <v>1.6</v>
      </c>
      <c r="I3">
        <v>0</v>
      </c>
      <c r="J3">
        <f>h</f>
        <v>20</v>
      </c>
    </row>
    <row r="4" spans="2:32">
      <c r="B4" t="s">
        <v>2</v>
      </c>
      <c r="C4">
        <v>20</v>
      </c>
      <c r="E4" t="s">
        <v>3</v>
      </c>
      <c r="F4">
        <f>g*SIN(alfa)/(1+I/(m*_r^2))</f>
        <v>5.0507627227610534</v>
      </c>
      <c r="I4">
        <f>h/TAN(alfa)</f>
        <v>20.000000000000004</v>
      </c>
      <c r="J4">
        <v>0</v>
      </c>
      <c r="K4">
        <v>0</v>
      </c>
      <c r="L4">
        <f>12+K4</f>
        <v>12</v>
      </c>
    </row>
    <row r="5" spans="2:32">
      <c r="B5" t="s">
        <v>4</v>
      </c>
      <c r="C5">
        <v>2</v>
      </c>
      <c r="E5" t="s">
        <v>5</v>
      </c>
      <c r="F5">
        <f>a/_r</f>
        <v>2.5253813613805267</v>
      </c>
    </row>
    <row r="6" spans="2:32">
      <c r="B6" t="s">
        <v>6</v>
      </c>
      <c r="C6">
        <v>0.1</v>
      </c>
      <c r="L6" t="str">
        <f>ADDRESS(L4,7)</f>
        <v>$G$12</v>
      </c>
      <c r="M6" t="str">
        <f>ADDRESS(L4,8)</f>
        <v>$H$12</v>
      </c>
      <c r="O6" t="str">
        <f>ADDRESS(L4,26)</f>
        <v>$Z$12</v>
      </c>
      <c r="P6" t="str">
        <f>ADDRESS(L4,27)</f>
        <v>$AA$12</v>
      </c>
    </row>
    <row r="7" spans="2:32">
      <c r="B7" t="s">
        <v>7</v>
      </c>
      <c r="C7">
        <v>1</v>
      </c>
      <c r="L7">
        <f ca="1">INDIRECT(L6)</f>
        <v>1.4142135623730949</v>
      </c>
      <c r="M7">
        <f ca="1">INDIRECT(M6)</f>
        <v>21.414213562373096</v>
      </c>
      <c r="O7">
        <f ca="1">INDIRECT(O6)</f>
        <v>1.4142135623730951</v>
      </c>
      <c r="P7">
        <f ca="1">INDIRECT(P6)</f>
        <v>23.414213562373096</v>
      </c>
    </row>
    <row r="8" spans="2:32">
      <c r="B8" t="s">
        <v>8</v>
      </c>
      <c r="C8">
        <v>10</v>
      </c>
    </row>
    <row r="10" spans="2:32" ht="15" thickBot="1"/>
    <row r="11" spans="2:32">
      <c r="B11" t="s">
        <v>9</v>
      </c>
      <c r="C11" t="s">
        <v>10</v>
      </c>
      <c r="D11" t="s">
        <v>11</v>
      </c>
      <c r="E11" t="s">
        <v>12</v>
      </c>
      <c r="F11" t="s">
        <v>13</v>
      </c>
      <c r="G11" t="s">
        <v>14</v>
      </c>
      <c r="H11" t="s">
        <v>15</v>
      </c>
      <c r="I11" s="1" t="s">
        <v>16</v>
      </c>
      <c r="J11" s="2" t="s">
        <v>17</v>
      </c>
      <c r="T11" t="s">
        <v>18</v>
      </c>
      <c r="U11" t="s">
        <v>19</v>
      </c>
      <c r="V11" t="s">
        <v>20</v>
      </c>
      <c r="W11" t="s">
        <v>21</v>
      </c>
      <c r="X11" s="7" t="s">
        <v>22</v>
      </c>
      <c r="Y11" t="s">
        <v>23</v>
      </c>
      <c r="Z11" t="s">
        <v>14</v>
      </c>
      <c r="AA11" t="s">
        <v>15</v>
      </c>
      <c r="AB11" t="s">
        <v>9</v>
      </c>
      <c r="AD11" t="s">
        <v>24</v>
      </c>
      <c r="AE11" t="s">
        <v>25</v>
      </c>
      <c r="AF11" t="s">
        <v>26</v>
      </c>
    </row>
    <row r="12" spans="2:32">
      <c r="B12">
        <v>0</v>
      </c>
      <c r="C12">
        <v>0</v>
      </c>
      <c r="D12">
        <f t="shared" ref="D12:D45" si="0">_r</f>
        <v>2</v>
      </c>
      <c r="E12">
        <v>0</v>
      </c>
      <c r="F12">
        <f>(E12+J12)*dt</f>
        <v>2.525381361380527E-2</v>
      </c>
      <c r="G12">
        <f t="shared" ref="G12:G45" si="1">C12*COS(-alfa)-D12*SIN(-alfa)</f>
        <v>1.4142135623730949</v>
      </c>
      <c r="H12">
        <f t="shared" ref="H12:H45" si="2">C12*SIN(-alfa)+D12*COS(-alfa)+h</f>
        <v>21.414213562373096</v>
      </c>
      <c r="I12" s="3">
        <f t="shared" ref="I12:I45" si="3">a*dt</f>
        <v>0.50507627227610541</v>
      </c>
      <c r="J12" s="4">
        <f t="shared" ref="J12:J45" si="4">a*dt/2</f>
        <v>0.2525381361380527</v>
      </c>
      <c r="N12">
        <v>0</v>
      </c>
      <c r="O12">
        <f t="shared" ref="O12:O44" ca="1" si="5">_r*COS(N12)+xs</f>
        <v>3.4142135623730949</v>
      </c>
      <c r="P12">
        <f t="shared" ref="P12:P44" ca="1" si="6">_r*SIN(N12)+ys</f>
        <v>21.414213562373096</v>
      </c>
      <c r="T12">
        <v>0</v>
      </c>
      <c r="U12">
        <v>0</v>
      </c>
      <c r="V12">
        <f>U12*dt/2</f>
        <v>0</v>
      </c>
      <c r="W12">
        <f>eps*dt</f>
        <v>0.2525381361380527</v>
      </c>
      <c r="X12" s="8">
        <f t="shared" ref="X12:X45" si="7">eps*dt/2</f>
        <v>0.12626906806902635</v>
      </c>
      <c r="Y12">
        <f t="shared" ref="Y12:Y45" si="8">PI()/2-T12</f>
        <v>1.5707963267948966</v>
      </c>
      <c r="Z12">
        <f t="shared" ref="Z12:Z45" si="9">_r*COS(Y12)+G12</f>
        <v>1.4142135623730951</v>
      </c>
      <c r="AA12">
        <f t="shared" ref="AA12:AA45" si="10">_r*SIN(Y12)+H12</f>
        <v>23.414213562373096</v>
      </c>
      <c r="AB12">
        <v>0</v>
      </c>
      <c r="AD12">
        <f t="shared" ref="AD12:AD45" si="11">m*g*H12</f>
        <v>214.14213562373095</v>
      </c>
      <c r="AE12">
        <f t="shared" ref="AE12:AE45" si="12">m*E12^2/2+I*U12^2/2</f>
        <v>0</v>
      </c>
      <c r="AF12">
        <f t="shared" ref="AF12:AF45" si="13">AD12+AE12</f>
        <v>214.14213562373095</v>
      </c>
    </row>
    <row r="13" spans="2:32">
      <c r="B13">
        <f t="shared" ref="B13:B45" si="14">B12+dt</f>
        <v>0.1</v>
      </c>
      <c r="C13">
        <f>C12+F12</f>
        <v>2.525381361380527E-2</v>
      </c>
      <c r="D13">
        <f t="shared" si="0"/>
        <v>2</v>
      </c>
      <c r="E13">
        <f t="shared" ref="E13:E45" si="15">E12+I12</f>
        <v>0.50507627227610541</v>
      </c>
      <c r="F13">
        <f t="shared" ref="F13:F45" si="16">(E12+J12)*dt</f>
        <v>2.525381361380527E-2</v>
      </c>
      <c r="G13">
        <f t="shared" si="1"/>
        <v>1.4320707052302377</v>
      </c>
      <c r="H13">
        <f t="shared" si="2"/>
        <v>21.396356419515953</v>
      </c>
      <c r="I13" s="3">
        <f t="shared" si="3"/>
        <v>0.50507627227610541</v>
      </c>
      <c r="J13" s="4">
        <f t="shared" si="4"/>
        <v>0.2525381361380527</v>
      </c>
      <c r="N13">
        <f t="shared" ref="N13:N32" si="17">N12+PI()/10</f>
        <v>0.31415926535897931</v>
      </c>
      <c r="O13">
        <f t="shared" ca="1" si="5"/>
        <v>3.3163265949634022</v>
      </c>
      <c r="P13">
        <f t="shared" ca="1" si="6"/>
        <v>22.032247551122989</v>
      </c>
      <c r="T13">
        <f t="shared" ref="T13:T45" si="18">T12+V12</f>
        <v>0</v>
      </c>
      <c r="U13">
        <f t="shared" ref="U13:U45" si="19">U12+W12</f>
        <v>0.2525381361380527</v>
      </c>
      <c r="V13">
        <f t="shared" ref="V13:V45" si="20">(U12+X12)*dt</f>
        <v>1.2626906806902635E-2</v>
      </c>
      <c r="W13">
        <f t="shared" ref="W13:W45" si="21">eps*dt</f>
        <v>0.2525381361380527</v>
      </c>
      <c r="X13" s="8">
        <f t="shared" si="7"/>
        <v>0.12626906806902635</v>
      </c>
      <c r="Y13">
        <f t="shared" si="8"/>
        <v>1.5707963267948966</v>
      </c>
      <c r="Z13">
        <f t="shared" si="9"/>
        <v>1.4320707052302379</v>
      </c>
      <c r="AA13">
        <f t="shared" si="10"/>
        <v>23.396356419515953</v>
      </c>
      <c r="AB13">
        <f t="shared" ref="AB13:AB45" si="22">AB12+dt</f>
        <v>0.1</v>
      </c>
      <c r="AD13">
        <f t="shared" si="11"/>
        <v>213.96356419515953</v>
      </c>
      <c r="AE13">
        <f t="shared" si="12"/>
        <v>0.1785714285714286</v>
      </c>
      <c r="AF13">
        <f t="shared" si="13"/>
        <v>214.14213562373095</v>
      </c>
    </row>
    <row r="14" spans="2:32">
      <c r="B14">
        <f t="shared" si="14"/>
        <v>0.2</v>
      </c>
      <c r="C14">
        <f t="shared" ref="C14:C32" si="23">C13+F13</f>
        <v>5.0507627227610541E-2</v>
      </c>
      <c r="D14">
        <f t="shared" si="0"/>
        <v>2</v>
      </c>
      <c r="E14">
        <f t="shared" si="15"/>
        <v>1.0101525445522108</v>
      </c>
      <c r="F14">
        <f t="shared" si="16"/>
        <v>7.5761440841415811E-2</v>
      </c>
      <c r="G14">
        <f t="shared" si="1"/>
        <v>1.4499278480873807</v>
      </c>
      <c r="H14">
        <f t="shared" si="2"/>
        <v>21.378499276658808</v>
      </c>
      <c r="I14" s="3">
        <f t="shared" si="3"/>
        <v>0.50507627227610541</v>
      </c>
      <c r="J14" s="4">
        <f t="shared" si="4"/>
        <v>0.2525381361380527</v>
      </c>
      <c r="N14">
        <f t="shared" si="17"/>
        <v>0.62831853071795862</v>
      </c>
      <c r="O14">
        <f t="shared" ca="1" si="5"/>
        <v>3.0322475511229898</v>
      </c>
      <c r="P14">
        <f t="shared" ca="1" si="6"/>
        <v>22.589784066958043</v>
      </c>
      <c r="T14">
        <f t="shared" si="18"/>
        <v>1.2626906806902635E-2</v>
      </c>
      <c r="U14">
        <f t="shared" si="19"/>
        <v>0.50507627227610541</v>
      </c>
      <c r="V14">
        <f t="shared" si="20"/>
        <v>3.7880720420707906E-2</v>
      </c>
      <c r="W14">
        <f t="shared" si="21"/>
        <v>0.2525381361380527</v>
      </c>
      <c r="X14" s="8">
        <f t="shared" si="7"/>
        <v>0.12626906806902635</v>
      </c>
      <c r="Y14">
        <f t="shared" si="8"/>
        <v>1.5581694199879939</v>
      </c>
      <c r="Z14">
        <f t="shared" si="9"/>
        <v>1.4751809906336828</v>
      </c>
      <c r="AA14">
        <f t="shared" si="10"/>
        <v>23.378339840001679</v>
      </c>
      <c r="AB14">
        <f t="shared" si="22"/>
        <v>0.2</v>
      </c>
      <c r="AD14">
        <f t="shared" si="11"/>
        <v>213.78499276658806</v>
      </c>
      <c r="AE14">
        <f t="shared" si="12"/>
        <v>0.71428571428571441</v>
      </c>
      <c r="AF14">
        <f t="shared" si="13"/>
        <v>214.49927848087378</v>
      </c>
    </row>
    <row r="15" spans="2:32">
      <c r="B15">
        <f t="shared" si="14"/>
        <v>0.30000000000000004</v>
      </c>
      <c r="C15">
        <f t="shared" si="23"/>
        <v>0.12626906806902635</v>
      </c>
      <c r="D15">
        <f t="shared" si="0"/>
        <v>2</v>
      </c>
      <c r="E15">
        <f t="shared" si="15"/>
        <v>1.5152288168283161</v>
      </c>
      <c r="F15">
        <f t="shared" si="16"/>
        <v>0.12626906806902635</v>
      </c>
      <c r="G15">
        <f t="shared" si="1"/>
        <v>1.5034992766588093</v>
      </c>
      <c r="H15">
        <f t="shared" si="2"/>
        <v>21.324927848087381</v>
      </c>
      <c r="I15" s="3">
        <f t="shared" si="3"/>
        <v>0.50507627227610541</v>
      </c>
      <c r="J15" s="4">
        <f t="shared" si="4"/>
        <v>0.2525381361380527</v>
      </c>
      <c r="N15">
        <f t="shared" si="17"/>
        <v>0.94247779607693793</v>
      </c>
      <c r="O15">
        <f t="shared" ca="1" si="5"/>
        <v>2.5897840669580412</v>
      </c>
      <c r="P15">
        <f t="shared" ca="1" si="6"/>
        <v>23.032247551122992</v>
      </c>
      <c r="T15">
        <f t="shared" si="18"/>
        <v>5.0507627227610541E-2</v>
      </c>
      <c r="U15">
        <f t="shared" si="19"/>
        <v>0.75761440841415806</v>
      </c>
      <c r="V15">
        <f t="shared" si="20"/>
        <v>6.3134534034513176E-2</v>
      </c>
      <c r="W15">
        <f t="shared" si="21"/>
        <v>0.2525381361380527</v>
      </c>
      <c r="X15" s="8">
        <f t="shared" si="7"/>
        <v>0.12626906806902635</v>
      </c>
      <c r="Y15">
        <f t="shared" si="8"/>
        <v>1.520288699567286</v>
      </c>
      <c r="Z15">
        <f t="shared" si="9"/>
        <v>1.6044715879292351</v>
      </c>
      <c r="AA15">
        <f t="shared" si="10"/>
        <v>23.322377369941865</v>
      </c>
      <c r="AB15">
        <f t="shared" si="22"/>
        <v>0.30000000000000004</v>
      </c>
      <c r="AD15">
        <f t="shared" si="11"/>
        <v>213.24927848087381</v>
      </c>
      <c r="AE15">
        <f t="shared" si="12"/>
        <v>1.607142857142857</v>
      </c>
      <c r="AF15">
        <f t="shared" si="13"/>
        <v>214.85642133801667</v>
      </c>
    </row>
    <row r="16" spans="2:32">
      <c r="B16">
        <f t="shared" si="14"/>
        <v>0.4</v>
      </c>
      <c r="C16">
        <f t="shared" si="23"/>
        <v>0.2525381361380527</v>
      </c>
      <c r="D16">
        <f t="shared" si="0"/>
        <v>2</v>
      </c>
      <c r="E16">
        <f t="shared" si="15"/>
        <v>2.0203050891044216</v>
      </c>
      <c r="F16">
        <f t="shared" si="16"/>
        <v>0.17677669529663689</v>
      </c>
      <c r="G16">
        <f t="shared" si="1"/>
        <v>1.5927849909445235</v>
      </c>
      <c r="H16">
        <f t="shared" si="2"/>
        <v>21.235642133801665</v>
      </c>
      <c r="I16" s="3">
        <f t="shared" si="3"/>
        <v>0.50507627227610541</v>
      </c>
      <c r="J16" s="4">
        <f t="shared" si="4"/>
        <v>0.2525381361380527</v>
      </c>
      <c r="N16">
        <f t="shared" si="17"/>
        <v>1.2566370614359172</v>
      </c>
      <c r="O16">
        <f t="shared" ca="1" si="5"/>
        <v>2.0322475511229898</v>
      </c>
      <c r="P16">
        <f t="shared" ca="1" si="6"/>
        <v>23.316326594963403</v>
      </c>
      <c r="T16">
        <f t="shared" si="18"/>
        <v>0.11364216126212372</v>
      </c>
      <c r="U16">
        <f t="shared" si="19"/>
        <v>1.0101525445522108</v>
      </c>
      <c r="V16">
        <f t="shared" si="20"/>
        <v>8.8388347648318447E-2</v>
      </c>
      <c r="W16">
        <f t="shared" si="21"/>
        <v>0.2525381361380527</v>
      </c>
      <c r="X16" s="8">
        <f t="shared" si="7"/>
        <v>0.12626906806902635</v>
      </c>
      <c r="Y16">
        <f t="shared" si="8"/>
        <v>1.4571541655327729</v>
      </c>
      <c r="Z16">
        <f t="shared" si="9"/>
        <v>1.8195804171591163</v>
      </c>
      <c r="AA16">
        <f t="shared" si="10"/>
        <v>23.222741485783882</v>
      </c>
      <c r="AB16">
        <f t="shared" si="22"/>
        <v>0.4</v>
      </c>
      <c r="AD16">
        <f t="shared" si="11"/>
        <v>212.35642133801664</v>
      </c>
      <c r="AE16">
        <f t="shared" si="12"/>
        <v>2.8571428571428577</v>
      </c>
      <c r="AF16">
        <f t="shared" si="13"/>
        <v>215.21356419515951</v>
      </c>
    </row>
    <row r="17" spans="2:32">
      <c r="B17">
        <f t="shared" si="14"/>
        <v>0.5</v>
      </c>
      <c r="C17">
        <f t="shared" si="23"/>
        <v>0.42931483143468963</v>
      </c>
      <c r="D17">
        <f t="shared" si="0"/>
        <v>2</v>
      </c>
      <c r="E17">
        <f t="shared" si="15"/>
        <v>2.5253813613805272</v>
      </c>
      <c r="F17">
        <f t="shared" si="16"/>
        <v>0.22728432252424746</v>
      </c>
      <c r="G17">
        <f t="shared" si="1"/>
        <v>1.7177849909445235</v>
      </c>
      <c r="H17">
        <f t="shared" si="2"/>
        <v>21.110642133801665</v>
      </c>
      <c r="I17" s="3">
        <f t="shared" si="3"/>
        <v>0.50507627227610541</v>
      </c>
      <c r="J17" s="4">
        <f t="shared" si="4"/>
        <v>0.2525381361380527</v>
      </c>
      <c r="N17">
        <f t="shared" si="17"/>
        <v>1.5707963267948966</v>
      </c>
      <c r="O17">
        <f t="shared" ca="1" si="5"/>
        <v>1.4142135623730951</v>
      </c>
      <c r="P17">
        <f t="shared" ca="1" si="6"/>
        <v>23.414213562373096</v>
      </c>
      <c r="T17">
        <f t="shared" si="18"/>
        <v>0.20203050891044216</v>
      </c>
      <c r="U17">
        <f t="shared" si="19"/>
        <v>1.2626906806902636</v>
      </c>
      <c r="V17">
        <f t="shared" si="20"/>
        <v>0.11364216126212373</v>
      </c>
      <c r="W17">
        <f t="shared" si="21"/>
        <v>0.2525381361380527</v>
      </c>
      <c r="X17" s="8">
        <f t="shared" si="7"/>
        <v>0.12626906806902635</v>
      </c>
      <c r="Y17">
        <f t="shared" si="8"/>
        <v>1.3687658178844544</v>
      </c>
      <c r="Z17">
        <f t="shared" si="9"/>
        <v>2.1191028985312643</v>
      </c>
      <c r="AA17">
        <f t="shared" si="10"/>
        <v>23.069964449565511</v>
      </c>
      <c r="AB17">
        <f t="shared" si="22"/>
        <v>0.5</v>
      </c>
      <c r="AD17">
        <f t="shared" si="11"/>
        <v>211.10642133801664</v>
      </c>
      <c r="AE17">
        <f t="shared" si="12"/>
        <v>4.4642857142857153</v>
      </c>
      <c r="AF17">
        <f t="shared" si="13"/>
        <v>215.57070705230237</v>
      </c>
    </row>
    <row r="18" spans="2:32">
      <c r="B18">
        <f t="shared" si="14"/>
        <v>0.6</v>
      </c>
      <c r="C18">
        <f t="shared" si="23"/>
        <v>0.65659915395893709</v>
      </c>
      <c r="D18">
        <f t="shared" si="0"/>
        <v>2</v>
      </c>
      <c r="E18">
        <f t="shared" si="15"/>
        <v>3.0304576336566327</v>
      </c>
      <c r="F18">
        <f t="shared" si="16"/>
        <v>0.277791949751858</v>
      </c>
      <c r="G18">
        <f t="shared" si="1"/>
        <v>1.8784992766588093</v>
      </c>
      <c r="H18">
        <f t="shared" si="2"/>
        <v>20.949927848087381</v>
      </c>
      <c r="I18" s="3">
        <f t="shared" si="3"/>
        <v>0.50507627227610541</v>
      </c>
      <c r="J18" s="4">
        <f t="shared" si="4"/>
        <v>0.2525381361380527</v>
      </c>
      <c r="N18">
        <f t="shared" si="17"/>
        <v>1.8849555921538759</v>
      </c>
      <c r="O18">
        <f t="shared" ca="1" si="5"/>
        <v>0.79617957362320024</v>
      </c>
      <c r="P18">
        <f t="shared" ca="1" si="6"/>
        <v>23.316326594963403</v>
      </c>
      <c r="T18">
        <f t="shared" si="18"/>
        <v>0.31567267017256589</v>
      </c>
      <c r="U18">
        <f t="shared" si="19"/>
        <v>1.5152288168283163</v>
      </c>
      <c r="V18">
        <f t="shared" si="20"/>
        <v>0.138895974875929</v>
      </c>
      <c r="W18">
        <f t="shared" si="21"/>
        <v>0.2525381361380527</v>
      </c>
      <c r="X18" s="8">
        <f t="shared" si="7"/>
        <v>0.12626906806902635</v>
      </c>
      <c r="Y18">
        <f t="shared" si="8"/>
        <v>1.2551236566223307</v>
      </c>
      <c r="Z18">
        <f t="shared" si="9"/>
        <v>2.4994112235587571</v>
      </c>
      <c r="AA18">
        <f t="shared" si="10"/>
        <v>22.851103367127354</v>
      </c>
      <c r="AB18">
        <f t="shared" si="22"/>
        <v>0.6</v>
      </c>
      <c r="AD18">
        <f t="shared" si="11"/>
        <v>209.49927848087381</v>
      </c>
      <c r="AE18">
        <f t="shared" si="12"/>
        <v>6.4285714285714306</v>
      </c>
      <c r="AF18">
        <f t="shared" si="13"/>
        <v>215.92784990944523</v>
      </c>
    </row>
    <row r="19" spans="2:32">
      <c r="B19">
        <f t="shared" si="14"/>
        <v>0.7</v>
      </c>
      <c r="C19">
        <f t="shared" si="23"/>
        <v>0.93439110371079503</v>
      </c>
      <c r="D19">
        <f t="shared" si="0"/>
        <v>2</v>
      </c>
      <c r="E19">
        <f t="shared" si="15"/>
        <v>3.5355339059327382</v>
      </c>
      <c r="F19">
        <f t="shared" si="16"/>
        <v>0.32829957697946854</v>
      </c>
      <c r="G19">
        <f t="shared" si="1"/>
        <v>2.0749278480873805</v>
      </c>
      <c r="H19">
        <f t="shared" si="2"/>
        <v>20.753499276658811</v>
      </c>
      <c r="I19" s="3">
        <f t="shared" si="3"/>
        <v>0.50507627227610541</v>
      </c>
      <c r="J19" s="4">
        <f t="shared" si="4"/>
        <v>0.2525381361380527</v>
      </c>
      <c r="N19">
        <f t="shared" si="17"/>
        <v>2.1991148575128552</v>
      </c>
      <c r="O19">
        <f t="shared" ca="1" si="5"/>
        <v>0.23864305778814887</v>
      </c>
      <c r="P19">
        <f t="shared" ca="1" si="6"/>
        <v>23.032247551122992</v>
      </c>
      <c r="T19">
        <f t="shared" si="18"/>
        <v>0.45456864504849492</v>
      </c>
      <c r="U19">
        <f t="shared" si="19"/>
        <v>1.7677669529663691</v>
      </c>
      <c r="V19">
        <f t="shared" si="20"/>
        <v>0.16414978848973427</v>
      </c>
      <c r="W19">
        <f t="shared" si="21"/>
        <v>0.2525381361380527</v>
      </c>
      <c r="X19" s="8">
        <f t="shared" si="7"/>
        <v>0.12626906806902635</v>
      </c>
      <c r="Y19">
        <f t="shared" si="8"/>
        <v>1.1162276817464016</v>
      </c>
      <c r="Z19">
        <f t="shared" si="9"/>
        <v>2.9530774552691468</v>
      </c>
      <c r="AA19">
        <f t="shared" si="10"/>
        <v>22.55040029435748</v>
      </c>
      <c r="AB19">
        <f t="shared" si="22"/>
        <v>0.7</v>
      </c>
      <c r="AD19">
        <f t="shared" si="11"/>
        <v>207.53499276658812</v>
      </c>
      <c r="AE19">
        <f t="shared" si="12"/>
        <v>8.7500000000000036</v>
      </c>
      <c r="AF19">
        <f t="shared" si="13"/>
        <v>216.28499276658812</v>
      </c>
    </row>
    <row r="20" spans="2:32">
      <c r="B20">
        <f t="shared" si="14"/>
        <v>0.79999999999999993</v>
      </c>
      <c r="C20">
        <f t="shared" si="23"/>
        <v>1.2626906806902636</v>
      </c>
      <c r="D20">
        <f t="shared" si="0"/>
        <v>2</v>
      </c>
      <c r="E20">
        <f t="shared" si="15"/>
        <v>4.0406101782088433</v>
      </c>
      <c r="F20">
        <f t="shared" si="16"/>
        <v>0.37880720420707914</v>
      </c>
      <c r="G20">
        <f t="shared" si="1"/>
        <v>2.3070707052302382</v>
      </c>
      <c r="H20">
        <f t="shared" si="2"/>
        <v>20.521356419515953</v>
      </c>
      <c r="I20" s="3">
        <f t="shared" si="3"/>
        <v>0.50507627227610541</v>
      </c>
      <c r="J20" s="4">
        <f t="shared" si="4"/>
        <v>0.2525381361380527</v>
      </c>
      <c r="N20">
        <f t="shared" si="17"/>
        <v>2.5132741228718345</v>
      </c>
      <c r="O20">
        <f t="shared" ca="1" si="5"/>
        <v>-0.20382042637679976</v>
      </c>
      <c r="P20">
        <f t="shared" ca="1" si="6"/>
        <v>22.589784066958043</v>
      </c>
      <c r="T20">
        <f t="shared" si="18"/>
        <v>0.6187184335382292</v>
      </c>
      <c r="U20">
        <f t="shared" si="19"/>
        <v>2.0203050891044216</v>
      </c>
      <c r="V20">
        <f t="shared" si="20"/>
        <v>0.18940360210353957</v>
      </c>
      <c r="W20">
        <f t="shared" si="21"/>
        <v>0.2525381361380527</v>
      </c>
      <c r="X20" s="8">
        <f t="shared" si="7"/>
        <v>0.12626906806902635</v>
      </c>
      <c r="Y20">
        <f t="shared" si="8"/>
        <v>0.95207789325666736</v>
      </c>
      <c r="Z20">
        <f t="shared" si="9"/>
        <v>3.4670539939085132</v>
      </c>
      <c r="AA20">
        <f t="shared" si="10"/>
        <v>22.150601266059017</v>
      </c>
      <c r="AB20">
        <f t="shared" si="22"/>
        <v>0.79999999999999993</v>
      </c>
      <c r="AD20">
        <f t="shared" si="11"/>
        <v>205.21356419515953</v>
      </c>
      <c r="AE20">
        <f t="shared" si="12"/>
        <v>11.428571428571431</v>
      </c>
      <c r="AF20">
        <f t="shared" si="13"/>
        <v>216.64213562373095</v>
      </c>
    </row>
    <row r="21" spans="2:32">
      <c r="B21">
        <f t="shared" si="14"/>
        <v>0.89999999999999991</v>
      </c>
      <c r="C21">
        <f t="shared" si="23"/>
        <v>1.6414978848973427</v>
      </c>
      <c r="D21">
        <f t="shared" si="0"/>
        <v>2</v>
      </c>
      <c r="E21">
        <f t="shared" si="15"/>
        <v>4.5456864504849488</v>
      </c>
      <c r="F21">
        <f t="shared" si="16"/>
        <v>0.42931483143468957</v>
      </c>
      <c r="G21">
        <f t="shared" si="1"/>
        <v>2.574927848087381</v>
      </c>
      <c r="H21">
        <f t="shared" si="2"/>
        <v>20.253499276658808</v>
      </c>
      <c r="I21" s="3">
        <f t="shared" si="3"/>
        <v>0.50507627227610541</v>
      </c>
      <c r="J21" s="4">
        <f t="shared" si="4"/>
        <v>0.2525381361380527</v>
      </c>
      <c r="N21">
        <f t="shared" si="17"/>
        <v>2.8274333882308138</v>
      </c>
      <c r="O21">
        <f t="shared" ca="1" si="5"/>
        <v>-0.48789947021721214</v>
      </c>
      <c r="P21">
        <f t="shared" ca="1" si="6"/>
        <v>22.032247551122992</v>
      </c>
      <c r="T21">
        <f t="shared" si="18"/>
        <v>0.80812203564176877</v>
      </c>
      <c r="U21">
        <f t="shared" si="19"/>
        <v>2.2728432252424744</v>
      </c>
      <c r="V21">
        <f t="shared" si="20"/>
        <v>0.21465741571734478</v>
      </c>
      <c r="W21">
        <f t="shared" si="21"/>
        <v>0.2525381361380527</v>
      </c>
      <c r="X21" s="8">
        <f t="shared" si="7"/>
        <v>0.12626906806902635</v>
      </c>
      <c r="Y21">
        <f t="shared" si="8"/>
        <v>0.76267429115312779</v>
      </c>
      <c r="Z21">
        <f t="shared" si="9"/>
        <v>4.0209099370064587</v>
      </c>
      <c r="AA21">
        <f t="shared" si="10"/>
        <v>21.635214080272497</v>
      </c>
      <c r="AB21">
        <f t="shared" si="22"/>
        <v>0.89999999999999991</v>
      </c>
      <c r="AD21">
        <f t="shared" si="11"/>
        <v>202.53499276658806</v>
      </c>
      <c r="AE21">
        <f t="shared" si="12"/>
        <v>14.464285714285719</v>
      </c>
      <c r="AF21">
        <f t="shared" si="13"/>
        <v>216.99927848087378</v>
      </c>
    </row>
    <row r="22" spans="2:32">
      <c r="B22">
        <f t="shared" si="14"/>
        <v>0.99999999999999989</v>
      </c>
      <c r="C22">
        <f t="shared" si="23"/>
        <v>2.0708127163320325</v>
      </c>
      <c r="D22">
        <f t="shared" si="0"/>
        <v>2</v>
      </c>
      <c r="E22">
        <f t="shared" si="15"/>
        <v>5.0507627227610543</v>
      </c>
      <c r="F22">
        <f t="shared" si="16"/>
        <v>0.47982245866230011</v>
      </c>
      <c r="G22">
        <f t="shared" si="1"/>
        <v>2.8784992766588093</v>
      </c>
      <c r="H22">
        <f t="shared" si="2"/>
        <v>19.949927848087381</v>
      </c>
      <c r="I22" s="3">
        <f t="shared" si="3"/>
        <v>0.50507627227610541</v>
      </c>
      <c r="J22" s="4">
        <f t="shared" si="4"/>
        <v>0.2525381361380527</v>
      </c>
      <c r="N22">
        <f t="shared" si="17"/>
        <v>3.1415926535897931</v>
      </c>
      <c r="O22">
        <f t="shared" ca="1" si="5"/>
        <v>-0.58578643762690508</v>
      </c>
      <c r="P22">
        <f t="shared" ca="1" si="6"/>
        <v>21.414213562373096</v>
      </c>
      <c r="T22">
        <f t="shared" si="18"/>
        <v>1.0227794513591135</v>
      </c>
      <c r="U22">
        <f t="shared" si="19"/>
        <v>2.5253813613805272</v>
      </c>
      <c r="V22">
        <f t="shared" si="20"/>
        <v>0.23991122933115006</v>
      </c>
      <c r="W22">
        <f t="shared" si="21"/>
        <v>0.2525381361380527</v>
      </c>
      <c r="X22" s="8">
        <f t="shared" si="7"/>
        <v>0.12626906806902635</v>
      </c>
      <c r="Y22">
        <f t="shared" si="8"/>
        <v>0.54801687543578304</v>
      </c>
      <c r="Z22">
        <f t="shared" si="9"/>
        <v>4.5856180743922836</v>
      </c>
      <c r="AA22">
        <f t="shared" si="10"/>
        <v>20.991918927907655</v>
      </c>
      <c r="AB22">
        <f t="shared" si="22"/>
        <v>0.99999999999999989</v>
      </c>
      <c r="AD22">
        <f t="shared" si="11"/>
        <v>199.49927848087381</v>
      </c>
      <c r="AE22">
        <f t="shared" si="12"/>
        <v>17.857142857142861</v>
      </c>
      <c r="AF22">
        <f t="shared" si="13"/>
        <v>217.35642133801667</v>
      </c>
    </row>
    <row r="23" spans="2:32">
      <c r="B23">
        <f t="shared" si="14"/>
        <v>1.0999999999999999</v>
      </c>
      <c r="C23">
        <f t="shared" si="23"/>
        <v>2.5506351749943326</v>
      </c>
      <c r="D23">
        <f t="shared" si="0"/>
        <v>2</v>
      </c>
      <c r="E23">
        <f t="shared" si="15"/>
        <v>5.5558389950371598</v>
      </c>
      <c r="F23">
        <f t="shared" si="16"/>
        <v>0.53033008588991071</v>
      </c>
      <c r="G23">
        <f t="shared" si="1"/>
        <v>3.2177849909445237</v>
      </c>
      <c r="H23">
        <f t="shared" si="2"/>
        <v>19.610642133801665</v>
      </c>
      <c r="I23" s="3">
        <f t="shared" si="3"/>
        <v>0.50507627227610541</v>
      </c>
      <c r="J23" s="4">
        <f t="shared" si="4"/>
        <v>0.2525381361380527</v>
      </c>
      <c r="N23">
        <f t="shared" si="17"/>
        <v>3.4557519189487724</v>
      </c>
      <c r="O23">
        <f t="shared" ca="1" si="5"/>
        <v>-0.48789947021721236</v>
      </c>
      <c r="P23">
        <f t="shared" ca="1" si="6"/>
        <v>20.796179573623203</v>
      </c>
      <c r="T23">
        <f t="shared" si="18"/>
        <v>1.2626906806902636</v>
      </c>
      <c r="U23">
        <f t="shared" si="19"/>
        <v>2.7779194975185799</v>
      </c>
      <c r="V23">
        <f t="shared" si="20"/>
        <v>0.26516504294495535</v>
      </c>
      <c r="W23">
        <f t="shared" si="21"/>
        <v>0.2525381361380527</v>
      </c>
      <c r="X23" s="8">
        <f t="shared" si="7"/>
        <v>0.12626906806902635</v>
      </c>
      <c r="Y23">
        <f t="shared" si="8"/>
        <v>0.30810564610463298</v>
      </c>
      <c r="Z23">
        <f t="shared" si="9"/>
        <v>5.1236044905361888</v>
      </c>
      <c r="AA23">
        <f t="shared" si="10"/>
        <v>20.217150200504964</v>
      </c>
      <c r="AB23">
        <f t="shared" si="22"/>
        <v>1.0999999999999999</v>
      </c>
      <c r="AD23">
        <f t="shared" si="11"/>
        <v>196.10642133801664</v>
      </c>
      <c r="AE23">
        <f t="shared" si="12"/>
        <v>21.607142857142865</v>
      </c>
      <c r="AF23">
        <f t="shared" si="13"/>
        <v>217.71356419515951</v>
      </c>
    </row>
    <row r="24" spans="2:32">
      <c r="B24">
        <f t="shared" si="14"/>
        <v>1.2</v>
      </c>
      <c r="C24">
        <f t="shared" si="23"/>
        <v>3.0809652608842431</v>
      </c>
      <c r="D24">
        <f t="shared" si="0"/>
        <v>2</v>
      </c>
      <c r="E24">
        <f t="shared" si="15"/>
        <v>6.0609152673132654</v>
      </c>
      <c r="F24">
        <f t="shared" si="16"/>
        <v>0.58083771311752119</v>
      </c>
      <c r="G24">
        <f t="shared" si="1"/>
        <v>3.5927849909445237</v>
      </c>
      <c r="H24">
        <f t="shared" si="2"/>
        <v>19.235642133801665</v>
      </c>
      <c r="I24" s="3">
        <f t="shared" si="3"/>
        <v>0.50507627227610541</v>
      </c>
      <c r="J24" s="4">
        <f t="shared" si="4"/>
        <v>0.2525381361380527</v>
      </c>
      <c r="N24">
        <f t="shared" si="17"/>
        <v>3.7699111843077517</v>
      </c>
      <c r="O24">
        <f t="shared" ca="1" si="5"/>
        <v>-0.2038204263768002</v>
      </c>
      <c r="P24">
        <f t="shared" ca="1" si="6"/>
        <v>20.238643057788149</v>
      </c>
      <c r="T24">
        <f t="shared" si="18"/>
        <v>1.527855723635219</v>
      </c>
      <c r="U24">
        <f t="shared" si="19"/>
        <v>3.0304576336566327</v>
      </c>
      <c r="V24">
        <f t="shared" si="20"/>
        <v>0.2904188565587606</v>
      </c>
      <c r="W24">
        <f t="shared" si="21"/>
        <v>0.2525381361380527</v>
      </c>
      <c r="X24" s="8">
        <f t="shared" si="7"/>
        <v>0.12626906806902635</v>
      </c>
      <c r="Y24">
        <f t="shared" si="8"/>
        <v>4.2940603159677515E-2</v>
      </c>
      <c r="Z24">
        <f t="shared" si="9"/>
        <v>5.5909413788565807</v>
      </c>
      <c r="AA24">
        <f t="shared" si="10"/>
        <v>19.321496949893969</v>
      </c>
      <c r="AB24">
        <f t="shared" si="22"/>
        <v>1.2</v>
      </c>
      <c r="AD24">
        <f t="shared" si="11"/>
        <v>192.35642133801664</v>
      </c>
      <c r="AE24">
        <f t="shared" si="12"/>
        <v>25.714285714285722</v>
      </c>
      <c r="AF24">
        <f t="shared" si="13"/>
        <v>218.07070705230237</v>
      </c>
    </row>
    <row r="25" spans="2:32">
      <c r="B25">
        <f t="shared" si="14"/>
        <v>1.3</v>
      </c>
      <c r="C25">
        <f t="shared" si="23"/>
        <v>3.6618029740017644</v>
      </c>
      <c r="D25">
        <f t="shared" si="0"/>
        <v>2</v>
      </c>
      <c r="E25">
        <f t="shared" si="15"/>
        <v>6.5659915395893709</v>
      </c>
      <c r="F25">
        <f t="shared" si="16"/>
        <v>0.63134534034513179</v>
      </c>
      <c r="G25">
        <f t="shared" si="1"/>
        <v>4.0034992766588093</v>
      </c>
      <c r="H25">
        <f t="shared" si="2"/>
        <v>18.824927848087381</v>
      </c>
      <c r="I25" s="3">
        <f t="shared" si="3"/>
        <v>0.50507627227610541</v>
      </c>
      <c r="J25" s="4">
        <f t="shared" si="4"/>
        <v>0.2525381361380527</v>
      </c>
      <c r="N25">
        <f t="shared" si="17"/>
        <v>4.0840704496667311</v>
      </c>
      <c r="O25">
        <f t="shared" ca="1" si="5"/>
        <v>0.23864305778814843</v>
      </c>
      <c r="P25">
        <f t="shared" ca="1" si="6"/>
        <v>19.796179573623203</v>
      </c>
      <c r="T25">
        <f t="shared" si="18"/>
        <v>1.8182745801939797</v>
      </c>
      <c r="U25">
        <f t="shared" si="19"/>
        <v>3.2829957697946854</v>
      </c>
      <c r="V25">
        <f t="shared" si="20"/>
        <v>0.31567267017256589</v>
      </c>
      <c r="W25">
        <f t="shared" si="21"/>
        <v>0.2525381361380527</v>
      </c>
      <c r="X25" s="8">
        <f t="shared" si="7"/>
        <v>0.12626906806902635</v>
      </c>
      <c r="Y25">
        <f t="shared" si="8"/>
        <v>-0.24747825339908314</v>
      </c>
      <c r="Z25">
        <f t="shared" si="9"/>
        <v>5.9425657374338821</v>
      </c>
      <c r="AA25">
        <f t="shared" si="10"/>
        <v>18.335008200903037</v>
      </c>
      <c r="AB25">
        <f t="shared" si="22"/>
        <v>1.3</v>
      </c>
      <c r="AD25">
        <f t="shared" si="11"/>
        <v>188.24927848087381</v>
      </c>
      <c r="AE25">
        <f t="shared" si="12"/>
        <v>30.178571428571438</v>
      </c>
      <c r="AF25">
        <f t="shared" si="13"/>
        <v>218.42784990944526</v>
      </c>
    </row>
    <row r="26" spans="2:32">
      <c r="B26">
        <f t="shared" si="14"/>
        <v>1.4000000000000001</v>
      </c>
      <c r="C26">
        <f t="shared" si="23"/>
        <v>4.2931483143468965</v>
      </c>
      <c r="D26">
        <f t="shared" si="0"/>
        <v>2</v>
      </c>
      <c r="E26">
        <f t="shared" si="15"/>
        <v>7.0710678118654764</v>
      </c>
      <c r="F26">
        <f t="shared" si="16"/>
        <v>0.68185296757274239</v>
      </c>
      <c r="G26">
        <f t="shared" si="1"/>
        <v>4.4499278480873814</v>
      </c>
      <c r="H26">
        <f t="shared" si="2"/>
        <v>18.378499276658808</v>
      </c>
      <c r="I26" s="3">
        <f t="shared" si="3"/>
        <v>0.50507627227610541</v>
      </c>
      <c r="J26" s="4">
        <f t="shared" si="4"/>
        <v>0.2525381361380527</v>
      </c>
      <c r="N26">
        <f t="shared" si="17"/>
        <v>4.3982297150257104</v>
      </c>
      <c r="O26">
        <f t="shared" ca="1" si="5"/>
        <v>0.7961795736231998</v>
      </c>
      <c r="P26">
        <f t="shared" ca="1" si="6"/>
        <v>19.512100529782789</v>
      </c>
      <c r="T26">
        <f t="shared" si="18"/>
        <v>2.1339472503665458</v>
      </c>
      <c r="U26">
        <f t="shared" si="19"/>
        <v>3.5355339059327382</v>
      </c>
      <c r="V26">
        <f t="shared" si="20"/>
        <v>0.34092648378637119</v>
      </c>
      <c r="W26">
        <f t="shared" si="21"/>
        <v>0.2525381361380527</v>
      </c>
      <c r="X26" s="8">
        <f t="shared" si="7"/>
        <v>0.12626906806902635</v>
      </c>
      <c r="Y26">
        <f t="shared" si="8"/>
        <v>-0.5631509235716492</v>
      </c>
      <c r="Z26">
        <f t="shared" si="9"/>
        <v>6.1410822096170259</v>
      </c>
      <c r="AA26">
        <f t="shared" si="10"/>
        <v>17.310792891232897</v>
      </c>
      <c r="AB26">
        <f t="shared" si="22"/>
        <v>1.4000000000000001</v>
      </c>
      <c r="AD26">
        <f t="shared" si="11"/>
        <v>183.78499276658806</v>
      </c>
      <c r="AE26">
        <f t="shared" si="12"/>
        <v>35.000000000000014</v>
      </c>
      <c r="AF26">
        <f t="shared" si="13"/>
        <v>218.78499276658806</v>
      </c>
    </row>
    <row r="27" spans="2:32">
      <c r="B27">
        <f t="shared" si="14"/>
        <v>1.5000000000000002</v>
      </c>
      <c r="C27">
        <f t="shared" si="23"/>
        <v>4.9750012819196385</v>
      </c>
      <c r="D27">
        <f t="shared" si="0"/>
        <v>2</v>
      </c>
      <c r="E27">
        <f t="shared" si="15"/>
        <v>7.5761440841415819</v>
      </c>
      <c r="F27">
        <f t="shared" si="16"/>
        <v>0.73236059480035287</v>
      </c>
      <c r="G27">
        <f t="shared" si="1"/>
        <v>4.9320707052302382</v>
      </c>
      <c r="H27">
        <f t="shared" si="2"/>
        <v>17.896356419515953</v>
      </c>
      <c r="I27" s="3">
        <f t="shared" si="3"/>
        <v>0.50507627227610541</v>
      </c>
      <c r="J27" s="4">
        <f t="shared" si="4"/>
        <v>0.2525381361380527</v>
      </c>
      <c r="N27">
        <f t="shared" si="17"/>
        <v>4.7123889803846897</v>
      </c>
      <c r="O27">
        <f t="shared" ca="1" si="5"/>
        <v>1.4142135623730945</v>
      </c>
      <c r="P27">
        <f t="shared" ca="1" si="6"/>
        <v>19.414213562373096</v>
      </c>
      <c r="T27">
        <f t="shared" si="18"/>
        <v>2.4748737341529168</v>
      </c>
      <c r="U27">
        <f t="shared" si="19"/>
        <v>3.788072042070791</v>
      </c>
      <c r="V27">
        <f t="shared" si="20"/>
        <v>0.36618029740017644</v>
      </c>
      <c r="W27">
        <f t="shared" si="21"/>
        <v>0.2525381361380527</v>
      </c>
      <c r="X27" s="8">
        <f t="shared" si="7"/>
        <v>0.12626906806902635</v>
      </c>
      <c r="Y27">
        <f t="shared" si="8"/>
        <v>-0.90407740735802022</v>
      </c>
      <c r="Z27">
        <f t="shared" si="9"/>
        <v>6.1688924392542042</v>
      </c>
      <c r="AA27">
        <f t="shared" si="10"/>
        <v>16.324646523178227</v>
      </c>
      <c r="AB27">
        <f t="shared" si="22"/>
        <v>1.5000000000000002</v>
      </c>
      <c r="AD27">
        <f t="shared" si="11"/>
        <v>178.96356419515953</v>
      </c>
      <c r="AE27">
        <f t="shared" si="12"/>
        <v>40.178571428571445</v>
      </c>
      <c r="AF27">
        <f t="shared" si="13"/>
        <v>219.14213562373098</v>
      </c>
    </row>
    <row r="28" spans="2:32">
      <c r="B28">
        <f t="shared" si="14"/>
        <v>1.6000000000000003</v>
      </c>
      <c r="C28">
        <f t="shared" si="23"/>
        <v>5.7073618767199914</v>
      </c>
      <c r="D28">
        <f t="shared" si="0"/>
        <v>2</v>
      </c>
      <c r="E28">
        <f t="shared" si="15"/>
        <v>8.0812203564176865</v>
      </c>
      <c r="F28">
        <f t="shared" si="16"/>
        <v>0.78286822202796347</v>
      </c>
      <c r="G28">
        <f t="shared" si="1"/>
        <v>5.4499278480873814</v>
      </c>
      <c r="H28">
        <f t="shared" si="2"/>
        <v>17.378499276658808</v>
      </c>
      <c r="I28" s="3">
        <f t="shared" si="3"/>
        <v>0.50507627227610541</v>
      </c>
      <c r="J28" s="4">
        <f t="shared" si="4"/>
        <v>0.2525381361380527</v>
      </c>
      <c r="N28">
        <f t="shared" si="17"/>
        <v>5.026548245743669</v>
      </c>
      <c r="O28">
        <f t="shared" ca="1" si="5"/>
        <v>2.0322475511229894</v>
      </c>
      <c r="P28">
        <f t="shared" ca="1" si="6"/>
        <v>19.512100529782789</v>
      </c>
      <c r="T28">
        <f t="shared" si="18"/>
        <v>2.8410540315530932</v>
      </c>
      <c r="U28">
        <f t="shared" si="19"/>
        <v>4.0406101782088433</v>
      </c>
      <c r="V28">
        <f t="shared" si="20"/>
        <v>0.39143411101398173</v>
      </c>
      <c r="W28">
        <f t="shared" si="21"/>
        <v>0.2525381361380527</v>
      </c>
      <c r="X28" s="8">
        <f t="shared" si="7"/>
        <v>0.12626906806902635</v>
      </c>
      <c r="Y28">
        <f t="shared" si="8"/>
        <v>-1.2702577047581967</v>
      </c>
      <c r="Z28">
        <f t="shared" si="9"/>
        <v>6.0419973061968548</v>
      </c>
      <c r="AA28">
        <f t="shared" si="10"/>
        <v>15.468144922939594</v>
      </c>
      <c r="AB28">
        <f t="shared" si="22"/>
        <v>1.6000000000000003</v>
      </c>
      <c r="AD28">
        <f t="shared" si="11"/>
        <v>173.78499276658806</v>
      </c>
      <c r="AE28">
        <f t="shared" si="12"/>
        <v>45.714285714285722</v>
      </c>
      <c r="AF28">
        <f t="shared" si="13"/>
        <v>219.49927848087378</v>
      </c>
    </row>
    <row r="29" spans="2:32">
      <c r="B29">
        <f t="shared" si="14"/>
        <v>1.7000000000000004</v>
      </c>
      <c r="C29">
        <f t="shared" si="23"/>
        <v>6.4902300987479551</v>
      </c>
      <c r="D29">
        <f t="shared" si="0"/>
        <v>2</v>
      </c>
      <c r="E29">
        <f t="shared" si="15"/>
        <v>8.5862966286937912</v>
      </c>
      <c r="F29">
        <f t="shared" si="16"/>
        <v>0.83337584925557406</v>
      </c>
      <c r="G29">
        <f t="shared" si="1"/>
        <v>6.0034992766588102</v>
      </c>
      <c r="H29">
        <f t="shared" si="2"/>
        <v>16.824927848087381</v>
      </c>
      <c r="I29" s="3">
        <f t="shared" si="3"/>
        <v>0.50507627227610541</v>
      </c>
      <c r="J29" s="4">
        <f t="shared" si="4"/>
        <v>0.2525381361380527</v>
      </c>
      <c r="N29">
        <f t="shared" si="17"/>
        <v>5.3407075111026483</v>
      </c>
      <c r="O29">
        <f t="shared" ca="1" si="5"/>
        <v>2.5897840669580408</v>
      </c>
      <c r="P29">
        <f t="shared" ca="1" si="6"/>
        <v>19.796179573623199</v>
      </c>
      <c r="T29">
        <f t="shared" si="18"/>
        <v>3.2324881425670751</v>
      </c>
      <c r="U29">
        <f t="shared" si="19"/>
        <v>4.2931483143468956</v>
      </c>
      <c r="V29">
        <f t="shared" si="20"/>
        <v>0.41668792462778703</v>
      </c>
      <c r="W29">
        <f t="shared" si="21"/>
        <v>0.2525381361380527</v>
      </c>
      <c r="X29" s="8">
        <f t="shared" si="7"/>
        <v>0.12626906806902635</v>
      </c>
      <c r="Y29">
        <f t="shared" si="8"/>
        <v>-1.6616918157721785</v>
      </c>
      <c r="Z29">
        <f t="shared" si="9"/>
        <v>5.8219585211862208</v>
      </c>
      <c r="AA29">
        <f t="shared" si="10"/>
        <v>14.833184151197029</v>
      </c>
      <c r="AB29">
        <f t="shared" si="22"/>
        <v>1.7000000000000004</v>
      </c>
      <c r="AD29">
        <f t="shared" si="11"/>
        <v>168.24927848087381</v>
      </c>
      <c r="AE29">
        <f t="shared" si="12"/>
        <v>51.607142857142854</v>
      </c>
      <c r="AF29">
        <f t="shared" si="13"/>
        <v>219.85642133801667</v>
      </c>
    </row>
    <row r="30" spans="2:32">
      <c r="B30">
        <f t="shared" si="14"/>
        <v>1.8000000000000005</v>
      </c>
      <c r="C30">
        <f t="shared" si="23"/>
        <v>7.3236059480035287</v>
      </c>
      <c r="D30">
        <f t="shared" si="0"/>
        <v>2</v>
      </c>
      <c r="E30">
        <f t="shared" si="15"/>
        <v>9.0913729009698958</v>
      </c>
      <c r="F30">
        <f t="shared" si="16"/>
        <v>0.88388347648318444</v>
      </c>
      <c r="G30">
        <f t="shared" si="1"/>
        <v>6.5927849909445246</v>
      </c>
      <c r="H30">
        <f t="shared" si="2"/>
        <v>16.235642133801665</v>
      </c>
      <c r="I30" s="3">
        <f t="shared" si="3"/>
        <v>0.50507627227610541</v>
      </c>
      <c r="J30" s="4">
        <f t="shared" si="4"/>
        <v>0.2525381361380527</v>
      </c>
      <c r="N30">
        <f t="shared" si="17"/>
        <v>5.6548667764616276</v>
      </c>
      <c r="O30">
        <f t="shared" ca="1" si="5"/>
        <v>3.0322475511229898</v>
      </c>
      <c r="P30">
        <f t="shared" ca="1" si="6"/>
        <v>20.238643057788149</v>
      </c>
      <c r="T30">
        <f t="shared" si="18"/>
        <v>3.6491760671948619</v>
      </c>
      <c r="U30">
        <f t="shared" si="19"/>
        <v>4.5456864504849479</v>
      </c>
      <c r="V30">
        <f t="shared" si="20"/>
        <v>0.44194173824159222</v>
      </c>
      <c r="W30">
        <f t="shared" si="21"/>
        <v>0.2525381361380527</v>
      </c>
      <c r="X30" s="8">
        <f t="shared" si="7"/>
        <v>0.12626906806902635</v>
      </c>
      <c r="Y30">
        <f t="shared" si="8"/>
        <v>-2.0783797403999653</v>
      </c>
      <c r="Z30">
        <f t="shared" si="9"/>
        <v>5.6206514689799416</v>
      </c>
      <c r="AA30">
        <f t="shared" si="10"/>
        <v>14.487798772549652</v>
      </c>
      <c r="AB30">
        <f t="shared" si="22"/>
        <v>1.8000000000000005</v>
      </c>
      <c r="AD30">
        <f t="shared" si="11"/>
        <v>162.35642133801664</v>
      </c>
      <c r="AE30">
        <f t="shared" si="12"/>
        <v>57.857142857142847</v>
      </c>
      <c r="AF30">
        <f t="shared" si="13"/>
        <v>220.21356419515951</v>
      </c>
    </row>
    <row r="31" spans="2:32">
      <c r="B31">
        <f t="shared" si="14"/>
        <v>1.9000000000000006</v>
      </c>
      <c r="C31">
        <f t="shared" si="23"/>
        <v>8.2074894244867131</v>
      </c>
      <c r="D31">
        <f t="shared" si="0"/>
        <v>2</v>
      </c>
      <c r="E31">
        <f t="shared" si="15"/>
        <v>9.5964491732460004</v>
      </c>
      <c r="F31">
        <f t="shared" si="16"/>
        <v>0.93439110371079492</v>
      </c>
      <c r="G31">
        <f t="shared" si="1"/>
        <v>7.2177849909445246</v>
      </c>
      <c r="H31">
        <f t="shared" si="2"/>
        <v>15.610642133801665</v>
      </c>
      <c r="I31" s="3">
        <f t="shared" si="3"/>
        <v>0.50507627227610541</v>
      </c>
      <c r="J31" s="4">
        <f t="shared" si="4"/>
        <v>0.2525381361380527</v>
      </c>
      <c r="N31">
        <f t="shared" si="17"/>
        <v>5.9690260418206069</v>
      </c>
      <c r="O31">
        <f t="shared" ca="1" si="5"/>
        <v>3.3163265949634022</v>
      </c>
      <c r="P31">
        <f t="shared" ca="1" si="6"/>
        <v>20.796179573623199</v>
      </c>
      <c r="T31">
        <f t="shared" si="18"/>
        <v>4.0911178054364541</v>
      </c>
      <c r="U31">
        <f t="shared" si="19"/>
        <v>4.7982245866230002</v>
      </c>
      <c r="V31">
        <f t="shared" si="20"/>
        <v>0.46719555185539746</v>
      </c>
      <c r="W31">
        <f t="shared" si="21"/>
        <v>0.2525381361380527</v>
      </c>
      <c r="X31" s="8">
        <f t="shared" si="7"/>
        <v>0.12626906806902635</v>
      </c>
      <c r="Y31">
        <f t="shared" si="8"/>
        <v>-2.5203214786415575</v>
      </c>
      <c r="Z31">
        <f t="shared" si="9"/>
        <v>5.5915065870362879</v>
      </c>
      <c r="AA31">
        <f t="shared" si="10"/>
        <v>14.446503588360583</v>
      </c>
      <c r="AB31">
        <f t="shared" si="22"/>
        <v>1.9000000000000006</v>
      </c>
      <c r="AD31">
        <f t="shared" si="11"/>
        <v>156.10642133801664</v>
      </c>
      <c r="AE31">
        <f t="shared" si="12"/>
        <v>64.464285714285694</v>
      </c>
      <c r="AF31">
        <f t="shared" si="13"/>
        <v>220.57070705230234</v>
      </c>
    </row>
    <row r="32" spans="2:32">
      <c r="B32">
        <f t="shared" si="14"/>
        <v>2.0000000000000004</v>
      </c>
      <c r="C32">
        <f t="shared" si="23"/>
        <v>9.1418805281975075</v>
      </c>
      <c r="D32">
        <f t="shared" si="0"/>
        <v>2</v>
      </c>
      <c r="E32">
        <f t="shared" si="15"/>
        <v>10.101525445522105</v>
      </c>
      <c r="F32">
        <f t="shared" si="16"/>
        <v>0.98489873093840541</v>
      </c>
      <c r="G32">
        <f t="shared" si="1"/>
        <v>7.8784992766588102</v>
      </c>
      <c r="H32">
        <f t="shared" si="2"/>
        <v>14.949927848087381</v>
      </c>
      <c r="I32" s="3">
        <f t="shared" si="3"/>
        <v>0.50507627227610541</v>
      </c>
      <c r="J32" s="4">
        <f t="shared" si="4"/>
        <v>0.2525381361380527</v>
      </c>
      <c r="N32">
        <f t="shared" si="17"/>
        <v>6.2831853071795862</v>
      </c>
      <c r="O32">
        <f t="shared" ca="1" si="5"/>
        <v>3.4142135623730949</v>
      </c>
      <c r="P32">
        <f t="shared" ca="1" si="6"/>
        <v>21.414213562373096</v>
      </c>
      <c r="T32">
        <f t="shared" si="18"/>
        <v>4.5583133572918513</v>
      </c>
      <c r="U32">
        <f t="shared" si="19"/>
        <v>5.0507627227610525</v>
      </c>
      <c r="V32">
        <f t="shared" si="20"/>
        <v>0.4924493654692027</v>
      </c>
      <c r="W32">
        <f t="shared" si="21"/>
        <v>0.2525381361380527</v>
      </c>
      <c r="X32" s="8">
        <f t="shared" si="7"/>
        <v>0.12626906806902635</v>
      </c>
      <c r="Y32">
        <f t="shared" si="8"/>
        <v>-2.9875170304969547</v>
      </c>
      <c r="Z32">
        <f t="shared" si="9"/>
        <v>5.9021916485823436</v>
      </c>
      <c r="AA32">
        <f t="shared" si="10"/>
        <v>14.642994371244646</v>
      </c>
      <c r="AB32">
        <f t="shared" si="22"/>
        <v>2.0000000000000004</v>
      </c>
      <c r="AD32">
        <f t="shared" si="11"/>
        <v>149.49927848087381</v>
      </c>
      <c r="AE32">
        <f t="shared" si="12"/>
        <v>71.428571428571388</v>
      </c>
      <c r="AF32">
        <f t="shared" si="13"/>
        <v>220.9278499094452</v>
      </c>
    </row>
    <row r="33" spans="2:32">
      <c r="B33">
        <f t="shared" si="14"/>
        <v>2.1000000000000005</v>
      </c>
      <c r="C33">
        <f>C32+F32</f>
        <v>10.126779259135914</v>
      </c>
      <c r="D33">
        <f t="shared" si="0"/>
        <v>2</v>
      </c>
      <c r="E33">
        <f t="shared" si="15"/>
        <v>10.60660171779821</v>
      </c>
      <c r="F33">
        <f t="shared" si="16"/>
        <v>1.0354063581660158</v>
      </c>
      <c r="G33">
        <f t="shared" si="1"/>
        <v>8.5749278480873805</v>
      </c>
      <c r="H33">
        <f t="shared" si="2"/>
        <v>14.253499276658809</v>
      </c>
      <c r="I33" s="3">
        <f t="shared" si="3"/>
        <v>0.50507627227610541</v>
      </c>
      <c r="J33" s="4">
        <f t="shared" si="4"/>
        <v>0.2525381361380527</v>
      </c>
      <c r="N33">
        <v>1</v>
      </c>
      <c r="O33">
        <f t="shared" ca="1" si="5"/>
        <v>2.4948181741093745</v>
      </c>
      <c r="P33">
        <f t="shared" ca="1" si="6"/>
        <v>23.097155531988889</v>
      </c>
      <c r="T33">
        <f t="shared" si="18"/>
        <v>5.0507627227610543</v>
      </c>
      <c r="U33">
        <f t="shared" si="19"/>
        <v>5.3033008588991049</v>
      </c>
      <c r="V33">
        <f t="shared" si="20"/>
        <v>0.51770317908300789</v>
      </c>
      <c r="W33">
        <f t="shared" si="21"/>
        <v>0.2525381361380527</v>
      </c>
      <c r="X33" s="8">
        <f t="shared" si="7"/>
        <v>0.12626906806902635</v>
      </c>
      <c r="Y33">
        <f t="shared" si="8"/>
        <v>-3.4799663959661578</v>
      </c>
      <c r="Z33">
        <f t="shared" si="9"/>
        <v>6.6883363389726194</v>
      </c>
      <c r="AA33">
        <f t="shared" si="10"/>
        <v>14.917406256390223</v>
      </c>
      <c r="AB33">
        <f t="shared" si="22"/>
        <v>2.1000000000000005</v>
      </c>
      <c r="AD33">
        <f t="shared" si="11"/>
        <v>142.53499276658809</v>
      </c>
      <c r="AE33">
        <f t="shared" si="12"/>
        <v>78.749999999999943</v>
      </c>
      <c r="AF33">
        <f t="shared" si="13"/>
        <v>221.28499276658803</v>
      </c>
    </row>
    <row r="34" spans="2:32">
      <c r="B34">
        <f t="shared" si="14"/>
        <v>2.2000000000000006</v>
      </c>
      <c r="C34">
        <f t="shared" ref="C34:C42" si="24">C33+F33</f>
        <v>11.16218561730193</v>
      </c>
      <c r="D34">
        <f t="shared" si="0"/>
        <v>2</v>
      </c>
      <c r="E34">
        <f t="shared" si="15"/>
        <v>11.111677990074314</v>
      </c>
      <c r="F34">
        <f t="shared" si="16"/>
        <v>1.0859139853936264</v>
      </c>
      <c r="G34">
        <f t="shared" si="1"/>
        <v>9.3070707052302382</v>
      </c>
      <c r="H34">
        <f t="shared" si="2"/>
        <v>13.521356419515953</v>
      </c>
      <c r="I34" s="3">
        <f t="shared" si="3"/>
        <v>0.50507627227610541</v>
      </c>
      <c r="J34" s="4">
        <f t="shared" si="4"/>
        <v>0.2525381361380527</v>
      </c>
      <c r="N34">
        <f t="shared" ref="N34:N45" si="25">N33+PI()/10</f>
        <v>1.3141592653589793</v>
      </c>
      <c r="O34">
        <f t="shared" ca="1" si="5"/>
        <v>1.9218719507453514</v>
      </c>
      <c r="P34">
        <f t="shared" ca="1" si="6"/>
        <v>23.348711678349247</v>
      </c>
      <c r="T34">
        <f t="shared" si="18"/>
        <v>5.5684659018440623</v>
      </c>
      <c r="U34">
        <f t="shared" si="19"/>
        <v>5.5558389950371572</v>
      </c>
      <c r="V34">
        <f t="shared" si="20"/>
        <v>0.54295699269681319</v>
      </c>
      <c r="W34">
        <f t="shared" si="21"/>
        <v>0.2525381361380527</v>
      </c>
      <c r="X34" s="8">
        <f t="shared" si="7"/>
        <v>0.12626906806902635</v>
      </c>
      <c r="Y34">
        <f t="shared" si="8"/>
        <v>-3.9976695750491658</v>
      </c>
      <c r="Z34">
        <f t="shared" si="9"/>
        <v>7.9962596737186944</v>
      </c>
      <c r="AA34">
        <f t="shared" si="10"/>
        <v>15.031910767981325</v>
      </c>
      <c r="AB34">
        <f t="shared" si="22"/>
        <v>2.2000000000000006</v>
      </c>
      <c r="AD34">
        <f t="shared" si="11"/>
        <v>135.21356419515953</v>
      </c>
      <c r="AE34">
        <f t="shared" si="12"/>
        <v>86.42857142857136</v>
      </c>
      <c r="AF34">
        <f t="shared" si="13"/>
        <v>221.64213562373089</v>
      </c>
    </row>
    <row r="35" spans="2:32">
      <c r="B35">
        <f t="shared" si="14"/>
        <v>2.3000000000000007</v>
      </c>
      <c r="C35">
        <f t="shared" si="24"/>
        <v>12.248099602695556</v>
      </c>
      <c r="D35">
        <f t="shared" si="0"/>
        <v>2</v>
      </c>
      <c r="E35">
        <f t="shared" si="15"/>
        <v>11.616754262350419</v>
      </c>
      <c r="F35">
        <f t="shared" si="16"/>
        <v>1.1364216126212368</v>
      </c>
      <c r="G35">
        <f t="shared" si="1"/>
        <v>10.074927848087381</v>
      </c>
      <c r="H35">
        <f t="shared" si="2"/>
        <v>12.753499276658811</v>
      </c>
      <c r="I35" s="3">
        <f t="shared" si="3"/>
        <v>0.50507627227610541</v>
      </c>
      <c r="J35" s="4">
        <f t="shared" si="4"/>
        <v>0.2525381361380527</v>
      </c>
      <c r="N35">
        <f t="shared" si="25"/>
        <v>1.6283185307179586</v>
      </c>
      <c r="O35">
        <f t="shared" ca="1" si="5"/>
        <v>1.2992325872634762</v>
      </c>
      <c r="P35">
        <f t="shared" ca="1" si="6"/>
        <v>23.410905670676939</v>
      </c>
      <c r="T35">
        <f t="shared" si="18"/>
        <v>6.1114228945408753</v>
      </c>
      <c r="U35">
        <f t="shared" si="19"/>
        <v>5.8083771311752095</v>
      </c>
      <c r="V35">
        <f t="shared" si="20"/>
        <v>0.56821080631061838</v>
      </c>
      <c r="W35">
        <f t="shared" si="21"/>
        <v>0.2525381361380527</v>
      </c>
      <c r="X35" s="8">
        <f t="shared" si="7"/>
        <v>0.12626906806902635</v>
      </c>
      <c r="Y35">
        <f t="shared" si="8"/>
        <v>-4.5406265677459787</v>
      </c>
      <c r="Z35">
        <f t="shared" si="9"/>
        <v>9.7330896631492543</v>
      </c>
      <c r="AA35">
        <f t="shared" si="10"/>
        <v>14.724069411243775</v>
      </c>
      <c r="AB35">
        <f t="shared" si="22"/>
        <v>2.3000000000000007</v>
      </c>
      <c r="AD35">
        <f t="shared" si="11"/>
        <v>127.53499276658812</v>
      </c>
      <c r="AE35">
        <f t="shared" si="12"/>
        <v>94.464285714285637</v>
      </c>
      <c r="AF35">
        <f t="shared" si="13"/>
        <v>221.99927848087376</v>
      </c>
    </row>
    <row r="36" spans="2:32">
      <c r="B36">
        <f t="shared" si="14"/>
        <v>2.4000000000000008</v>
      </c>
      <c r="C36">
        <f t="shared" si="24"/>
        <v>13.384521215316791</v>
      </c>
      <c r="D36">
        <f t="shared" si="0"/>
        <v>2</v>
      </c>
      <c r="E36">
        <f t="shared" si="15"/>
        <v>12.121830534626524</v>
      </c>
      <c r="F36">
        <f t="shared" si="16"/>
        <v>1.1869292398488474</v>
      </c>
      <c r="G36">
        <f t="shared" si="1"/>
        <v>10.878499276658808</v>
      </c>
      <c r="H36">
        <f t="shared" si="2"/>
        <v>11.949927848087382</v>
      </c>
      <c r="I36" s="3">
        <f t="shared" si="3"/>
        <v>0.50507627227610541</v>
      </c>
      <c r="J36" s="4">
        <f t="shared" si="4"/>
        <v>0.2525381361380527</v>
      </c>
      <c r="N36">
        <f t="shared" si="25"/>
        <v>1.9424777960769379</v>
      </c>
      <c r="O36">
        <f t="shared" ca="1" si="5"/>
        <v>0.68784836274489103</v>
      </c>
      <c r="P36">
        <f t="shared" ca="1" si="6"/>
        <v>23.277649527671898</v>
      </c>
      <c r="T36">
        <f t="shared" si="18"/>
        <v>6.6796337008514932</v>
      </c>
      <c r="U36">
        <f t="shared" si="19"/>
        <v>6.0609152673132618</v>
      </c>
      <c r="V36">
        <f t="shared" si="20"/>
        <v>0.59346461992442368</v>
      </c>
      <c r="W36">
        <f t="shared" si="21"/>
        <v>0.2525381361380527</v>
      </c>
      <c r="X36" s="8">
        <f t="shared" si="7"/>
        <v>0.12626906806902635</v>
      </c>
      <c r="Y36">
        <f t="shared" si="8"/>
        <v>-5.1088373740565967</v>
      </c>
      <c r="Z36">
        <f t="shared" si="9"/>
        <v>11.650788570838989</v>
      </c>
      <c r="AA36">
        <f t="shared" si="10"/>
        <v>13.794804333409552</v>
      </c>
      <c r="AB36">
        <f t="shared" si="22"/>
        <v>2.4000000000000008</v>
      </c>
      <c r="AD36">
        <f t="shared" si="11"/>
        <v>119.49927848087383</v>
      </c>
      <c r="AE36">
        <f t="shared" si="12"/>
        <v>102.85714285714278</v>
      </c>
      <c r="AF36">
        <f t="shared" si="13"/>
        <v>222.35642133801662</v>
      </c>
    </row>
    <row r="37" spans="2:32">
      <c r="B37">
        <f t="shared" si="14"/>
        <v>2.5000000000000009</v>
      </c>
      <c r="C37">
        <f t="shared" si="24"/>
        <v>14.571450455165639</v>
      </c>
      <c r="D37">
        <f t="shared" si="0"/>
        <v>2</v>
      </c>
      <c r="E37">
        <f t="shared" si="15"/>
        <v>12.626906806902628</v>
      </c>
      <c r="F37">
        <f t="shared" si="16"/>
        <v>1.2374368670764577</v>
      </c>
      <c r="G37">
        <f t="shared" si="1"/>
        <v>11.717784990944523</v>
      </c>
      <c r="H37">
        <f t="shared" si="2"/>
        <v>11.110642133801669</v>
      </c>
      <c r="I37" s="3">
        <f t="shared" si="3"/>
        <v>0.50507627227610541</v>
      </c>
      <c r="J37" s="4">
        <f t="shared" si="4"/>
        <v>0.2525381361380527</v>
      </c>
      <c r="N37">
        <f t="shared" si="25"/>
        <v>2.2566370614359172</v>
      </c>
      <c r="O37">
        <f t="shared" ca="1" si="5"/>
        <v>0.14756582484984682</v>
      </c>
      <c r="P37">
        <f t="shared" ca="1" si="6"/>
        <v>22.961987289061604</v>
      </c>
      <c r="T37">
        <f t="shared" si="18"/>
        <v>7.273098320775917</v>
      </c>
      <c r="U37">
        <f t="shared" si="19"/>
        <v>6.3134534034513141</v>
      </c>
      <c r="V37">
        <f t="shared" si="20"/>
        <v>0.61871843353822886</v>
      </c>
      <c r="W37">
        <f t="shared" si="21"/>
        <v>0.2525381361380527</v>
      </c>
      <c r="X37" s="8">
        <f t="shared" si="7"/>
        <v>0.12626906806902635</v>
      </c>
      <c r="Y37">
        <f t="shared" si="8"/>
        <v>-5.7023019939810204</v>
      </c>
      <c r="Z37">
        <f t="shared" si="9"/>
        <v>13.389741484704377</v>
      </c>
      <c r="AA37">
        <f t="shared" si="10"/>
        <v>12.208167296599431</v>
      </c>
      <c r="AB37">
        <f t="shared" si="22"/>
        <v>2.5000000000000009</v>
      </c>
      <c r="AD37">
        <f t="shared" si="11"/>
        <v>111.10642133801669</v>
      </c>
      <c r="AE37">
        <f t="shared" si="12"/>
        <v>111.60714285714275</v>
      </c>
      <c r="AF37">
        <f t="shared" si="13"/>
        <v>222.71356419515945</v>
      </c>
    </row>
    <row r="38" spans="2:32">
      <c r="B38">
        <f t="shared" si="14"/>
        <v>2.600000000000001</v>
      </c>
      <c r="C38">
        <f t="shared" si="24"/>
        <v>15.808887322242096</v>
      </c>
      <c r="D38">
        <f t="shared" si="0"/>
        <v>2</v>
      </c>
      <c r="E38">
        <f t="shared" si="15"/>
        <v>13.131983079178733</v>
      </c>
      <c r="F38">
        <f t="shared" si="16"/>
        <v>1.2879444943040683</v>
      </c>
      <c r="G38">
        <f t="shared" si="1"/>
        <v>12.592784990944523</v>
      </c>
      <c r="H38">
        <f t="shared" si="2"/>
        <v>10.235642133801669</v>
      </c>
      <c r="I38" s="3">
        <f t="shared" si="3"/>
        <v>0.50507627227610541</v>
      </c>
      <c r="J38" s="4">
        <f t="shared" si="4"/>
        <v>0.2525381361380527</v>
      </c>
      <c r="N38">
        <f t="shared" si="25"/>
        <v>2.5707963267948966</v>
      </c>
      <c r="O38">
        <f t="shared" ca="1" si="5"/>
        <v>-0.26872840724269809</v>
      </c>
      <c r="P38">
        <f t="shared" ca="1" si="6"/>
        <v>22.494818174109376</v>
      </c>
      <c r="T38">
        <f t="shared" si="18"/>
        <v>7.8918167543141458</v>
      </c>
      <c r="U38">
        <f t="shared" si="19"/>
        <v>6.5659915395893664</v>
      </c>
      <c r="V38">
        <f t="shared" si="20"/>
        <v>0.64397224715203416</v>
      </c>
      <c r="W38">
        <f t="shared" si="21"/>
        <v>0.2525381361380527</v>
      </c>
      <c r="X38" s="8">
        <f t="shared" si="7"/>
        <v>0.12626906806902635</v>
      </c>
      <c r="Y38">
        <f t="shared" si="8"/>
        <v>-6.3210204275192492</v>
      </c>
      <c r="Z38">
        <f t="shared" si="9"/>
        <v>14.591353665370404</v>
      </c>
      <c r="AA38">
        <f t="shared" si="10"/>
        <v>10.159989945442188</v>
      </c>
      <c r="AB38">
        <f t="shared" si="22"/>
        <v>2.600000000000001</v>
      </c>
      <c r="AD38">
        <f t="shared" si="11"/>
        <v>102.35642133801669</v>
      </c>
      <c r="AE38">
        <f t="shared" si="12"/>
        <v>120.71428571428558</v>
      </c>
      <c r="AF38">
        <f t="shared" si="13"/>
        <v>223.07070705230228</v>
      </c>
    </row>
    <row r="39" spans="2:32">
      <c r="B39">
        <f t="shared" si="14"/>
        <v>2.7000000000000011</v>
      </c>
      <c r="C39">
        <f t="shared" si="24"/>
        <v>17.096831816546164</v>
      </c>
      <c r="D39">
        <f t="shared" si="0"/>
        <v>2</v>
      </c>
      <c r="E39">
        <f t="shared" si="15"/>
        <v>13.637059351454837</v>
      </c>
      <c r="F39">
        <f t="shared" si="16"/>
        <v>1.3384521215316787</v>
      </c>
      <c r="G39">
        <f t="shared" si="1"/>
        <v>13.503499276658808</v>
      </c>
      <c r="H39">
        <f t="shared" si="2"/>
        <v>9.3249278480873841</v>
      </c>
      <c r="I39" s="3">
        <f t="shared" si="3"/>
        <v>0.50507627227610541</v>
      </c>
      <c r="J39" s="4">
        <f t="shared" si="4"/>
        <v>0.2525381361380527</v>
      </c>
      <c r="N39">
        <f t="shared" si="25"/>
        <v>2.8849555921538759</v>
      </c>
      <c r="O39">
        <f t="shared" ca="1" si="5"/>
        <v>-0.52028455360305736</v>
      </c>
      <c r="P39">
        <f t="shared" ca="1" si="6"/>
        <v>21.921871950745352</v>
      </c>
      <c r="T39">
        <f t="shared" si="18"/>
        <v>8.5357890014661795</v>
      </c>
      <c r="U39">
        <f t="shared" si="19"/>
        <v>6.8185296757274187</v>
      </c>
      <c r="V39">
        <f t="shared" si="20"/>
        <v>0.66922606076583935</v>
      </c>
      <c r="W39">
        <f t="shared" si="21"/>
        <v>0.2525381361380527</v>
      </c>
      <c r="X39" s="8">
        <f t="shared" si="7"/>
        <v>0.12626906806902635</v>
      </c>
      <c r="Y39">
        <f t="shared" si="8"/>
        <v>-6.9649926746712829</v>
      </c>
      <c r="Z39">
        <f t="shared" si="9"/>
        <v>15.056369255256213</v>
      </c>
      <c r="AA39">
        <f t="shared" si="10"/>
        <v>8.0645331362725123</v>
      </c>
      <c r="AB39">
        <f t="shared" si="22"/>
        <v>2.7000000000000011</v>
      </c>
      <c r="AD39">
        <f t="shared" si="11"/>
        <v>93.249278480873841</v>
      </c>
      <c r="AE39">
        <f t="shared" si="12"/>
        <v>130.17857142857127</v>
      </c>
      <c r="AF39">
        <f t="shared" si="13"/>
        <v>223.42784990944511</v>
      </c>
    </row>
    <row r="40" spans="2:32">
      <c r="B40">
        <f t="shared" si="14"/>
        <v>2.8000000000000012</v>
      </c>
      <c r="C40">
        <f t="shared" si="24"/>
        <v>18.435283938077841</v>
      </c>
      <c r="D40">
        <f t="shared" si="0"/>
        <v>2</v>
      </c>
      <c r="E40">
        <f t="shared" si="15"/>
        <v>14.142135623730942</v>
      </c>
      <c r="F40">
        <f t="shared" si="16"/>
        <v>1.3889597487592891</v>
      </c>
      <c r="G40">
        <f t="shared" si="1"/>
        <v>14.449927848087377</v>
      </c>
      <c r="H40">
        <f t="shared" si="2"/>
        <v>8.3784992766588147</v>
      </c>
      <c r="I40" s="3">
        <f t="shared" si="3"/>
        <v>0.50507627227610541</v>
      </c>
      <c r="J40" s="4">
        <f t="shared" si="4"/>
        <v>0.2525381361380527</v>
      </c>
      <c r="N40">
        <f t="shared" si="25"/>
        <v>3.1991148575128552</v>
      </c>
      <c r="O40">
        <f t="shared" ca="1" si="5"/>
        <v>-0.5824785459307471</v>
      </c>
      <c r="P40">
        <f t="shared" ca="1" si="6"/>
        <v>21.299232587263479</v>
      </c>
      <c r="T40">
        <f t="shared" si="18"/>
        <v>9.2050150622320182</v>
      </c>
      <c r="U40">
        <f t="shared" si="19"/>
        <v>7.0710678118654711</v>
      </c>
      <c r="V40">
        <f t="shared" si="20"/>
        <v>0.69447987437964454</v>
      </c>
      <c r="W40">
        <f t="shared" si="21"/>
        <v>0.2525381361380527</v>
      </c>
      <c r="X40" s="8">
        <f t="shared" si="7"/>
        <v>0.12626906806902635</v>
      </c>
      <c r="Y40">
        <f t="shared" si="8"/>
        <v>-7.6342187354371216</v>
      </c>
      <c r="Z40">
        <f t="shared" si="9"/>
        <v>14.885924308559972</v>
      </c>
      <c r="AA40">
        <f t="shared" si="10"/>
        <v>6.4266009477350536</v>
      </c>
      <c r="AB40">
        <f t="shared" si="22"/>
        <v>2.8000000000000012</v>
      </c>
      <c r="AD40">
        <f t="shared" si="11"/>
        <v>83.784992766588147</v>
      </c>
      <c r="AE40">
        <f t="shared" si="12"/>
        <v>139.99999999999983</v>
      </c>
      <c r="AF40">
        <f t="shared" si="13"/>
        <v>223.78499276658798</v>
      </c>
    </row>
    <row r="41" spans="2:32">
      <c r="B41">
        <f t="shared" si="14"/>
        <v>2.9000000000000012</v>
      </c>
      <c r="C41">
        <f t="shared" si="24"/>
        <v>19.824243686837129</v>
      </c>
      <c r="D41">
        <f t="shared" si="0"/>
        <v>2</v>
      </c>
      <c r="E41">
        <f t="shared" si="15"/>
        <v>14.647211896007047</v>
      </c>
      <c r="F41">
        <f t="shared" si="16"/>
        <v>1.4394673759868997</v>
      </c>
      <c r="G41">
        <f t="shared" si="1"/>
        <v>15.432070705230235</v>
      </c>
      <c r="H41">
        <f t="shared" si="2"/>
        <v>7.3963564195159588</v>
      </c>
      <c r="I41" s="3">
        <f t="shared" si="3"/>
        <v>0.50507627227610541</v>
      </c>
      <c r="J41" s="4">
        <f t="shared" si="4"/>
        <v>0.2525381361380527</v>
      </c>
      <c r="N41">
        <f t="shared" si="25"/>
        <v>3.5132741228718345</v>
      </c>
      <c r="O41">
        <f t="shared" ca="1" si="5"/>
        <v>-0.44922240292570748</v>
      </c>
      <c r="P41">
        <f t="shared" ca="1" si="6"/>
        <v>20.687848362744891</v>
      </c>
      <c r="T41">
        <f t="shared" si="18"/>
        <v>9.8994949366116636</v>
      </c>
      <c r="U41">
        <f t="shared" si="19"/>
        <v>7.3236059480035234</v>
      </c>
      <c r="V41">
        <f t="shared" si="20"/>
        <v>0.71973368799344983</v>
      </c>
      <c r="W41">
        <f t="shared" si="21"/>
        <v>0.2525381361380527</v>
      </c>
      <c r="X41" s="8">
        <f t="shared" si="7"/>
        <v>0.12626906806902635</v>
      </c>
      <c r="Y41">
        <f t="shared" si="8"/>
        <v>-8.328698609816767</v>
      </c>
      <c r="Z41">
        <f t="shared" si="9"/>
        <v>14.517897230146636</v>
      </c>
      <c r="AA41">
        <f t="shared" si="10"/>
        <v>5.617512171850195</v>
      </c>
      <c r="AB41">
        <f t="shared" si="22"/>
        <v>2.9000000000000012</v>
      </c>
      <c r="AD41">
        <f t="shared" si="11"/>
        <v>73.963564195159591</v>
      </c>
      <c r="AE41">
        <f t="shared" si="12"/>
        <v>150.17857142857125</v>
      </c>
      <c r="AF41">
        <f t="shared" si="13"/>
        <v>224.14213562373084</v>
      </c>
    </row>
    <row r="42" spans="2:32">
      <c r="B42">
        <f t="shared" si="14"/>
        <v>3.0000000000000013</v>
      </c>
      <c r="C42">
        <f t="shared" si="24"/>
        <v>21.263711062824029</v>
      </c>
      <c r="D42">
        <f t="shared" si="0"/>
        <v>2</v>
      </c>
      <c r="E42">
        <f t="shared" si="15"/>
        <v>15.152288168283151</v>
      </c>
      <c r="F42">
        <f t="shared" si="16"/>
        <v>1.48997500321451</v>
      </c>
      <c r="G42">
        <f t="shared" si="1"/>
        <v>16.449927848087377</v>
      </c>
      <c r="H42">
        <f t="shared" si="2"/>
        <v>6.3784992766588164</v>
      </c>
      <c r="I42" s="3">
        <f t="shared" si="3"/>
        <v>0.50507627227610541</v>
      </c>
      <c r="J42" s="4">
        <f t="shared" si="4"/>
        <v>0.2525381361380527</v>
      </c>
      <c r="N42">
        <f t="shared" si="25"/>
        <v>3.8274333882308138</v>
      </c>
      <c r="O42">
        <f t="shared" ca="1" si="5"/>
        <v>-0.13356016431541451</v>
      </c>
      <c r="P42">
        <f t="shared" ca="1" si="6"/>
        <v>20.147565824849849</v>
      </c>
      <c r="T42">
        <f t="shared" si="18"/>
        <v>10.619228624605114</v>
      </c>
      <c r="U42">
        <f t="shared" si="19"/>
        <v>7.5761440841415757</v>
      </c>
      <c r="V42">
        <f t="shared" si="20"/>
        <v>0.74498750160725502</v>
      </c>
      <c r="W42">
        <f t="shared" si="21"/>
        <v>0.2525381361380527</v>
      </c>
      <c r="X42" s="8">
        <f t="shared" si="7"/>
        <v>0.12626906806902635</v>
      </c>
      <c r="Y42">
        <f t="shared" si="8"/>
        <v>-9.0484322978102174</v>
      </c>
      <c r="Z42">
        <f t="shared" si="9"/>
        <v>14.589900047687081</v>
      </c>
      <c r="AA42">
        <f t="shared" si="10"/>
        <v>5.64345058321189</v>
      </c>
      <c r="AB42">
        <f t="shared" si="22"/>
        <v>3.0000000000000013</v>
      </c>
      <c r="AD42">
        <f t="shared" si="11"/>
        <v>63.784992766588161</v>
      </c>
      <c r="AE42">
        <f t="shared" si="12"/>
        <v>160.7142857142855</v>
      </c>
      <c r="AF42">
        <f t="shared" si="13"/>
        <v>224.49927848087367</v>
      </c>
    </row>
    <row r="43" spans="2:32">
      <c r="B43">
        <f t="shared" si="14"/>
        <v>3.1000000000000014</v>
      </c>
      <c r="C43">
        <f>C42+F42</f>
        <v>22.75368606603854</v>
      </c>
      <c r="D43">
        <f t="shared" si="0"/>
        <v>2</v>
      </c>
      <c r="E43">
        <f t="shared" si="15"/>
        <v>15.657364440559256</v>
      </c>
      <c r="F43">
        <f t="shared" si="16"/>
        <v>1.5404826304421206</v>
      </c>
      <c r="G43">
        <f t="shared" si="1"/>
        <v>17.503499276658808</v>
      </c>
      <c r="H43">
        <f t="shared" si="2"/>
        <v>5.3249278480873876</v>
      </c>
      <c r="I43" s="3">
        <f t="shared" si="3"/>
        <v>0.50507627227610541</v>
      </c>
      <c r="J43" s="4">
        <f t="shared" si="4"/>
        <v>0.2525381361380527</v>
      </c>
      <c r="N43">
        <f t="shared" si="25"/>
        <v>4.1415926535897931</v>
      </c>
      <c r="O43">
        <f t="shared" ca="1" si="5"/>
        <v>0.33360895063681539</v>
      </c>
      <c r="P43">
        <f t="shared" ca="1" si="6"/>
        <v>19.731271592757302</v>
      </c>
      <c r="T43">
        <f t="shared" si="18"/>
        <v>11.364216126212369</v>
      </c>
      <c r="U43">
        <f t="shared" si="19"/>
        <v>7.828682220279628</v>
      </c>
      <c r="V43">
        <f t="shared" si="20"/>
        <v>0.77024131522106032</v>
      </c>
      <c r="W43">
        <f t="shared" si="21"/>
        <v>0.2525381361380527</v>
      </c>
      <c r="X43" s="8">
        <f t="shared" si="7"/>
        <v>0.12626906806902635</v>
      </c>
      <c r="Y43">
        <f t="shared" si="8"/>
        <v>-9.7934197994174728</v>
      </c>
      <c r="Z43">
        <f t="shared" si="9"/>
        <v>15.637864041313687</v>
      </c>
      <c r="AA43">
        <f t="shared" si="10"/>
        <v>6.0456255438230917</v>
      </c>
      <c r="AB43">
        <f t="shared" si="22"/>
        <v>3.1000000000000014</v>
      </c>
      <c r="AD43">
        <f t="shared" si="11"/>
        <v>53.249278480873876</v>
      </c>
      <c r="AE43">
        <f t="shared" si="12"/>
        <v>171.60714285714263</v>
      </c>
      <c r="AF43">
        <f t="shared" si="13"/>
        <v>224.8564213380165</v>
      </c>
    </row>
    <row r="44" spans="2:32">
      <c r="B44">
        <f t="shared" si="14"/>
        <v>3.2000000000000015</v>
      </c>
      <c r="C44">
        <f t="shared" ref="C44:C45" si="26">C43+F43</f>
        <v>24.294168696480661</v>
      </c>
      <c r="D44">
        <f t="shared" si="0"/>
        <v>2</v>
      </c>
      <c r="E44">
        <f t="shared" si="15"/>
        <v>16.162440712835362</v>
      </c>
      <c r="F44">
        <f t="shared" si="16"/>
        <v>1.590990257669731</v>
      </c>
      <c r="G44">
        <f t="shared" si="1"/>
        <v>18.592784990944519</v>
      </c>
      <c r="H44">
        <f t="shared" si="2"/>
        <v>4.2356421338016759</v>
      </c>
      <c r="I44" s="3">
        <f t="shared" si="3"/>
        <v>0.50507627227610541</v>
      </c>
      <c r="J44" s="4">
        <f t="shared" si="4"/>
        <v>0.2525381361380527</v>
      </c>
      <c r="N44">
        <f t="shared" si="25"/>
        <v>4.4557519189487724</v>
      </c>
      <c r="O44">
        <f t="shared" ca="1" si="5"/>
        <v>0.90655517400083818</v>
      </c>
      <c r="P44">
        <f t="shared" ca="1" si="6"/>
        <v>19.479715446396945</v>
      </c>
      <c r="T44">
        <f t="shared" si="18"/>
        <v>12.13445744143343</v>
      </c>
      <c r="U44">
        <f t="shared" si="19"/>
        <v>8.0812203564176812</v>
      </c>
      <c r="V44">
        <f t="shared" si="20"/>
        <v>0.79549512883486551</v>
      </c>
      <c r="W44">
        <f t="shared" si="21"/>
        <v>0.2525381361380527</v>
      </c>
      <c r="X44" s="8">
        <f t="shared" si="7"/>
        <v>0.12626906806902635</v>
      </c>
      <c r="Y44">
        <f t="shared" si="8"/>
        <v>-10.563661114638533</v>
      </c>
      <c r="Z44">
        <f t="shared" si="9"/>
        <v>17.755566896725231</v>
      </c>
      <c r="AA44">
        <f t="shared" si="10"/>
        <v>6.051975215235756</v>
      </c>
      <c r="AB44">
        <f t="shared" si="22"/>
        <v>3.2000000000000015</v>
      </c>
      <c r="AD44">
        <f t="shared" si="11"/>
        <v>42.356421338016759</v>
      </c>
      <c r="AE44">
        <f t="shared" si="12"/>
        <v>182.85714285714263</v>
      </c>
      <c r="AF44">
        <f t="shared" si="13"/>
        <v>225.21356419515939</v>
      </c>
    </row>
    <row r="45" spans="2:32" ht="15" thickBot="1">
      <c r="B45">
        <f t="shared" si="14"/>
        <v>3.3000000000000016</v>
      </c>
      <c r="C45">
        <f t="shared" si="26"/>
        <v>25.885158954150391</v>
      </c>
      <c r="D45">
        <f t="shared" si="0"/>
        <v>2</v>
      </c>
      <c r="E45">
        <f t="shared" si="15"/>
        <v>16.667516985111469</v>
      </c>
      <c r="F45">
        <f t="shared" si="16"/>
        <v>1.6414978848973416</v>
      </c>
      <c r="G45">
        <f t="shared" si="1"/>
        <v>19.717784990944519</v>
      </c>
      <c r="H45">
        <f t="shared" si="2"/>
        <v>3.1106421338016759</v>
      </c>
      <c r="I45" s="5">
        <f t="shared" si="3"/>
        <v>0.50507627227610541</v>
      </c>
      <c r="J45" s="6">
        <f t="shared" si="4"/>
        <v>0.2525381361380527</v>
      </c>
      <c r="N45">
        <f t="shared" si="25"/>
        <v>4.7699111843077517</v>
      </c>
      <c r="O45">
        <f t="shared" ref="O45" ca="1" si="27">_r*COS(N45)+xs</f>
        <v>1.5291945374827134</v>
      </c>
      <c r="P45">
        <f t="shared" ref="P45" ca="1" si="28">_r*SIN(N45)+ys</f>
        <v>19.417521454069252</v>
      </c>
      <c r="T45">
        <f t="shared" si="18"/>
        <v>12.929952570268295</v>
      </c>
      <c r="U45">
        <f t="shared" si="19"/>
        <v>8.3337584925557344</v>
      </c>
      <c r="V45">
        <f t="shared" si="20"/>
        <v>0.8207489424486708</v>
      </c>
      <c r="W45">
        <f t="shared" si="21"/>
        <v>0.2525381361380527</v>
      </c>
      <c r="X45" s="9">
        <f t="shared" si="7"/>
        <v>0.12626906806902635</v>
      </c>
      <c r="Y45">
        <f t="shared" si="8"/>
        <v>-11.359156243473398</v>
      </c>
      <c r="Z45">
        <f t="shared" si="9"/>
        <v>20.429033605655853</v>
      </c>
      <c r="AA45">
        <f t="shared" si="10"/>
        <v>4.97990011708574</v>
      </c>
      <c r="AB45">
        <f t="shared" si="22"/>
        <v>3.3000000000000016</v>
      </c>
      <c r="AD45">
        <f t="shared" si="11"/>
        <v>31.106421338016759</v>
      </c>
      <c r="AE45">
        <f t="shared" si="12"/>
        <v>194.4642857142855</v>
      </c>
      <c r="AF45">
        <f t="shared" si="13"/>
        <v>225.57070705230225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2844E-ECC6-437F-8F13-68AAD5C32DD2}">
  <dimension ref="C3:Z45"/>
  <sheetViews>
    <sheetView topLeftCell="A48" zoomScale="70" zoomScaleNormal="70" workbookViewId="0">
      <selection activeCell="R12" sqref="R12"/>
    </sheetView>
  </sheetViews>
  <sheetFormatPr defaultRowHeight="14.45"/>
  <cols>
    <col min="21" max="21" width="12.85546875" bestFit="1" customWidth="1"/>
  </cols>
  <sheetData>
    <row r="3" spans="3:26">
      <c r="C3" t="s">
        <v>0</v>
      </c>
      <c r="D3">
        <f>RADIANS(45)</f>
        <v>0.78539816339744828</v>
      </c>
      <c r="F3" t="s">
        <v>1</v>
      </c>
      <c r="G3">
        <f>2/5*m*_r^2</f>
        <v>1.6</v>
      </c>
      <c r="I3">
        <v>0</v>
      </c>
      <c r="J3">
        <f>h</f>
        <v>20</v>
      </c>
    </row>
    <row r="4" spans="3:26">
      <c r="C4" t="s">
        <v>2</v>
      </c>
      <c r="D4">
        <v>20</v>
      </c>
      <c r="F4" t="s">
        <v>3</v>
      </c>
      <c r="G4">
        <f>g*SIN(alfa)/(1+I/(m*_r^2))</f>
        <v>5.0507627227610534</v>
      </c>
      <c r="I4">
        <f>h/TAN(alfa)</f>
        <v>20.000000000000004</v>
      </c>
      <c r="J4">
        <v>0</v>
      </c>
      <c r="K4">
        <v>0</v>
      </c>
      <c r="L4">
        <f>12+K4</f>
        <v>12</v>
      </c>
    </row>
    <row r="5" spans="3:26">
      <c r="C5" t="s">
        <v>4</v>
      </c>
      <c r="D5">
        <v>2</v>
      </c>
      <c r="F5" t="s">
        <v>5</v>
      </c>
      <c r="G5">
        <f>a/_r</f>
        <v>2.5253813613805267</v>
      </c>
    </row>
    <row r="6" spans="3:26">
      <c r="C6" t="s">
        <v>6</v>
      </c>
      <c r="D6">
        <v>0.1</v>
      </c>
      <c r="L6" t="str">
        <f>ADDRESS(L4,9)</f>
        <v>$I$12</v>
      </c>
      <c r="M6" t="str">
        <f>ADDRESS(L4,10)</f>
        <v>$J$12</v>
      </c>
      <c r="O6" t="str">
        <f>ADDRESS(L4,21)</f>
        <v>$U$12</v>
      </c>
      <c r="P6" t="str">
        <f>ADDRESS(L4,22)</f>
        <v>$V$12</v>
      </c>
    </row>
    <row r="7" spans="3:26">
      <c r="C7" t="s">
        <v>7</v>
      </c>
      <c r="D7">
        <v>1</v>
      </c>
      <c r="L7">
        <f ca="1">INDIRECT(L6)</f>
        <v>1.4142135623730949</v>
      </c>
      <c r="M7">
        <f ca="1">INDIRECT(M6)</f>
        <v>21.414213562373096</v>
      </c>
      <c r="O7">
        <f ca="1">INDIRECT(O6)</f>
        <v>1.4142135623730951</v>
      </c>
      <c r="P7">
        <f ca="1">INDIRECT(P6)</f>
        <v>23.414213562373096</v>
      </c>
    </row>
    <row r="8" spans="3:26">
      <c r="C8" t="s">
        <v>8</v>
      </c>
      <c r="D8">
        <v>10</v>
      </c>
    </row>
    <row r="11" spans="3:26">
      <c r="C11" t="s">
        <v>9</v>
      </c>
      <c r="D11" t="s">
        <v>10</v>
      </c>
      <c r="E11" t="s">
        <v>11</v>
      </c>
      <c r="F11" t="s">
        <v>12</v>
      </c>
      <c r="G11" t="s">
        <v>13</v>
      </c>
      <c r="H11" t="s">
        <v>16</v>
      </c>
      <c r="I11" t="s">
        <v>14</v>
      </c>
      <c r="J11" t="s">
        <v>15</v>
      </c>
      <c r="P11" t="s">
        <v>18</v>
      </c>
      <c r="Q11" t="s">
        <v>19</v>
      </c>
      <c r="R11" t="s">
        <v>20</v>
      </c>
      <c r="S11" t="s">
        <v>21</v>
      </c>
      <c r="T11" t="s">
        <v>23</v>
      </c>
      <c r="U11" t="s">
        <v>14</v>
      </c>
      <c r="V11" t="s">
        <v>15</v>
      </c>
      <c r="W11" t="s">
        <v>9</v>
      </c>
      <c r="X11" t="s">
        <v>24</v>
      </c>
      <c r="Y11" t="s">
        <v>25</v>
      </c>
      <c r="Z11" t="s">
        <v>26</v>
      </c>
    </row>
    <row r="12" spans="3:26">
      <c r="C12">
        <v>0</v>
      </c>
      <c r="D12">
        <v>0</v>
      </c>
      <c r="E12">
        <f t="shared" ref="E12:E45" si="0">_r</f>
        <v>2</v>
      </c>
      <c r="F12">
        <v>0</v>
      </c>
      <c r="G12">
        <f t="shared" ref="G12:G45" si="1">F12*dt</f>
        <v>0</v>
      </c>
      <c r="H12">
        <f t="shared" ref="H12:H45" si="2">a*dt</f>
        <v>0.50507627227610541</v>
      </c>
      <c r="I12">
        <f t="shared" ref="I12:I45" si="3">D12*COS(-alfa)-E12*SIN(-alfa)</f>
        <v>1.4142135623730949</v>
      </c>
      <c r="J12">
        <f t="shared" ref="J12:J45" si="4">D12*SIN(-alfa)+E12*COS(-alfa)+h</f>
        <v>21.414213562373096</v>
      </c>
      <c r="L12">
        <v>0</v>
      </c>
      <c r="M12">
        <f t="shared" ref="M12:M32" ca="1" si="5">_r*COS(L12)+xs</f>
        <v>3.4142135623730949</v>
      </c>
      <c r="N12">
        <f t="shared" ref="N12:N32" ca="1" si="6">_r*SIN(L12)+ys</f>
        <v>21.414213562373096</v>
      </c>
      <c r="P12">
        <v>0</v>
      </c>
      <c r="Q12">
        <v>0</v>
      </c>
      <c r="R12">
        <f t="shared" ref="R12:R45" si="7">Q12*dt</f>
        <v>0</v>
      </c>
      <c r="S12">
        <f t="shared" ref="S12:S45" si="8">eps*dt</f>
        <v>0.2525381361380527</v>
      </c>
      <c r="T12">
        <f>PI()/2-P12</f>
        <v>1.5707963267948966</v>
      </c>
      <c r="U12">
        <f t="shared" ref="U12:U45" si="9">_r*COS(T12)+I12</f>
        <v>1.4142135623730951</v>
      </c>
      <c r="V12">
        <f t="shared" ref="V12:V45" si="10">_r*SIN(T12)+J12</f>
        <v>23.414213562373096</v>
      </c>
      <c r="W12">
        <v>0</v>
      </c>
      <c r="X12">
        <f t="shared" ref="X12:X45" si="11">m*g*J12</f>
        <v>214.14213562373095</v>
      </c>
      <c r="Y12">
        <f t="shared" ref="Y12:Y45" si="12">m*F12^2/2+I*Q12^2/2</f>
        <v>0</v>
      </c>
      <c r="Z12">
        <f>X12+Y12</f>
        <v>214.14213562373095</v>
      </c>
    </row>
    <row r="13" spans="3:26">
      <c r="C13">
        <f t="shared" ref="C13:C45" si="13">C12+dt</f>
        <v>0.1</v>
      </c>
      <c r="D13">
        <f>D12+G12</f>
        <v>0</v>
      </c>
      <c r="E13">
        <f t="shared" si="0"/>
        <v>2</v>
      </c>
      <c r="F13">
        <f>F12+H12</f>
        <v>0.50507627227610541</v>
      </c>
      <c r="G13">
        <f t="shared" si="1"/>
        <v>5.0507627227610541E-2</v>
      </c>
      <c r="H13">
        <f t="shared" si="2"/>
        <v>0.50507627227610541</v>
      </c>
      <c r="I13">
        <f t="shared" si="3"/>
        <v>1.4142135623730949</v>
      </c>
      <c r="J13">
        <f t="shared" si="4"/>
        <v>21.414213562373096</v>
      </c>
      <c r="L13">
        <f>L12+PI()/10</f>
        <v>0.31415926535897931</v>
      </c>
      <c r="M13">
        <f t="shared" ca="1" si="5"/>
        <v>3.3163265949634022</v>
      </c>
      <c r="N13">
        <f t="shared" ca="1" si="6"/>
        <v>22.032247551122989</v>
      </c>
      <c r="P13">
        <f>P12+R12</f>
        <v>0</v>
      </c>
      <c r="Q13">
        <f>Q12+S12</f>
        <v>0.2525381361380527</v>
      </c>
      <c r="R13">
        <f t="shared" si="7"/>
        <v>2.525381361380527E-2</v>
      </c>
      <c r="S13">
        <f t="shared" si="8"/>
        <v>0.2525381361380527</v>
      </c>
      <c r="T13">
        <f t="shared" ref="T13:T45" si="14">PI()/2-P13</f>
        <v>1.5707963267948966</v>
      </c>
      <c r="U13">
        <f t="shared" si="9"/>
        <v>1.4142135623730951</v>
      </c>
      <c r="V13">
        <f t="shared" si="10"/>
        <v>23.414213562373096</v>
      </c>
      <c r="W13">
        <f t="shared" ref="W13:W45" si="15">W12+dt</f>
        <v>0.1</v>
      </c>
      <c r="X13">
        <f t="shared" si="11"/>
        <v>214.14213562373095</v>
      </c>
      <c r="Y13">
        <f t="shared" si="12"/>
        <v>0.1785714285714286</v>
      </c>
      <c r="Z13">
        <f t="shared" ref="Z13:Z45" si="16">X13+Y13</f>
        <v>214.32070705230237</v>
      </c>
    </row>
    <row r="14" spans="3:26">
      <c r="C14">
        <f t="shared" si="13"/>
        <v>0.2</v>
      </c>
      <c r="D14">
        <f t="shared" ref="D14:D20" si="17">D13+G13</f>
        <v>5.0507627227610541E-2</v>
      </c>
      <c r="E14">
        <f t="shared" si="0"/>
        <v>2</v>
      </c>
      <c r="F14">
        <f t="shared" ref="F14:F20" si="18">F13+H13</f>
        <v>1.0101525445522108</v>
      </c>
      <c r="G14">
        <f t="shared" si="1"/>
        <v>0.10101525445522108</v>
      </c>
      <c r="H14">
        <f t="shared" si="2"/>
        <v>0.50507627227610541</v>
      </c>
      <c r="I14">
        <f t="shared" si="3"/>
        <v>1.4499278480873807</v>
      </c>
      <c r="J14">
        <f t="shared" si="4"/>
        <v>21.378499276658808</v>
      </c>
      <c r="L14">
        <f t="shared" ref="L14:L31" si="19">L13+PI()/10</f>
        <v>0.62831853071795862</v>
      </c>
      <c r="M14">
        <f t="shared" ca="1" si="5"/>
        <v>3.0322475511229898</v>
      </c>
      <c r="N14">
        <f t="shared" ca="1" si="6"/>
        <v>22.589784066958043</v>
      </c>
      <c r="P14">
        <f t="shared" ref="P14:P45" si="20">P13+R13</f>
        <v>2.525381361380527E-2</v>
      </c>
      <c r="Q14">
        <f t="shared" ref="Q14:Q45" si="21">Q13+S13</f>
        <v>0.50507627227610541</v>
      </c>
      <c r="R14">
        <f t="shared" si="7"/>
        <v>5.0507627227610541E-2</v>
      </c>
      <c r="S14">
        <f t="shared" si="8"/>
        <v>0.2525381361380527</v>
      </c>
      <c r="T14">
        <f t="shared" si="14"/>
        <v>1.5455425131810914</v>
      </c>
      <c r="U14">
        <f t="shared" si="9"/>
        <v>1.5004301069033545</v>
      </c>
      <c r="V14">
        <f t="shared" si="10"/>
        <v>23.377861555450345</v>
      </c>
      <c r="W14">
        <f t="shared" si="15"/>
        <v>0.2</v>
      </c>
      <c r="X14">
        <f t="shared" si="11"/>
        <v>213.78499276658806</v>
      </c>
      <c r="Y14">
        <f t="shared" si="12"/>
        <v>0.71428571428571441</v>
      </c>
      <c r="Z14">
        <f t="shared" si="16"/>
        <v>214.49927848087378</v>
      </c>
    </row>
    <row r="15" spans="3:26">
      <c r="C15">
        <f t="shared" si="13"/>
        <v>0.30000000000000004</v>
      </c>
      <c r="D15">
        <f t="shared" si="17"/>
        <v>0.15152288168283162</v>
      </c>
      <c r="E15">
        <f t="shared" si="0"/>
        <v>2</v>
      </c>
      <c r="F15">
        <f t="shared" si="18"/>
        <v>1.5152288168283161</v>
      </c>
      <c r="G15">
        <f t="shared" si="1"/>
        <v>0.15152288168283162</v>
      </c>
      <c r="H15">
        <f t="shared" si="2"/>
        <v>0.50507627227610541</v>
      </c>
      <c r="I15">
        <f t="shared" si="3"/>
        <v>1.5213564195159521</v>
      </c>
      <c r="J15">
        <f t="shared" si="4"/>
        <v>21.307070705230238</v>
      </c>
      <c r="L15">
        <f t="shared" si="19"/>
        <v>0.94247779607693793</v>
      </c>
      <c r="M15">
        <f t="shared" ca="1" si="5"/>
        <v>2.5897840669580412</v>
      </c>
      <c r="N15">
        <f t="shared" ca="1" si="6"/>
        <v>23.032247551122992</v>
      </c>
      <c r="P15">
        <f t="shared" si="20"/>
        <v>7.5761440841415811E-2</v>
      </c>
      <c r="Q15">
        <f t="shared" si="21"/>
        <v>0.75761440841415806</v>
      </c>
      <c r="R15">
        <f t="shared" si="7"/>
        <v>7.5761440841415811E-2</v>
      </c>
      <c r="S15">
        <f t="shared" si="8"/>
        <v>0.2525381361380527</v>
      </c>
      <c r="T15">
        <f t="shared" si="14"/>
        <v>1.4950348859534808</v>
      </c>
      <c r="U15">
        <f t="shared" si="9"/>
        <v>1.6727343910564647</v>
      </c>
      <c r="V15">
        <f t="shared" si="10"/>
        <v>23.301333654224749</v>
      </c>
      <c r="W15">
        <f t="shared" si="15"/>
        <v>0.30000000000000004</v>
      </c>
      <c r="X15">
        <f t="shared" si="11"/>
        <v>213.0707070523024</v>
      </c>
      <c r="Y15">
        <f t="shared" si="12"/>
        <v>1.607142857142857</v>
      </c>
      <c r="Z15">
        <f t="shared" si="16"/>
        <v>214.67784990944526</v>
      </c>
    </row>
    <row r="16" spans="3:26">
      <c r="C16">
        <f t="shared" si="13"/>
        <v>0.4</v>
      </c>
      <c r="D16">
        <f t="shared" si="17"/>
        <v>0.30304576336566325</v>
      </c>
      <c r="E16">
        <f t="shared" si="0"/>
        <v>2</v>
      </c>
      <c r="F16">
        <f t="shared" si="18"/>
        <v>2.0203050891044216</v>
      </c>
      <c r="G16">
        <f t="shared" si="1"/>
        <v>0.20203050891044216</v>
      </c>
      <c r="H16">
        <f t="shared" si="2"/>
        <v>0.50507627227610541</v>
      </c>
      <c r="I16">
        <f t="shared" si="3"/>
        <v>1.6284992766588093</v>
      </c>
      <c r="J16">
        <f t="shared" si="4"/>
        <v>21.199927848087381</v>
      </c>
      <c r="L16">
        <f t="shared" si="19"/>
        <v>1.2566370614359172</v>
      </c>
      <c r="M16">
        <f t="shared" ca="1" si="5"/>
        <v>2.0322475511229898</v>
      </c>
      <c r="N16">
        <f t="shared" ca="1" si="6"/>
        <v>23.316326594963403</v>
      </c>
      <c r="P16">
        <f t="shared" si="20"/>
        <v>0.15152288168283162</v>
      </c>
      <c r="Q16">
        <f t="shared" si="21"/>
        <v>1.0101525445522108</v>
      </c>
      <c r="R16">
        <f t="shared" si="7"/>
        <v>0.10101525445522108</v>
      </c>
      <c r="S16">
        <f t="shared" si="8"/>
        <v>0.2525381361380527</v>
      </c>
      <c r="T16">
        <f t="shared" si="14"/>
        <v>1.419273445112065</v>
      </c>
      <c r="U16">
        <f t="shared" si="9"/>
        <v>1.9303867565959987</v>
      </c>
      <c r="V16">
        <f t="shared" si="10"/>
        <v>23.177012557819662</v>
      </c>
      <c r="W16">
        <f t="shared" si="15"/>
        <v>0.4</v>
      </c>
      <c r="X16">
        <f t="shared" si="11"/>
        <v>211.99927848087381</v>
      </c>
      <c r="Y16">
        <f t="shared" si="12"/>
        <v>2.8571428571428577</v>
      </c>
      <c r="Z16">
        <f t="shared" si="16"/>
        <v>214.85642133801667</v>
      </c>
    </row>
    <row r="17" spans="3:26">
      <c r="C17">
        <f t="shared" si="13"/>
        <v>0.5</v>
      </c>
      <c r="D17">
        <f t="shared" si="17"/>
        <v>0.50507627227610541</v>
      </c>
      <c r="E17">
        <f t="shared" si="0"/>
        <v>2</v>
      </c>
      <c r="F17">
        <f t="shared" si="18"/>
        <v>2.5253813613805272</v>
      </c>
      <c r="G17">
        <f t="shared" si="1"/>
        <v>0.2525381361380527</v>
      </c>
      <c r="H17">
        <f t="shared" si="2"/>
        <v>0.50507627227610541</v>
      </c>
      <c r="I17">
        <f t="shared" si="3"/>
        <v>1.7713564195159521</v>
      </c>
      <c r="J17">
        <f t="shared" si="4"/>
        <v>21.057070705230238</v>
      </c>
      <c r="L17">
        <f t="shared" si="19"/>
        <v>1.5707963267948966</v>
      </c>
      <c r="M17">
        <f t="shared" ca="1" si="5"/>
        <v>1.4142135623730951</v>
      </c>
      <c r="N17">
        <f t="shared" ca="1" si="6"/>
        <v>23.414213562373096</v>
      </c>
      <c r="P17">
        <f t="shared" si="20"/>
        <v>0.2525381361380527</v>
      </c>
      <c r="Q17">
        <f t="shared" si="21"/>
        <v>1.2626906806902636</v>
      </c>
      <c r="R17">
        <f t="shared" si="7"/>
        <v>0.12626906806902635</v>
      </c>
      <c r="S17">
        <f t="shared" si="8"/>
        <v>0.2525381361380527</v>
      </c>
      <c r="T17">
        <f t="shared" si="14"/>
        <v>1.3182581906568438</v>
      </c>
      <c r="U17">
        <f t="shared" si="9"/>
        <v>2.2710812021995399</v>
      </c>
      <c r="V17">
        <f t="shared" si="10"/>
        <v>22.993633418279273</v>
      </c>
      <c r="W17">
        <f t="shared" si="15"/>
        <v>0.5</v>
      </c>
      <c r="X17">
        <f t="shared" si="11"/>
        <v>210.5707070523024</v>
      </c>
      <c r="Y17">
        <f t="shared" si="12"/>
        <v>4.4642857142857153</v>
      </c>
      <c r="Z17">
        <f t="shared" si="16"/>
        <v>215.03499276658812</v>
      </c>
    </row>
    <row r="18" spans="3:26">
      <c r="C18">
        <f t="shared" si="13"/>
        <v>0.6</v>
      </c>
      <c r="D18">
        <f t="shared" si="17"/>
        <v>0.75761440841415806</v>
      </c>
      <c r="E18">
        <f t="shared" si="0"/>
        <v>2</v>
      </c>
      <c r="F18">
        <f t="shared" si="18"/>
        <v>3.0304576336566327</v>
      </c>
      <c r="G18">
        <f t="shared" si="1"/>
        <v>0.3030457633656633</v>
      </c>
      <c r="H18">
        <f t="shared" si="2"/>
        <v>0.50507627227610541</v>
      </c>
      <c r="I18">
        <f t="shared" si="3"/>
        <v>1.9499278480873805</v>
      </c>
      <c r="J18">
        <f t="shared" si="4"/>
        <v>20.878499276658811</v>
      </c>
      <c r="L18">
        <f t="shared" si="19"/>
        <v>1.8849555921538759</v>
      </c>
      <c r="M18">
        <f t="shared" ca="1" si="5"/>
        <v>0.79617957362320024</v>
      </c>
      <c r="N18">
        <f t="shared" ca="1" si="6"/>
        <v>23.316326594963403</v>
      </c>
      <c r="P18">
        <f t="shared" si="20"/>
        <v>0.37880720420707903</v>
      </c>
      <c r="Q18">
        <f t="shared" si="21"/>
        <v>1.5152288168283163</v>
      </c>
      <c r="R18">
        <f t="shared" si="7"/>
        <v>0.15152288168283165</v>
      </c>
      <c r="S18">
        <f t="shared" si="8"/>
        <v>0.2525381361380527</v>
      </c>
      <c r="T18">
        <f t="shared" si="14"/>
        <v>1.1919891225878176</v>
      </c>
      <c r="U18">
        <f t="shared" si="9"/>
        <v>2.6895528451665665</v>
      </c>
      <c r="V18">
        <f t="shared" si="10"/>
        <v>22.736712091084438</v>
      </c>
      <c r="W18">
        <f t="shared" si="15"/>
        <v>0.6</v>
      </c>
      <c r="X18">
        <f t="shared" si="11"/>
        <v>208.78499276658812</v>
      </c>
      <c r="Y18">
        <f t="shared" si="12"/>
        <v>6.4285714285714306</v>
      </c>
      <c r="Z18">
        <f t="shared" si="16"/>
        <v>215.21356419515956</v>
      </c>
    </row>
    <row r="19" spans="3:26">
      <c r="C19">
        <f t="shared" si="13"/>
        <v>0.7</v>
      </c>
      <c r="D19">
        <f t="shared" si="17"/>
        <v>1.0606601717798214</v>
      </c>
      <c r="E19">
        <f t="shared" si="0"/>
        <v>2</v>
      </c>
      <c r="F19">
        <f t="shared" si="18"/>
        <v>3.5355339059327382</v>
      </c>
      <c r="G19">
        <f t="shared" si="1"/>
        <v>0.35355339059327384</v>
      </c>
      <c r="H19">
        <f t="shared" si="2"/>
        <v>0.50507627227610541</v>
      </c>
      <c r="I19">
        <f t="shared" si="3"/>
        <v>2.1642135623730949</v>
      </c>
      <c r="J19">
        <f t="shared" si="4"/>
        <v>20.664213562373096</v>
      </c>
      <c r="L19">
        <f t="shared" si="19"/>
        <v>2.1991148575128552</v>
      </c>
      <c r="M19">
        <f t="shared" ca="1" si="5"/>
        <v>0.23864305778814887</v>
      </c>
      <c r="N19">
        <f t="shared" ca="1" si="6"/>
        <v>23.032247551122992</v>
      </c>
      <c r="P19">
        <f t="shared" si="20"/>
        <v>0.53033008588991071</v>
      </c>
      <c r="Q19">
        <f t="shared" si="21"/>
        <v>1.7677669529663691</v>
      </c>
      <c r="R19">
        <f t="shared" si="7"/>
        <v>0.17677669529663692</v>
      </c>
      <c r="S19">
        <f t="shared" si="8"/>
        <v>0.2525381361380527</v>
      </c>
      <c r="T19">
        <f t="shared" si="14"/>
        <v>1.0404662409049859</v>
      </c>
      <c r="U19">
        <f t="shared" si="9"/>
        <v>3.175849790570588</v>
      </c>
      <c r="V19">
        <f t="shared" si="10"/>
        <v>22.38949387055445</v>
      </c>
      <c r="W19">
        <f t="shared" si="15"/>
        <v>0.7</v>
      </c>
      <c r="X19">
        <f t="shared" si="11"/>
        <v>206.64213562373095</v>
      </c>
      <c r="Y19">
        <f t="shared" si="12"/>
        <v>8.7500000000000036</v>
      </c>
      <c r="Z19">
        <f t="shared" si="16"/>
        <v>215.39213562373095</v>
      </c>
    </row>
    <row r="20" spans="3:26">
      <c r="C20">
        <f t="shared" si="13"/>
        <v>0.79999999999999993</v>
      </c>
      <c r="D20">
        <f t="shared" si="17"/>
        <v>1.4142135623730954</v>
      </c>
      <c r="E20">
        <f t="shared" si="0"/>
        <v>2</v>
      </c>
      <c r="F20">
        <f t="shared" si="18"/>
        <v>4.0406101782088433</v>
      </c>
      <c r="G20">
        <f t="shared" si="1"/>
        <v>0.40406101782088433</v>
      </c>
      <c r="H20">
        <f t="shared" si="2"/>
        <v>0.50507627227610541</v>
      </c>
      <c r="I20">
        <f t="shared" si="3"/>
        <v>2.4142135623730949</v>
      </c>
      <c r="J20">
        <f t="shared" si="4"/>
        <v>20.414213562373096</v>
      </c>
      <c r="L20">
        <f t="shared" si="19"/>
        <v>2.5132741228718345</v>
      </c>
      <c r="M20">
        <f t="shared" ca="1" si="5"/>
        <v>-0.20382042637679976</v>
      </c>
      <c r="N20">
        <f t="shared" ca="1" si="6"/>
        <v>22.589784066958043</v>
      </c>
      <c r="P20">
        <f t="shared" si="20"/>
        <v>0.70710678118654768</v>
      </c>
      <c r="Q20">
        <f t="shared" si="21"/>
        <v>2.0203050891044216</v>
      </c>
      <c r="R20">
        <f t="shared" si="7"/>
        <v>0.20203050891044216</v>
      </c>
      <c r="S20">
        <f t="shared" si="8"/>
        <v>0.2525381361380527</v>
      </c>
      <c r="T20">
        <f t="shared" si="14"/>
        <v>0.86368954560834887</v>
      </c>
      <c r="U20">
        <f t="shared" si="9"/>
        <v>3.7134874405332203</v>
      </c>
      <c r="V20">
        <f t="shared" si="10"/>
        <v>21.934702756524356</v>
      </c>
      <c r="W20">
        <f t="shared" si="15"/>
        <v>0.79999999999999993</v>
      </c>
      <c r="X20">
        <f t="shared" si="11"/>
        <v>204.14213562373095</v>
      </c>
      <c r="Y20">
        <f t="shared" si="12"/>
        <v>11.428571428571431</v>
      </c>
      <c r="Z20">
        <f t="shared" si="16"/>
        <v>215.5707070523024</v>
      </c>
    </row>
    <row r="21" spans="3:26">
      <c r="C21">
        <f t="shared" si="13"/>
        <v>0.89999999999999991</v>
      </c>
      <c r="D21">
        <f t="shared" ref="D21:D32" si="22">D20+G20</f>
        <v>1.8182745801939797</v>
      </c>
      <c r="E21">
        <f t="shared" si="0"/>
        <v>2</v>
      </c>
      <c r="F21">
        <f t="shared" ref="F21:F32" si="23">F20+H20</f>
        <v>4.5456864504849488</v>
      </c>
      <c r="G21">
        <f t="shared" si="1"/>
        <v>0.45456864504849492</v>
      </c>
      <c r="H21">
        <f t="shared" si="2"/>
        <v>0.50507627227610541</v>
      </c>
      <c r="I21">
        <f t="shared" si="3"/>
        <v>2.699927848087381</v>
      </c>
      <c r="J21">
        <f t="shared" si="4"/>
        <v>20.128499276658808</v>
      </c>
      <c r="L21">
        <f t="shared" si="19"/>
        <v>2.8274333882308138</v>
      </c>
      <c r="M21">
        <f t="shared" ca="1" si="5"/>
        <v>-0.48789947021721214</v>
      </c>
      <c r="N21">
        <f t="shared" ca="1" si="6"/>
        <v>22.032247551122992</v>
      </c>
      <c r="P21">
        <f t="shared" si="20"/>
        <v>0.90913729009698985</v>
      </c>
      <c r="Q21">
        <f t="shared" si="21"/>
        <v>2.2728432252424744</v>
      </c>
      <c r="R21">
        <f t="shared" si="7"/>
        <v>0.22728432252424746</v>
      </c>
      <c r="S21">
        <f t="shared" si="8"/>
        <v>0.2525381361380527</v>
      </c>
      <c r="T21">
        <f t="shared" si="14"/>
        <v>0.66165903669790671</v>
      </c>
      <c r="U21">
        <f t="shared" si="9"/>
        <v>4.2778757709239823</v>
      </c>
      <c r="V21">
        <f t="shared" si="10"/>
        <v>21.357352544065318</v>
      </c>
      <c r="W21">
        <f t="shared" si="15"/>
        <v>0.89999999999999991</v>
      </c>
      <c r="X21">
        <f t="shared" si="11"/>
        <v>201.28499276658806</v>
      </c>
      <c r="Y21">
        <f t="shared" si="12"/>
        <v>14.464285714285719</v>
      </c>
      <c r="Z21">
        <f t="shared" si="16"/>
        <v>215.74927848087378</v>
      </c>
    </row>
    <row r="22" spans="3:26">
      <c r="C22">
        <f t="shared" si="13"/>
        <v>0.99999999999999989</v>
      </c>
      <c r="D22">
        <f t="shared" si="22"/>
        <v>2.2728432252424744</v>
      </c>
      <c r="E22">
        <f t="shared" si="0"/>
        <v>2</v>
      </c>
      <c r="F22">
        <f t="shared" si="23"/>
        <v>5.0507627227610543</v>
      </c>
      <c r="G22">
        <f t="shared" si="1"/>
        <v>0.50507627227610541</v>
      </c>
      <c r="H22">
        <f t="shared" si="2"/>
        <v>0.50507627227610541</v>
      </c>
      <c r="I22">
        <f t="shared" si="3"/>
        <v>3.0213564195159526</v>
      </c>
      <c r="J22">
        <f t="shared" si="4"/>
        <v>19.807070705230238</v>
      </c>
      <c r="L22">
        <f t="shared" si="19"/>
        <v>3.1415926535897931</v>
      </c>
      <c r="M22">
        <f t="shared" ca="1" si="5"/>
        <v>-0.58578643762690508</v>
      </c>
      <c r="N22">
        <f t="shared" ca="1" si="6"/>
        <v>21.414213562373096</v>
      </c>
      <c r="P22">
        <f t="shared" si="20"/>
        <v>1.1364216126212372</v>
      </c>
      <c r="Q22">
        <f t="shared" si="21"/>
        <v>2.5253813613805272</v>
      </c>
      <c r="R22">
        <f t="shared" si="7"/>
        <v>0.2525381361380527</v>
      </c>
      <c r="S22">
        <f t="shared" si="8"/>
        <v>0.2525381361380527</v>
      </c>
      <c r="T22">
        <f t="shared" si="14"/>
        <v>0.43437471417365936</v>
      </c>
      <c r="U22">
        <f t="shared" si="9"/>
        <v>4.8356231534121967</v>
      </c>
      <c r="V22">
        <f t="shared" si="10"/>
        <v>20.648757237305841</v>
      </c>
      <c r="W22">
        <f t="shared" si="15"/>
        <v>0.99999999999999989</v>
      </c>
      <c r="X22">
        <f t="shared" si="11"/>
        <v>198.0707070523024</v>
      </c>
      <c r="Y22">
        <f t="shared" si="12"/>
        <v>17.857142857142861</v>
      </c>
      <c r="Z22">
        <f t="shared" si="16"/>
        <v>215.92784990944526</v>
      </c>
    </row>
    <row r="23" spans="3:26">
      <c r="C23">
        <f t="shared" si="13"/>
        <v>1.0999999999999999</v>
      </c>
      <c r="D23">
        <f t="shared" si="22"/>
        <v>2.7779194975185799</v>
      </c>
      <c r="E23">
        <f t="shared" si="0"/>
        <v>2</v>
      </c>
      <c r="F23">
        <f t="shared" si="23"/>
        <v>5.5558389950371598</v>
      </c>
      <c r="G23">
        <f t="shared" si="1"/>
        <v>0.55558389950371601</v>
      </c>
      <c r="H23">
        <f t="shared" si="2"/>
        <v>0.50507627227610541</v>
      </c>
      <c r="I23">
        <f t="shared" si="3"/>
        <v>3.3784992766588093</v>
      </c>
      <c r="J23">
        <f t="shared" si="4"/>
        <v>19.449927848087381</v>
      </c>
      <c r="L23">
        <f t="shared" si="19"/>
        <v>3.4557519189487724</v>
      </c>
      <c r="M23">
        <f t="shared" ca="1" si="5"/>
        <v>-0.48789947021721236</v>
      </c>
      <c r="N23">
        <f t="shared" ca="1" si="6"/>
        <v>20.796179573623203</v>
      </c>
      <c r="P23">
        <f t="shared" si="20"/>
        <v>1.38895974875929</v>
      </c>
      <c r="Q23">
        <f t="shared" si="21"/>
        <v>2.7779194975185799</v>
      </c>
      <c r="R23">
        <f t="shared" si="7"/>
        <v>0.277791949751858</v>
      </c>
      <c r="S23">
        <f t="shared" si="8"/>
        <v>0.2525381361380527</v>
      </c>
      <c r="T23">
        <f t="shared" si="14"/>
        <v>0.1818365780356066</v>
      </c>
      <c r="U23">
        <f t="shared" si="9"/>
        <v>5.3455257405177621</v>
      </c>
      <c r="V23">
        <f t="shared" si="10"/>
        <v>19.811600200470782</v>
      </c>
      <c r="W23">
        <f t="shared" si="15"/>
        <v>1.0999999999999999</v>
      </c>
      <c r="X23">
        <f t="shared" si="11"/>
        <v>194.49927848087381</v>
      </c>
      <c r="Y23">
        <f t="shared" si="12"/>
        <v>21.607142857142865</v>
      </c>
      <c r="Z23">
        <f t="shared" si="16"/>
        <v>216.10642133801667</v>
      </c>
    </row>
    <row r="24" spans="3:26">
      <c r="C24">
        <f t="shared" si="13"/>
        <v>1.2</v>
      </c>
      <c r="D24">
        <f t="shared" si="22"/>
        <v>3.3335033970222958</v>
      </c>
      <c r="E24">
        <f t="shared" si="0"/>
        <v>2</v>
      </c>
      <c r="F24">
        <f t="shared" si="23"/>
        <v>6.0609152673132654</v>
      </c>
      <c r="G24">
        <f t="shared" si="1"/>
        <v>0.6060915267313266</v>
      </c>
      <c r="H24">
        <f t="shared" si="2"/>
        <v>0.50507627227610541</v>
      </c>
      <c r="I24">
        <f t="shared" si="3"/>
        <v>3.7713564195159526</v>
      </c>
      <c r="J24">
        <f t="shared" si="4"/>
        <v>19.057070705230238</v>
      </c>
      <c r="L24">
        <f t="shared" si="19"/>
        <v>3.7699111843077517</v>
      </c>
      <c r="M24">
        <f t="shared" ca="1" si="5"/>
        <v>-0.2038204263768002</v>
      </c>
      <c r="N24">
        <f t="shared" ca="1" si="6"/>
        <v>20.238643057788149</v>
      </c>
      <c r="P24">
        <f t="shared" si="20"/>
        <v>1.6667516985111479</v>
      </c>
      <c r="Q24">
        <f t="shared" si="21"/>
        <v>3.0304576336566327</v>
      </c>
      <c r="R24">
        <f t="shared" si="7"/>
        <v>0.3030457633656633</v>
      </c>
      <c r="S24">
        <f t="shared" si="8"/>
        <v>0.2525381361380527</v>
      </c>
      <c r="T24">
        <f t="shared" si="14"/>
        <v>-9.5955371716251348E-2</v>
      </c>
      <c r="U24">
        <f t="shared" si="9"/>
        <v>5.762156048722594</v>
      </c>
      <c r="V24">
        <f t="shared" si="10"/>
        <v>18.865454327144494</v>
      </c>
      <c r="W24">
        <f t="shared" si="15"/>
        <v>1.2</v>
      </c>
      <c r="X24">
        <f t="shared" si="11"/>
        <v>190.5707070523024</v>
      </c>
      <c r="Y24">
        <f t="shared" si="12"/>
        <v>25.714285714285722</v>
      </c>
      <c r="Z24">
        <f t="shared" si="16"/>
        <v>216.28499276658812</v>
      </c>
    </row>
    <row r="25" spans="3:26">
      <c r="C25">
        <f t="shared" si="13"/>
        <v>1.3</v>
      </c>
      <c r="D25">
        <f t="shared" si="22"/>
        <v>3.9395949237536225</v>
      </c>
      <c r="E25">
        <f t="shared" si="0"/>
        <v>2</v>
      </c>
      <c r="F25">
        <f t="shared" si="23"/>
        <v>6.5659915395893709</v>
      </c>
      <c r="G25">
        <f t="shared" si="1"/>
        <v>0.65659915395893709</v>
      </c>
      <c r="H25">
        <f t="shared" si="2"/>
        <v>0.50507627227610541</v>
      </c>
      <c r="I25">
        <f t="shared" si="3"/>
        <v>4.1999278480873814</v>
      </c>
      <c r="J25">
        <f t="shared" si="4"/>
        <v>18.628499276658808</v>
      </c>
      <c r="L25">
        <f t="shared" si="19"/>
        <v>4.0840704496667311</v>
      </c>
      <c r="M25">
        <f t="shared" ca="1" si="5"/>
        <v>0.23864305778814843</v>
      </c>
      <c r="N25">
        <f t="shared" ca="1" si="6"/>
        <v>19.796179573623203</v>
      </c>
      <c r="P25">
        <f t="shared" si="20"/>
        <v>1.9697974618768113</v>
      </c>
      <c r="Q25">
        <f t="shared" si="21"/>
        <v>3.2829957697946854</v>
      </c>
      <c r="R25">
        <f t="shared" si="7"/>
        <v>0.32829957697946854</v>
      </c>
      <c r="S25">
        <f t="shared" si="8"/>
        <v>0.2525381361380527</v>
      </c>
      <c r="T25">
        <f t="shared" si="14"/>
        <v>-0.3990011350819147</v>
      </c>
      <c r="U25">
        <f t="shared" si="9"/>
        <v>6.0428268696338243</v>
      </c>
      <c r="V25">
        <f t="shared" si="10"/>
        <v>17.851503011298952</v>
      </c>
      <c r="W25">
        <f t="shared" si="15"/>
        <v>1.3</v>
      </c>
      <c r="X25">
        <f t="shared" si="11"/>
        <v>186.28499276658806</v>
      </c>
      <c r="Y25">
        <f t="shared" si="12"/>
        <v>30.178571428571438</v>
      </c>
      <c r="Z25">
        <f t="shared" si="16"/>
        <v>216.46356419515951</v>
      </c>
    </row>
    <row r="26" spans="3:26">
      <c r="C26">
        <f t="shared" si="13"/>
        <v>1.4000000000000001</v>
      </c>
      <c r="D26">
        <f t="shared" si="22"/>
        <v>4.5961940777125596</v>
      </c>
      <c r="E26">
        <f t="shared" si="0"/>
        <v>2</v>
      </c>
      <c r="F26">
        <f t="shared" si="23"/>
        <v>7.0710678118654764</v>
      </c>
      <c r="G26">
        <f t="shared" si="1"/>
        <v>0.70710678118654768</v>
      </c>
      <c r="H26">
        <f t="shared" si="2"/>
        <v>0.50507627227610541</v>
      </c>
      <c r="I26">
        <f t="shared" si="3"/>
        <v>4.6642135623730958</v>
      </c>
      <c r="J26">
        <f t="shared" si="4"/>
        <v>18.164213562373096</v>
      </c>
      <c r="L26">
        <f t="shared" si="19"/>
        <v>4.3982297150257104</v>
      </c>
      <c r="M26">
        <f t="shared" ca="1" si="5"/>
        <v>0.7961795736231998</v>
      </c>
      <c r="N26">
        <f t="shared" ca="1" si="6"/>
        <v>19.512100529782789</v>
      </c>
      <c r="P26">
        <f t="shared" si="20"/>
        <v>2.2980970388562798</v>
      </c>
      <c r="Q26">
        <f t="shared" si="21"/>
        <v>3.5355339059327382</v>
      </c>
      <c r="R26">
        <f t="shared" si="7"/>
        <v>0.35355339059327384</v>
      </c>
      <c r="S26">
        <f t="shared" si="8"/>
        <v>0.2525381361380527</v>
      </c>
      <c r="T26">
        <f t="shared" si="14"/>
        <v>-0.72730071206138325</v>
      </c>
      <c r="U26">
        <f t="shared" si="9"/>
        <v>6.1581570795625771</v>
      </c>
      <c r="V26">
        <f t="shared" si="10"/>
        <v>16.834502026946137</v>
      </c>
      <c r="W26">
        <f t="shared" si="15"/>
        <v>1.4000000000000001</v>
      </c>
      <c r="X26">
        <f t="shared" si="11"/>
        <v>181.64213562373095</v>
      </c>
      <c r="Y26">
        <f t="shared" si="12"/>
        <v>35.000000000000014</v>
      </c>
      <c r="Z26">
        <f t="shared" si="16"/>
        <v>216.64213562373095</v>
      </c>
    </row>
    <row r="27" spans="3:26">
      <c r="C27">
        <f t="shared" si="13"/>
        <v>1.5000000000000002</v>
      </c>
      <c r="D27">
        <f t="shared" si="22"/>
        <v>5.3033008588991075</v>
      </c>
      <c r="E27">
        <f t="shared" si="0"/>
        <v>2</v>
      </c>
      <c r="F27">
        <f t="shared" si="23"/>
        <v>7.5761440841415819</v>
      </c>
      <c r="G27">
        <f t="shared" si="1"/>
        <v>0.75761440841415828</v>
      </c>
      <c r="H27">
        <f t="shared" si="2"/>
        <v>0.50507627227610541</v>
      </c>
      <c r="I27">
        <f t="shared" si="3"/>
        <v>5.1642135623730958</v>
      </c>
      <c r="J27">
        <f t="shared" si="4"/>
        <v>17.664213562373096</v>
      </c>
      <c r="L27">
        <f t="shared" si="19"/>
        <v>4.7123889803846897</v>
      </c>
      <c r="M27">
        <f t="shared" ca="1" si="5"/>
        <v>1.4142135623730945</v>
      </c>
      <c r="N27">
        <f t="shared" ca="1" si="6"/>
        <v>19.414213562373096</v>
      </c>
      <c r="P27">
        <f t="shared" si="20"/>
        <v>2.6516504294495538</v>
      </c>
      <c r="Q27">
        <f t="shared" si="21"/>
        <v>3.788072042070791</v>
      </c>
      <c r="R27">
        <f t="shared" si="7"/>
        <v>0.37880720420707914</v>
      </c>
      <c r="S27">
        <f t="shared" si="8"/>
        <v>0.2525381361380527</v>
      </c>
      <c r="T27">
        <f t="shared" si="14"/>
        <v>-1.0808541026546572</v>
      </c>
      <c r="U27">
        <f t="shared" si="9"/>
        <v>6.1053633820654936</v>
      </c>
      <c r="V27">
        <f t="shared" si="10"/>
        <v>15.899493466467526</v>
      </c>
      <c r="W27">
        <f t="shared" si="15"/>
        <v>1.5000000000000002</v>
      </c>
      <c r="X27">
        <f t="shared" si="11"/>
        <v>176.64213562373095</v>
      </c>
      <c r="Y27">
        <f t="shared" si="12"/>
        <v>40.178571428571445</v>
      </c>
      <c r="Z27">
        <f t="shared" si="16"/>
        <v>216.8207070523024</v>
      </c>
    </row>
    <row r="28" spans="3:26">
      <c r="C28">
        <f t="shared" si="13"/>
        <v>1.6000000000000003</v>
      </c>
      <c r="D28">
        <f t="shared" si="22"/>
        <v>6.0609152673132662</v>
      </c>
      <c r="E28">
        <f t="shared" si="0"/>
        <v>2</v>
      </c>
      <c r="F28">
        <f t="shared" si="23"/>
        <v>8.0812203564176865</v>
      </c>
      <c r="G28">
        <f t="shared" si="1"/>
        <v>0.80812203564176865</v>
      </c>
      <c r="H28">
        <f t="shared" si="2"/>
        <v>0.50507627227610541</v>
      </c>
      <c r="I28">
        <f t="shared" si="3"/>
        <v>5.6999278480873823</v>
      </c>
      <c r="J28">
        <f t="shared" si="4"/>
        <v>17.128499276658808</v>
      </c>
      <c r="L28">
        <f t="shared" si="19"/>
        <v>5.026548245743669</v>
      </c>
      <c r="M28">
        <f t="shared" ca="1" si="5"/>
        <v>2.0322475511229894</v>
      </c>
      <c r="N28">
        <f t="shared" ca="1" si="6"/>
        <v>19.512100529782789</v>
      </c>
      <c r="P28">
        <f t="shared" si="20"/>
        <v>3.0304576336566331</v>
      </c>
      <c r="Q28">
        <f t="shared" si="21"/>
        <v>4.0406101782088433</v>
      </c>
      <c r="R28">
        <f t="shared" si="7"/>
        <v>0.40406101782088433</v>
      </c>
      <c r="S28">
        <f t="shared" si="8"/>
        <v>0.2525381361380527</v>
      </c>
      <c r="T28">
        <f t="shared" si="14"/>
        <v>-1.4596613068617366</v>
      </c>
      <c r="U28">
        <f t="shared" si="9"/>
        <v>5.9217406278209035</v>
      </c>
      <c r="V28">
        <f t="shared" si="10"/>
        <v>15.140837562295197</v>
      </c>
      <c r="W28">
        <f t="shared" si="15"/>
        <v>1.6000000000000003</v>
      </c>
      <c r="X28">
        <f t="shared" si="11"/>
        <v>171.28499276658806</v>
      </c>
      <c r="Y28">
        <f t="shared" si="12"/>
        <v>45.714285714285722</v>
      </c>
      <c r="Z28">
        <f t="shared" si="16"/>
        <v>216.99927848087378</v>
      </c>
    </row>
    <row r="29" spans="3:26">
      <c r="C29">
        <f t="shared" si="13"/>
        <v>1.7000000000000004</v>
      </c>
      <c r="D29">
        <f t="shared" si="22"/>
        <v>6.8690373029550349</v>
      </c>
      <c r="E29">
        <f t="shared" si="0"/>
        <v>2</v>
      </c>
      <c r="F29">
        <f t="shared" si="23"/>
        <v>8.5862966286937912</v>
      </c>
      <c r="G29">
        <f t="shared" si="1"/>
        <v>0.85862966286937914</v>
      </c>
      <c r="H29">
        <f t="shared" si="2"/>
        <v>0.50507627227610541</v>
      </c>
      <c r="I29">
        <f t="shared" si="3"/>
        <v>6.2713564195159535</v>
      </c>
      <c r="J29">
        <f t="shared" si="4"/>
        <v>16.557070705230238</v>
      </c>
      <c r="L29">
        <f>L28+PI()/10</f>
        <v>5.3407075111026483</v>
      </c>
      <c r="M29">
        <f t="shared" ca="1" si="5"/>
        <v>2.5897840669580408</v>
      </c>
      <c r="N29">
        <f t="shared" ca="1" si="6"/>
        <v>19.796179573623199</v>
      </c>
      <c r="P29">
        <f t="shared" si="20"/>
        <v>3.4345186514775174</v>
      </c>
      <c r="Q29">
        <f t="shared" si="21"/>
        <v>4.2931483143468956</v>
      </c>
      <c r="R29">
        <f t="shared" si="7"/>
        <v>0.42931483143468957</v>
      </c>
      <c r="S29">
        <f t="shared" si="8"/>
        <v>0.2525381361380527</v>
      </c>
      <c r="T29">
        <f t="shared" si="14"/>
        <v>-1.8637223246826209</v>
      </c>
      <c r="U29">
        <f t="shared" si="9"/>
        <v>5.69384678636436</v>
      </c>
      <c r="V29">
        <f t="shared" si="10"/>
        <v>14.642264546994603</v>
      </c>
      <c r="W29">
        <f t="shared" si="15"/>
        <v>1.7000000000000004</v>
      </c>
      <c r="X29">
        <f t="shared" si="11"/>
        <v>165.5707070523024</v>
      </c>
      <c r="Y29">
        <f t="shared" si="12"/>
        <v>51.607142857142854</v>
      </c>
      <c r="Z29">
        <f t="shared" si="16"/>
        <v>217.17784990944526</v>
      </c>
    </row>
    <row r="30" spans="3:26">
      <c r="C30">
        <f t="shared" si="13"/>
        <v>1.8000000000000005</v>
      </c>
      <c r="D30">
        <f t="shared" si="22"/>
        <v>7.7276669658244144</v>
      </c>
      <c r="E30">
        <f t="shared" si="0"/>
        <v>2</v>
      </c>
      <c r="F30">
        <f t="shared" si="23"/>
        <v>9.0913729009698958</v>
      </c>
      <c r="G30">
        <f t="shared" si="1"/>
        <v>0.90913729009698963</v>
      </c>
      <c r="H30">
        <f t="shared" si="2"/>
        <v>0.50507627227610541</v>
      </c>
      <c r="I30">
        <f t="shared" si="3"/>
        <v>6.8784992766588111</v>
      </c>
      <c r="J30">
        <f t="shared" si="4"/>
        <v>15.949927848087381</v>
      </c>
      <c r="L30">
        <f t="shared" si="19"/>
        <v>5.6548667764616276</v>
      </c>
      <c r="M30">
        <f t="shared" ca="1" si="5"/>
        <v>3.0322475511229898</v>
      </c>
      <c r="N30">
        <f t="shared" ca="1" si="6"/>
        <v>20.238643057788149</v>
      </c>
      <c r="P30">
        <f t="shared" si="20"/>
        <v>3.8638334829122072</v>
      </c>
      <c r="Q30">
        <f t="shared" si="21"/>
        <v>4.5456864504849479</v>
      </c>
      <c r="R30">
        <f t="shared" si="7"/>
        <v>0.45456864504849481</v>
      </c>
      <c r="S30">
        <f t="shared" si="8"/>
        <v>0.2525381361380527</v>
      </c>
      <c r="T30">
        <f t="shared" si="14"/>
        <v>-2.2930371561173106</v>
      </c>
      <c r="U30">
        <f t="shared" si="9"/>
        <v>5.5563639098678319</v>
      </c>
      <c r="V30">
        <f t="shared" si="10"/>
        <v>14.449275299400483</v>
      </c>
      <c r="W30">
        <f t="shared" si="15"/>
        <v>1.8000000000000005</v>
      </c>
      <c r="X30">
        <f t="shared" si="11"/>
        <v>159.49927848087381</v>
      </c>
      <c r="Y30">
        <f t="shared" si="12"/>
        <v>57.857142857142847</v>
      </c>
      <c r="Z30">
        <f t="shared" si="16"/>
        <v>217.35642133801667</v>
      </c>
    </row>
    <row r="31" spans="3:26">
      <c r="C31">
        <f t="shared" si="13"/>
        <v>1.9000000000000006</v>
      </c>
      <c r="D31">
        <f t="shared" si="22"/>
        <v>8.6368042559214047</v>
      </c>
      <c r="E31">
        <f t="shared" si="0"/>
        <v>2</v>
      </c>
      <c r="F31">
        <f t="shared" si="23"/>
        <v>9.5964491732460004</v>
      </c>
      <c r="G31">
        <f t="shared" si="1"/>
        <v>0.95964491732460011</v>
      </c>
      <c r="H31">
        <f t="shared" si="2"/>
        <v>0.50507627227610541</v>
      </c>
      <c r="I31">
        <f t="shared" si="3"/>
        <v>7.5213564195159544</v>
      </c>
      <c r="J31">
        <f t="shared" si="4"/>
        <v>15.307070705230236</v>
      </c>
      <c r="L31">
        <f t="shared" si="19"/>
        <v>5.9690260418206069</v>
      </c>
      <c r="M31">
        <f t="shared" ca="1" si="5"/>
        <v>3.3163265949634022</v>
      </c>
      <c r="N31">
        <f t="shared" ca="1" si="6"/>
        <v>20.796179573623199</v>
      </c>
      <c r="P31">
        <f t="shared" si="20"/>
        <v>4.3184021279607023</v>
      </c>
      <c r="Q31">
        <f t="shared" si="21"/>
        <v>4.7982245866230002</v>
      </c>
      <c r="R31">
        <f t="shared" si="7"/>
        <v>0.47982245866230006</v>
      </c>
      <c r="S31">
        <f t="shared" si="8"/>
        <v>0.2525381361380527</v>
      </c>
      <c r="T31">
        <f t="shared" si="14"/>
        <v>-2.7476058011658058</v>
      </c>
      <c r="U31">
        <f t="shared" si="9"/>
        <v>5.6745845033820395</v>
      </c>
      <c r="V31">
        <f t="shared" si="10"/>
        <v>14.539324985750753</v>
      </c>
      <c r="W31">
        <f t="shared" si="15"/>
        <v>1.9000000000000006</v>
      </c>
      <c r="X31">
        <f t="shared" si="11"/>
        <v>153.07070705230237</v>
      </c>
      <c r="Y31">
        <f t="shared" si="12"/>
        <v>64.464285714285694</v>
      </c>
      <c r="Z31">
        <f t="shared" si="16"/>
        <v>217.53499276658806</v>
      </c>
    </row>
    <row r="32" spans="3:26">
      <c r="C32">
        <f t="shared" si="13"/>
        <v>2.0000000000000004</v>
      </c>
      <c r="D32">
        <f t="shared" si="22"/>
        <v>9.596449173246004</v>
      </c>
      <c r="E32">
        <f t="shared" si="0"/>
        <v>2</v>
      </c>
      <c r="F32">
        <f t="shared" si="23"/>
        <v>10.101525445522105</v>
      </c>
      <c r="G32">
        <f t="shared" si="1"/>
        <v>1.0101525445522106</v>
      </c>
      <c r="H32">
        <f t="shared" si="2"/>
        <v>0.50507627227610541</v>
      </c>
      <c r="I32">
        <f t="shared" si="3"/>
        <v>8.1999278480873823</v>
      </c>
      <c r="J32">
        <f t="shared" si="4"/>
        <v>14.628499276658808</v>
      </c>
      <c r="L32">
        <f>L31+PI()/10</f>
        <v>6.2831853071795862</v>
      </c>
      <c r="M32">
        <f t="shared" ca="1" si="5"/>
        <v>3.4142135623730949</v>
      </c>
      <c r="N32">
        <f t="shared" ca="1" si="6"/>
        <v>21.414213562373096</v>
      </c>
      <c r="P32">
        <f t="shared" si="20"/>
        <v>4.798224586623002</v>
      </c>
      <c r="Q32">
        <f t="shared" si="21"/>
        <v>5.0507627227610525</v>
      </c>
      <c r="R32">
        <f t="shared" si="7"/>
        <v>0.5050762722761053</v>
      </c>
      <c r="S32">
        <f t="shared" si="8"/>
        <v>0.2525381361380527</v>
      </c>
      <c r="T32">
        <f t="shared" si="14"/>
        <v>-3.2274282598281054</v>
      </c>
      <c r="U32">
        <f t="shared" si="9"/>
        <v>6.2072910768499057</v>
      </c>
      <c r="V32">
        <f t="shared" si="10"/>
        <v>14.799959761646699</v>
      </c>
      <c r="W32">
        <f t="shared" si="15"/>
        <v>2.0000000000000004</v>
      </c>
      <c r="X32">
        <f t="shared" si="11"/>
        <v>146.28499276658806</v>
      </c>
      <c r="Y32">
        <f t="shared" si="12"/>
        <v>71.428571428571388</v>
      </c>
      <c r="Z32">
        <f t="shared" si="16"/>
        <v>217.71356419515945</v>
      </c>
    </row>
    <row r="33" spans="3:26">
      <c r="C33">
        <f t="shared" si="13"/>
        <v>2.1000000000000005</v>
      </c>
      <c r="D33">
        <f>D32+G32</f>
        <v>10.606601717798215</v>
      </c>
      <c r="E33">
        <f t="shared" si="0"/>
        <v>2</v>
      </c>
      <c r="F33">
        <f>F32+H32</f>
        <v>10.60660171779821</v>
      </c>
      <c r="G33">
        <f t="shared" si="1"/>
        <v>1.060660171779821</v>
      </c>
      <c r="H33">
        <f t="shared" si="2"/>
        <v>0.50507627227610541</v>
      </c>
      <c r="I33">
        <f t="shared" si="3"/>
        <v>8.9142135623730958</v>
      </c>
      <c r="J33">
        <f t="shared" si="4"/>
        <v>13.914213562373094</v>
      </c>
      <c r="P33">
        <f t="shared" si="20"/>
        <v>5.3033008588991075</v>
      </c>
      <c r="Q33">
        <f t="shared" si="21"/>
        <v>5.3033008588991049</v>
      </c>
      <c r="R33">
        <f t="shared" si="7"/>
        <v>0.53033008588991049</v>
      </c>
      <c r="S33">
        <f t="shared" si="8"/>
        <v>0.2525381361380527</v>
      </c>
      <c r="T33">
        <f t="shared" si="14"/>
        <v>-3.732504532104211</v>
      </c>
      <c r="U33">
        <f t="shared" si="9"/>
        <v>7.2533475623040173</v>
      </c>
      <c r="V33">
        <f t="shared" si="10"/>
        <v>15.028450579266062</v>
      </c>
      <c r="W33">
        <f t="shared" si="15"/>
        <v>2.1000000000000005</v>
      </c>
      <c r="X33">
        <f t="shared" si="11"/>
        <v>139.14213562373095</v>
      </c>
      <c r="Y33">
        <f t="shared" si="12"/>
        <v>78.749999999999943</v>
      </c>
      <c r="Z33">
        <f t="shared" si="16"/>
        <v>217.89213562373089</v>
      </c>
    </row>
    <row r="34" spans="3:26">
      <c r="C34">
        <f t="shared" si="13"/>
        <v>2.2000000000000006</v>
      </c>
      <c r="D34">
        <f t="shared" ref="D34:D42" si="24">D33+G33</f>
        <v>11.667261889578036</v>
      </c>
      <c r="E34">
        <f t="shared" si="0"/>
        <v>2</v>
      </c>
      <c r="F34">
        <f t="shared" ref="F34:F42" si="25">F33+H33</f>
        <v>11.111677990074314</v>
      </c>
      <c r="G34">
        <f t="shared" si="1"/>
        <v>1.1111677990074316</v>
      </c>
      <c r="H34">
        <f t="shared" si="2"/>
        <v>0.50507627227610541</v>
      </c>
      <c r="I34">
        <f t="shared" si="3"/>
        <v>9.6642135623730958</v>
      </c>
      <c r="J34">
        <f t="shared" si="4"/>
        <v>13.164213562373096</v>
      </c>
      <c r="P34">
        <f t="shared" si="20"/>
        <v>5.833630944789018</v>
      </c>
      <c r="Q34">
        <f t="shared" si="21"/>
        <v>5.5558389950371572</v>
      </c>
      <c r="R34">
        <f t="shared" si="7"/>
        <v>0.55558389950371578</v>
      </c>
      <c r="S34">
        <f t="shared" si="8"/>
        <v>0.2525381361380527</v>
      </c>
      <c r="T34">
        <f t="shared" si="14"/>
        <v>-4.2628346179941214</v>
      </c>
      <c r="U34">
        <f t="shared" si="9"/>
        <v>8.795085126693353</v>
      </c>
      <c r="V34">
        <f t="shared" si="10"/>
        <v>14.965495262244852</v>
      </c>
      <c r="W34">
        <f t="shared" si="15"/>
        <v>2.2000000000000006</v>
      </c>
      <c r="X34">
        <f t="shared" si="11"/>
        <v>131.64213562373095</v>
      </c>
      <c r="Y34">
        <f t="shared" si="12"/>
        <v>86.42857142857136</v>
      </c>
      <c r="Z34">
        <f t="shared" si="16"/>
        <v>218.07070705230231</v>
      </c>
    </row>
    <row r="35" spans="3:26">
      <c r="C35">
        <f t="shared" si="13"/>
        <v>2.3000000000000007</v>
      </c>
      <c r="D35">
        <f t="shared" si="24"/>
        <v>12.778429688585467</v>
      </c>
      <c r="E35">
        <f t="shared" si="0"/>
        <v>2</v>
      </c>
      <c r="F35">
        <f t="shared" si="25"/>
        <v>11.616754262350419</v>
      </c>
      <c r="G35">
        <f t="shared" si="1"/>
        <v>1.1616754262350419</v>
      </c>
      <c r="H35">
        <f t="shared" si="2"/>
        <v>0.50507627227610541</v>
      </c>
      <c r="I35">
        <f t="shared" si="3"/>
        <v>10.449927848087381</v>
      </c>
      <c r="J35">
        <f t="shared" si="4"/>
        <v>12.378499276658811</v>
      </c>
      <c r="P35">
        <f t="shared" si="20"/>
        <v>6.3892148442927335</v>
      </c>
      <c r="Q35">
        <f t="shared" si="21"/>
        <v>5.8083771311752095</v>
      </c>
      <c r="R35">
        <f t="shared" si="7"/>
        <v>0.58083771311752097</v>
      </c>
      <c r="S35">
        <f t="shared" si="8"/>
        <v>0.2525381361380527</v>
      </c>
      <c r="T35">
        <f t="shared" si="14"/>
        <v>-4.8184185174978369</v>
      </c>
      <c r="U35">
        <f t="shared" si="9"/>
        <v>10.661589808297595</v>
      </c>
      <c r="V35">
        <f t="shared" si="10"/>
        <v>14.367267542344878</v>
      </c>
      <c r="W35">
        <f t="shared" si="15"/>
        <v>2.3000000000000007</v>
      </c>
      <c r="X35">
        <f t="shared" si="11"/>
        <v>123.78499276658812</v>
      </c>
      <c r="Y35">
        <f t="shared" si="12"/>
        <v>94.464285714285637</v>
      </c>
      <c r="Z35">
        <f t="shared" si="16"/>
        <v>218.24927848087376</v>
      </c>
    </row>
    <row r="36" spans="3:26">
      <c r="C36">
        <f t="shared" si="13"/>
        <v>2.4000000000000008</v>
      </c>
      <c r="D36">
        <f t="shared" si="24"/>
        <v>13.94010511482051</v>
      </c>
      <c r="E36">
        <f t="shared" si="0"/>
        <v>2</v>
      </c>
      <c r="F36">
        <f t="shared" si="25"/>
        <v>12.121830534626524</v>
      </c>
      <c r="G36">
        <f t="shared" si="1"/>
        <v>1.2121830534626525</v>
      </c>
      <c r="H36">
        <f t="shared" si="2"/>
        <v>0.50507627227610541</v>
      </c>
      <c r="I36">
        <f t="shared" si="3"/>
        <v>11.271356419515953</v>
      </c>
      <c r="J36">
        <f t="shared" si="4"/>
        <v>11.557070705230238</v>
      </c>
      <c r="P36">
        <f t="shared" si="20"/>
        <v>6.9700525574102548</v>
      </c>
      <c r="Q36">
        <f t="shared" si="21"/>
        <v>6.0609152673132618</v>
      </c>
      <c r="R36">
        <f t="shared" si="7"/>
        <v>0.60609152673132627</v>
      </c>
      <c r="S36">
        <f t="shared" si="8"/>
        <v>0.2525381361380527</v>
      </c>
      <c r="T36">
        <f t="shared" si="14"/>
        <v>-5.3992562306153582</v>
      </c>
      <c r="U36">
        <f t="shared" si="9"/>
        <v>12.539592303264866</v>
      </c>
      <c r="V36">
        <f t="shared" si="10"/>
        <v>13.103543383026912</v>
      </c>
      <c r="W36">
        <f t="shared" si="15"/>
        <v>2.4000000000000008</v>
      </c>
      <c r="X36">
        <f t="shared" si="11"/>
        <v>115.57070705230238</v>
      </c>
      <c r="Y36">
        <f t="shared" si="12"/>
        <v>102.85714285714278</v>
      </c>
      <c r="Z36">
        <f t="shared" si="16"/>
        <v>218.42784990944517</v>
      </c>
    </row>
    <row r="37" spans="3:26">
      <c r="C37">
        <f t="shared" si="13"/>
        <v>2.5000000000000009</v>
      </c>
      <c r="D37">
        <f t="shared" si="24"/>
        <v>15.152288168283162</v>
      </c>
      <c r="E37">
        <f t="shared" si="0"/>
        <v>2</v>
      </c>
      <c r="F37">
        <f t="shared" si="25"/>
        <v>12.626906806902628</v>
      </c>
      <c r="G37">
        <f t="shared" si="1"/>
        <v>1.2626906806902629</v>
      </c>
      <c r="H37">
        <f t="shared" si="2"/>
        <v>0.50507627227610541</v>
      </c>
      <c r="I37">
        <f t="shared" si="3"/>
        <v>12.128499276658811</v>
      </c>
      <c r="J37">
        <f t="shared" si="4"/>
        <v>10.699927848087382</v>
      </c>
      <c r="P37">
        <f t="shared" si="20"/>
        <v>7.576144084141581</v>
      </c>
      <c r="Q37">
        <f t="shared" si="21"/>
        <v>6.3134534034513141</v>
      </c>
      <c r="R37">
        <f t="shared" si="7"/>
        <v>0.63134534034513146</v>
      </c>
      <c r="S37">
        <f t="shared" si="8"/>
        <v>0.2525381361380527</v>
      </c>
      <c r="T37">
        <f t="shared" si="14"/>
        <v>-6.0053477573466845</v>
      </c>
      <c r="U37">
        <f t="shared" si="9"/>
        <v>14.051800868908904</v>
      </c>
      <c r="V37">
        <f t="shared" si="10"/>
        <v>11.248481387177467</v>
      </c>
      <c r="W37">
        <f t="shared" si="15"/>
        <v>2.5000000000000009</v>
      </c>
      <c r="X37">
        <f t="shared" si="11"/>
        <v>106.99927848087383</v>
      </c>
      <c r="Y37">
        <f t="shared" si="12"/>
        <v>111.60714285714275</v>
      </c>
      <c r="Z37">
        <f t="shared" si="16"/>
        <v>218.60642133801656</v>
      </c>
    </row>
    <row r="38" spans="3:26">
      <c r="C38">
        <f t="shared" si="13"/>
        <v>2.600000000000001</v>
      </c>
      <c r="D38">
        <f t="shared" si="24"/>
        <v>16.414978848973426</v>
      </c>
      <c r="E38">
        <f t="shared" si="0"/>
        <v>2</v>
      </c>
      <c r="F38">
        <f t="shared" si="25"/>
        <v>13.131983079178733</v>
      </c>
      <c r="G38">
        <f t="shared" si="1"/>
        <v>1.3131983079178733</v>
      </c>
      <c r="H38">
        <f t="shared" si="2"/>
        <v>0.50507627227610541</v>
      </c>
      <c r="I38">
        <f t="shared" si="3"/>
        <v>13.021356419515953</v>
      </c>
      <c r="J38">
        <f t="shared" si="4"/>
        <v>9.8070707052302382</v>
      </c>
      <c r="P38">
        <f t="shared" si="20"/>
        <v>8.2074894244867131</v>
      </c>
      <c r="Q38">
        <f t="shared" si="21"/>
        <v>6.5659915395893664</v>
      </c>
      <c r="R38">
        <f t="shared" si="7"/>
        <v>0.65659915395893664</v>
      </c>
      <c r="S38">
        <f t="shared" si="8"/>
        <v>0.2525381361380527</v>
      </c>
      <c r="T38">
        <f t="shared" si="14"/>
        <v>-6.6366930976918166</v>
      </c>
      <c r="U38">
        <f t="shared" si="9"/>
        <v>14.897684664204517</v>
      </c>
      <c r="V38">
        <f t="shared" si="10"/>
        <v>9.1146890776693024</v>
      </c>
      <c r="W38">
        <f t="shared" si="15"/>
        <v>2.600000000000001</v>
      </c>
      <c r="X38">
        <f t="shared" si="11"/>
        <v>98.070707052302382</v>
      </c>
      <c r="Y38">
        <f t="shared" si="12"/>
        <v>120.71428571428558</v>
      </c>
      <c r="Z38">
        <f t="shared" si="16"/>
        <v>218.78499276658795</v>
      </c>
    </row>
    <row r="39" spans="3:26">
      <c r="C39">
        <f t="shared" si="13"/>
        <v>2.7000000000000011</v>
      </c>
      <c r="D39">
        <f t="shared" si="24"/>
        <v>17.728177156891299</v>
      </c>
      <c r="E39">
        <f t="shared" si="0"/>
        <v>2</v>
      </c>
      <c r="F39">
        <f t="shared" si="25"/>
        <v>13.637059351454837</v>
      </c>
      <c r="G39">
        <f t="shared" si="1"/>
        <v>1.3637059351454839</v>
      </c>
      <c r="H39">
        <f t="shared" si="2"/>
        <v>0.50507627227610541</v>
      </c>
      <c r="I39">
        <f t="shared" si="3"/>
        <v>13.949927848087381</v>
      </c>
      <c r="J39">
        <f t="shared" si="4"/>
        <v>8.8784992766588111</v>
      </c>
      <c r="P39">
        <f t="shared" si="20"/>
        <v>8.8640885784456493</v>
      </c>
      <c r="Q39">
        <f t="shared" si="21"/>
        <v>6.8185296757274187</v>
      </c>
      <c r="R39">
        <f t="shared" si="7"/>
        <v>0.68185296757274194</v>
      </c>
      <c r="S39">
        <f t="shared" si="8"/>
        <v>0.2525381361380527</v>
      </c>
      <c r="T39">
        <f t="shared" si="14"/>
        <v>-7.2932922516507528</v>
      </c>
      <c r="U39">
        <f t="shared" si="9"/>
        <v>15.013468156785903</v>
      </c>
      <c r="V39">
        <f t="shared" si="10"/>
        <v>7.1847218379811517</v>
      </c>
      <c r="W39">
        <f t="shared" si="15"/>
        <v>2.7000000000000011</v>
      </c>
      <c r="X39">
        <f t="shared" si="11"/>
        <v>88.784992766588118</v>
      </c>
      <c r="Y39">
        <f t="shared" si="12"/>
        <v>130.17857142857127</v>
      </c>
      <c r="Z39">
        <f t="shared" si="16"/>
        <v>218.96356419515939</v>
      </c>
    </row>
    <row r="40" spans="3:26">
      <c r="C40">
        <f t="shared" si="13"/>
        <v>2.8000000000000012</v>
      </c>
      <c r="D40">
        <f t="shared" si="24"/>
        <v>19.091883092036781</v>
      </c>
      <c r="E40">
        <f t="shared" si="0"/>
        <v>2</v>
      </c>
      <c r="F40">
        <f t="shared" si="25"/>
        <v>14.142135623730942</v>
      </c>
      <c r="G40">
        <f t="shared" si="1"/>
        <v>1.4142135623730943</v>
      </c>
      <c r="H40">
        <f t="shared" si="2"/>
        <v>0.50507627227610541</v>
      </c>
      <c r="I40">
        <f t="shared" si="3"/>
        <v>14.914213562373096</v>
      </c>
      <c r="J40">
        <f t="shared" si="4"/>
        <v>7.9142135623730994</v>
      </c>
      <c r="P40">
        <f t="shared" si="20"/>
        <v>9.5459415460183905</v>
      </c>
      <c r="Q40">
        <f t="shared" si="21"/>
        <v>7.0710678118654711</v>
      </c>
      <c r="R40">
        <f t="shared" si="7"/>
        <v>0.70710678118654713</v>
      </c>
      <c r="S40">
        <f t="shared" si="8"/>
        <v>0.2525381361380527</v>
      </c>
      <c r="T40">
        <f t="shared" si="14"/>
        <v>-7.975145219223494</v>
      </c>
      <c r="U40">
        <f t="shared" si="9"/>
        <v>14.672478875431084</v>
      </c>
      <c r="V40">
        <f t="shared" si="10"/>
        <v>5.9288762255134291</v>
      </c>
      <c r="W40">
        <f t="shared" si="15"/>
        <v>2.8000000000000012</v>
      </c>
      <c r="X40">
        <f t="shared" si="11"/>
        <v>79.142135623730994</v>
      </c>
      <c r="Y40">
        <f t="shared" si="12"/>
        <v>139.99999999999983</v>
      </c>
      <c r="Z40">
        <f t="shared" si="16"/>
        <v>219.14213562373084</v>
      </c>
    </row>
    <row r="41" spans="3:26">
      <c r="C41">
        <f t="shared" si="13"/>
        <v>2.9000000000000012</v>
      </c>
      <c r="D41">
        <f t="shared" si="24"/>
        <v>20.506096654409877</v>
      </c>
      <c r="E41">
        <f t="shared" si="0"/>
        <v>2</v>
      </c>
      <c r="F41">
        <f t="shared" si="25"/>
        <v>14.647211896007047</v>
      </c>
      <c r="G41">
        <f t="shared" si="1"/>
        <v>1.4647211896007049</v>
      </c>
      <c r="H41">
        <f t="shared" si="2"/>
        <v>0.50507627227610541</v>
      </c>
      <c r="I41">
        <f t="shared" si="3"/>
        <v>15.914213562373096</v>
      </c>
      <c r="J41">
        <f t="shared" si="4"/>
        <v>6.9142135623730976</v>
      </c>
      <c r="P41">
        <f t="shared" si="20"/>
        <v>10.253048327204938</v>
      </c>
      <c r="Q41">
        <f t="shared" si="21"/>
        <v>7.3236059480035234</v>
      </c>
      <c r="R41">
        <f t="shared" si="7"/>
        <v>0.73236059480035243</v>
      </c>
      <c r="S41">
        <f t="shared" si="8"/>
        <v>0.2525381361380527</v>
      </c>
      <c r="T41">
        <f t="shared" si="14"/>
        <v>-8.6822520004100419</v>
      </c>
      <c r="U41">
        <f t="shared" si="9"/>
        <v>14.440687602140784</v>
      </c>
      <c r="V41">
        <f t="shared" si="10"/>
        <v>5.5619113607474988</v>
      </c>
      <c r="W41">
        <f t="shared" si="15"/>
        <v>2.9000000000000012</v>
      </c>
      <c r="X41">
        <f t="shared" si="11"/>
        <v>69.142135623730979</v>
      </c>
      <c r="Y41">
        <f t="shared" si="12"/>
        <v>150.17857142857125</v>
      </c>
      <c r="Z41">
        <f t="shared" si="16"/>
        <v>219.32070705230223</v>
      </c>
    </row>
    <row r="42" spans="3:26">
      <c r="C42">
        <f t="shared" si="13"/>
        <v>3.0000000000000013</v>
      </c>
      <c r="D42">
        <f t="shared" si="24"/>
        <v>21.970817844010583</v>
      </c>
      <c r="E42">
        <f t="shared" si="0"/>
        <v>2</v>
      </c>
      <c r="F42">
        <f t="shared" si="25"/>
        <v>15.152288168283151</v>
      </c>
      <c r="G42">
        <f t="shared" si="1"/>
        <v>1.5152288168283152</v>
      </c>
      <c r="H42">
        <f t="shared" si="2"/>
        <v>0.50507627227610541</v>
      </c>
      <c r="I42">
        <f t="shared" si="3"/>
        <v>16.949927848087381</v>
      </c>
      <c r="J42">
        <f t="shared" si="4"/>
        <v>5.8784992766588129</v>
      </c>
      <c r="P42">
        <f t="shared" si="20"/>
        <v>10.985408922005291</v>
      </c>
      <c r="Q42">
        <f t="shared" si="21"/>
        <v>7.5761440841415757</v>
      </c>
      <c r="R42">
        <f t="shared" si="7"/>
        <v>0.75761440841415761</v>
      </c>
      <c r="S42">
        <f t="shared" si="8"/>
        <v>0.2525381361380527</v>
      </c>
      <c r="T42">
        <f t="shared" si="14"/>
        <v>-9.4146125952103947</v>
      </c>
      <c r="U42">
        <f t="shared" si="9"/>
        <v>14.950031181854493</v>
      </c>
      <c r="V42">
        <f t="shared" si="10"/>
        <v>5.858168895683888</v>
      </c>
      <c r="W42">
        <f t="shared" si="15"/>
        <v>3.0000000000000013</v>
      </c>
      <c r="X42">
        <f t="shared" si="11"/>
        <v>58.784992766588132</v>
      </c>
      <c r="Y42">
        <f t="shared" si="12"/>
        <v>160.7142857142855</v>
      </c>
      <c r="Z42">
        <f t="shared" si="16"/>
        <v>219.49927848087361</v>
      </c>
    </row>
    <row r="43" spans="3:26">
      <c r="C43">
        <f t="shared" si="13"/>
        <v>3.1000000000000014</v>
      </c>
      <c r="D43">
        <f>D42+G42</f>
        <v>23.486046660838898</v>
      </c>
      <c r="E43">
        <f t="shared" si="0"/>
        <v>2</v>
      </c>
      <c r="F43">
        <f>F42+H42</f>
        <v>15.657364440559256</v>
      </c>
      <c r="G43">
        <f t="shared" si="1"/>
        <v>1.5657364440559256</v>
      </c>
      <c r="H43">
        <f t="shared" si="2"/>
        <v>0.50507627227610541</v>
      </c>
      <c r="I43">
        <f t="shared" si="3"/>
        <v>18.021356419515953</v>
      </c>
      <c r="J43">
        <f t="shared" si="4"/>
        <v>4.8070707052302417</v>
      </c>
      <c r="P43">
        <f t="shared" si="20"/>
        <v>11.743023330419449</v>
      </c>
      <c r="Q43">
        <f t="shared" si="21"/>
        <v>7.828682220279628</v>
      </c>
      <c r="R43">
        <f t="shared" si="7"/>
        <v>0.7828682220279628</v>
      </c>
      <c r="S43">
        <f t="shared" si="8"/>
        <v>0.2525381361380527</v>
      </c>
      <c r="T43">
        <f t="shared" si="14"/>
        <v>-10.172227003624553</v>
      </c>
      <c r="U43">
        <f t="shared" si="9"/>
        <v>16.554505784386564</v>
      </c>
      <c r="V43">
        <f t="shared" si="10"/>
        <v>6.1666107797482779</v>
      </c>
      <c r="W43">
        <f t="shared" si="15"/>
        <v>3.1000000000000014</v>
      </c>
      <c r="X43">
        <f t="shared" si="11"/>
        <v>48.070707052302417</v>
      </c>
      <c r="Y43">
        <f t="shared" si="12"/>
        <v>171.60714285714263</v>
      </c>
      <c r="Z43">
        <f t="shared" si="16"/>
        <v>219.67784990944506</v>
      </c>
    </row>
    <row r="44" spans="3:26">
      <c r="C44">
        <f t="shared" si="13"/>
        <v>3.2000000000000015</v>
      </c>
      <c r="D44">
        <f t="shared" ref="D44:D45" si="26">D43+G43</f>
        <v>25.051783104894824</v>
      </c>
      <c r="E44">
        <f t="shared" si="0"/>
        <v>2</v>
      </c>
      <c r="F44">
        <f t="shared" ref="F44:F45" si="27">F43+H43</f>
        <v>16.162440712835362</v>
      </c>
      <c r="G44">
        <f t="shared" si="1"/>
        <v>1.6162440712835364</v>
      </c>
      <c r="H44">
        <f t="shared" si="2"/>
        <v>0.50507627227610541</v>
      </c>
      <c r="I44">
        <f t="shared" si="3"/>
        <v>19.128499276658811</v>
      </c>
      <c r="J44">
        <f t="shared" si="4"/>
        <v>3.6999278480873841</v>
      </c>
      <c r="P44">
        <f t="shared" si="20"/>
        <v>12.525891552447412</v>
      </c>
      <c r="Q44">
        <f t="shared" si="21"/>
        <v>8.0812203564176812</v>
      </c>
      <c r="R44">
        <f t="shared" si="7"/>
        <v>0.80812203564176821</v>
      </c>
      <c r="S44">
        <f t="shared" si="8"/>
        <v>0.2525381361380527</v>
      </c>
      <c r="T44">
        <f t="shared" si="14"/>
        <v>-10.955095225652515</v>
      </c>
      <c r="U44">
        <f t="shared" si="9"/>
        <v>19.047563260073069</v>
      </c>
      <c r="V44">
        <f t="shared" si="10"/>
        <v>5.6982895173602994</v>
      </c>
      <c r="W44">
        <f t="shared" si="15"/>
        <v>3.2000000000000015</v>
      </c>
      <c r="X44">
        <f t="shared" si="11"/>
        <v>36.999278480873841</v>
      </c>
      <c r="Y44">
        <f t="shared" si="12"/>
        <v>182.85714285714263</v>
      </c>
      <c r="Z44">
        <f t="shared" si="16"/>
        <v>219.85642133801647</v>
      </c>
    </row>
    <row r="45" spans="3:26">
      <c r="C45">
        <f t="shared" si="13"/>
        <v>3.3000000000000016</v>
      </c>
      <c r="D45">
        <f t="shared" si="26"/>
        <v>26.668027176178359</v>
      </c>
      <c r="E45">
        <f t="shared" si="0"/>
        <v>2</v>
      </c>
      <c r="F45">
        <f t="shared" si="27"/>
        <v>16.667516985111469</v>
      </c>
      <c r="G45">
        <f t="shared" si="1"/>
        <v>1.666751698511147</v>
      </c>
      <c r="H45">
        <f t="shared" si="2"/>
        <v>0.50507627227610541</v>
      </c>
      <c r="I45">
        <f t="shared" si="3"/>
        <v>20.27135641951595</v>
      </c>
      <c r="J45">
        <f t="shared" si="4"/>
        <v>2.5570707052302417</v>
      </c>
      <c r="P45">
        <f t="shared" si="20"/>
        <v>13.33401358808918</v>
      </c>
      <c r="Q45">
        <f t="shared" si="21"/>
        <v>8.3337584925557344</v>
      </c>
      <c r="R45">
        <f t="shared" si="7"/>
        <v>0.83337584925557351</v>
      </c>
      <c r="S45">
        <f t="shared" si="8"/>
        <v>0.2525381361380527</v>
      </c>
      <c r="T45">
        <f t="shared" si="14"/>
        <v>-11.763217261294283</v>
      </c>
      <c r="U45">
        <f t="shared" si="9"/>
        <v>21.660238763860459</v>
      </c>
      <c r="V45">
        <f t="shared" si="10"/>
        <v>3.9961696711002404</v>
      </c>
      <c r="W45">
        <f t="shared" si="15"/>
        <v>3.3000000000000016</v>
      </c>
      <c r="X45">
        <f t="shared" si="11"/>
        <v>25.570707052302417</v>
      </c>
      <c r="Y45">
        <f t="shared" si="12"/>
        <v>194.4642857142855</v>
      </c>
      <c r="Z45">
        <f t="shared" si="16"/>
        <v>220.03499276658792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B7F0B3E743F5FD46A7ABC554C2997374" ma:contentTypeVersion="9" ma:contentTypeDescription="Utwórz nowy dokument." ma:contentTypeScope="" ma:versionID="719ab2feaabadd9cf1dc7542c270adad">
  <xsd:schema xmlns:xsd="http://www.w3.org/2001/XMLSchema" xmlns:xs="http://www.w3.org/2001/XMLSchema" xmlns:p="http://schemas.microsoft.com/office/2006/metadata/properties" xmlns:ns2="740e14ab-c192-425b-8438-2ef76296c35d" xmlns:ns3="e672fdff-4dc8-493c-8e79-ab5b65892557" targetNamespace="http://schemas.microsoft.com/office/2006/metadata/properties" ma:root="true" ma:fieldsID="8a40f981b918bf12193e701031006fda" ns2:_="" ns3:_="">
    <xsd:import namespace="740e14ab-c192-425b-8438-2ef76296c35d"/>
    <xsd:import namespace="e672fdff-4dc8-493c-8e79-ab5b65892557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40e14ab-c192-425b-8438-2ef76296c35d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lcf76f155ced4ddcb4097134ff3c332f" ma:index="10" nillable="true" ma:taxonomy="true" ma:internalName="lcf76f155ced4ddcb4097134ff3c332f" ma:taxonomyFieldName="MediaServiceImageTags" ma:displayName="Tagi obrazów" ma:readOnly="false" ma:fieldId="{5cf76f15-5ced-4ddc-b409-7134ff3c332f}" ma:taxonomyMulti="true" ma:sspId="6acc8a4f-7760-4777-b4cb-e58fd8606a5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2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3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672fdff-4dc8-493c-8e79-ab5b65892557" elementFormDefault="qualified">
    <xsd:import namespace="http://schemas.microsoft.com/office/2006/documentManagement/types"/>
    <xsd:import namespace="http://schemas.microsoft.com/office/infopath/2007/PartnerControls"/>
    <xsd:element name="TaxCatchAll" ma:index="11" nillable="true" ma:displayName="Taxonomy Catch All Column" ma:hidden="true" ma:list="{004b1a33-7a44-4b5d-9504-4168483c6e56}" ma:internalName="TaxCatchAll" ma:showField="CatchAllData" ma:web="e672fdff-4dc8-493c-8e79-ab5b6589255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e672fdff-4dc8-493c-8e79-ab5b65892557" xsi:nil="true"/>
    <lcf76f155ced4ddcb4097134ff3c332f xmlns="740e14ab-c192-425b-8438-2ef76296c35d">
      <Terms xmlns="http://schemas.microsoft.com/office/infopath/2007/PartnerControls"/>
    </lcf76f155ced4ddcb4097134ff3c332f>
    <ReferenceId xmlns="740e14ab-c192-425b-8438-2ef76296c35d" xsi:nil="true"/>
  </documentManagement>
</p:properties>
</file>

<file path=customXml/itemProps1.xml><?xml version="1.0" encoding="utf-8"?>
<ds:datastoreItem xmlns:ds="http://schemas.openxmlformats.org/officeDocument/2006/customXml" ds:itemID="{A577C8FB-902B-4F19-B5B1-8FA10C47425F}"/>
</file>

<file path=customXml/itemProps2.xml><?xml version="1.0" encoding="utf-8"?>
<ds:datastoreItem xmlns:ds="http://schemas.openxmlformats.org/officeDocument/2006/customXml" ds:itemID="{B1A21735-40BF-4744-ACBF-5A9258829DBD}"/>
</file>

<file path=customXml/itemProps3.xml><?xml version="1.0" encoding="utf-8"?>
<ds:datastoreItem xmlns:ds="http://schemas.openxmlformats.org/officeDocument/2006/customXml" ds:itemID="{52E88E4C-BF72-481F-8AD3-E981AFEDFE9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Polish-Japanese Academy of Information Technology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Piotr Tronczyk</dc:creator>
  <cp:keywords/>
  <dc:description/>
  <cp:lastModifiedBy>Piotr Tronczyk</cp:lastModifiedBy>
  <cp:revision/>
  <dcterms:created xsi:type="dcterms:W3CDTF">2022-04-08T12:32:26Z</dcterms:created>
  <dcterms:modified xsi:type="dcterms:W3CDTF">2022-04-27T20:30:11Z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0x010100B7F0B3E743F5FD46A7ABC554C2997374</vt:lpwstr>
  </property>
  <property fmtid="{D5CDD505-2E9C-101B-9397-08002B2CF9AE}" pid="3" name="MediaServiceImageTags">
    <vt:lpwstr/>
  </property>
</Properties>
</file>