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riginal book solution" sheetId="1" r:id="rId4"/>
    <sheet state="visible" name="Pyomo (CPLEX)" sheetId="2" r:id="rId5"/>
    <sheet state="visible" name="Pyomo (CBC)" sheetId="3" r:id="rId6"/>
    <sheet state="visible" name="GAMS (CPLEX)" sheetId="4" r:id="rId7"/>
    <sheet state="visible" name="GAMS (CBC)" sheetId="5" r:id="rId8"/>
  </sheets>
  <definedNames/>
  <calcPr/>
  <extLst>
    <ext uri="GoogleSheetsCustomDataVersion1">
      <go:sheetsCustomData xmlns:go="http://customooxmlschemas.google.com/" r:id="rId9" roundtripDataSignature="AMtx7misGdHe1EZ69AGFhR2vkexLAo8POA=="/>
    </ext>
  </extLst>
</workbook>
</file>

<file path=xl/sharedStrings.xml><?xml version="1.0" encoding="utf-8"?>
<sst xmlns="http://schemas.openxmlformats.org/spreadsheetml/2006/main" count="324" uniqueCount="48">
  <si>
    <t>Bending</t>
  </si>
  <si>
    <t>Soldering</t>
  </si>
  <si>
    <t>Assembly</t>
  </si>
  <si>
    <t>Identifier</t>
  </si>
  <si>
    <t>START TIME OF JOB (RANK) ON MACHINE</t>
  </si>
  <si>
    <t>Rank 1</t>
  </si>
  <si>
    <t>RANK AND JOB ASSOCIATION</t>
  </si>
  <si>
    <t>Rank 2</t>
  </si>
  <si>
    <t>Rank 3</t>
  </si>
  <si>
    <t>Rank 4</t>
  </si>
  <si>
    <t>Rank 5</t>
  </si>
  <si>
    <t>Rank 6</t>
  </si>
  <si>
    <t>Job 1</t>
  </si>
  <si>
    <t>Job 2</t>
  </si>
  <si>
    <t>Job 3</t>
  </si>
  <si>
    <t>Job 4</t>
  </si>
  <si>
    <t>Job 5</t>
  </si>
  <si>
    <t>Job 6</t>
  </si>
  <si>
    <t>COMPLETION TIME OF JOB (RANK) ON MACHINE</t>
  </si>
  <si>
    <t>Machines</t>
  </si>
  <si>
    <t>Mid 0</t>
  </si>
  <si>
    <t>Start1</t>
  </si>
  <si>
    <t>End1</t>
  </si>
  <si>
    <t>Duration1</t>
  </si>
  <si>
    <t>Start2</t>
  </si>
  <si>
    <t>End2</t>
  </si>
  <si>
    <t>Duration2</t>
  </si>
  <si>
    <t>Start3</t>
  </si>
  <si>
    <t>End3</t>
  </si>
  <si>
    <t>Duration3</t>
  </si>
  <si>
    <t>Start4</t>
  </si>
  <si>
    <t>End4</t>
  </si>
  <si>
    <t>Duration4</t>
  </si>
  <si>
    <t>Start5</t>
  </si>
  <si>
    <t>End5</t>
  </si>
  <si>
    <t>Duration5</t>
  </si>
  <si>
    <t>Start6</t>
  </si>
  <si>
    <t>End6</t>
  </si>
  <si>
    <t>Duration6</t>
  </si>
  <si>
    <t>Start refers to the start time of the job on a machine</t>
  </si>
  <si>
    <t>Mid 1</t>
  </si>
  <si>
    <t>Mid 2</t>
  </si>
  <si>
    <t>Mid 3</t>
  </si>
  <si>
    <t>Mid 4</t>
  </si>
  <si>
    <t>Mid 5</t>
  </si>
  <si>
    <t>End refers to the end time of the job on a machine</t>
  </si>
  <si>
    <t>Duration refers to the amount of time the job takes on a machine</t>
  </si>
  <si>
    <t>Mid refers to the amount of time between end of previous job and start of next job on a machine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</si>
</sst>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Arial"/>
    </font>
    <font>
      <sz val="11.0"/>
      <color theme="1"/>
      <name val="Calibri"/>
    </font>
    <font>
      <b/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left" shrinkToFit="0" vertical="center" wrapText="1"/>
    </xf>
    <xf borderId="0" fillId="0" fontId="2" numFmtId="0" xfId="0" applyAlignment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Flow shop schedule (from reference book)</a:t>
            </a:r>
          </a:p>
        </c:rich>
      </c:tx>
      <c:overlay val="0"/>
    </c:title>
    <c:plotArea>
      <c:layout/>
      <c:barChart>
        <c:barDir val="bar"/>
        <c:grouping val="stacked"/>
        <c:ser>
          <c:idx val="0"/>
          <c:order val="0"/>
          <c:tx>
            <c:v>Mid0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'Original book solution'!$A$23:$A$25</c:f>
            </c:strRef>
          </c:cat>
          <c:val>
            <c:numRef>
              <c:f>'Original book solution'!$B$23:$B$25</c:f>
              <c:numCache/>
            </c:numRef>
          </c:val>
        </c:ser>
        <c:ser>
          <c:idx val="1"/>
          <c:order val="1"/>
          <c:tx>
            <c:v>Job 3</c:v>
          </c:tx>
          <c:spPr>
            <a:solidFill>
              <a:srgbClr val="ED7D31"/>
            </a:solidFill>
            <a:ln cmpd="sng">
              <a:solidFill>
                <a:srgbClr val="000000"/>
              </a:solidFill>
            </a:ln>
          </c:spPr>
          <c:cat>
            <c:strRef>
              <c:f>'Original book solution'!$A$23:$A$25</c:f>
            </c:strRef>
          </c:cat>
          <c:val>
            <c:numRef>
              <c:f>'Original book solution'!$E$23:$E$25</c:f>
              <c:numCache/>
            </c:numRef>
          </c:val>
        </c:ser>
        <c:ser>
          <c:idx val="2"/>
          <c:order val="2"/>
          <c:tx>
            <c:v>Mid1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'Original book solution'!$A$23:$A$25</c:f>
            </c:strRef>
          </c:cat>
          <c:val>
            <c:numRef>
              <c:f>'Original book solution'!$E$28:$E$30</c:f>
              <c:numCache/>
            </c:numRef>
          </c:val>
        </c:ser>
        <c:ser>
          <c:idx val="3"/>
          <c:order val="3"/>
          <c:tx>
            <c:v>Job 1</c:v>
          </c:tx>
          <c:spPr>
            <a:solidFill>
              <a:srgbClr val="FFC000"/>
            </a:solidFill>
            <a:ln cmpd="sng">
              <a:solidFill>
                <a:srgbClr val="000000"/>
              </a:solidFill>
            </a:ln>
          </c:spPr>
          <c:cat>
            <c:strRef>
              <c:f>'Original book solution'!$A$23:$A$25</c:f>
            </c:strRef>
          </c:cat>
          <c:val>
            <c:numRef>
              <c:f>'Original book solution'!$H$23:$H$25</c:f>
              <c:numCache/>
            </c:numRef>
          </c:val>
        </c:ser>
        <c:ser>
          <c:idx val="4"/>
          <c:order val="4"/>
          <c:tx>
            <c:v>Mid2</c:v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'Original book solution'!$A$23:$A$25</c:f>
            </c:strRef>
          </c:cat>
          <c:val>
            <c:numRef>
              <c:f>'Original book solution'!$H$28:$H$30</c:f>
              <c:numCache/>
            </c:numRef>
          </c:val>
        </c:ser>
        <c:ser>
          <c:idx val="5"/>
          <c:order val="5"/>
          <c:tx>
            <c:v>Job 4</c:v>
          </c:tx>
          <c:spPr>
            <a:solidFill>
              <a:srgbClr val="70AD47"/>
            </a:solidFill>
            <a:ln cmpd="sng">
              <a:solidFill>
                <a:srgbClr val="000000"/>
              </a:solidFill>
            </a:ln>
          </c:spPr>
          <c:cat>
            <c:strRef>
              <c:f>'Original book solution'!$A$23:$A$25</c:f>
            </c:strRef>
          </c:cat>
          <c:val>
            <c:numRef>
              <c:f>'Original book solution'!$K$23:$K$25</c:f>
              <c:numCache/>
            </c:numRef>
          </c:val>
        </c:ser>
        <c:ser>
          <c:idx val="6"/>
          <c:order val="6"/>
          <c:tx>
            <c:v>Mid3</c:v>
          </c:tx>
          <c:spPr>
            <a:solidFill>
              <a:schemeClr val="accent1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'Original book solution'!$A$23:$A$25</c:f>
            </c:strRef>
          </c:cat>
          <c:val>
            <c:numRef>
              <c:f>'Original book solution'!$K$28:$K$30</c:f>
              <c:numCache/>
            </c:numRef>
          </c:val>
        </c:ser>
        <c:ser>
          <c:idx val="7"/>
          <c:order val="7"/>
          <c:tx>
            <c:v>Job 6</c:v>
          </c:tx>
          <c:spPr>
            <a:solidFill>
              <a:srgbClr val="7030A0"/>
            </a:solidFill>
            <a:ln cmpd="sng">
              <a:solidFill>
                <a:srgbClr val="000000"/>
              </a:solidFill>
            </a:ln>
          </c:spPr>
          <c:cat>
            <c:strRef>
              <c:f>'Original book solution'!$A$23:$A$25</c:f>
            </c:strRef>
          </c:cat>
          <c:val>
            <c:numRef>
              <c:f>'Original book solution'!$N$23:$N$25</c:f>
              <c:numCache/>
            </c:numRef>
          </c:val>
        </c:ser>
        <c:ser>
          <c:idx val="8"/>
          <c:order val="8"/>
          <c:tx>
            <c:v>Mid4</c:v>
          </c:tx>
          <c:spPr>
            <a:solidFill>
              <a:schemeClr val="accent3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'Original book solution'!$A$23:$A$25</c:f>
            </c:strRef>
          </c:cat>
          <c:val>
            <c:numRef>
              <c:f>'Original book solution'!$N$28:$N$30</c:f>
              <c:numCache/>
            </c:numRef>
          </c:val>
        </c:ser>
        <c:ser>
          <c:idx val="9"/>
          <c:order val="9"/>
          <c:tx>
            <c:v>Job 5</c:v>
          </c:tx>
          <c:spPr>
            <a:solidFill>
              <a:srgbClr val="FF6699"/>
            </a:solidFill>
            <a:ln cmpd="sng">
              <a:solidFill>
                <a:srgbClr val="000000"/>
              </a:solidFill>
            </a:ln>
          </c:spPr>
          <c:cat>
            <c:strRef>
              <c:f>'Original book solution'!$A$23:$A$25</c:f>
            </c:strRef>
          </c:cat>
          <c:val>
            <c:numRef>
              <c:f>'Original book solution'!$Q$23:$Q$25</c:f>
              <c:numCache/>
            </c:numRef>
          </c:val>
        </c:ser>
        <c:ser>
          <c:idx val="10"/>
          <c:order val="10"/>
          <c:tx>
            <c:v>Mid5</c:v>
          </c:tx>
          <c:spPr>
            <a:solidFill>
              <a:schemeClr val="accent5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'Original book solution'!$A$23:$A$25</c:f>
            </c:strRef>
          </c:cat>
          <c:val>
            <c:numRef>
              <c:f>'Original book solution'!$Q$28:$Q$30</c:f>
              <c:numCache/>
            </c:numRef>
          </c:val>
        </c:ser>
        <c:ser>
          <c:idx val="11"/>
          <c:order val="11"/>
          <c:tx>
            <c:v>Job 2</c:v>
          </c:tx>
          <c:spPr>
            <a:solidFill>
              <a:srgbClr val="33CCFF"/>
            </a:solidFill>
            <a:ln cmpd="sng">
              <a:solidFill>
                <a:srgbClr val="000000"/>
              </a:solidFill>
            </a:ln>
          </c:spPr>
          <c:cat>
            <c:strRef>
              <c:f>'Original book solution'!$A$23:$A$25</c:f>
            </c:strRef>
          </c:cat>
          <c:val>
            <c:numRef>
              <c:f>'Original book solution'!$T$23:$T$25</c:f>
              <c:numCache/>
            </c:numRef>
          </c:val>
        </c:ser>
        <c:overlap val="100"/>
        <c:axId val="2067610762"/>
        <c:axId val="17694770"/>
      </c:barChart>
      <c:catAx>
        <c:axId val="2067610762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Machines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7694770"/>
      </c:catAx>
      <c:valAx>
        <c:axId val="17694770"/>
        <c:scaling>
          <c:orientation val="minMax"/>
          <c:max val="35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Time (minutes)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067610762"/>
        <c:crosses val="max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Flow shop schedule (Pyomo - CPLEX)</a:t>
            </a:r>
          </a:p>
        </c:rich>
      </c:tx>
      <c:overlay val="0"/>
    </c:title>
    <c:plotArea>
      <c:layout/>
      <c:barChart>
        <c:barDir val="bar"/>
        <c:grouping val="stacked"/>
        <c:ser>
          <c:idx val="0"/>
          <c:order val="0"/>
          <c:tx>
            <c:v>Mid0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'Pyomo (CPLEX)'!$A$23:$A$25</c:f>
            </c:strRef>
          </c:cat>
          <c:val>
            <c:numRef>
              <c:f>'Pyomo (CPLEX)'!$B$23:$B$25</c:f>
              <c:numCache/>
            </c:numRef>
          </c:val>
        </c:ser>
        <c:ser>
          <c:idx val="1"/>
          <c:order val="1"/>
          <c:tx>
            <c:v>Job 1</c:v>
          </c:tx>
          <c:spPr>
            <a:solidFill>
              <a:srgbClr val="ED7D31"/>
            </a:solidFill>
            <a:ln cmpd="sng">
              <a:solidFill>
                <a:srgbClr val="000000"/>
              </a:solidFill>
            </a:ln>
          </c:spPr>
          <c:cat>
            <c:strRef>
              <c:f>'Pyomo (CPLEX)'!$A$23:$A$25</c:f>
            </c:strRef>
          </c:cat>
          <c:val>
            <c:numRef>
              <c:f>'Pyomo (CPLEX)'!$E$23:$E$25</c:f>
              <c:numCache/>
            </c:numRef>
          </c:val>
        </c:ser>
        <c:ser>
          <c:idx val="2"/>
          <c:order val="2"/>
          <c:tx>
            <c:v>Mid1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'Pyomo (CPLEX)'!$A$23:$A$25</c:f>
            </c:strRef>
          </c:cat>
          <c:val>
            <c:numRef>
              <c:f>'Pyomo (CPLEX)'!$E$28:$E$30</c:f>
              <c:numCache/>
            </c:numRef>
          </c:val>
        </c:ser>
        <c:ser>
          <c:idx val="3"/>
          <c:order val="3"/>
          <c:tx>
            <c:v>Job 3</c:v>
          </c:tx>
          <c:spPr>
            <a:solidFill>
              <a:srgbClr val="FFC000"/>
            </a:solidFill>
            <a:ln cmpd="sng">
              <a:solidFill>
                <a:srgbClr val="000000"/>
              </a:solidFill>
            </a:ln>
          </c:spPr>
          <c:cat>
            <c:strRef>
              <c:f>'Pyomo (CPLEX)'!$A$23:$A$25</c:f>
            </c:strRef>
          </c:cat>
          <c:val>
            <c:numRef>
              <c:f>'Pyomo (CPLEX)'!$H$23:$H$25</c:f>
              <c:numCache/>
            </c:numRef>
          </c:val>
        </c:ser>
        <c:ser>
          <c:idx val="4"/>
          <c:order val="4"/>
          <c:tx>
            <c:v>Mid2</c:v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'Pyomo (CPLEX)'!$A$23:$A$25</c:f>
            </c:strRef>
          </c:cat>
          <c:val>
            <c:numRef>
              <c:f>'Pyomo (CPLEX)'!$H$28:$H$30</c:f>
              <c:numCache/>
            </c:numRef>
          </c:val>
        </c:ser>
        <c:ser>
          <c:idx val="5"/>
          <c:order val="5"/>
          <c:tx>
            <c:v>Job 4</c:v>
          </c:tx>
          <c:spPr>
            <a:solidFill>
              <a:srgbClr val="70AD47"/>
            </a:solidFill>
            <a:ln cmpd="sng">
              <a:solidFill>
                <a:srgbClr val="000000"/>
              </a:solidFill>
            </a:ln>
          </c:spPr>
          <c:cat>
            <c:strRef>
              <c:f>'Pyomo (CPLEX)'!$A$23:$A$25</c:f>
            </c:strRef>
          </c:cat>
          <c:val>
            <c:numRef>
              <c:f>'Pyomo (CPLEX)'!$K$23:$K$25</c:f>
              <c:numCache/>
            </c:numRef>
          </c:val>
        </c:ser>
        <c:ser>
          <c:idx val="6"/>
          <c:order val="6"/>
          <c:tx>
            <c:v>Mid3</c:v>
          </c:tx>
          <c:spPr>
            <a:solidFill>
              <a:schemeClr val="accent1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'Pyomo (CPLEX)'!$A$23:$A$25</c:f>
            </c:strRef>
          </c:cat>
          <c:val>
            <c:numRef>
              <c:f>'Pyomo (CPLEX)'!$K$28:$K$30</c:f>
              <c:numCache/>
            </c:numRef>
          </c:val>
        </c:ser>
        <c:ser>
          <c:idx val="7"/>
          <c:order val="7"/>
          <c:tx>
            <c:v>Job 6</c:v>
          </c:tx>
          <c:spPr>
            <a:solidFill>
              <a:srgbClr val="7030A0"/>
            </a:solidFill>
            <a:ln cmpd="sng">
              <a:solidFill>
                <a:srgbClr val="000000"/>
              </a:solidFill>
            </a:ln>
          </c:spPr>
          <c:cat>
            <c:strRef>
              <c:f>'Pyomo (CPLEX)'!$A$23:$A$25</c:f>
            </c:strRef>
          </c:cat>
          <c:val>
            <c:numRef>
              <c:f>'Pyomo (CPLEX)'!$N$23:$N$25</c:f>
              <c:numCache/>
            </c:numRef>
          </c:val>
        </c:ser>
        <c:ser>
          <c:idx val="8"/>
          <c:order val="8"/>
          <c:tx>
            <c:v>Mid4</c:v>
          </c:tx>
          <c:spPr>
            <a:solidFill>
              <a:schemeClr val="accent3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'Pyomo (CPLEX)'!$A$23:$A$25</c:f>
            </c:strRef>
          </c:cat>
          <c:val>
            <c:numRef>
              <c:f>'Pyomo (CPLEX)'!$N$28:$N$30</c:f>
              <c:numCache/>
            </c:numRef>
          </c:val>
        </c:ser>
        <c:ser>
          <c:idx val="9"/>
          <c:order val="9"/>
          <c:tx>
            <c:v>Job 5</c:v>
          </c:tx>
          <c:spPr>
            <a:solidFill>
              <a:srgbClr val="FF6699"/>
            </a:solidFill>
            <a:ln cmpd="sng">
              <a:solidFill>
                <a:srgbClr val="000000"/>
              </a:solidFill>
            </a:ln>
          </c:spPr>
          <c:cat>
            <c:strRef>
              <c:f>'Pyomo (CPLEX)'!$A$23:$A$25</c:f>
            </c:strRef>
          </c:cat>
          <c:val>
            <c:numRef>
              <c:f>'Pyomo (CPLEX)'!$Q$23:$Q$25</c:f>
              <c:numCache/>
            </c:numRef>
          </c:val>
        </c:ser>
        <c:ser>
          <c:idx val="10"/>
          <c:order val="10"/>
          <c:tx>
            <c:v>Mid5</c:v>
          </c:tx>
          <c:spPr>
            <a:solidFill>
              <a:schemeClr val="accent5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'Pyomo (CPLEX)'!$A$23:$A$25</c:f>
            </c:strRef>
          </c:cat>
          <c:val>
            <c:numRef>
              <c:f>'Pyomo (CPLEX)'!$Q$28:$Q$30</c:f>
              <c:numCache/>
            </c:numRef>
          </c:val>
        </c:ser>
        <c:ser>
          <c:idx val="11"/>
          <c:order val="11"/>
          <c:tx>
            <c:v>Job 2</c:v>
          </c:tx>
          <c:spPr>
            <a:solidFill>
              <a:srgbClr val="33CCFF"/>
            </a:solidFill>
            <a:ln cmpd="sng">
              <a:solidFill>
                <a:srgbClr val="000000"/>
              </a:solidFill>
            </a:ln>
          </c:spPr>
          <c:cat>
            <c:strRef>
              <c:f>'Pyomo (CPLEX)'!$A$23:$A$25</c:f>
            </c:strRef>
          </c:cat>
          <c:val>
            <c:numRef>
              <c:f>'Pyomo (CPLEX)'!$T$23:$T$25</c:f>
              <c:numCache/>
            </c:numRef>
          </c:val>
        </c:ser>
        <c:overlap val="100"/>
        <c:axId val="386264427"/>
        <c:axId val="159891100"/>
      </c:barChart>
      <c:catAx>
        <c:axId val="386264427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Machines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59891100"/>
      </c:catAx>
      <c:valAx>
        <c:axId val="159891100"/>
        <c:scaling>
          <c:orientation val="minMax"/>
          <c:max val="35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Time (minutes)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386264427"/>
        <c:crosses val="max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Flow shop schedule (Pyomo - CBC)</a:t>
            </a:r>
          </a:p>
        </c:rich>
      </c:tx>
      <c:overlay val="0"/>
    </c:title>
    <c:plotArea>
      <c:layout/>
      <c:barChart>
        <c:barDir val="bar"/>
        <c:grouping val="stacked"/>
        <c:ser>
          <c:idx val="0"/>
          <c:order val="0"/>
          <c:tx>
            <c:v>Mid0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'Pyomo (CBC)'!$A$23:$A$25</c:f>
            </c:strRef>
          </c:cat>
          <c:val>
            <c:numRef>
              <c:f>'Pyomo (CBC)'!$B$23:$B$25</c:f>
              <c:numCache/>
            </c:numRef>
          </c:val>
        </c:ser>
        <c:ser>
          <c:idx val="1"/>
          <c:order val="1"/>
          <c:tx>
            <c:v>Job 3</c:v>
          </c:tx>
          <c:spPr>
            <a:solidFill>
              <a:srgbClr val="ED7D31"/>
            </a:solidFill>
            <a:ln cmpd="sng">
              <a:solidFill>
                <a:srgbClr val="000000"/>
              </a:solidFill>
            </a:ln>
          </c:spPr>
          <c:cat>
            <c:strRef>
              <c:f>'Pyomo (CBC)'!$A$23:$A$25</c:f>
            </c:strRef>
          </c:cat>
          <c:val>
            <c:numRef>
              <c:f>'Pyomo (CBC)'!$E$23:$E$25</c:f>
              <c:numCache/>
            </c:numRef>
          </c:val>
        </c:ser>
        <c:ser>
          <c:idx val="2"/>
          <c:order val="2"/>
          <c:tx>
            <c:v>Mid1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'Pyomo (CBC)'!$A$23:$A$25</c:f>
            </c:strRef>
          </c:cat>
          <c:val>
            <c:numRef>
              <c:f>'Pyomo (CBC)'!$E$28:$E$30</c:f>
              <c:numCache/>
            </c:numRef>
          </c:val>
        </c:ser>
        <c:ser>
          <c:idx val="3"/>
          <c:order val="3"/>
          <c:tx>
            <c:v>Job 1</c:v>
          </c:tx>
          <c:spPr>
            <a:solidFill>
              <a:srgbClr val="FFC000"/>
            </a:solidFill>
            <a:ln cmpd="sng">
              <a:solidFill>
                <a:srgbClr val="000000"/>
              </a:solidFill>
            </a:ln>
          </c:spPr>
          <c:cat>
            <c:strRef>
              <c:f>'Pyomo (CBC)'!$A$23:$A$25</c:f>
            </c:strRef>
          </c:cat>
          <c:val>
            <c:numRef>
              <c:f>'Pyomo (CBC)'!$H$23:$H$25</c:f>
              <c:numCache/>
            </c:numRef>
          </c:val>
        </c:ser>
        <c:ser>
          <c:idx val="4"/>
          <c:order val="4"/>
          <c:tx>
            <c:v>Mid2</c:v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'Pyomo (CBC)'!$A$23:$A$25</c:f>
            </c:strRef>
          </c:cat>
          <c:val>
            <c:numRef>
              <c:f>'Pyomo (CBC)'!$H$28:$H$30</c:f>
              <c:numCache/>
            </c:numRef>
          </c:val>
        </c:ser>
        <c:ser>
          <c:idx val="5"/>
          <c:order val="5"/>
          <c:tx>
            <c:v>Job 4</c:v>
          </c:tx>
          <c:spPr>
            <a:solidFill>
              <a:srgbClr val="70AD47"/>
            </a:solidFill>
            <a:ln cmpd="sng">
              <a:solidFill>
                <a:srgbClr val="000000"/>
              </a:solidFill>
            </a:ln>
          </c:spPr>
          <c:cat>
            <c:strRef>
              <c:f>'Pyomo (CBC)'!$A$23:$A$25</c:f>
            </c:strRef>
          </c:cat>
          <c:val>
            <c:numRef>
              <c:f>'Pyomo (CBC)'!$K$23:$K$25</c:f>
              <c:numCache/>
            </c:numRef>
          </c:val>
        </c:ser>
        <c:ser>
          <c:idx val="6"/>
          <c:order val="6"/>
          <c:tx>
            <c:v>Mid3</c:v>
          </c:tx>
          <c:spPr>
            <a:solidFill>
              <a:schemeClr val="accent1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'Pyomo (CBC)'!$A$23:$A$25</c:f>
            </c:strRef>
          </c:cat>
          <c:val>
            <c:numRef>
              <c:f>'Pyomo (CBC)'!$K$28:$K$30</c:f>
              <c:numCache/>
            </c:numRef>
          </c:val>
        </c:ser>
        <c:ser>
          <c:idx val="7"/>
          <c:order val="7"/>
          <c:tx>
            <c:v>Job 6</c:v>
          </c:tx>
          <c:spPr>
            <a:solidFill>
              <a:srgbClr val="7030A0"/>
            </a:solidFill>
            <a:ln cmpd="sng">
              <a:solidFill>
                <a:srgbClr val="000000"/>
              </a:solidFill>
            </a:ln>
          </c:spPr>
          <c:cat>
            <c:strRef>
              <c:f>'Pyomo (CBC)'!$A$23:$A$25</c:f>
            </c:strRef>
          </c:cat>
          <c:val>
            <c:numRef>
              <c:f>'Pyomo (CBC)'!$N$23:$N$25</c:f>
              <c:numCache/>
            </c:numRef>
          </c:val>
        </c:ser>
        <c:ser>
          <c:idx val="8"/>
          <c:order val="8"/>
          <c:tx>
            <c:v>Mid4</c:v>
          </c:tx>
          <c:spPr>
            <a:solidFill>
              <a:schemeClr val="accent3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'Pyomo (CBC)'!$A$23:$A$25</c:f>
            </c:strRef>
          </c:cat>
          <c:val>
            <c:numRef>
              <c:f>'Pyomo (CBC)'!$N$28:$N$30</c:f>
              <c:numCache/>
            </c:numRef>
          </c:val>
        </c:ser>
        <c:ser>
          <c:idx val="9"/>
          <c:order val="9"/>
          <c:tx>
            <c:v>Job 5</c:v>
          </c:tx>
          <c:spPr>
            <a:solidFill>
              <a:srgbClr val="FF6699"/>
            </a:solidFill>
            <a:ln cmpd="sng">
              <a:solidFill>
                <a:srgbClr val="000000"/>
              </a:solidFill>
            </a:ln>
          </c:spPr>
          <c:cat>
            <c:strRef>
              <c:f>'Pyomo (CBC)'!$A$23:$A$25</c:f>
            </c:strRef>
          </c:cat>
          <c:val>
            <c:numRef>
              <c:f>'Pyomo (CBC)'!$Q$23:$Q$25</c:f>
              <c:numCache/>
            </c:numRef>
          </c:val>
        </c:ser>
        <c:ser>
          <c:idx val="10"/>
          <c:order val="10"/>
          <c:tx>
            <c:v>Mid5</c:v>
          </c:tx>
          <c:spPr>
            <a:solidFill>
              <a:schemeClr val="accent5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'Pyomo (CBC)'!$A$23:$A$25</c:f>
            </c:strRef>
          </c:cat>
          <c:val>
            <c:numRef>
              <c:f>'Pyomo (CBC)'!$Q$28:$Q$30</c:f>
              <c:numCache/>
            </c:numRef>
          </c:val>
        </c:ser>
        <c:ser>
          <c:idx val="11"/>
          <c:order val="11"/>
          <c:tx>
            <c:v>Job 2</c:v>
          </c:tx>
          <c:spPr>
            <a:solidFill>
              <a:srgbClr val="33CCFF"/>
            </a:solidFill>
            <a:ln cmpd="sng">
              <a:solidFill>
                <a:srgbClr val="000000"/>
              </a:solidFill>
            </a:ln>
          </c:spPr>
          <c:cat>
            <c:strRef>
              <c:f>'Pyomo (CBC)'!$A$23:$A$25</c:f>
            </c:strRef>
          </c:cat>
          <c:val>
            <c:numRef>
              <c:f>'Pyomo (CBC)'!$T$23:$T$25</c:f>
              <c:numCache/>
            </c:numRef>
          </c:val>
        </c:ser>
        <c:overlap val="100"/>
        <c:axId val="176967927"/>
        <c:axId val="824503392"/>
      </c:barChart>
      <c:catAx>
        <c:axId val="176967927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Machines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824503392"/>
      </c:catAx>
      <c:valAx>
        <c:axId val="824503392"/>
        <c:scaling>
          <c:orientation val="minMax"/>
          <c:max val="35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Time (minutes)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76967927"/>
        <c:crosses val="max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Flow shop schedule (GAMS - CPLEX)</a:t>
            </a:r>
          </a:p>
        </c:rich>
      </c:tx>
      <c:overlay val="0"/>
    </c:title>
    <c:plotArea>
      <c:layout/>
      <c:barChart>
        <c:barDir val="bar"/>
        <c:grouping val="stacked"/>
        <c:ser>
          <c:idx val="0"/>
          <c:order val="0"/>
          <c:tx>
            <c:v>Mid0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'GAMS (CPLEX)'!$A$23:$A$25</c:f>
            </c:strRef>
          </c:cat>
          <c:val>
            <c:numRef>
              <c:f>'GAMS (CPLEX)'!$B$23:$B$25</c:f>
              <c:numCache/>
            </c:numRef>
          </c:val>
        </c:ser>
        <c:ser>
          <c:idx val="1"/>
          <c:order val="1"/>
          <c:tx>
            <c:v>Job 1</c:v>
          </c:tx>
          <c:spPr>
            <a:solidFill>
              <a:srgbClr val="ED7D31"/>
            </a:solidFill>
            <a:ln cmpd="sng">
              <a:solidFill>
                <a:srgbClr val="000000"/>
              </a:solidFill>
            </a:ln>
          </c:spPr>
          <c:cat>
            <c:strRef>
              <c:f>'GAMS (CPLEX)'!$A$23:$A$25</c:f>
            </c:strRef>
          </c:cat>
          <c:val>
            <c:numRef>
              <c:f>'GAMS (CPLEX)'!$E$23:$E$25</c:f>
              <c:numCache/>
            </c:numRef>
          </c:val>
        </c:ser>
        <c:ser>
          <c:idx val="2"/>
          <c:order val="2"/>
          <c:tx>
            <c:v>Mid1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'GAMS (CPLEX)'!$A$23:$A$25</c:f>
            </c:strRef>
          </c:cat>
          <c:val>
            <c:numRef>
              <c:f>'GAMS (CPLEX)'!$E$28:$E$30</c:f>
              <c:numCache/>
            </c:numRef>
          </c:val>
        </c:ser>
        <c:ser>
          <c:idx val="3"/>
          <c:order val="3"/>
          <c:tx>
            <c:v>Job 4</c:v>
          </c:tx>
          <c:spPr>
            <a:solidFill>
              <a:srgbClr val="FFC000"/>
            </a:solidFill>
            <a:ln cmpd="sng">
              <a:solidFill>
                <a:srgbClr val="000000"/>
              </a:solidFill>
            </a:ln>
          </c:spPr>
          <c:cat>
            <c:strRef>
              <c:f>'GAMS (CPLEX)'!$A$23:$A$25</c:f>
            </c:strRef>
          </c:cat>
          <c:val>
            <c:numRef>
              <c:f>'GAMS (CPLEX)'!$H$23:$H$25</c:f>
              <c:numCache/>
            </c:numRef>
          </c:val>
        </c:ser>
        <c:ser>
          <c:idx val="4"/>
          <c:order val="4"/>
          <c:tx>
            <c:v>Mid2</c:v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'GAMS (CPLEX)'!$A$23:$A$25</c:f>
            </c:strRef>
          </c:cat>
          <c:val>
            <c:numRef>
              <c:f>'GAMS (CPLEX)'!$H$28:$H$30</c:f>
              <c:numCache/>
            </c:numRef>
          </c:val>
        </c:ser>
        <c:ser>
          <c:idx val="5"/>
          <c:order val="5"/>
          <c:tx>
            <c:v>Job 6</c:v>
          </c:tx>
          <c:spPr>
            <a:solidFill>
              <a:srgbClr val="70AD47"/>
            </a:solidFill>
            <a:ln cmpd="sng">
              <a:solidFill>
                <a:srgbClr val="000000"/>
              </a:solidFill>
            </a:ln>
          </c:spPr>
          <c:cat>
            <c:strRef>
              <c:f>'GAMS (CPLEX)'!$A$23:$A$25</c:f>
            </c:strRef>
          </c:cat>
          <c:val>
            <c:numRef>
              <c:f>'GAMS (CPLEX)'!$K$23:$K$25</c:f>
              <c:numCache/>
            </c:numRef>
          </c:val>
        </c:ser>
        <c:ser>
          <c:idx val="6"/>
          <c:order val="6"/>
          <c:tx>
            <c:v>Mid3</c:v>
          </c:tx>
          <c:spPr>
            <a:solidFill>
              <a:schemeClr val="accent1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'GAMS (CPLEX)'!$A$23:$A$25</c:f>
            </c:strRef>
          </c:cat>
          <c:val>
            <c:numRef>
              <c:f>'GAMS (CPLEX)'!$K$28:$K$30</c:f>
              <c:numCache/>
            </c:numRef>
          </c:val>
        </c:ser>
        <c:ser>
          <c:idx val="7"/>
          <c:order val="7"/>
          <c:tx>
            <c:v>Job 5</c:v>
          </c:tx>
          <c:spPr>
            <a:solidFill>
              <a:srgbClr val="7030A0"/>
            </a:solidFill>
            <a:ln cmpd="sng">
              <a:solidFill>
                <a:srgbClr val="000000"/>
              </a:solidFill>
            </a:ln>
          </c:spPr>
          <c:cat>
            <c:strRef>
              <c:f>'GAMS (CPLEX)'!$A$23:$A$25</c:f>
            </c:strRef>
          </c:cat>
          <c:val>
            <c:numRef>
              <c:f>'GAMS (CPLEX)'!$N$23:$N$25</c:f>
              <c:numCache/>
            </c:numRef>
          </c:val>
        </c:ser>
        <c:ser>
          <c:idx val="8"/>
          <c:order val="8"/>
          <c:tx>
            <c:v>Mid4</c:v>
          </c:tx>
          <c:spPr>
            <a:solidFill>
              <a:schemeClr val="accent3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'GAMS (CPLEX)'!$A$23:$A$25</c:f>
            </c:strRef>
          </c:cat>
          <c:val>
            <c:numRef>
              <c:f>'GAMS (CPLEX)'!$N$28:$N$30</c:f>
              <c:numCache/>
            </c:numRef>
          </c:val>
        </c:ser>
        <c:ser>
          <c:idx val="9"/>
          <c:order val="9"/>
          <c:tx>
            <c:v>Job 3</c:v>
          </c:tx>
          <c:spPr>
            <a:solidFill>
              <a:srgbClr val="FF6699"/>
            </a:solidFill>
            <a:ln cmpd="sng">
              <a:solidFill>
                <a:srgbClr val="000000"/>
              </a:solidFill>
            </a:ln>
          </c:spPr>
          <c:cat>
            <c:strRef>
              <c:f>'GAMS (CPLEX)'!$A$23:$A$25</c:f>
            </c:strRef>
          </c:cat>
          <c:val>
            <c:numRef>
              <c:f>'GAMS (CPLEX)'!$Q$23:$Q$25</c:f>
              <c:numCache/>
            </c:numRef>
          </c:val>
        </c:ser>
        <c:ser>
          <c:idx val="10"/>
          <c:order val="10"/>
          <c:tx>
            <c:v>Mid5</c:v>
          </c:tx>
          <c:spPr>
            <a:solidFill>
              <a:schemeClr val="accent5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'GAMS (CPLEX)'!$A$23:$A$25</c:f>
            </c:strRef>
          </c:cat>
          <c:val>
            <c:numRef>
              <c:f>'GAMS (CPLEX)'!$Q$28:$Q$30</c:f>
              <c:numCache/>
            </c:numRef>
          </c:val>
        </c:ser>
        <c:ser>
          <c:idx val="11"/>
          <c:order val="11"/>
          <c:tx>
            <c:v>Job 2</c:v>
          </c:tx>
          <c:spPr>
            <a:solidFill>
              <a:srgbClr val="33CCFF"/>
            </a:solidFill>
            <a:ln cmpd="sng">
              <a:solidFill>
                <a:srgbClr val="000000"/>
              </a:solidFill>
            </a:ln>
          </c:spPr>
          <c:cat>
            <c:strRef>
              <c:f>'GAMS (CPLEX)'!$A$23:$A$25</c:f>
            </c:strRef>
          </c:cat>
          <c:val>
            <c:numRef>
              <c:f>'GAMS (CPLEX)'!$T$23:$T$25</c:f>
              <c:numCache/>
            </c:numRef>
          </c:val>
        </c:ser>
        <c:overlap val="100"/>
        <c:axId val="899067921"/>
        <c:axId val="793361083"/>
      </c:barChart>
      <c:catAx>
        <c:axId val="899067921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Machines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793361083"/>
      </c:catAx>
      <c:valAx>
        <c:axId val="793361083"/>
        <c:scaling>
          <c:orientation val="minMax"/>
          <c:max val="35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Time (minutes)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899067921"/>
        <c:crosses val="max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Flow shop schedule (GAMS - CBC)</a:t>
            </a:r>
          </a:p>
        </c:rich>
      </c:tx>
      <c:overlay val="0"/>
    </c:title>
    <c:plotArea>
      <c:layout/>
      <c:barChart>
        <c:barDir val="bar"/>
        <c:grouping val="stacked"/>
        <c:ser>
          <c:idx val="0"/>
          <c:order val="0"/>
          <c:tx>
            <c:v>Mid0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'GAMS (CBC)'!$A$23:$A$25</c:f>
            </c:strRef>
          </c:cat>
          <c:val>
            <c:numRef>
              <c:f>'GAMS (CBC)'!$B$23:$B$25</c:f>
              <c:numCache/>
            </c:numRef>
          </c:val>
        </c:ser>
        <c:ser>
          <c:idx val="1"/>
          <c:order val="1"/>
          <c:tx>
            <c:v>0</c:v>
          </c:tx>
          <c:spPr>
            <a:solidFill>
              <a:srgbClr val="ED7D31"/>
            </a:solidFill>
            <a:ln cmpd="sng">
              <a:solidFill>
                <a:srgbClr val="000000"/>
              </a:solidFill>
            </a:ln>
          </c:spPr>
          <c:cat>
            <c:strRef>
              <c:f>'GAMS (CBC)'!$A$23:$A$25</c:f>
            </c:strRef>
          </c:cat>
          <c:val>
            <c:numRef>
              <c:f>'GAMS (CBC)'!$E$23:$E$25</c:f>
              <c:numCache/>
            </c:numRef>
          </c:val>
        </c:ser>
        <c:ser>
          <c:idx val="2"/>
          <c:order val="2"/>
          <c:tx>
            <c:v>Mid1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'GAMS (CBC)'!$A$23:$A$25</c:f>
            </c:strRef>
          </c:cat>
          <c:val>
            <c:numRef>
              <c:f>'GAMS (CBC)'!$E$28:$E$30</c:f>
              <c:numCache/>
            </c:numRef>
          </c:val>
        </c:ser>
        <c:ser>
          <c:idx val="3"/>
          <c:order val="3"/>
          <c:tx>
            <c:v>0</c:v>
          </c:tx>
          <c:spPr>
            <a:solidFill>
              <a:srgbClr val="FFC000"/>
            </a:solidFill>
            <a:ln cmpd="sng">
              <a:solidFill>
                <a:srgbClr val="000000"/>
              </a:solidFill>
            </a:ln>
          </c:spPr>
          <c:cat>
            <c:strRef>
              <c:f>'GAMS (CBC)'!$A$23:$A$25</c:f>
            </c:strRef>
          </c:cat>
          <c:val>
            <c:numRef>
              <c:f>'GAMS (CBC)'!$H$23:$H$25</c:f>
              <c:numCache/>
            </c:numRef>
          </c:val>
        </c:ser>
        <c:ser>
          <c:idx val="4"/>
          <c:order val="4"/>
          <c:tx>
            <c:v>Mid2</c:v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'GAMS (CBC)'!$A$23:$A$25</c:f>
            </c:strRef>
          </c:cat>
          <c:val>
            <c:numRef>
              <c:f>'GAMS (CBC)'!$H$28:$H$30</c:f>
              <c:numCache/>
            </c:numRef>
          </c:val>
        </c:ser>
        <c:ser>
          <c:idx val="5"/>
          <c:order val="5"/>
          <c:tx>
            <c:v>0</c:v>
          </c:tx>
          <c:spPr>
            <a:solidFill>
              <a:srgbClr val="70AD47"/>
            </a:solidFill>
            <a:ln cmpd="sng">
              <a:solidFill>
                <a:srgbClr val="000000"/>
              </a:solidFill>
            </a:ln>
          </c:spPr>
          <c:cat>
            <c:strRef>
              <c:f>'GAMS (CBC)'!$A$23:$A$25</c:f>
            </c:strRef>
          </c:cat>
          <c:val>
            <c:numRef>
              <c:f>'GAMS (CBC)'!$K$23:$K$25</c:f>
              <c:numCache/>
            </c:numRef>
          </c:val>
        </c:ser>
        <c:ser>
          <c:idx val="6"/>
          <c:order val="6"/>
          <c:tx>
            <c:v>Mid3</c:v>
          </c:tx>
          <c:spPr>
            <a:solidFill>
              <a:schemeClr val="accent1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'GAMS (CBC)'!$A$23:$A$25</c:f>
            </c:strRef>
          </c:cat>
          <c:val>
            <c:numRef>
              <c:f>'GAMS (CBC)'!$K$28:$K$30</c:f>
              <c:numCache/>
            </c:numRef>
          </c:val>
        </c:ser>
        <c:ser>
          <c:idx val="7"/>
          <c:order val="7"/>
          <c:tx>
            <c:v>0</c:v>
          </c:tx>
          <c:spPr>
            <a:solidFill>
              <a:srgbClr val="7030A0"/>
            </a:solidFill>
            <a:ln cmpd="sng">
              <a:solidFill>
                <a:srgbClr val="000000"/>
              </a:solidFill>
            </a:ln>
          </c:spPr>
          <c:cat>
            <c:strRef>
              <c:f>'GAMS (CBC)'!$A$23:$A$25</c:f>
            </c:strRef>
          </c:cat>
          <c:val>
            <c:numRef>
              <c:f>'GAMS (CBC)'!$N$23:$N$25</c:f>
              <c:numCache/>
            </c:numRef>
          </c:val>
        </c:ser>
        <c:ser>
          <c:idx val="8"/>
          <c:order val="8"/>
          <c:tx>
            <c:v>Mid4</c:v>
          </c:tx>
          <c:spPr>
            <a:solidFill>
              <a:schemeClr val="accent3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'GAMS (CBC)'!$A$23:$A$25</c:f>
            </c:strRef>
          </c:cat>
          <c:val>
            <c:numRef>
              <c:f>'GAMS (CBC)'!$N$28:$N$30</c:f>
              <c:numCache/>
            </c:numRef>
          </c:val>
        </c:ser>
        <c:ser>
          <c:idx val="9"/>
          <c:order val="9"/>
          <c:tx>
            <c:v>0</c:v>
          </c:tx>
          <c:spPr>
            <a:solidFill>
              <a:srgbClr val="FF6699"/>
            </a:solidFill>
            <a:ln cmpd="sng">
              <a:solidFill>
                <a:srgbClr val="000000"/>
              </a:solidFill>
            </a:ln>
          </c:spPr>
          <c:cat>
            <c:strRef>
              <c:f>'GAMS (CBC)'!$A$23:$A$25</c:f>
            </c:strRef>
          </c:cat>
          <c:val>
            <c:numRef>
              <c:f>'GAMS (CBC)'!$Q$23:$Q$25</c:f>
              <c:numCache/>
            </c:numRef>
          </c:val>
        </c:ser>
        <c:ser>
          <c:idx val="10"/>
          <c:order val="10"/>
          <c:tx>
            <c:v>Mid5</c:v>
          </c:tx>
          <c:spPr>
            <a:solidFill>
              <a:schemeClr val="accent5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'GAMS (CBC)'!$A$23:$A$25</c:f>
            </c:strRef>
          </c:cat>
          <c:val>
            <c:numRef>
              <c:f>'GAMS (CBC)'!$Q$28:$Q$30</c:f>
              <c:numCache/>
            </c:numRef>
          </c:val>
        </c:ser>
        <c:ser>
          <c:idx val="11"/>
          <c:order val="11"/>
          <c:tx>
            <c:v>0</c:v>
          </c:tx>
          <c:spPr>
            <a:solidFill>
              <a:srgbClr val="33CCFF"/>
            </a:solidFill>
            <a:ln cmpd="sng">
              <a:solidFill>
                <a:srgbClr val="000000"/>
              </a:solidFill>
            </a:ln>
          </c:spPr>
          <c:cat>
            <c:strRef>
              <c:f>'GAMS (CBC)'!$A$23:$A$25</c:f>
            </c:strRef>
          </c:cat>
          <c:val>
            <c:numRef>
              <c:f>'GAMS (CBC)'!$T$23:$T$25</c:f>
              <c:numCache/>
            </c:numRef>
          </c:val>
        </c:ser>
        <c:overlap val="100"/>
        <c:axId val="1576447120"/>
        <c:axId val="1324237739"/>
      </c:barChart>
      <c:catAx>
        <c:axId val="1576447120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Machines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324237739"/>
      </c:catAx>
      <c:valAx>
        <c:axId val="1324237739"/>
        <c:scaling>
          <c:orientation val="minMax"/>
          <c:max val="35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Time (minutes)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576447120"/>
        <c:crosses val="max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523875</xdr:colOff>
      <xdr:row>8</xdr:row>
      <xdr:rowOff>47625</xdr:rowOff>
    </xdr:from>
    <xdr:ext cx="5362575" cy="2409825"/>
    <xdr:graphicFrame>
      <xdr:nvGraphicFramePr>
        <xdr:cNvPr id="1575835829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523875</xdr:colOff>
      <xdr:row>8</xdr:row>
      <xdr:rowOff>47625</xdr:rowOff>
    </xdr:from>
    <xdr:ext cx="5362575" cy="2409825"/>
    <xdr:graphicFrame>
      <xdr:nvGraphicFramePr>
        <xdr:cNvPr id="249469468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523875</xdr:colOff>
      <xdr:row>8</xdr:row>
      <xdr:rowOff>47625</xdr:rowOff>
    </xdr:from>
    <xdr:ext cx="5362575" cy="2409825"/>
    <xdr:graphicFrame>
      <xdr:nvGraphicFramePr>
        <xdr:cNvPr id="1885958042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523875</xdr:colOff>
      <xdr:row>8</xdr:row>
      <xdr:rowOff>47625</xdr:rowOff>
    </xdr:from>
    <xdr:ext cx="5362575" cy="2409825"/>
    <xdr:graphicFrame>
      <xdr:nvGraphicFramePr>
        <xdr:cNvPr id="1136264937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523875</xdr:colOff>
      <xdr:row>8</xdr:row>
      <xdr:rowOff>47625</xdr:rowOff>
    </xdr:from>
    <xdr:ext cx="5362575" cy="2409825"/>
    <xdr:graphicFrame>
      <xdr:nvGraphicFramePr>
        <xdr:cNvPr id="1107283319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0"/>
    <col customWidth="1" min="2" max="3" width="7.63"/>
    <col customWidth="1" min="4" max="4" width="12.38"/>
    <col customWidth="1" min="5" max="5" width="7.63"/>
    <col customWidth="1" min="6" max="6" width="9.0"/>
    <col customWidth="1" min="7" max="7" width="8.88"/>
    <col customWidth="1" min="8" max="12" width="7.63"/>
    <col customWidth="1" min="13" max="13" width="8.13"/>
    <col customWidth="1" min="14" max="17" width="7.63"/>
    <col customWidth="1" min="18" max="18" width="8.0"/>
    <col customWidth="1" min="19" max="26" width="7.63"/>
  </cols>
  <sheetData>
    <row r="1">
      <c r="A1" s="1"/>
      <c r="B1" s="1"/>
      <c r="C1" s="1"/>
      <c r="D1" s="1"/>
      <c r="E1" s="1" t="s">
        <v>0</v>
      </c>
      <c r="F1" s="1" t="s">
        <v>1</v>
      </c>
      <c r="G1" s="1" t="s">
        <v>2</v>
      </c>
      <c r="H1" s="1"/>
      <c r="I1" s="1"/>
      <c r="J1" s="1"/>
      <c r="K1" s="1"/>
      <c r="L1" s="1"/>
      <c r="M1" s="1"/>
      <c r="N1" s="1"/>
      <c r="O1" s="1"/>
      <c r="P1" s="1"/>
      <c r="Q1" s="1"/>
      <c r="R1" s="1" t="s">
        <v>3</v>
      </c>
      <c r="S1" s="1"/>
      <c r="T1" s="1"/>
      <c r="U1" s="1"/>
      <c r="V1" s="1"/>
      <c r="W1" s="1"/>
      <c r="X1" s="1"/>
      <c r="Y1" s="1"/>
      <c r="Z1" s="1"/>
    </row>
    <row r="2">
      <c r="A2" s="1" t="s">
        <v>4</v>
      </c>
      <c r="D2" s="2" t="s">
        <v>5</v>
      </c>
      <c r="E2" s="1">
        <v>0.0</v>
      </c>
      <c r="F2" s="1">
        <v>3.0</v>
      </c>
      <c r="G2" s="1">
        <v>5.0</v>
      </c>
      <c r="H2" s="1"/>
      <c r="I2" s="1" t="s">
        <v>6</v>
      </c>
      <c r="K2" s="2" t="s">
        <v>5</v>
      </c>
      <c r="L2" s="1">
        <v>0.0</v>
      </c>
      <c r="M2" s="1">
        <v>0.0</v>
      </c>
      <c r="N2" s="1">
        <v>1.0</v>
      </c>
      <c r="O2" s="1">
        <v>0.0</v>
      </c>
      <c r="P2" s="1">
        <v>0.0</v>
      </c>
      <c r="Q2" s="1">
        <v>0.0</v>
      </c>
      <c r="R2" s="1" t="str">
        <f>HLOOKUP(1,K2:$Q$8,7)</f>
        <v>Job 6</v>
      </c>
      <c r="S2" s="1"/>
      <c r="T2" s="1"/>
      <c r="U2" s="1"/>
      <c r="V2" s="1"/>
      <c r="W2" s="1"/>
      <c r="X2" s="1"/>
      <c r="Y2" s="1"/>
      <c r="Z2" s="1"/>
    </row>
    <row r="3">
      <c r="D3" s="2" t="s">
        <v>7</v>
      </c>
      <c r="E3" s="1">
        <v>3.0</v>
      </c>
      <c r="F3" s="1">
        <v>6.0</v>
      </c>
      <c r="G3" s="1">
        <v>11.0</v>
      </c>
      <c r="H3" s="1"/>
      <c r="K3" s="2" t="s">
        <v>7</v>
      </c>
      <c r="L3" s="1">
        <v>1.0</v>
      </c>
      <c r="M3" s="1">
        <v>0.0</v>
      </c>
      <c r="N3" s="1">
        <v>0.0</v>
      </c>
      <c r="O3" s="1">
        <v>0.0</v>
      </c>
      <c r="P3" s="1">
        <v>0.0</v>
      </c>
      <c r="Q3" s="1">
        <v>0.0</v>
      </c>
      <c r="R3" s="1" t="str">
        <f>HLOOKUP(1,L3:Q8,6,FALSE)</f>
        <v>Job 1</v>
      </c>
      <c r="S3" s="1"/>
      <c r="T3" s="1"/>
      <c r="U3" s="1"/>
      <c r="V3" s="1"/>
      <c r="W3" s="1"/>
      <c r="X3" s="1"/>
      <c r="Y3" s="1"/>
      <c r="Z3" s="1"/>
    </row>
    <row r="4">
      <c r="D4" s="2" t="s">
        <v>8</v>
      </c>
      <c r="E4" s="1">
        <v>6.0</v>
      </c>
      <c r="F4" s="1">
        <v>11.0</v>
      </c>
      <c r="G4" s="1">
        <v>16.0</v>
      </c>
      <c r="H4" s="1"/>
      <c r="K4" s="2" t="s">
        <v>8</v>
      </c>
      <c r="L4" s="1">
        <v>0.0</v>
      </c>
      <c r="M4" s="1">
        <v>0.0</v>
      </c>
      <c r="N4" s="1">
        <v>0.0</v>
      </c>
      <c r="O4" s="1">
        <v>1.0</v>
      </c>
      <c r="P4" s="1">
        <v>0.0</v>
      </c>
      <c r="Q4" s="1">
        <v>0.0</v>
      </c>
      <c r="R4" s="1" t="str">
        <f>HLOOKUP(1,$L$4:$Q$8,5,FALSE)</f>
        <v>Job 4</v>
      </c>
      <c r="S4" s="1"/>
      <c r="T4" s="1"/>
      <c r="U4" s="1"/>
      <c r="V4" s="1"/>
      <c r="W4" s="1"/>
      <c r="X4" s="1"/>
      <c r="Y4" s="1"/>
      <c r="Z4" s="1"/>
    </row>
    <row r="5">
      <c r="D5" s="2" t="s">
        <v>9</v>
      </c>
      <c r="E5" s="1">
        <v>11.0</v>
      </c>
      <c r="F5" s="1">
        <v>18.0</v>
      </c>
      <c r="G5" s="1">
        <v>23.0</v>
      </c>
      <c r="H5" s="1"/>
      <c r="K5" s="2" t="s">
        <v>9</v>
      </c>
      <c r="L5" s="1">
        <v>0.0</v>
      </c>
      <c r="M5" s="1">
        <v>0.0</v>
      </c>
      <c r="N5" s="1">
        <v>0.0</v>
      </c>
      <c r="O5" s="1">
        <v>0.0</v>
      </c>
      <c r="P5" s="1">
        <v>0.0</v>
      </c>
      <c r="Q5" s="1">
        <v>1.0</v>
      </c>
      <c r="R5" s="1" t="str">
        <f>HLOOKUP(1,L5:$Q$8,4,FALSE)</f>
        <v>Job 6</v>
      </c>
      <c r="S5" s="1"/>
      <c r="T5" s="1"/>
      <c r="U5" s="1"/>
      <c r="V5" s="1"/>
      <c r="W5" s="1"/>
      <c r="X5" s="1"/>
      <c r="Y5" s="1"/>
      <c r="Z5" s="1"/>
    </row>
    <row r="6">
      <c r="D6" s="2" t="s">
        <v>10</v>
      </c>
      <c r="E6" s="1">
        <v>18.0</v>
      </c>
      <c r="F6" s="1">
        <v>23.0</v>
      </c>
      <c r="G6" s="1">
        <v>29.0</v>
      </c>
      <c r="H6" s="1"/>
      <c r="K6" s="2" t="s">
        <v>10</v>
      </c>
      <c r="L6" s="1">
        <v>0.0</v>
      </c>
      <c r="M6" s="1">
        <v>0.0</v>
      </c>
      <c r="N6" s="1">
        <v>0.0</v>
      </c>
      <c r="O6" s="1">
        <v>0.0</v>
      </c>
      <c r="P6" s="1">
        <v>1.0</v>
      </c>
      <c r="Q6" s="1">
        <v>0.0</v>
      </c>
      <c r="R6" s="1" t="str">
        <f>HLOOKUP(1,L6:$Q$8,3,FALSE)</f>
        <v>Job 5</v>
      </c>
      <c r="S6" s="1"/>
      <c r="T6" s="1"/>
      <c r="U6" s="1"/>
      <c r="V6" s="1"/>
      <c r="W6" s="1"/>
      <c r="X6" s="1"/>
      <c r="Y6" s="1"/>
      <c r="Z6" s="1"/>
    </row>
    <row r="7">
      <c r="D7" s="2" t="s">
        <v>11</v>
      </c>
      <c r="E7" s="1">
        <v>23.0</v>
      </c>
      <c r="F7" s="1">
        <v>29.0</v>
      </c>
      <c r="G7" s="1">
        <v>33.0</v>
      </c>
      <c r="H7" s="1"/>
      <c r="K7" s="2" t="s">
        <v>11</v>
      </c>
      <c r="L7" s="1">
        <v>0.0</v>
      </c>
      <c r="M7" s="1">
        <v>1.0</v>
      </c>
      <c r="N7" s="1">
        <v>0.0</v>
      </c>
      <c r="O7" s="1">
        <v>0.0</v>
      </c>
      <c r="P7" s="1">
        <v>0.0</v>
      </c>
      <c r="Q7" s="1">
        <v>0.0</v>
      </c>
      <c r="R7" s="1" t="str">
        <f>HLOOKUP(1,L7:$Q$8,2,FALSE)</f>
        <v>Job 2</v>
      </c>
      <c r="S7" s="1"/>
      <c r="T7" s="1"/>
      <c r="U7" s="1"/>
      <c r="V7" s="1"/>
      <c r="W7" s="1"/>
      <c r="X7" s="1"/>
      <c r="Y7" s="1"/>
      <c r="Z7" s="1"/>
    </row>
    <row r="8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 t="s">
        <v>12</v>
      </c>
      <c r="M8" s="1" t="s">
        <v>13</v>
      </c>
      <c r="N8" s="1" t="s">
        <v>14</v>
      </c>
      <c r="O8" s="1" t="s">
        <v>15</v>
      </c>
      <c r="P8" s="1" t="s">
        <v>16</v>
      </c>
      <c r="Q8" s="1" t="s">
        <v>17</v>
      </c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1"/>
      <c r="C9" s="1"/>
      <c r="D9" s="1"/>
      <c r="E9" s="1" t="s">
        <v>0</v>
      </c>
      <c r="F9" s="1" t="s">
        <v>1</v>
      </c>
      <c r="G9" s="1" t="s">
        <v>2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 t="s">
        <v>18</v>
      </c>
      <c r="D10" s="2" t="s">
        <v>5</v>
      </c>
      <c r="E10" s="1">
        <v>3.0</v>
      </c>
      <c r="F10" s="1">
        <v>5.0</v>
      </c>
      <c r="G10" s="1">
        <v>9.0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D11" s="2" t="s">
        <v>7</v>
      </c>
      <c r="E11" s="1">
        <v>6.0</v>
      </c>
      <c r="F11" s="1">
        <v>11.0</v>
      </c>
      <c r="G11" s="1">
        <v>16.0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D12" s="2" t="s">
        <v>8</v>
      </c>
      <c r="E12" s="1">
        <v>11.0</v>
      </c>
      <c r="F12" s="1">
        <v>15.0</v>
      </c>
      <c r="G12" s="1">
        <v>22.0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D13" s="2" t="s">
        <v>9</v>
      </c>
      <c r="E13" s="1">
        <v>18.0</v>
      </c>
      <c r="F13" s="1">
        <v>23.0</v>
      </c>
      <c r="G13" s="1">
        <v>29.0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D14" s="2" t="s">
        <v>10</v>
      </c>
      <c r="E14" s="1">
        <v>23.0</v>
      </c>
      <c r="F14" s="1">
        <v>27.0</v>
      </c>
      <c r="G14" s="1">
        <v>32.0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D15" s="2" t="s">
        <v>11</v>
      </c>
      <c r="E15" s="1">
        <v>29.0</v>
      </c>
      <c r="F15" s="1">
        <v>33.0</v>
      </c>
      <c r="G15" s="1">
        <v>35.0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"/>
      <c r="C16" s="1"/>
      <c r="D16" s="2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"/>
      <c r="C17" s="1"/>
      <c r="D17" s="2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"/>
      <c r="C18" s="1"/>
      <c r="D18" s="2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"/>
      <c r="C19" s="1"/>
      <c r="D19" s="2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"/>
      <c r="C20" s="1"/>
      <c r="D20" s="2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3" t="s">
        <v>19</v>
      </c>
      <c r="B22" s="3" t="s">
        <v>20</v>
      </c>
      <c r="C22" s="3" t="s">
        <v>21</v>
      </c>
      <c r="D22" s="3" t="s">
        <v>22</v>
      </c>
      <c r="E22" s="3" t="s">
        <v>23</v>
      </c>
      <c r="F22" s="3" t="s">
        <v>24</v>
      </c>
      <c r="G22" s="3" t="s">
        <v>25</v>
      </c>
      <c r="H22" s="3" t="s">
        <v>26</v>
      </c>
      <c r="I22" s="3" t="s">
        <v>27</v>
      </c>
      <c r="J22" s="3" t="s">
        <v>28</v>
      </c>
      <c r="K22" s="3" t="s">
        <v>29</v>
      </c>
      <c r="L22" s="3" t="s">
        <v>30</v>
      </c>
      <c r="M22" s="3" t="s">
        <v>31</v>
      </c>
      <c r="N22" s="3" t="s">
        <v>32</v>
      </c>
      <c r="O22" s="3" t="s">
        <v>33</v>
      </c>
      <c r="P22" s="3" t="s">
        <v>34</v>
      </c>
      <c r="Q22" s="3" t="s">
        <v>35</v>
      </c>
      <c r="R22" s="3" t="s">
        <v>36</v>
      </c>
      <c r="S22" s="3" t="s">
        <v>37</v>
      </c>
      <c r="T22" s="3" t="s">
        <v>38</v>
      </c>
      <c r="U22" s="1"/>
      <c r="V22" s="1"/>
      <c r="W22" s="1"/>
      <c r="X22" s="1"/>
      <c r="Y22" s="1"/>
      <c r="Z22" s="1"/>
    </row>
    <row r="23" ht="15.75" customHeight="1">
      <c r="A23" s="2" t="s">
        <v>0</v>
      </c>
      <c r="B23" s="1">
        <v>0.0</v>
      </c>
      <c r="C23" s="1">
        <f>E2</f>
        <v>0</v>
      </c>
      <c r="D23" s="1">
        <f>E10</f>
        <v>3</v>
      </c>
      <c r="E23" s="1">
        <f t="shared" ref="E23:E25" si="1">D23-C23</f>
        <v>3</v>
      </c>
      <c r="F23" s="1">
        <f>E3</f>
        <v>3</v>
      </c>
      <c r="G23" s="1">
        <f>E11</f>
        <v>6</v>
      </c>
      <c r="H23" s="1">
        <f t="shared" ref="H23:H25" si="2">G23-F23</f>
        <v>3</v>
      </c>
      <c r="I23" s="1">
        <f>E4</f>
        <v>6</v>
      </c>
      <c r="J23" s="1">
        <f>E12</f>
        <v>11</v>
      </c>
      <c r="K23" s="1">
        <f t="shared" ref="K23:K25" si="3">J23-I23</f>
        <v>5</v>
      </c>
      <c r="L23" s="1">
        <f>E5</f>
        <v>11</v>
      </c>
      <c r="M23" s="1">
        <f>E13</f>
        <v>18</v>
      </c>
      <c r="N23" s="1">
        <f t="shared" ref="N23:N25" si="4">M23-L23</f>
        <v>7</v>
      </c>
      <c r="O23" s="1">
        <f>E6</f>
        <v>18</v>
      </c>
      <c r="P23" s="1">
        <f>E14</f>
        <v>23</v>
      </c>
      <c r="Q23" s="1">
        <f t="shared" ref="Q23:Q25" si="5">P23-O23</f>
        <v>5</v>
      </c>
      <c r="R23" s="1">
        <f>E7</f>
        <v>23</v>
      </c>
      <c r="S23" s="1">
        <f>E15</f>
        <v>29</v>
      </c>
      <c r="T23" s="1">
        <f t="shared" ref="T23:T25" si="6">S23-R23</f>
        <v>6</v>
      </c>
      <c r="U23" s="1"/>
      <c r="V23" s="1"/>
      <c r="W23" s="1"/>
      <c r="X23" s="1"/>
      <c r="Y23" s="1"/>
      <c r="Z23" s="1"/>
    </row>
    <row r="24" ht="15.75" customHeight="1">
      <c r="A24" s="2" t="s">
        <v>1</v>
      </c>
      <c r="B24" s="1">
        <v>3.0</v>
      </c>
      <c r="C24" s="1">
        <f>F2</f>
        <v>3</v>
      </c>
      <c r="D24" s="1">
        <f>F10</f>
        <v>5</v>
      </c>
      <c r="E24" s="1">
        <f t="shared" si="1"/>
        <v>2</v>
      </c>
      <c r="F24" s="1">
        <f>F3</f>
        <v>6</v>
      </c>
      <c r="G24" s="1">
        <f>F11</f>
        <v>11</v>
      </c>
      <c r="H24" s="1">
        <f t="shared" si="2"/>
        <v>5</v>
      </c>
      <c r="I24" s="1">
        <f>F4</f>
        <v>11</v>
      </c>
      <c r="J24" s="1">
        <f>F12</f>
        <v>15</v>
      </c>
      <c r="K24" s="1">
        <f t="shared" si="3"/>
        <v>4</v>
      </c>
      <c r="L24" s="1">
        <f>F5</f>
        <v>18</v>
      </c>
      <c r="M24" s="1">
        <f>F13</f>
        <v>23</v>
      </c>
      <c r="N24" s="1">
        <f t="shared" si="4"/>
        <v>5</v>
      </c>
      <c r="O24" s="1">
        <f>F6</f>
        <v>23</v>
      </c>
      <c r="P24" s="1">
        <f>F14</f>
        <v>27</v>
      </c>
      <c r="Q24" s="1">
        <f t="shared" si="5"/>
        <v>4</v>
      </c>
      <c r="R24" s="1">
        <f>F7</f>
        <v>29</v>
      </c>
      <c r="S24" s="1">
        <f>F15</f>
        <v>33</v>
      </c>
      <c r="T24" s="1">
        <f t="shared" si="6"/>
        <v>4</v>
      </c>
      <c r="U24" s="1"/>
      <c r="V24" s="1"/>
      <c r="W24" s="1"/>
      <c r="X24" s="1"/>
      <c r="Y24" s="1"/>
      <c r="Z24" s="1"/>
    </row>
    <row r="25" ht="15.75" customHeight="1">
      <c r="A25" s="2" t="s">
        <v>2</v>
      </c>
      <c r="B25" s="1">
        <v>5.0</v>
      </c>
      <c r="C25" s="1">
        <f>G2</f>
        <v>5</v>
      </c>
      <c r="D25" s="1">
        <f>G10</f>
        <v>9</v>
      </c>
      <c r="E25" s="1">
        <f t="shared" si="1"/>
        <v>4</v>
      </c>
      <c r="F25" s="1">
        <f>G3</f>
        <v>11</v>
      </c>
      <c r="G25" s="1">
        <f>G11</f>
        <v>16</v>
      </c>
      <c r="H25" s="1">
        <f t="shared" si="2"/>
        <v>5</v>
      </c>
      <c r="I25" s="1">
        <f>G4</f>
        <v>16</v>
      </c>
      <c r="J25" s="1">
        <f>G12</f>
        <v>22</v>
      </c>
      <c r="K25" s="1">
        <f t="shared" si="3"/>
        <v>6</v>
      </c>
      <c r="L25" s="1">
        <f>G5</f>
        <v>23</v>
      </c>
      <c r="M25" s="1">
        <f>G13</f>
        <v>29</v>
      </c>
      <c r="N25" s="1">
        <f t="shared" si="4"/>
        <v>6</v>
      </c>
      <c r="O25" s="1">
        <f>G6</f>
        <v>29</v>
      </c>
      <c r="P25" s="1">
        <f>G14</f>
        <v>32</v>
      </c>
      <c r="Q25" s="1">
        <f t="shared" si="5"/>
        <v>3</v>
      </c>
      <c r="R25" s="1">
        <f>G7</f>
        <v>33</v>
      </c>
      <c r="S25" s="1">
        <f>G15</f>
        <v>35</v>
      </c>
      <c r="T25" s="1">
        <f t="shared" si="6"/>
        <v>2</v>
      </c>
      <c r="U25" s="1"/>
      <c r="V25" s="1"/>
      <c r="W25" s="1"/>
      <c r="X25" s="1"/>
      <c r="Y25" s="1"/>
      <c r="Z25" s="1"/>
    </row>
    <row r="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36.75" customHeight="1">
      <c r="A27" s="2" t="s">
        <v>39</v>
      </c>
      <c r="E27" s="3" t="s">
        <v>40</v>
      </c>
      <c r="F27" s="1"/>
      <c r="G27" s="1"/>
      <c r="H27" s="3" t="s">
        <v>41</v>
      </c>
      <c r="I27" s="1"/>
      <c r="J27" s="1"/>
      <c r="K27" s="3" t="s">
        <v>42</v>
      </c>
      <c r="L27" s="1"/>
      <c r="M27" s="1"/>
      <c r="N27" s="3" t="s">
        <v>43</v>
      </c>
      <c r="O27" s="1"/>
      <c r="P27" s="1"/>
      <c r="Q27" s="3" t="s">
        <v>44</v>
      </c>
      <c r="R27" s="1"/>
      <c r="S27" s="1"/>
      <c r="T27" s="3"/>
      <c r="U27" s="1"/>
      <c r="V27" s="1"/>
      <c r="W27" s="1"/>
      <c r="X27" s="1"/>
      <c r="Y27" s="1"/>
      <c r="Z27" s="1"/>
    </row>
    <row r="28" ht="39.75" customHeight="1">
      <c r="A28" s="2" t="s">
        <v>45</v>
      </c>
      <c r="E28" s="1">
        <f t="shared" ref="E28:E30" si="7">F23-D23</f>
        <v>0</v>
      </c>
      <c r="F28" s="1"/>
      <c r="G28" s="1"/>
      <c r="H28" s="1">
        <f t="shared" ref="H28:H30" si="8">I23-G23</f>
        <v>0</v>
      </c>
      <c r="I28" s="1"/>
      <c r="J28" s="1"/>
      <c r="K28" s="1">
        <f t="shared" ref="K28:K30" si="9">L23-J23</f>
        <v>0</v>
      </c>
      <c r="L28" s="1"/>
      <c r="M28" s="1"/>
      <c r="N28" s="1">
        <f t="shared" ref="N28:N30" si="10">O23-M23</f>
        <v>0</v>
      </c>
      <c r="O28" s="1"/>
      <c r="P28" s="1"/>
      <c r="Q28" s="1">
        <f t="shared" ref="Q28:Q30" si="11">R23-P23</f>
        <v>0</v>
      </c>
      <c r="R28" s="1"/>
      <c r="S28" s="1"/>
      <c r="T28" s="1"/>
      <c r="U28" s="1"/>
      <c r="V28" s="1"/>
      <c r="W28" s="1"/>
      <c r="X28" s="1"/>
      <c r="Y28" s="1"/>
      <c r="Z28" s="1"/>
    </row>
    <row r="29" ht="36.0" customHeight="1">
      <c r="A29" s="2" t="s">
        <v>46</v>
      </c>
      <c r="E29" s="1">
        <f t="shared" si="7"/>
        <v>1</v>
      </c>
      <c r="F29" s="1"/>
      <c r="G29" s="1"/>
      <c r="H29" s="1">
        <f t="shared" si="8"/>
        <v>0</v>
      </c>
      <c r="I29" s="1"/>
      <c r="J29" s="1"/>
      <c r="K29" s="1">
        <f t="shared" si="9"/>
        <v>3</v>
      </c>
      <c r="L29" s="1"/>
      <c r="M29" s="1"/>
      <c r="N29" s="1">
        <f t="shared" si="10"/>
        <v>0</v>
      </c>
      <c r="O29" s="1"/>
      <c r="P29" s="1"/>
      <c r="Q29" s="1">
        <f t="shared" si="11"/>
        <v>2</v>
      </c>
      <c r="R29" s="1"/>
      <c r="S29" s="1"/>
      <c r="T29" s="1"/>
      <c r="U29" s="1"/>
      <c r="V29" s="1"/>
      <c r="W29" s="1"/>
      <c r="X29" s="1"/>
      <c r="Y29" s="1"/>
      <c r="Z29" s="1"/>
    </row>
    <row r="30" ht="51.75" customHeight="1">
      <c r="A30" s="2" t="s">
        <v>47</v>
      </c>
      <c r="E30" s="1">
        <f t="shared" si="7"/>
        <v>2</v>
      </c>
      <c r="F30" s="1"/>
      <c r="G30" s="1"/>
      <c r="H30" s="1">
        <f t="shared" si="8"/>
        <v>0</v>
      </c>
      <c r="I30" s="1"/>
      <c r="J30" s="1"/>
      <c r="K30" s="1">
        <f t="shared" si="9"/>
        <v>1</v>
      </c>
      <c r="L30" s="1"/>
      <c r="M30" s="1"/>
      <c r="N30" s="1">
        <f t="shared" si="10"/>
        <v>0</v>
      </c>
      <c r="O30" s="1"/>
      <c r="P30" s="1"/>
      <c r="Q30" s="1">
        <f t="shared" si="11"/>
        <v>1</v>
      </c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7">
    <mergeCell ref="A2:C7"/>
    <mergeCell ref="I2:J7"/>
    <mergeCell ref="A10:C15"/>
    <mergeCell ref="A27:D27"/>
    <mergeCell ref="A28:D28"/>
    <mergeCell ref="A29:D29"/>
    <mergeCell ref="A30:D30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0"/>
    <col customWidth="1" min="2" max="3" width="7.63"/>
    <col customWidth="1" min="4" max="4" width="12.38"/>
    <col customWidth="1" min="5" max="5" width="7.63"/>
    <col customWidth="1" min="6" max="6" width="9.0"/>
    <col customWidth="1" min="7" max="7" width="8.88"/>
    <col customWidth="1" min="8" max="12" width="7.63"/>
    <col customWidth="1" min="13" max="13" width="8.13"/>
    <col customWidth="1" min="14" max="17" width="7.63"/>
    <col customWidth="1" min="18" max="18" width="8.0"/>
    <col customWidth="1" min="19" max="26" width="7.63"/>
  </cols>
  <sheetData>
    <row r="1">
      <c r="A1" s="1"/>
      <c r="B1" s="1"/>
      <c r="C1" s="1"/>
      <c r="D1" s="1"/>
      <c r="E1" s="1" t="s">
        <v>0</v>
      </c>
      <c r="F1" s="1" t="s">
        <v>1</v>
      </c>
      <c r="G1" s="1" t="s">
        <v>2</v>
      </c>
      <c r="H1" s="1"/>
      <c r="I1" s="1"/>
      <c r="J1" s="1"/>
      <c r="K1" s="1"/>
      <c r="L1" s="1"/>
      <c r="M1" s="1"/>
      <c r="N1" s="1"/>
      <c r="O1" s="1"/>
      <c r="P1" s="1"/>
      <c r="Q1" s="1"/>
      <c r="R1" s="1" t="s">
        <v>3</v>
      </c>
      <c r="S1" s="1"/>
      <c r="T1" s="1"/>
      <c r="U1" s="1"/>
      <c r="V1" s="1"/>
      <c r="W1" s="1"/>
      <c r="X1" s="1"/>
      <c r="Y1" s="1"/>
      <c r="Z1" s="1"/>
    </row>
    <row r="2">
      <c r="A2" s="1" t="s">
        <v>4</v>
      </c>
      <c r="D2" s="2" t="s">
        <v>5</v>
      </c>
      <c r="E2" s="1">
        <v>0.0</v>
      </c>
      <c r="F2" s="1">
        <v>3.0</v>
      </c>
      <c r="G2" s="1">
        <v>8.0</v>
      </c>
      <c r="H2" s="1"/>
      <c r="I2" s="1" t="s">
        <v>6</v>
      </c>
      <c r="K2" s="2" t="s">
        <v>5</v>
      </c>
      <c r="L2" s="1">
        <v>1.0</v>
      </c>
      <c r="M2" s="1">
        <v>0.0</v>
      </c>
      <c r="N2" s="1">
        <v>0.0</v>
      </c>
      <c r="O2" s="1">
        <v>0.0</v>
      </c>
      <c r="P2" s="1">
        <v>0.0</v>
      </c>
      <c r="Q2" s="1">
        <v>0.0</v>
      </c>
      <c r="R2" s="1" t="str">
        <f>HLOOKUP(1,K2:Q8,7,FALSE)</f>
        <v>Job 1</v>
      </c>
      <c r="S2" s="1"/>
      <c r="T2" s="1"/>
      <c r="U2" s="1"/>
      <c r="V2" s="1"/>
      <c r="W2" s="1"/>
      <c r="X2" s="1"/>
      <c r="Y2" s="1"/>
      <c r="Z2" s="1"/>
    </row>
    <row r="3">
      <c r="D3" s="2" t="s">
        <v>7</v>
      </c>
      <c r="E3" s="1">
        <v>3.0</v>
      </c>
      <c r="F3" s="1">
        <v>8.0</v>
      </c>
      <c r="G3" s="1">
        <v>13.0</v>
      </c>
      <c r="H3" s="1"/>
      <c r="K3" s="2" t="s">
        <v>7</v>
      </c>
      <c r="L3" s="1">
        <v>0.0</v>
      </c>
      <c r="M3" s="1">
        <v>0.0</v>
      </c>
      <c r="N3" s="1">
        <v>1.0</v>
      </c>
      <c r="O3" s="1">
        <v>0.0</v>
      </c>
      <c r="P3" s="1">
        <v>0.0</v>
      </c>
      <c r="Q3" s="1">
        <v>0.0</v>
      </c>
      <c r="R3" s="1" t="str">
        <f>HLOOKUP(1,L3:Q8,6,FALSE)</f>
        <v>Job 3</v>
      </c>
      <c r="S3" s="1"/>
      <c r="T3" s="1"/>
      <c r="U3" s="1"/>
      <c r="V3" s="1"/>
      <c r="W3" s="1"/>
      <c r="X3" s="1"/>
      <c r="Y3" s="1"/>
      <c r="Z3" s="1"/>
    </row>
    <row r="4">
      <c r="D4" s="2" t="s">
        <v>8</v>
      </c>
      <c r="E4" s="1">
        <v>6.0</v>
      </c>
      <c r="F4" s="1">
        <v>11.0</v>
      </c>
      <c r="G4" s="1">
        <v>17.0</v>
      </c>
      <c r="H4" s="1"/>
      <c r="K4" s="2" t="s">
        <v>8</v>
      </c>
      <c r="L4" s="1">
        <v>0.0</v>
      </c>
      <c r="M4" s="1">
        <v>0.0</v>
      </c>
      <c r="N4" s="1">
        <v>0.0</v>
      </c>
      <c r="O4" s="1">
        <v>1.0</v>
      </c>
      <c r="P4" s="1">
        <v>0.0</v>
      </c>
      <c r="Q4" s="1">
        <v>0.0</v>
      </c>
      <c r="R4" s="1" t="str">
        <f>HLOOKUP(1,$L$4:$Q$8,5,FALSE)</f>
        <v>Job 4</v>
      </c>
      <c r="S4" s="1"/>
      <c r="T4" s="1"/>
      <c r="U4" s="1"/>
      <c r="V4" s="1"/>
      <c r="W4" s="1"/>
      <c r="X4" s="1"/>
      <c r="Y4" s="1"/>
      <c r="Z4" s="1"/>
    </row>
    <row r="5">
      <c r="D5" s="2" t="s">
        <v>9</v>
      </c>
      <c r="E5" s="1">
        <v>11.0</v>
      </c>
      <c r="F5" s="1">
        <v>18.0</v>
      </c>
      <c r="G5" s="1">
        <v>23.0</v>
      </c>
      <c r="H5" s="1"/>
      <c r="K5" s="2" t="s">
        <v>9</v>
      </c>
      <c r="L5" s="1">
        <v>0.0</v>
      </c>
      <c r="M5" s="1">
        <v>0.0</v>
      </c>
      <c r="N5" s="1">
        <v>0.0</v>
      </c>
      <c r="O5" s="1">
        <v>0.0</v>
      </c>
      <c r="P5" s="1">
        <v>0.0</v>
      </c>
      <c r="Q5" s="1">
        <v>1.0</v>
      </c>
      <c r="R5" s="1" t="str">
        <f>HLOOKUP(1,L5:$Q$8,4,FALSE)</f>
        <v>Job 6</v>
      </c>
      <c r="S5" s="1"/>
      <c r="T5" s="1"/>
      <c r="U5" s="1"/>
      <c r="V5" s="1"/>
      <c r="W5" s="1"/>
      <c r="X5" s="1"/>
      <c r="Y5" s="1"/>
      <c r="Z5" s="1"/>
    </row>
    <row r="6">
      <c r="D6" s="2" t="s">
        <v>10</v>
      </c>
      <c r="E6" s="1">
        <v>18.0</v>
      </c>
      <c r="F6" s="1">
        <v>25.0</v>
      </c>
      <c r="G6" s="1">
        <v>29.0</v>
      </c>
      <c r="H6" s="1"/>
      <c r="K6" s="2" t="s">
        <v>10</v>
      </c>
      <c r="L6" s="1">
        <v>0.0</v>
      </c>
      <c r="M6" s="1">
        <v>0.0</v>
      </c>
      <c r="N6" s="1">
        <v>0.0</v>
      </c>
      <c r="O6" s="1">
        <v>0.0</v>
      </c>
      <c r="P6" s="1">
        <v>1.0</v>
      </c>
      <c r="Q6" s="1">
        <v>0.0</v>
      </c>
      <c r="R6" s="1" t="str">
        <f>HLOOKUP(1,L6:$Q$8,3,FALSE)</f>
        <v>Job 5</v>
      </c>
      <c r="S6" s="1"/>
      <c r="T6" s="1"/>
      <c r="U6" s="1"/>
      <c r="V6" s="1"/>
      <c r="W6" s="1"/>
      <c r="X6" s="1"/>
      <c r="Y6" s="1"/>
      <c r="Z6" s="1"/>
    </row>
    <row r="7">
      <c r="D7" s="2" t="s">
        <v>11</v>
      </c>
      <c r="E7" s="1">
        <v>23.0</v>
      </c>
      <c r="F7" s="1">
        <v>29.0</v>
      </c>
      <c r="G7" s="1">
        <v>33.0</v>
      </c>
      <c r="H7" s="1"/>
      <c r="K7" s="2" t="s">
        <v>11</v>
      </c>
      <c r="L7" s="1">
        <v>0.0</v>
      </c>
      <c r="M7" s="1">
        <v>1.0</v>
      </c>
      <c r="N7" s="1">
        <v>0.0</v>
      </c>
      <c r="O7" s="1">
        <v>0.0</v>
      </c>
      <c r="P7" s="1">
        <v>0.0</v>
      </c>
      <c r="Q7" s="1">
        <v>0.0</v>
      </c>
      <c r="R7" s="1" t="str">
        <f>HLOOKUP(1,L7:$Q$8,2,FALSE)</f>
        <v>Job 2</v>
      </c>
      <c r="S7" s="1"/>
      <c r="T7" s="1"/>
      <c r="U7" s="1"/>
      <c r="V7" s="1"/>
      <c r="W7" s="1"/>
      <c r="X7" s="1"/>
      <c r="Y7" s="1"/>
      <c r="Z7" s="1"/>
    </row>
    <row r="8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 t="s">
        <v>12</v>
      </c>
      <c r="M8" s="1" t="s">
        <v>13</v>
      </c>
      <c r="N8" s="1" t="s">
        <v>14</v>
      </c>
      <c r="O8" s="1" t="s">
        <v>15</v>
      </c>
      <c r="P8" s="1" t="s">
        <v>16</v>
      </c>
      <c r="Q8" s="1" t="s">
        <v>17</v>
      </c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1"/>
      <c r="C9" s="1"/>
      <c r="D9" s="1"/>
      <c r="E9" s="1" t="s">
        <v>0</v>
      </c>
      <c r="F9" s="1" t="s">
        <v>1</v>
      </c>
      <c r="G9" s="1" t="s">
        <v>2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 t="s">
        <v>18</v>
      </c>
      <c r="D10" s="2" t="s">
        <v>5</v>
      </c>
      <c r="E10" s="1">
        <v>3.0</v>
      </c>
      <c r="F10" s="1">
        <v>8.0</v>
      </c>
      <c r="G10" s="1">
        <v>13.0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D11" s="2" t="s">
        <v>7</v>
      </c>
      <c r="E11" s="1">
        <v>6.0</v>
      </c>
      <c r="F11" s="1">
        <v>10.0</v>
      </c>
      <c r="G11" s="1">
        <v>17.0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D12" s="2" t="s">
        <v>8</v>
      </c>
      <c r="E12" s="1">
        <v>11.0</v>
      </c>
      <c r="F12" s="1">
        <v>15.0</v>
      </c>
      <c r="G12" s="1">
        <v>23.0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D13" s="2" t="s">
        <v>9</v>
      </c>
      <c r="E13" s="1">
        <v>18.0</v>
      </c>
      <c r="F13" s="1">
        <v>23.0</v>
      </c>
      <c r="G13" s="1">
        <v>29.0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D14" s="2" t="s">
        <v>10</v>
      </c>
      <c r="E14" s="1">
        <v>23.0</v>
      </c>
      <c r="F14" s="1">
        <v>29.0</v>
      </c>
      <c r="G14" s="1">
        <v>32.0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D15" s="2" t="s">
        <v>11</v>
      </c>
      <c r="E15" s="1">
        <v>29.0</v>
      </c>
      <c r="F15" s="1">
        <v>33.0</v>
      </c>
      <c r="G15" s="1">
        <v>35.0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"/>
      <c r="C16" s="1"/>
      <c r="D16" s="2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"/>
      <c r="C17" s="1"/>
      <c r="D17" s="2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"/>
      <c r="C18" s="1"/>
      <c r="D18" s="2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"/>
      <c r="C19" s="1"/>
      <c r="D19" s="2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"/>
      <c r="C20" s="1"/>
      <c r="D20" s="2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3" t="s">
        <v>19</v>
      </c>
      <c r="B22" s="3" t="s">
        <v>20</v>
      </c>
      <c r="C22" s="3" t="s">
        <v>21</v>
      </c>
      <c r="D22" s="3" t="s">
        <v>22</v>
      </c>
      <c r="E22" s="3" t="s">
        <v>23</v>
      </c>
      <c r="F22" s="3" t="s">
        <v>24</v>
      </c>
      <c r="G22" s="3" t="s">
        <v>25</v>
      </c>
      <c r="H22" s="3" t="s">
        <v>26</v>
      </c>
      <c r="I22" s="3" t="s">
        <v>27</v>
      </c>
      <c r="J22" s="3" t="s">
        <v>28</v>
      </c>
      <c r="K22" s="3" t="s">
        <v>29</v>
      </c>
      <c r="L22" s="3" t="s">
        <v>30</v>
      </c>
      <c r="M22" s="3" t="s">
        <v>31</v>
      </c>
      <c r="N22" s="3" t="s">
        <v>32</v>
      </c>
      <c r="O22" s="3" t="s">
        <v>33</v>
      </c>
      <c r="P22" s="3" t="s">
        <v>34</v>
      </c>
      <c r="Q22" s="3" t="s">
        <v>35</v>
      </c>
      <c r="R22" s="3" t="s">
        <v>36</v>
      </c>
      <c r="S22" s="3" t="s">
        <v>37</v>
      </c>
      <c r="T22" s="3" t="s">
        <v>38</v>
      </c>
      <c r="U22" s="1"/>
      <c r="V22" s="1"/>
      <c r="W22" s="1"/>
      <c r="X22" s="1"/>
      <c r="Y22" s="1"/>
      <c r="Z22" s="1"/>
    </row>
    <row r="23" ht="15.75" customHeight="1">
      <c r="A23" s="2" t="s">
        <v>0</v>
      </c>
      <c r="B23" s="1">
        <f>E2</f>
        <v>0</v>
      </c>
      <c r="C23" s="1">
        <f>E2</f>
        <v>0</v>
      </c>
      <c r="D23" s="1">
        <f>E10</f>
        <v>3</v>
      </c>
      <c r="E23" s="1">
        <f t="shared" ref="E23:E25" si="1">D23-C23</f>
        <v>3</v>
      </c>
      <c r="F23" s="1">
        <f>E3</f>
        <v>3</v>
      </c>
      <c r="G23" s="1">
        <f>E11</f>
        <v>6</v>
      </c>
      <c r="H23" s="1">
        <f t="shared" ref="H23:H25" si="2">G23-F23</f>
        <v>3</v>
      </c>
      <c r="I23" s="1">
        <f>E4</f>
        <v>6</v>
      </c>
      <c r="J23" s="1">
        <f>E12</f>
        <v>11</v>
      </c>
      <c r="K23" s="1">
        <f t="shared" ref="K23:K25" si="3">J23-I23</f>
        <v>5</v>
      </c>
      <c r="L23" s="1">
        <f>E5</f>
        <v>11</v>
      </c>
      <c r="M23" s="1">
        <f>E13</f>
        <v>18</v>
      </c>
      <c r="N23" s="1">
        <f t="shared" ref="N23:N25" si="4">M23-L23</f>
        <v>7</v>
      </c>
      <c r="O23" s="1">
        <f>E6</f>
        <v>18</v>
      </c>
      <c r="P23" s="1">
        <f>E14</f>
        <v>23</v>
      </c>
      <c r="Q23" s="1">
        <f t="shared" ref="Q23:Q25" si="5">P23-O23</f>
        <v>5</v>
      </c>
      <c r="R23" s="1">
        <f>E7</f>
        <v>23</v>
      </c>
      <c r="S23" s="1">
        <f>E15</f>
        <v>29</v>
      </c>
      <c r="T23" s="1">
        <f t="shared" ref="T23:T25" si="6">S23-R23</f>
        <v>6</v>
      </c>
      <c r="U23" s="1"/>
      <c r="V23" s="1"/>
      <c r="W23" s="1"/>
      <c r="X23" s="1"/>
      <c r="Y23" s="1"/>
      <c r="Z23" s="1"/>
    </row>
    <row r="24" ht="15.75" customHeight="1">
      <c r="A24" s="2" t="s">
        <v>1</v>
      </c>
      <c r="B24" s="1">
        <f>F2</f>
        <v>3</v>
      </c>
      <c r="C24" s="1">
        <f>F2</f>
        <v>3</v>
      </c>
      <c r="D24" s="1">
        <f>F10</f>
        <v>8</v>
      </c>
      <c r="E24" s="1">
        <f t="shared" si="1"/>
        <v>5</v>
      </c>
      <c r="F24" s="1">
        <f>F3</f>
        <v>8</v>
      </c>
      <c r="G24" s="1">
        <f>F11</f>
        <v>10</v>
      </c>
      <c r="H24" s="1">
        <f t="shared" si="2"/>
        <v>2</v>
      </c>
      <c r="I24" s="1">
        <f>F4</f>
        <v>11</v>
      </c>
      <c r="J24" s="1">
        <f>F12</f>
        <v>15</v>
      </c>
      <c r="K24" s="1">
        <f t="shared" si="3"/>
        <v>4</v>
      </c>
      <c r="L24" s="1">
        <f>F5</f>
        <v>18</v>
      </c>
      <c r="M24" s="1">
        <f>F13</f>
        <v>23</v>
      </c>
      <c r="N24" s="1">
        <f t="shared" si="4"/>
        <v>5</v>
      </c>
      <c r="O24" s="1">
        <f>F6</f>
        <v>25</v>
      </c>
      <c r="P24" s="1">
        <f>F14</f>
        <v>29</v>
      </c>
      <c r="Q24" s="1">
        <f t="shared" si="5"/>
        <v>4</v>
      </c>
      <c r="R24" s="1">
        <f>F7</f>
        <v>29</v>
      </c>
      <c r="S24" s="1">
        <f>F15</f>
        <v>33</v>
      </c>
      <c r="T24" s="1">
        <f t="shared" si="6"/>
        <v>4</v>
      </c>
      <c r="U24" s="1"/>
      <c r="V24" s="1"/>
      <c r="W24" s="1"/>
      <c r="X24" s="1"/>
      <c r="Y24" s="1"/>
      <c r="Z24" s="1"/>
    </row>
    <row r="25" ht="15.75" customHeight="1">
      <c r="A25" s="2" t="s">
        <v>2</v>
      </c>
      <c r="B25" s="1">
        <f>G2</f>
        <v>8</v>
      </c>
      <c r="C25" s="1">
        <f>G2</f>
        <v>8</v>
      </c>
      <c r="D25" s="1">
        <f>G10</f>
        <v>13</v>
      </c>
      <c r="E25" s="1">
        <f t="shared" si="1"/>
        <v>5</v>
      </c>
      <c r="F25" s="1">
        <f>G3</f>
        <v>13</v>
      </c>
      <c r="G25" s="1">
        <f>G11</f>
        <v>17</v>
      </c>
      <c r="H25" s="1">
        <f t="shared" si="2"/>
        <v>4</v>
      </c>
      <c r="I25" s="1">
        <f>G4</f>
        <v>17</v>
      </c>
      <c r="J25" s="1">
        <f>G12</f>
        <v>23</v>
      </c>
      <c r="K25" s="1">
        <f t="shared" si="3"/>
        <v>6</v>
      </c>
      <c r="L25" s="1">
        <f>G5</f>
        <v>23</v>
      </c>
      <c r="M25" s="1">
        <f>G13</f>
        <v>29</v>
      </c>
      <c r="N25" s="1">
        <f t="shared" si="4"/>
        <v>6</v>
      </c>
      <c r="O25" s="1">
        <f>G6</f>
        <v>29</v>
      </c>
      <c r="P25" s="1">
        <f>G14</f>
        <v>32</v>
      </c>
      <c r="Q25" s="1">
        <f t="shared" si="5"/>
        <v>3</v>
      </c>
      <c r="R25" s="1">
        <f>G7</f>
        <v>33</v>
      </c>
      <c r="S25" s="1">
        <f>G15</f>
        <v>35</v>
      </c>
      <c r="T25" s="1">
        <f t="shared" si="6"/>
        <v>2</v>
      </c>
      <c r="U25" s="1"/>
      <c r="V25" s="1"/>
      <c r="W25" s="1"/>
      <c r="X25" s="1"/>
      <c r="Y25" s="1"/>
      <c r="Z25" s="1"/>
    </row>
    <row r="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36.75" customHeight="1">
      <c r="A27" s="2" t="s">
        <v>39</v>
      </c>
      <c r="E27" s="3" t="s">
        <v>40</v>
      </c>
      <c r="F27" s="1"/>
      <c r="G27" s="1"/>
      <c r="H27" s="3" t="s">
        <v>41</v>
      </c>
      <c r="I27" s="1"/>
      <c r="J27" s="1"/>
      <c r="K27" s="3" t="s">
        <v>42</v>
      </c>
      <c r="L27" s="1"/>
      <c r="M27" s="1"/>
      <c r="N27" s="3" t="s">
        <v>43</v>
      </c>
      <c r="O27" s="1"/>
      <c r="P27" s="1"/>
      <c r="Q27" s="3" t="s">
        <v>44</v>
      </c>
      <c r="R27" s="1"/>
      <c r="S27" s="1"/>
      <c r="T27" s="3"/>
      <c r="U27" s="1"/>
      <c r="V27" s="1"/>
      <c r="W27" s="1"/>
      <c r="X27" s="1"/>
      <c r="Y27" s="1"/>
      <c r="Z27" s="1"/>
    </row>
    <row r="28" ht="39.75" customHeight="1">
      <c r="A28" s="2" t="s">
        <v>45</v>
      </c>
      <c r="E28" s="1">
        <f t="shared" ref="E28:E30" si="7">F23-D23</f>
        <v>0</v>
      </c>
      <c r="F28" s="1"/>
      <c r="G28" s="1"/>
      <c r="H28" s="1">
        <f t="shared" ref="H28:H30" si="8">I23-G23</f>
        <v>0</v>
      </c>
      <c r="I28" s="1"/>
      <c r="J28" s="1"/>
      <c r="K28" s="1">
        <f t="shared" ref="K28:K30" si="9">L23-J23</f>
        <v>0</v>
      </c>
      <c r="L28" s="1"/>
      <c r="M28" s="1"/>
      <c r="N28" s="1">
        <f t="shared" ref="N28:N30" si="10">O23-M23</f>
        <v>0</v>
      </c>
      <c r="O28" s="1"/>
      <c r="P28" s="1"/>
      <c r="Q28" s="1">
        <f t="shared" ref="Q28:Q30" si="11">R23-P23</f>
        <v>0</v>
      </c>
      <c r="R28" s="1"/>
      <c r="S28" s="1"/>
      <c r="T28" s="1"/>
      <c r="U28" s="1"/>
      <c r="V28" s="1"/>
      <c r="W28" s="1"/>
      <c r="X28" s="1"/>
      <c r="Y28" s="1"/>
      <c r="Z28" s="1"/>
    </row>
    <row r="29" ht="36.0" customHeight="1">
      <c r="A29" s="2" t="s">
        <v>46</v>
      </c>
      <c r="E29" s="1">
        <f t="shared" si="7"/>
        <v>0</v>
      </c>
      <c r="F29" s="1"/>
      <c r="G29" s="1"/>
      <c r="H29" s="1">
        <f t="shared" si="8"/>
        <v>1</v>
      </c>
      <c r="I29" s="1"/>
      <c r="J29" s="1"/>
      <c r="K29" s="1">
        <f t="shared" si="9"/>
        <v>3</v>
      </c>
      <c r="L29" s="1"/>
      <c r="M29" s="1"/>
      <c r="N29" s="1">
        <f t="shared" si="10"/>
        <v>2</v>
      </c>
      <c r="O29" s="1"/>
      <c r="P29" s="1"/>
      <c r="Q29" s="1">
        <f t="shared" si="11"/>
        <v>0</v>
      </c>
      <c r="R29" s="1"/>
      <c r="S29" s="1"/>
      <c r="T29" s="1"/>
      <c r="U29" s="1"/>
      <c r="V29" s="1"/>
      <c r="W29" s="1"/>
      <c r="X29" s="1"/>
      <c r="Y29" s="1"/>
      <c r="Z29" s="1"/>
    </row>
    <row r="30" ht="51.75" customHeight="1">
      <c r="A30" s="2" t="s">
        <v>47</v>
      </c>
      <c r="E30" s="1">
        <f t="shared" si="7"/>
        <v>0</v>
      </c>
      <c r="F30" s="1"/>
      <c r="G30" s="1"/>
      <c r="H30" s="1">
        <f t="shared" si="8"/>
        <v>0</v>
      </c>
      <c r="I30" s="1"/>
      <c r="J30" s="1"/>
      <c r="K30" s="1">
        <f t="shared" si="9"/>
        <v>0</v>
      </c>
      <c r="L30" s="1"/>
      <c r="M30" s="1"/>
      <c r="N30" s="1">
        <f t="shared" si="10"/>
        <v>0</v>
      </c>
      <c r="O30" s="1"/>
      <c r="P30" s="1"/>
      <c r="Q30" s="1">
        <f t="shared" si="11"/>
        <v>1</v>
      </c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7">
    <mergeCell ref="A2:C7"/>
    <mergeCell ref="I2:J7"/>
    <mergeCell ref="A10:C15"/>
    <mergeCell ref="A27:D27"/>
    <mergeCell ref="A28:D28"/>
    <mergeCell ref="A29:D29"/>
    <mergeCell ref="A30:D30"/>
  </mergeCells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0"/>
    <col customWidth="1" min="2" max="3" width="7.63"/>
    <col customWidth="1" min="4" max="4" width="12.38"/>
    <col customWidth="1" min="5" max="5" width="7.63"/>
    <col customWidth="1" min="6" max="6" width="9.0"/>
    <col customWidth="1" min="7" max="7" width="8.88"/>
    <col customWidth="1" min="8" max="12" width="7.63"/>
    <col customWidth="1" min="13" max="13" width="8.13"/>
    <col customWidth="1" min="14" max="17" width="7.63"/>
    <col customWidth="1" min="18" max="18" width="8.0"/>
    <col customWidth="1" min="19" max="26" width="7.63"/>
  </cols>
  <sheetData>
    <row r="1">
      <c r="A1" s="1"/>
      <c r="B1" s="1"/>
      <c r="C1" s="1"/>
      <c r="D1" s="1"/>
      <c r="E1" s="1" t="s">
        <v>0</v>
      </c>
      <c r="F1" s="1" t="s">
        <v>1</v>
      </c>
      <c r="G1" s="1" t="s">
        <v>2</v>
      </c>
      <c r="H1" s="1"/>
      <c r="I1" s="1"/>
      <c r="J1" s="1"/>
      <c r="K1" s="1"/>
      <c r="L1" s="1"/>
      <c r="M1" s="1"/>
      <c r="N1" s="1"/>
      <c r="O1" s="1"/>
      <c r="P1" s="1"/>
      <c r="Q1" s="1"/>
      <c r="R1" s="1" t="s">
        <v>3</v>
      </c>
      <c r="S1" s="1"/>
      <c r="T1" s="1"/>
      <c r="U1" s="1"/>
      <c r="V1" s="1"/>
      <c r="W1" s="1"/>
      <c r="X1" s="1"/>
      <c r="Y1" s="1"/>
      <c r="Z1" s="1"/>
    </row>
    <row r="2">
      <c r="A2" s="1" t="s">
        <v>4</v>
      </c>
      <c r="D2" s="2" t="s">
        <v>5</v>
      </c>
      <c r="E2" s="1">
        <v>0.0</v>
      </c>
      <c r="F2" s="1">
        <v>3.0</v>
      </c>
      <c r="G2" s="1">
        <v>5.0</v>
      </c>
      <c r="H2" s="1"/>
      <c r="I2" s="1" t="s">
        <v>6</v>
      </c>
      <c r="K2" s="2" t="s">
        <v>5</v>
      </c>
      <c r="L2" s="1">
        <v>0.0</v>
      </c>
      <c r="M2" s="1">
        <v>0.0</v>
      </c>
      <c r="N2" s="1">
        <v>1.0</v>
      </c>
      <c r="O2" s="1">
        <v>0.0</v>
      </c>
      <c r="P2" s="1">
        <v>0.0</v>
      </c>
      <c r="Q2" s="1">
        <v>0.0</v>
      </c>
      <c r="R2" s="1" t="str">
        <f>HLOOKUP(1,K2:Q8,7,FALSE)</f>
        <v>Job 3</v>
      </c>
      <c r="S2" s="1"/>
      <c r="T2" s="1"/>
      <c r="U2" s="1"/>
      <c r="V2" s="1"/>
      <c r="W2" s="1"/>
      <c r="X2" s="1"/>
      <c r="Y2" s="1"/>
      <c r="Z2" s="1"/>
    </row>
    <row r="3">
      <c r="D3" s="2" t="s">
        <v>7</v>
      </c>
      <c r="E3" s="1">
        <v>3.0</v>
      </c>
      <c r="F3" s="1">
        <v>6.0</v>
      </c>
      <c r="G3" s="1">
        <v>11.0</v>
      </c>
      <c r="H3" s="1"/>
      <c r="K3" s="2" t="s">
        <v>7</v>
      </c>
      <c r="L3" s="1">
        <v>1.0</v>
      </c>
      <c r="M3" s="1">
        <v>0.0</v>
      </c>
      <c r="N3" s="1">
        <v>0.0</v>
      </c>
      <c r="O3" s="1">
        <v>0.0</v>
      </c>
      <c r="P3" s="1">
        <v>0.0</v>
      </c>
      <c r="Q3" s="1">
        <v>0.0</v>
      </c>
      <c r="R3" s="1" t="str">
        <f>HLOOKUP(1,L3:Q8,6,FALSE)</f>
        <v>Job 1</v>
      </c>
      <c r="S3" s="1"/>
      <c r="T3" s="1"/>
      <c r="U3" s="1"/>
      <c r="V3" s="1"/>
      <c r="W3" s="1"/>
      <c r="X3" s="1"/>
      <c r="Y3" s="1"/>
      <c r="Z3" s="1"/>
    </row>
    <row r="4">
      <c r="D4" s="2" t="s">
        <v>8</v>
      </c>
      <c r="E4" s="1">
        <v>6.0</v>
      </c>
      <c r="F4" s="1">
        <v>11.0</v>
      </c>
      <c r="G4" s="1">
        <v>16.0</v>
      </c>
      <c r="H4" s="1"/>
      <c r="K4" s="2" t="s">
        <v>8</v>
      </c>
      <c r="L4" s="1">
        <v>0.0</v>
      </c>
      <c r="M4" s="1">
        <v>0.0</v>
      </c>
      <c r="N4" s="1">
        <v>0.0</v>
      </c>
      <c r="O4" s="1">
        <v>1.0</v>
      </c>
      <c r="P4" s="1">
        <v>0.0</v>
      </c>
      <c r="Q4" s="1">
        <v>0.0</v>
      </c>
      <c r="R4" s="1" t="str">
        <f>HLOOKUP(1,$L$4:$Q$8,5,FALSE)</f>
        <v>Job 4</v>
      </c>
      <c r="S4" s="1"/>
      <c r="T4" s="1"/>
      <c r="U4" s="1"/>
      <c r="V4" s="1"/>
      <c r="W4" s="1"/>
      <c r="X4" s="1"/>
      <c r="Y4" s="1"/>
      <c r="Z4" s="1"/>
    </row>
    <row r="5">
      <c r="D5" s="2" t="s">
        <v>9</v>
      </c>
      <c r="E5" s="1">
        <v>11.0</v>
      </c>
      <c r="F5" s="1">
        <v>18.0</v>
      </c>
      <c r="G5" s="1">
        <v>23.0</v>
      </c>
      <c r="H5" s="1"/>
      <c r="K5" s="2" t="s">
        <v>9</v>
      </c>
      <c r="L5" s="1">
        <v>0.0</v>
      </c>
      <c r="M5" s="1">
        <v>0.0</v>
      </c>
      <c r="N5" s="1">
        <v>0.0</v>
      </c>
      <c r="O5" s="1">
        <v>0.0</v>
      </c>
      <c r="P5" s="1">
        <v>0.0</v>
      </c>
      <c r="Q5" s="1">
        <v>1.0</v>
      </c>
      <c r="R5" s="1" t="str">
        <f>HLOOKUP(1,L5:$Q$8,4,FALSE)</f>
        <v>Job 6</v>
      </c>
      <c r="S5" s="1"/>
      <c r="T5" s="1"/>
      <c r="U5" s="1"/>
      <c r="V5" s="1"/>
      <c r="W5" s="1"/>
      <c r="X5" s="1"/>
      <c r="Y5" s="1"/>
      <c r="Z5" s="1"/>
    </row>
    <row r="6">
      <c r="D6" s="2" t="s">
        <v>10</v>
      </c>
      <c r="E6" s="1">
        <v>18.0</v>
      </c>
      <c r="F6" s="1">
        <v>23.0</v>
      </c>
      <c r="G6" s="1">
        <v>29.0</v>
      </c>
      <c r="H6" s="1"/>
      <c r="K6" s="2" t="s">
        <v>10</v>
      </c>
      <c r="L6" s="1">
        <v>0.0</v>
      </c>
      <c r="M6" s="1">
        <v>0.0</v>
      </c>
      <c r="N6" s="1">
        <v>0.0</v>
      </c>
      <c r="O6" s="1">
        <v>0.0</v>
      </c>
      <c r="P6" s="1">
        <v>1.0</v>
      </c>
      <c r="Q6" s="1">
        <v>0.0</v>
      </c>
      <c r="R6" s="1" t="str">
        <f>HLOOKUP(1,L6:$Q$8,3,FALSE)</f>
        <v>Job 5</v>
      </c>
      <c r="S6" s="1"/>
      <c r="T6" s="1"/>
      <c r="U6" s="1"/>
      <c r="V6" s="1"/>
      <c r="W6" s="1"/>
      <c r="X6" s="1"/>
      <c r="Y6" s="1"/>
      <c r="Z6" s="1"/>
    </row>
    <row r="7">
      <c r="D7" s="2" t="s">
        <v>11</v>
      </c>
      <c r="E7" s="1">
        <v>23.0</v>
      </c>
      <c r="F7" s="1">
        <v>29.0</v>
      </c>
      <c r="G7" s="1">
        <v>33.0</v>
      </c>
      <c r="H7" s="1"/>
      <c r="K7" s="2" t="s">
        <v>11</v>
      </c>
      <c r="L7" s="1">
        <v>0.0</v>
      </c>
      <c r="M7" s="1">
        <v>1.0</v>
      </c>
      <c r="N7" s="1">
        <v>0.0</v>
      </c>
      <c r="O7" s="1">
        <v>0.0</v>
      </c>
      <c r="P7" s="1">
        <v>0.0</v>
      </c>
      <c r="Q7" s="1">
        <v>0.0</v>
      </c>
      <c r="R7" s="1" t="str">
        <f>HLOOKUP(1,L7:$Q$8,2,FALSE)</f>
        <v>Job 2</v>
      </c>
      <c r="S7" s="1"/>
      <c r="T7" s="1"/>
      <c r="U7" s="1"/>
      <c r="V7" s="1"/>
      <c r="W7" s="1"/>
      <c r="X7" s="1"/>
      <c r="Y7" s="1"/>
      <c r="Z7" s="1"/>
    </row>
    <row r="8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 t="s">
        <v>12</v>
      </c>
      <c r="M8" s="1" t="s">
        <v>13</v>
      </c>
      <c r="N8" s="1" t="s">
        <v>14</v>
      </c>
      <c r="O8" s="1" t="s">
        <v>15</v>
      </c>
      <c r="P8" s="1" t="s">
        <v>16</v>
      </c>
      <c r="Q8" s="1" t="s">
        <v>17</v>
      </c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1"/>
      <c r="C9" s="1"/>
      <c r="D9" s="1"/>
      <c r="E9" s="1" t="s">
        <v>0</v>
      </c>
      <c r="F9" s="1" t="s">
        <v>1</v>
      </c>
      <c r="G9" s="1" t="s">
        <v>2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 t="s">
        <v>18</v>
      </c>
      <c r="D10" s="2" t="s">
        <v>5</v>
      </c>
      <c r="E10" s="1">
        <v>3.0</v>
      </c>
      <c r="F10" s="1">
        <v>5.0</v>
      </c>
      <c r="G10" s="1">
        <v>9.0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D11" s="2" t="s">
        <v>7</v>
      </c>
      <c r="E11" s="1">
        <v>6.0</v>
      </c>
      <c r="F11" s="1">
        <v>11.0</v>
      </c>
      <c r="G11" s="1">
        <v>16.0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D12" s="2" t="s">
        <v>8</v>
      </c>
      <c r="E12" s="1">
        <v>11.0</v>
      </c>
      <c r="F12" s="1">
        <v>15.0</v>
      </c>
      <c r="G12" s="1">
        <v>22.0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D13" s="2" t="s">
        <v>9</v>
      </c>
      <c r="E13" s="1">
        <v>18.0</v>
      </c>
      <c r="F13" s="1">
        <v>23.0</v>
      </c>
      <c r="G13" s="1">
        <v>29.0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D14" s="2" t="s">
        <v>10</v>
      </c>
      <c r="E14" s="1">
        <v>23.0</v>
      </c>
      <c r="F14" s="1">
        <v>27.0</v>
      </c>
      <c r="G14" s="1">
        <v>32.0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D15" s="2" t="s">
        <v>11</v>
      </c>
      <c r="E15" s="1">
        <v>29.0</v>
      </c>
      <c r="F15" s="1">
        <v>33.0</v>
      </c>
      <c r="G15" s="1">
        <v>35.0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"/>
      <c r="C16" s="1"/>
      <c r="D16" s="2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"/>
      <c r="C17" s="1"/>
      <c r="D17" s="2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"/>
      <c r="C18" s="1"/>
      <c r="D18" s="2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"/>
      <c r="C19" s="1"/>
      <c r="D19" s="2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"/>
      <c r="C20" s="1"/>
      <c r="D20" s="2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3" t="s">
        <v>19</v>
      </c>
      <c r="B22" s="3" t="s">
        <v>20</v>
      </c>
      <c r="C22" s="3" t="s">
        <v>21</v>
      </c>
      <c r="D22" s="3" t="s">
        <v>22</v>
      </c>
      <c r="E22" s="3" t="s">
        <v>23</v>
      </c>
      <c r="F22" s="3" t="s">
        <v>24</v>
      </c>
      <c r="G22" s="3" t="s">
        <v>25</v>
      </c>
      <c r="H22" s="3" t="s">
        <v>26</v>
      </c>
      <c r="I22" s="3" t="s">
        <v>27</v>
      </c>
      <c r="J22" s="3" t="s">
        <v>28</v>
      </c>
      <c r="K22" s="3" t="s">
        <v>29</v>
      </c>
      <c r="L22" s="3" t="s">
        <v>30</v>
      </c>
      <c r="M22" s="3" t="s">
        <v>31</v>
      </c>
      <c r="N22" s="3" t="s">
        <v>32</v>
      </c>
      <c r="O22" s="3" t="s">
        <v>33</v>
      </c>
      <c r="P22" s="3" t="s">
        <v>34</v>
      </c>
      <c r="Q22" s="3" t="s">
        <v>35</v>
      </c>
      <c r="R22" s="3" t="s">
        <v>36</v>
      </c>
      <c r="S22" s="3" t="s">
        <v>37</v>
      </c>
      <c r="T22" s="3" t="s">
        <v>38</v>
      </c>
      <c r="U22" s="1"/>
      <c r="V22" s="1"/>
      <c r="W22" s="1"/>
      <c r="X22" s="1"/>
      <c r="Y22" s="1"/>
      <c r="Z22" s="1"/>
    </row>
    <row r="23" ht="15.75" customHeight="1">
      <c r="A23" s="2" t="s">
        <v>0</v>
      </c>
      <c r="B23" s="1">
        <f>E2</f>
        <v>0</v>
      </c>
      <c r="C23" s="1">
        <f>E2</f>
        <v>0</v>
      </c>
      <c r="D23" s="1">
        <f>E10</f>
        <v>3</v>
      </c>
      <c r="E23" s="1">
        <f t="shared" ref="E23:E25" si="1">D23-C23</f>
        <v>3</v>
      </c>
      <c r="F23" s="1">
        <f>E3</f>
        <v>3</v>
      </c>
      <c r="G23" s="1">
        <f>E11</f>
        <v>6</v>
      </c>
      <c r="H23" s="1">
        <f t="shared" ref="H23:H25" si="2">G23-F23</f>
        <v>3</v>
      </c>
      <c r="I23" s="1">
        <f>E4</f>
        <v>6</v>
      </c>
      <c r="J23" s="1">
        <f>E12</f>
        <v>11</v>
      </c>
      <c r="K23" s="1">
        <f t="shared" ref="K23:K25" si="3">J23-I23</f>
        <v>5</v>
      </c>
      <c r="L23" s="1">
        <f>E5</f>
        <v>11</v>
      </c>
      <c r="M23" s="1">
        <f>E13</f>
        <v>18</v>
      </c>
      <c r="N23" s="1">
        <f t="shared" ref="N23:N25" si="4">M23-L23</f>
        <v>7</v>
      </c>
      <c r="O23" s="1">
        <f>E6</f>
        <v>18</v>
      </c>
      <c r="P23" s="1">
        <f>E14</f>
        <v>23</v>
      </c>
      <c r="Q23" s="1">
        <f t="shared" ref="Q23:Q25" si="5">P23-O23</f>
        <v>5</v>
      </c>
      <c r="R23" s="1">
        <f>E7</f>
        <v>23</v>
      </c>
      <c r="S23" s="1">
        <f>E15</f>
        <v>29</v>
      </c>
      <c r="T23" s="1">
        <f t="shared" ref="T23:T25" si="6">S23-R23</f>
        <v>6</v>
      </c>
      <c r="U23" s="1"/>
      <c r="V23" s="1"/>
      <c r="W23" s="1"/>
      <c r="X23" s="1"/>
      <c r="Y23" s="1"/>
      <c r="Z23" s="1"/>
    </row>
    <row r="24" ht="15.75" customHeight="1">
      <c r="A24" s="2" t="s">
        <v>1</v>
      </c>
      <c r="B24" s="1">
        <f>F2</f>
        <v>3</v>
      </c>
      <c r="C24" s="1">
        <f>F2</f>
        <v>3</v>
      </c>
      <c r="D24" s="1">
        <f>F10</f>
        <v>5</v>
      </c>
      <c r="E24" s="1">
        <f t="shared" si="1"/>
        <v>2</v>
      </c>
      <c r="F24" s="1">
        <f>F3</f>
        <v>6</v>
      </c>
      <c r="G24" s="1">
        <f>F11</f>
        <v>11</v>
      </c>
      <c r="H24" s="1">
        <f t="shared" si="2"/>
        <v>5</v>
      </c>
      <c r="I24" s="1">
        <f>F4</f>
        <v>11</v>
      </c>
      <c r="J24" s="1">
        <f>F12</f>
        <v>15</v>
      </c>
      <c r="K24" s="1">
        <f t="shared" si="3"/>
        <v>4</v>
      </c>
      <c r="L24" s="1">
        <f>F5</f>
        <v>18</v>
      </c>
      <c r="M24" s="1">
        <f>F13</f>
        <v>23</v>
      </c>
      <c r="N24" s="1">
        <f t="shared" si="4"/>
        <v>5</v>
      </c>
      <c r="O24" s="1">
        <f>F6</f>
        <v>23</v>
      </c>
      <c r="P24" s="1">
        <f>F14</f>
        <v>27</v>
      </c>
      <c r="Q24" s="1">
        <f t="shared" si="5"/>
        <v>4</v>
      </c>
      <c r="R24" s="1">
        <f>F7</f>
        <v>29</v>
      </c>
      <c r="S24" s="1">
        <f>F15</f>
        <v>33</v>
      </c>
      <c r="T24" s="1">
        <f t="shared" si="6"/>
        <v>4</v>
      </c>
      <c r="U24" s="1"/>
      <c r="V24" s="1"/>
      <c r="W24" s="1"/>
      <c r="X24" s="1"/>
      <c r="Y24" s="1"/>
      <c r="Z24" s="1"/>
    </row>
    <row r="25" ht="15.75" customHeight="1">
      <c r="A25" s="2" t="s">
        <v>2</v>
      </c>
      <c r="B25" s="1">
        <f>G2</f>
        <v>5</v>
      </c>
      <c r="C25" s="1">
        <f>G2</f>
        <v>5</v>
      </c>
      <c r="D25" s="1">
        <f>G10</f>
        <v>9</v>
      </c>
      <c r="E25" s="1">
        <f t="shared" si="1"/>
        <v>4</v>
      </c>
      <c r="F25" s="1">
        <f>G3</f>
        <v>11</v>
      </c>
      <c r="G25" s="1">
        <f>G11</f>
        <v>16</v>
      </c>
      <c r="H25" s="1">
        <f t="shared" si="2"/>
        <v>5</v>
      </c>
      <c r="I25" s="1">
        <f>G4</f>
        <v>16</v>
      </c>
      <c r="J25" s="1">
        <f>G12</f>
        <v>22</v>
      </c>
      <c r="K25" s="1">
        <f t="shared" si="3"/>
        <v>6</v>
      </c>
      <c r="L25" s="1">
        <f>G5</f>
        <v>23</v>
      </c>
      <c r="M25" s="1">
        <f>G13</f>
        <v>29</v>
      </c>
      <c r="N25" s="1">
        <f t="shared" si="4"/>
        <v>6</v>
      </c>
      <c r="O25" s="1">
        <f>G6</f>
        <v>29</v>
      </c>
      <c r="P25" s="1">
        <f>G14</f>
        <v>32</v>
      </c>
      <c r="Q25" s="1">
        <f t="shared" si="5"/>
        <v>3</v>
      </c>
      <c r="R25" s="1">
        <f>G7</f>
        <v>33</v>
      </c>
      <c r="S25" s="1">
        <f>G15</f>
        <v>35</v>
      </c>
      <c r="T25" s="1">
        <f t="shared" si="6"/>
        <v>2</v>
      </c>
      <c r="U25" s="1"/>
      <c r="V25" s="1"/>
      <c r="W25" s="1"/>
      <c r="X25" s="1"/>
      <c r="Y25" s="1"/>
      <c r="Z25" s="1"/>
    </row>
    <row r="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36.75" customHeight="1">
      <c r="A27" s="2" t="s">
        <v>39</v>
      </c>
      <c r="E27" s="3" t="s">
        <v>40</v>
      </c>
      <c r="F27" s="1"/>
      <c r="G27" s="1"/>
      <c r="H27" s="3" t="s">
        <v>41</v>
      </c>
      <c r="I27" s="1"/>
      <c r="J27" s="1"/>
      <c r="K27" s="3" t="s">
        <v>42</v>
      </c>
      <c r="L27" s="1"/>
      <c r="M27" s="1"/>
      <c r="N27" s="3" t="s">
        <v>43</v>
      </c>
      <c r="O27" s="1"/>
      <c r="P27" s="1"/>
      <c r="Q27" s="3" t="s">
        <v>44</v>
      </c>
      <c r="R27" s="1"/>
      <c r="S27" s="1"/>
      <c r="T27" s="3"/>
      <c r="U27" s="1"/>
      <c r="V27" s="1"/>
      <c r="W27" s="1"/>
      <c r="X27" s="1"/>
      <c r="Y27" s="1"/>
      <c r="Z27" s="1"/>
    </row>
    <row r="28" ht="39.75" customHeight="1">
      <c r="A28" s="2" t="s">
        <v>45</v>
      </c>
      <c r="E28" s="1">
        <f t="shared" ref="E28:E30" si="7">F23-D23</f>
        <v>0</v>
      </c>
      <c r="F28" s="1"/>
      <c r="G28" s="1"/>
      <c r="H28" s="1">
        <f t="shared" ref="H28:H30" si="8">I23-G23</f>
        <v>0</v>
      </c>
      <c r="I28" s="1"/>
      <c r="J28" s="1"/>
      <c r="K28" s="1">
        <f t="shared" ref="K28:K30" si="9">L23-J23</f>
        <v>0</v>
      </c>
      <c r="L28" s="1"/>
      <c r="M28" s="1"/>
      <c r="N28" s="1">
        <f t="shared" ref="N28:N30" si="10">O23-M23</f>
        <v>0</v>
      </c>
      <c r="O28" s="1"/>
      <c r="P28" s="1"/>
      <c r="Q28" s="1">
        <f t="shared" ref="Q28:Q30" si="11">R23-P23</f>
        <v>0</v>
      </c>
      <c r="R28" s="1"/>
      <c r="S28" s="1"/>
      <c r="T28" s="1"/>
      <c r="U28" s="1"/>
      <c r="V28" s="1"/>
      <c r="W28" s="1"/>
      <c r="X28" s="1"/>
      <c r="Y28" s="1"/>
      <c r="Z28" s="1"/>
    </row>
    <row r="29" ht="36.0" customHeight="1">
      <c r="A29" s="2" t="s">
        <v>46</v>
      </c>
      <c r="E29" s="1">
        <f t="shared" si="7"/>
        <v>1</v>
      </c>
      <c r="F29" s="1"/>
      <c r="G29" s="1"/>
      <c r="H29" s="1">
        <f t="shared" si="8"/>
        <v>0</v>
      </c>
      <c r="I29" s="1"/>
      <c r="J29" s="1"/>
      <c r="K29" s="1">
        <f t="shared" si="9"/>
        <v>3</v>
      </c>
      <c r="L29" s="1"/>
      <c r="M29" s="1"/>
      <c r="N29" s="1">
        <f t="shared" si="10"/>
        <v>0</v>
      </c>
      <c r="O29" s="1"/>
      <c r="P29" s="1"/>
      <c r="Q29" s="1">
        <f t="shared" si="11"/>
        <v>2</v>
      </c>
      <c r="R29" s="1"/>
      <c r="S29" s="1"/>
      <c r="T29" s="1"/>
      <c r="U29" s="1"/>
      <c r="V29" s="1"/>
      <c r="W29" s="1"/>
      <c r="X29" s="1"/>
      <c r="Y29" s="1"/>
      <c r="Z29" s="1"/>
    </row>
    <row r="30" ht="51.75" customHeight="1">
      <c r="A30" s="2" t="s">
        <v>47</v>
      </c>
      <c r="E30" s="1">
        <f t="shared" si="7"/>
        <v>2</v>
      </c>
      <c r="F30" s="1"/>
      <c r="G30" s="1"/>
      <c r="H30" s="1">
        <f t="shared" si="8"/>
        <v>0</v>
      </c>
      <c r="I30" s="1"/>
      <c r="J30" s="1"/>
      <c r="K30" s="1">
        <f t="shared" si="9"/>
        <v>1</v>
      </c>
      <c r="L30" s="1"/>
      <c r="M30" s="1"/>
      <c r="N30" s="1">
        <f t="shared" si="10"/>
        <v>0</v>
      </c>
      <c r="O30" s="1"/>
      <c r="P30" s="1"/>
      <c r="Q30" s="1">
        <f t="shared" si="11"/>
        <v>1</v>
      </c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7">
    <mergeCell ref="A2:C7"/>
    <mergeCell ref="I2:J7"/>
    <mergeCell ref="A10:C15"/>
    <mergeCell ref="A27:D27"/>
    <mergeCell ref="A28:D28"/>
    <mergeCell ref="A29:D29"/>
    <mergeCell ref="A30:D30"/>
  </mergeCells>
  <printOptions/>
  <pageMargins bottom="0.75" footer="0.0" header="0.0" left="0.7" right="0.7" top="0.7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0"/>
    <col customWidth="1" min="2" max="3" width="7.63"/>
    <col customWidth="1" min="4" max="4" width="12.38"/>
    <col customWidth="1" min="5" max="5" width="7.63"/>
    <col customWidth="1" min="6" max="6" width="9.0"/>
    <col customWidth="1" min="7" max="7" width="8.88"/>
    <col customWidth="1" min="8" max="12" width="7.63"/>
    <col customWidth="1" min="13" max="13" width="8.13"/>
    <col customWidth="1" min="14" max="17" width="7.63"/>
    <col customWidth="1" min="18" max="18" width="8.0"/>
    <col customWidth="1" min="19" max="26" width="7.63"/>
  </cols>
  <sheetData>
    <row r="1">
      <c r="A1" s="1"/>
      <c r="B1" s="1"/>
      <c r="C1" s="1"/>
      <c r="D1" s="1"/>
      <c r="E1" s="1" t="s">
        <v>0</v>
      </c>
      <c r="F1" s="1" t="s">
        <v>1</v>
      </c>
      <c r="G1" s="1" t="s">
        <v>2</v>
      </c>
      <c r="H1" s="1"/>
      <c r="I1" s="1"/>
      <c r="J1" s="1"/>
      <c r="K1" s="1"/>
      <c r="L1" s="1"/>
      <c r="M1" s="1"/>
      <c r="N1" s="1"/>
      <c r="O1" s="1"/>
      <c r="P1" s="1"/>
      <c r="Q1" s="1"/>
      <c r="R1" s="1" t="s">
        <v>3</v>
      </c>
      <c r="S1" s="1"/>
      <c r="T1" s="1"/>
      <c r="U1" s="1"/>
      <c r="V1" s="1"/>
      <c r="W1" s="1"/>
      <c r="X1" s="1"/>
      <c r="Y1" s="1"/>
      <c r="Z1" s="1"/>
    </row>
    <row r="2">
      <c r="A2" s="1" t="s">
        <v>4</v>
      </c>
      <c r="D2" s="2" t="s">
        <v>5</v>
      </c>
      <c r="E2" s="1">
        <v>0.0</v>
      </c>
      <c r="F2" s="1">
        <v>3.0</v>
      </c>
      <c r="G2" s="1">
        <v>8.0</v>
      </c>
      <c r="H2" s="1"/>
      <c r="I2" s="1" t="s">
        <v>6</v>
      </c>
      <c r="K2" s="2" t="s">
        <v>5</v>
      </c>
      <c r="L2" s="1">
        <v>1.0</v>
      </c>
      <c r="M2" s="1">
        <v>0.0</v>
      </c>
      <c r="N2" s="1">
        <v>0.0</v>
      </c>
      <c r="O2" s="1">
        <v>0.0</v>
      </c>
      <c r="P2" s="1">
        <v>0.0</v>
      </c>
      <c r="Q2" s="1">
        <v>0.0</v>
      </c>
      <c r="R2" s="1" t="str">
        <f>HLOOKUP(1,K2:Q8,7,FALSE)</f>
        <v>Job 1</v>
      </c>
      <c r="S2" s="1"/>
      <c r="T2" s="1"/>
      <c r="U2" s="1"/>
      <c r="V2" s="1"/>
      <c r="W2" s="1"/>
      <c r="X2" s="1"/>
      <c r="Y2" s="1"/>
      <c r="Z2" s="1"/>
    </row>
    <row r="3">
      <c r="D3" s="2" t="s">
        <v>7</v>
      </c>
      <c r="E3" s="1">
        <v>3.0</v>
      </c>
      <c r="F3" s="1">
        <v>8.0</v>
      </c>
      <c r="G3" s="1">
        <v>13.0</v>
      </c>
      <c r="H3" s="1"/>
      <c r="K3" s="2" t="s">
        <v>7</v>
      </c>
      <c r="L3" s="1">
        <v>0.0</v>
      </c>
      <c r="M3" s="1">
        <v>0.0</v>
      </c>
      <c r="N3" s="1">
        <v>0.0</v>
      </c>
      <c r="O3" s="1">
        <v>1.0</v>
      </c>
      <c r="P3" s="1">
        <v>0.0</v>
      </c>
      <c r="Q3" s="1">
        <v>0.0</v>
      </c>
      <c r="R3" s="1" t="str">
        <f>HLOOKUP(1,L3:Q8,6,FALSE)</f>
        <v>Job 4</v>
      </c>
      <c r="S3" s="1"/>
      <c r="T3" s="1"/>
      <c r="U3" s="1"/>
      <c r="V3" s="1"/>
      <c r="W3" s="1"/>
      <c r="X3" s="1"/>
      <c r="Y3" s="1"/>
      <c r="Z3" s="1"/>
    </row>
    <row r="4">
      <c r="D4" s="2" t="s">
        <v>8</v>
      </c>
      <c r="E4" s="1">
        <v>8.0</v>
      </c>
      <c r="F4" s="1">
        <v>15.0</v>
      </c>
      <c r="G4" s="1">
        <v>20.0</v>
      </c>
      <c r="H4" s="1"/>
      <c r="K4" s="2" t="s">
        <v>8</v>
      </c>
      <c r="L4" s="1">
        <v>0.0</v>
      </c>
      <c r="M4" s="1">
        <v>0.0</v>
      </c>
      <c r="N4" s="1">
        <v>0.0</v>
      </c>
      <c r="O4" s="1">
        <v>0.0</v>
      </c>
      <c r="P4" s="1">
        <v>0.0</v>
      </c>
      <c r="Q4" s="1">
        <v>1.0</v>
      </c>
      <c r="R4" s="1" t="str">
        <f>HLOOKUP(1,$L$4:$Q$8,5,FALSE)</f>
        <v>Job 6</v>
      </c>
      <c r="S4" s="1"/>
      <c r="T4" s="1"/>
      <c r="U4" s="1"/>
      <c r="V4" s="1"/>
      <c r="W4" s="1"/>
      <c r="X4" s="1"/>
      <c r="Y4" s="1"/>
      <c r="Z4" s="1"/>
    </row>
    <row r="5">
      <c r="D5" s="2" t="s">
        <v>9</v>
      </c>
      <c r="E5" s="1">
        <v>15.0</v>
      </c>
      <c r="F5" s="1">
        <v>20.0</v>
      </c>
      <c r="G5" s="1">
        <v>26.0</v>
      </c>
      <c r="H5" s="1"/>
      <c r="K5" s="2" t="s">
        <v>9</v>
      </c>
      <c r="L5" s="1">
        <v>0.0</v>
      </c>
      <c r="M5" s="1">
        <v>0.0</v>
      </c>
      <c r="N5" s="1">
        <v>0.0</v>
      </c>
      <c r="O5" s="1">
        <v>0.0</v>
      </c>
      <c r="P5" s="1">
        <v>1.0</v>
      </c>
      <c r="Q5" s="1">
        <v>0.0</v>
      </c>
      <c r="R5" s="1" t="str">
        <f>HLOOKUP(1,L5:$Q$8,4,FALSE)</f>
        <v>Job 5</v>
      </c>
      <c r="S5" s="1"/>
      <c r="T5" s="1"/>
      <c r="U5" s="1"/>
      <c r="V5" s="1"/>
      <c r="W5" s="1"/>
      <c r="X5" s="1"/>
      <c r="Y5" s="1"/>
      <c r="Z5" s="1"/>
    </row>
    <row r="6">
      <c r="D6" s="2" t="s">
        <v>10</v>
      </c>
      <c r="E6" s="1">
        <v>20.0</v>
      </c>
      <c r="F6" s="1">
        <v>24.0</v>
      </c>
      <c r="G6" s="1">
        <v>29.0</v>
      </c>
      <c r="H6" s="1"/>
      <c r="K6" s="2" t="s">
        <v>10</v>
      </c>
      <c r="L6" s="1">
        <v>0.0</v>
      </c>
      <c r="M6" s="1">
        <v>0.0</v>
      </c>
      <c r="N6" s="1">
        <v>1.0</v>
      </c>
      <c r="O6" s="1">
        <v>0.0</v>
      </c>
      <c r="P6" s="1">
        <v>0.0</v>
      </c>
      <c r="Q6" s="1">
        <v>0.0</v>
      </c>
      <c r="R6" s="1" t="str">
        <f>HLOOKUP(1,L6:$Q$8,3,FALSE)</f>
        <v>Job 3</v>
      </c>
      <c r="S6" s="1"/>
      <c r="T6" s="1"/>
      <c r="U6" s="1"/>
      <c r="V6" s="1"/>
      <c r="W6" s="1"/>
      <c r="X6" s="1"/>
      <c r="Y6" s="1"/>
      <c r="Z6" s="1"/>
    </row>
    <row r="7">
      <c r="D7" s="2" t="s">
        <v>11</v>
      </c>
      <c r="E7" s="1">
        <v>23.0</v>
      </c>
      <c r="F7" s="1">
        <v>29.0</v>
      </c>
      <c r="G7" s="1">
        <v>33.0</v>
      </c>
      <c r="H7" s="1"/>
      <c r="K7" s="2" t="s">
        <v>11</v>
      </c>
      <c r="L7" s="1">
        <v>0.0</v>
      </c>
      <c r="M7" s="1">
        <v>1.0</v>
      </c>
      <c r="N7" s="1">
        <v>0.0</v>
      </c>
      <c r="O7" s="1">
        <v>0.0</v>
      </c>
      <c r="P7" s="1">
        <v>0.0</v>
      </c>
      <c r="Q7" s="1">
        <v>0.0</v>
      </c>
      <c r="R7" s="1" t="str">
        <f>HLOOKUP(1,L7:$Q$8,2,FALSE)</f>
        <v>Job 2</v>
      </c>
      <c r="S7" s="1"/>
      <c r="T7" s="1"/>
      <c r="U7" s="1"/>
      <c r="V7" s="1"/>
      <c r="W7" s="1"/>
      <c r="X7" s="1"/>
      <c r="Y7" s="1"/>
      <c r="Z7" s="1"/>
    </row>
    <row r="8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 t="s">
        <v>12</v>
      </c>
      <c r="M8" s="1" t="s">
        <v>13</v>
      </c>
      <c r="N8" s="1" t="s">
        <v>14</v>
      </c>
      <c r="O8" s="1" t="s">
        <v>15</v>
      </c>
      <c r="P8" s="1" t="s">
        <v>16</v>
      </c>
      <c r="Q8" s="1" t="s">
        <v>17</v>
      </c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1"/>
      <c r="C9" s="1"/>
      <c r="D9" s="1"/>
      <c r="E9" s="1" t="s">
        <v>0</v>
      </c>
      <c r="F9" s="1" t="s">
        <v>1</v>
      </c>
      <c r="G9" s="1" t="s">
        <v>2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 t="s">
        <v>18</v>
      </c>
      <c r="D10" s="2" t="s">
        <v>5</v>
      </c>
      <c r="E10" s="1">
        <v>3.0</v>
      </c>
      <c r="F10" s="1">
        <v>8.0</v>
      </c>
      <c r="G10" s="1">
        <v>13.0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D11" s="2" t="s">
        <v>7</v>
      </c>
      <c r="E11" s="1">
        <v>8.0</v>
      </c>
      <c r="F11" s="1">
        <v>12.0</v>
      </c>
      <c r="G11" s="1">
        <v>19.0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D12" s="2" t="s">
        <v>8</v>
      </c>
      <c r="E12" s="1">
        <v>15.0</v>
      </c>
      <c r="F12" s="1">
        <v>20.0</v>
      </c>
      <c r="G12" s="1">
        <v>26.0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D13" s="2" t="s">
        <v>9</v>
      </c>
      <c r="E13" s="1">
        <v>20.0</v>
      </c>
      <c r="F13" s="1">
        <v>24.0</v>
      </c>
      <c r="G13" s="1">
        <v>29.0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D14" s="2" t="s">
        <v>10</v>
      </c>
      <c r="E14" s="1">
        <v>23.0</v>
      </c>
      <c r="F14" s="1">
        <v>26.0</v>
      </c>
      <c r="G14" s="1">
        <v>33.0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D15" s="2" t="s">
        <v>11</v>
      </c>
      <c r="E15" s="1">
        <v>29.0</v>
      </c>
      <c r="F15" s="1">
        <v>33.0</v>
      </c>
      <c r="G15" s="1">
        <v>35.0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"/>
      <c r="C16" s="1"/>
      <c r="D16" s="2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"/>
      <c r="C17" s="1"/>
      <c r="D17" s="2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"/>
      <c r="C18" s="1"/>
      <c r="D18" s="2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"/>
      <c r="C19" s="1"/>
      <c r="D19" s="2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"/>
      <c r="C20" s="1"/>
      <c r="D20" s="2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3" t="s">
        <v>19</v>
      </c>
      <c r="B22" s="3" t="s">
        <v>20</v>
      </c>
      <c r="C22" s="3" t="s">
        <v>21</v>
      </c>
      <c r="D22" s="3" t="s">
        <v>22</v>
      </c>
      <c r="E22" s="3" t="s">
        <v>23</v>
      </c>
      <c r="F22" s="3" t="s">
        <v>24</v>
      </c>
      <c r="G22" s="3" t="s">
        <v>25</v>
      </c>
      <c r="H22" s="3" t="s">
        <v>26</v>
      </c>
      <c r="I22" s="3" t="s">
        <v>27</v>
      </c>
      <c r="J22" s="3" t="s">
        <v>28</v>
      </c>
      <c r="K22" s="3" t="s">
        <v>29</v>
      </c>
      <c r="L22" s="3" t="s">
        <v>30</v>
      </c>
      <c r="M22" s="3" t="s">
        <v>31</v>
      </c>
      <c r="N22" s="3" t="s">
        <v>32</v>
      </c>
      <c r="O22" s="3" t="s">
        <v>33</v>
      </c>
      <c r="P22" s="3" t="s">
        <v>34</v>
      </c>
      <c r="Q22" s="3" t="s">
        <v>35</v>
      </c>
      <c r="R22" s="3" t="s">
        <v>36</v>
      </c>
      <c r="S22" s="3" t="s">
        <v>37</v>
      </c>
      <c r="T22" s="3" t="s">
        <v>38</v>
      </c>
      <c r="U22" s="1"/>
      <c r="V22" s="1"/>
      <c r="W22" s="1"/>
      <c r="X22" s="1"/>
      <c r="Y22" s="1"/>
      <c r="Z22" s="1"/>
    </row>
    <row r="23" ht="15.75" customHeight="1">
      <c r="A23" s="2" t="s">
        <v>0</v>
      </c>
      <c r="B23" s="1">
        <f>E2</f>
        <v>0</v>
      </c>
      <c r="C23" s="1">
        <f>E2</f>
        <v>0</v>
      </c>
      <c r="D23" s="1">
        <f>E10</f>
        <v>3</v>
      </c>
      <c r="E23" s="1">
        <f t="shared" ref="E23:E25" si="1">D23-C23</f>
        <v>3</v>
      </c>
      <c r="F23" s="1">
        <f>E3</f>
        <v>3</v>
      </c>
      <c r="G23" s="1">
        <f>E11</f>
        <v>8</v>
      </c>
      <c r="H23" s="1">
        <f t="shared" ref="H23:H25" si="2">G23-F23</f>
        <v>5</v>
      </c>
      <c r="I23" s="1">
        <f>E4</f>
        <v>8</v>
      </c>
      <c r="J23" s="1">
        <f>E12</f>
        <v>15</v>
      </c>
      <c r="K23" s="1">
        <f t="shared" ref="K23:K25" si="3">J23-I23</f>
        <v>7</v>
      </c>
      <c r="L23" s="1">
        <f>E5</f>
        <v>15</v>
      </c>
      <c r="M23" s="1">
        <f>E13</f>
        <v>20</v>
      </c>
      <c r="N23" s="1">
        <f t="shared" ref="N23:N25" si="4">M23-L23</f>
        <v>5</v>
      </c>
      <c r="O23" s="1">
        <f>E6</f>
        <v>20</v>
      </c>
      <c r="P23" s="1">
        <f>E14</f>
        <v>23</v>
      </c>
      <c r="Q23" s="1">
        <f t="shared" ref="Q23:Q25" si="5">P23-O23</f>
        <v>3</v>
      </c>
      <c r="R23" s="1">
        <f>E7</f>
        <v>23</v>
      </c>
      <c r="S23" s="1">
        <f>E15</f>
        <v>29</v>
      </c>
      <c r="T23" s="1">
        <f t="shared" ref="T23:T25" si="6">S23-R23</f>
        <v>6</v>
      </c>
      <c r="U23" s="1"/>
      <c r="V23" s="1"/>
      <c r="W23" s="1"/>
      <c r="X23" s="1"/>
      <c r="Y23" s="1"/>
      <c r="Z23" s="1"/>
    </row>
    <row r="24" ht="15.75" customHeight="1">
      <c r="A24" s="2" t="s">
        <v>1</v>
      </c>
      <c r="B24" s="1">
        <f>F2</f>
        <v>3</v>
      </c>
      <c r="C24" s="1">
        <f>F2</f>
        <v>3</v>
      </c>
      <c r="D24" s="1">
        <f>F10</f>
        <v>8</v>
      </c>
      <c r="E24" s="1">
        <f t="shared" si="1"/>
        <v>5</v>
      </c>
      <c r="F24" s="1">
        <f>F3</f>
        <v>8</v>
      </c>
      <c r="G24" s="1">
        <f>F11</f>
        <v>12</v>
      </c>
      <c r="H24" s="1">
        <f t="shared" si="2"/>
        <v>4</v>
      </c>
      <c r="I24" s="1">
        <f>F4</f>
        <v>15</v>
      </c>
      <c r="J24" s="1">
        <f>F12</f>
        <v>20</v>
      </c>
      <c r="K24" s="1">
        <f t="shared" si="3"/>
        <v>5</v>
      </c>
      <c r="L24" s="1">
        <f>F5</f>
        <v>20</v>
      </c>
      <c r="M24" s="1">
        <f>F13</f>
        <v>24</v>
      </c>
      <c r="N24" s="1">
        <f t="shared" si="4"/>
        <v>4</v>
      </c>
      <c r="O24" s="1">
        <f>F6</f>
        <v>24</v>
      </c>
      <c r="P24" s="1">
        <f>F14</f>
        <v>26</v>
      </c>
      <c r="Q24" s="1">
        <f t="shared" si="5"/>
        <v>2</v>
      </c>
      <c r="R24" s="1">
        <f>F7</f>
        <v>29</v>
      </c>
      <c r="S24" s="1">
        <f>F15</f>
        <v>33</v>
      </c>
      <c r="T24" s="1">
        <f t="shared" si="6"/>
        <v>4</v>
      </c>
      <c r="U24" s="1"/>
      <c r="V24" s="1"/>
      <c r="W24" s="1"/>
      <c r="X24" s="1"/>
      <c r="Y24" s="1"/>
      <c r="Z24" s="1"/>
    </row>
    <row r="25" ht="15.75" customHeight="1">
      <c r="A25" s="2" t="s">
        <v>2</v>
      </c>
      <c r="B25" s="1">
        <f>G2</f>
        <v>8</v>
      </c>
      <c r="C25" s="1">
        <f>G2</f>
        <v>8</v>
      </c>
      <c r="D25" s="1">
        <f>G10</f>
        <v>13</v>
      </c>
      <c r="E25" s="1">
        <f t="shared" si="1"/>
        <v>5</v>
      </c>
      <c r="F25" s="1">
        <f>G3</f>
        <v>13</v>
      </c>
      <c r="G25" s="1">
        <f>G11</f>
        <v>19</v>
      </c>
      <c r="H25" s="1">
        <f t="shared" si="2"/>
        <v>6</v>
      </c>
      <c r="I25" s="1">
        <f>G4</f>
        <v>20</v>
      </c>
      <c r="J25" s="1">
        <f>G12</f>
        <v>26</v>
      </c>
      <c r="K25" s="1">
        <f t="shared" si="3"/>
        <v>6</v>
      </c>
      <c r="L25" s="1">
        <f>G5</f>
        <v>26</v>
      </c>
      <c r="M25" s="1">
        <f>G13</f>
        <v>29</v>
      </c>
      <c r="N25" s="1">
        <f t="shared" si="4"/>
        <v>3</v>
      </c>
      <c r="O25" s="1">
        <f>G6</f>
        <v>29</v>
      </c>
      <c r="P25" s="1">
        <f>G14</f>
        <v>33</v>
      </c>
      <c r="Q25" s="1">
        <f t="shared" si="5"/>
        <v>4</v>
      </c>
      <c r="R25" s="1">
        <f>G7</f>
        <v>33</v>
      </c>
      <c r="S25" s="1">
        <f>G15</f>
        <v>35</v>
      </c>
      <c r="T25" s="1">
        <f t="shared" si="6"/>
        <v>2</v>
      </c>
      <c r="U25" s="1"/>
      <c r="V25" s="1"/>
      <c r="W25" s="1"/>
      <c r="X25" s="1"/>
      <c r="Y25" s="1"/>
      <c r="Z25" s="1"/>
    </row>
    <row r="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36.75" customHeight="1">
      <c r="A27" s="2" t="s">
        <v>39</v>
      </c>
      <c r="E27" s="3" t="s">
        <v>40</v>
      </c>
      <c r="F27" s="1"/>
      <c r="G27" s="1"/>
      <c r="H27" s="3" t="s">
        <v>41</v>
      </c>
      <c r="I27" s="1"/>
      <c r="J27" s="1"/>
      <c r="K27" s="3" t="s">
        <v>42</v>
      </c>
      <c r="L27" s="1"/>
      <c r="M27" s="1"/>
      <c r="N27" s="3" t="s">
        <v>43</v>
      </c>
      <c r="O27" s="1"/>
      <c r="P27" s="1"/>
      <c r="Q27" s="3" t="s">
        <v>44</v>
      </c>
      <c r="R27" s="1"/>
      <c r="S27" s="1"/>
      <c r="T27" s="3"/>
      <c r="U27" s="1"/>
      <c r="V27" s="1"/>
      <c r="W27" s="1"/>
      <c r="X27" s="1"/>
      <c r="Y27" s="1"/>
      <c r="Z27" s="1"/>
    </row>
    <row r="28" ht="39.75" customHeight="1">
      <c r="A28" s="2" t="s">
        <v>45</v>
      </c>
      <c r="E28" s="1">
        <f t="shared" ref="E28:E30" si="7">F23-D23</f>
        <v>0</v>
      </c>
      <c r="F28" s="1"/>
      <c r="G28" s="1"/>
      <c r="H28" s="1">
        <f t="shared" ref="H28:H30" si="8">I23-G23</f>
        <v>0</v>
      </c>
      <c r="I28" s="1"/>
      <c r="J28" s="1"/>
      <c r="K28" s="1">
        <f t="shared" ref="K28:K30" si="9">L23-J23</f>
        <v>0</v>
      </c>
      <c r="L28" s="1"/>
      <c r="M28" s="1"/>
      <c r="N28" s="1">
        <f t="shared" ref="N28:N30" si="10">O23-M23</f>
        <v>0</v>
      </c>
      <c r="O28" s="1"/>
      <c r="P28" s="1"/>
      <c r="Q28" s="1">
        <f t="shared" ref="Q28:Q30" si="11">R23-P23</f>
        <v>0</v>
      </c>
      <c r="R28" s="1"/>
      <c r="S28" s="1"/>
      <c r="T28" s="1"/>
      <c r="U28" s="1"/>
      <c r="V28" s="1"/>
      <c r="W28" s="1"/>
      <c r="X28" s="1"/>
      <c r="Y28" s="1"/>
      <c r="Z28" s="1"/>
    </row>
    <row r="29" ht="36.0" customHeight="1">
      <c r="A29" s="2" t="s">
        <v>46</v>
      </c>
      <c r="E29" s="1">
        <f t="shared" si="7"/>
        <v>0</v>
      </c>
      <c r="F29" s="1"/>
      <c r="G29" s="1"/>
      <c r="H29" s="1">
        <f t="shared" si="8"/>
        <v>3</v>
      </c>
      <c r="I29" s="1"/>
      <c r="J29" s="1"/>
      <c r="K29" s="1">
        <f t="shared" si="9"/>
        <v>0</v>
      </c>
      <c r="L29" s="1"/>
      <c r="M29" s="1"/>
      <c r="N29" s="1">
        <f t="shared" si="10"/>
        <v>0</v>
      </c>
      <c r="O29" s="1"/>
      <c r="P29" s="1"/>
      <c r="Q29" s="1">
        <f t="shared" si="11"/>
        <v>3</v>
      </c>
      <c r="R29" s="1"/>
      <c r="S29" s="1"/>
      <c r="T29" s="1"/>
      <c r="U29" s="1"/>
      <c r="V29" s="1"/>
      <c r="W29" s="1"/>
      <c r="X29" s="1"/>
      <c r="Y29" s="1"/>
      <c r="Z29" s="1"/>
    </row>
    <row r="30" ht="51.75" customHeight="1">
      <c r="A30" s="2" t="s">
        <v>47</v>
      </c>
      <c r="E30" s="1">
        <f t="shared" si="7"/>
        <v>0</v>
      </c>
      <c r="F30" s="1"/>
      <c r="G30" s="1"/>
      <c r="H30" s="1">
        <f t="shared" si="8"/>
        <v>1</v>
      </c>
      <c r="I30" s="1"/>
      <c r="J30" s="1"/>
      <c r="K30" s="1">
        <f t="shared" si="9"/>
        <v>0</v>
      </c>
      <c r="L30" s="1"/>
      <c r="M30" s="1"/>
      <c r="N30" s="1">
        <f t="shared" si="10"/>
        <v>0</v>
      </c>
      <c r="O30" s="1"/>
      <c r="P30" s="1"/>
      <c r="Q30" s="1">
        <f t="shared" si="11"/>
        <v>0</v>
      </c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7">
    <mergeCell ref="A2:C7"/>
    <mergeCell ref="I2:J7"/>
    <mergeCell ref="A10:C15"/>
    <mergeCell ref="A27:D27"/>
    <mergeCell ref="A28:D28"/>
    <mergeCell ref="A29:D29"/>
    <mergeCell ref="A30:D30"/>
  </mergeCells>
  <printOptions/>
  <pageMargins bottom="0.75" footer="0.0" header="0.0" left="0.7" right="0.7" top="0.75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0"/>
    <col customWidth="1" min="2" max="3" width="7.63"/>
    <col customWidth="1" min="4" max="4" width="12.38"/>
    <col customWidth="1" min="5" max="5" width="7.63"/>
    <col customWidth="1" min="6" max="6" width="9.0"/>
    <col customWidth="1" min="7" max="7" width="8.88"/>
    <col customWidth="1" min="8" max="12" width="7.63"/>
    <col customWidth="1" min="13" max="13" width="8.13"/>
    <col customWidth="1" min="14" max="17" width="7.63"/>
    <col customWidth="1" min="18" max="18" width="8.0"/>
    <col customWidth="1" min="19" max="26" width="7.63"/>
  </cols>
  <sheetData>
    <row r="1">
      <c r="A1" s="1"/>
      <c r="B1" s="1"/>
      <c r="C1" s="1"/>
      <c r="D1" s="1"/>
      <c r="E1" s="1" t="s">
        <v>0</v>
      </c>
      <c r="F1" s="1" t="s">
        <v>1</v>
      </c>
      <c r="G1" s="1" t="s">
        <v>2</v>
      </c>
      <c r="H1" s="1"/>
      <c r="I1" s="1"/>
      <c r="J1" s="1"/>
      <c r="K1" s="1"/>
      <c r="L1" s="1"/>
      <c r="M1" s="1"/>
      <c r="N1" s="1"/>
      <c r="O1" s="1"/>
      <c r="P1" s="1"/>
      <c r="Q1" s="1"/>
      <c r="R1" s="1" t="s">
        <v>3</v>
      </c>
      <c r="S1" s="1"/>
      <c r="T1" s="1"/>
      <c r="U1" s="1"/>
      <c r="V1" s="1"/>
      <c r="W1" s="1"/>
      <c r="X1" s="1"/>
      <c r="Y1" s="1"/>
      <c r="Z1" s="1"/>
    </row>
    <row r="2">
      <c r="A2" s="1" t="s">
        <v>4</v>
      </c>
      <c r="D2" s="2" t="s">
        <v>5</v>
      </c>
      <c r="E2" s="1">
        <v>0.0</v>
      </c>
      <c r="F2" s="1">
        <v>3.0</v>
      </c>
      <c r="G2" s="1">
        <v>5.0</v>
      </c>
      <c r="H2" s="1"/>
      <c r="I2" s="1" t="s">
        <v>6</v>
      </c>
      <c r="K2" s="2" t="s">
        <v>5</v>
      </c>
      <c r="L2" s="1">
        <v>0.0</v>
      </c>
      <c r="M2" s="1">
        <v>0.0</v>
      </c>
      <c r="N2" s="1">
        <v>1.0</v>
      </c>
      <c r="O2" s="1">
        <v>0.0</v>
      </c>
      <c r="P2" s="1">
        <v>0.0</v>
      </c>
      <c r="Q2" s="1">
        <v>0.0</v>
      </c>
      <c r="R2" s="1" t="str">
        <f>HLOOKUP(1,K2:Q8,7,FALSE)</f>
        <v/>
      </c>
      <c r="S2" s="1"/>
      <c r="T2" s="1"/>
      <c r="U2" s="1"/>
      <c r="V2" s="1"/>
      <c r="W2" s="1"/>
      <c r="X2" s="1"/>
      <c r="Y2" s="1"/>
      <c r="Z2" s="1"/>
    </row>
    <row r="3">
      <c r="D3" s="2" t="s">
        <v>7</v>
      </c>
      <c r="E3" s="1">
        <v>3.0</v>
      </c>
      <c r="F3" s="1">
        <v>6.0</v>
      </c>
      <c r="G3" s="1">
        <v>11.0</v>
      </c>
      <c r="H3" s="1"/>
      <c r="K3" s="2" t="s">
        <v>7</v>
      </c>
      <c r="L3" s="1">
        <v>1.0</v>
      </c>
      <c r="M3" s="1">
        <v>0.0</v>
      </c>
      <c r="N3" s="1">
        <v>0.0</v>
      </c>
      <c r="O3" s="1">
        <v>0.0</v>
      </c>
      <c r="P3" s="1">
        <v>0.0</v>
      </c>
      <c r="Q3" s="1">
        <v>0.0</v>
      </c>
      <c r="R3" s="1" t="str">
        <f>HLOOKUP(1,L3:Q8,6,FALSE)</f>
        <v/>
      </c>
      <c r="S3" s="1"/>
      <c r="T3" s="1"/>
      <c r="U3" s="1"/>
      <c r="V3" s="1"/>
      <c r="W3" s="1"/>
      <c r="X3" s="1"/>
      <c r="Y3" s="1"/>
      <c r="Z3" s="1"/>
    </row>
    <row r="4">
      <c r="D4" s="2" t="s">
        <v>8</v>
      </c>
      <c r="E4" s="1">
        <v>6.0</v>
      </c>
      <c r="F4" s="1">
        <v>11.0</v>
      </c>
      <c r="G4" s="1">
        <v>16.0</v>
      </c>
      <c r="H4" s="1"/>
      <c r="K4" s="2" t="s">
        <v>8</v>
      </c>
      <c r="L4" s="1">
        <v>0.0</v>
      </c>
      <c r="M4" s="1">
        <v>0.0</v>
      </c>
      <c r="N4" s="1">
        <v>0.0</v>
      </c>
      <c r="O4" s="1">
        <v>1.0</v>
      </c>
      <c r="P4" s="1">
        <v>0.0</v>
      </c>
      <c r="Q4" s="1">
        <v>0.0</v>
      </c>
      <c r="R4" s="1" t="str">
        <f>HLOOKUP(1,$L$4:$Q$8,5,FALSE)</f>
        <v/>
      </c>
      <c r="S4" s="1"/>
      <c r="T4" s="1"/>
      <c r="U4" s="1"/>
      <c r="V4" s="1"/>
      <c r="W4" s="1"/>
      <c r="X4" s="1"/>
      <c r="Y4" s="1"/>
      <c r="Z4" s="1"/>
    </row>
    <row r="5">
      <c r="D5" s="2" t="s">
        <v>9</v>
      </c>
      <c r="E5" s="1">
        <v>11.0</v>
      </c>
      <c r="F5" s="1">
        <v>18.0</v>
      </c>
      <c r="G5" s="1">
        <v>23.0</v>
      </c>
      <c r="H5" s="1"/>
      <c r="K5" s="2" t="s">
        <v>9</v>
      </c>
      <c r="L5" s="1">
        <v>0.0</v>
      </c>
      <c r="M5" s="1">
        <v>0.0</v>
      </c>
      <c r="N5" s="1">
        <v>0.0</v>
      </c>
      <c r="O5" s="1">
        <v>0.0</v>
      </c>
      <c r="P5" s="1">
        <v>0.0</v>
      </c>
      <c r="Q5" s="1">
        <v>1.0</v>
      </c>
      <c r="R5" s="1" t="str">
        <f>HLOOKUP(1,L5:$Q$8,4,FALSE)</f>
        <v/>
      </c>
      <c r="S5" s="1"/>
      <c r="T5" s="1"/>
      <c r="U5" s="1"/>
      <c r="V5" s="1"/>
      <c r="W5" s="1"/>
      <c r="X5" s="1"/>
      <c r="Y5" s="1"/>
      <c r="Z5" s="1"/>
    </row>
    <row r="6">
      <c r="D6" s="2" t="s">
        <v>10</v>
      </c>
      <c r="E6" s="1">
        <v>18.0</v>
      </c>
      <c r="F6" s="1">
        <v>23.0</v>
      </c>
      <c r="G6" s="1">
        <v>29.0</v>
      </c>
      <c r="H6" s="1"/>
      <c r="K6" s="2" t="s">
        <v>10</v>
      </c>
      <c r="L6" s="1">
        <v>0.0</v>
      </c>
      <c r="M6" s="1">
        <v>0.0</v>
      </c>
      <c r="N6" s="1">
        <v>1.0</v>
      </c>
      <c r="O6" s="1">
        <v>0.0</v>
      </c>
      <c r="P6" s="1">
        <v>1.0</v>
      </c>
      <c r="Q6" s="1">
        <v>0.0</v>
      </c>
      <c r="R6" s="1" t="str">
        <f>HLOOKUP(1,L6:$Q$8,3,FALSE)</f>
        <v/>
      </c>
      <c r="S6" s="1"/>
      <c r="T6" s="1"/>
      <c r="U6" s="1"/>
      <c r="V6" s="1"/>
      <c r="W6" s="1"/>
      <c r="X6" s="1"/>
      <c r="Y6" s="1"/>
      <c r="Z6" s="1"/>
    </row>
    <row r="7">
      <c r="D7" s="2" t="s">
        <v>11</v>
      </c>
      <c r="E7" s="1">
        <v>23.0</v>
      </c>
      <c r="F7" s="1">
        <v>29.0</v>
      </c>
      <c r="G7" s="1">
        <v>33.0</v>
      </c>
      <c r="H7" s="1"/>
      <c r="K7" s="2" t="s">
        <v>11</v>
      </c>
      <c r="L7" s="1">
        <v>0.0</v>
      </c>
      <c r="M7" s="1">
        <v>1.0</v>
      </c>
      <c r="N7" s="1">
        <v>0.0</v>
      </c>
      <c r="O7" s="1">
        <v>0.0</v>
      </c>
      <c r="P7" s="1">
        <v>0.0</v>
      </c>
      <c r="Q7" s="1">
        <v>0.0</v>
      </c>
      <c r="R7" s="1" t="str">
        <f>HLOOKUP(1,L7:$Q$8,2,FALSE)</f>
        <v/>
      </c>
      <c r="S7" s="1"/>
      <c r="T7" s="1"/>
      <c r="U7" s="1"/>
      <c r="V7" s="1"/>
      <c r="W7" s="1"/>
      <c r="X7" s="1"/>
      <c r="Y7" s="1"/>
      <c r="Z7" s="1"/>
    </row>
    <row r="8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1"/>
      <c r="C9" s="1"/>
      <c r="D9" s="1"/>
      <c r="E9" s="1" t="s">
        <v>0</v>
      </c>
      <c r="F9" s="1" t="s">
        <v>1</v>
      </c>
      <c r="G9" s="1" t="s">
        <v>2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 t="s">
        <v>18</v>
      </c>
      <c r="D10" s="2" t="s">
        <v>5</v>
      </c>
      <c r="E10" s="1">
        <v>3.0</v>
      </c>
      <c r="F10" s="1">
        <v>5.0</v>
      </c>
      <c r="G10" s="1">
        <v>9.0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D11" s="2" t="s">
        <v>7</v>
      </c>
      <c r="E11" s="1">
        <v>6.0</v>
      </c>
      <c r="F11" s="1">
        <v>11.0</v>
      </c>
      <c r="G11" s="1">
        <v>16.0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D12" s="2" t="s">
        <v>8</v>
      </c>
      <c r="E12" s="1">
        <v>11.0</v>
      </c>
      <c r="F12" s="1">
        <v>15.0</v>
      </c>
      <c r="G12" s="1">
        <v>22.0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D13" s="2" t="s">
        <v>9</v>
      </c>
      <c r="E13" s="1">
        <v>18.0</v>
      </c>
      <c r="F13" s="1">
        <v>23.0</v>
      </c>
      <c r="G13" s="1">
        <v>29.0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D14" s="2" t="s">
        <v>10</v>
      </c>
      <c r="E14" s="1">
        <v>23.0</v>
      </c>
      <c r="F14" s="1">
        <v>27.0</v>
      </c>
      <c r="G14" s="1">
        <v>32.0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D15" s="2" t="s">
        <v>11</v>
      </c>
      <c r="E15" s="1">
        <v>29.0</v>
      </c>
      <c r="F15" s="1">
        <v>33.0</v>
      </c>
      <c r="G15" s="1">
        <v>35.0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"/>
      <c r="C16" s="1"/>
      <c r="D16" s="2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"/>
      <c r="C17" s="1"/>
      <c r="D17" s="2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"/>
      <c r="C18" s="1"/>
      <c r="D18" s="2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"/>
      <c r="C19" s="1"/>
      <c r="D19" s="2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"/>
      <c r="C20" s="1"/>
      <c r="D20" s="2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3" t="s">
        <v>19</v>
      </c>
      <c r="B22" s="3" t="s">
        <v>20</v>
      </c>
      <c r="C22" s="3" t="s">
        <v>21</v>
      </c>
      <c r="D22" s="3" t="s">
        <v>22</v>
      </c>
      <c r="E22" s="3" t="s">
        <v>23</v>
      </c>
      <c r="F22" s="3" t="s">
        <v>24</v>
      </c>
      <c r="G22" s="3" t="s">
        <v>25</v>
      </c>
      <c r="H22" s="3" t="s">
        <v>26</v>
      </c>
      <c r="I22" s="3" t="s">
        <v>27</v>
      </c>
      <c r="J22" s="3" t="s">
        <v>28</v>
      </c>
      <c r="K22" s="3" t="s">
        <v>29</v>
      </c>
      <c r="L22" s="3" t="s">
        <v>30</v>
      </c>
      <c r="M22" s="3" t="s">
        <v>31</v>
      </c>
      <c r="N22" s="3" t="s">
        <v>32</v>
      </c>
      <c r="O22" s="3" t="s">
        <v>33</v>
      </c>
      <c r="P22" s="3" t="s">
        <v>34</v>
      </c>
      <c r="Q22" s="3" t="s">
        <v>35</v>
      </c>
      <c r="R22" s="3" t="s">
        <v>36</v>
      </c>
      <c r="S22" s="3" t="s">
        <v>37</v>
      </c>
      <c r="T22" s="3" t="s">
        <v>38</v>
      </c>
      <c r="U22" s="1"/>
      <c r="V22" s="1"/>
      <c r="W22" s="1"/>
      <c r="X22" s="1"/>
      <c r="Y22" s="1"/>
      <c r="Z22" s="1"/>
    </row>
    <row r="23" ht="15.75" customHeight="1">
      <c r="A23" s="2" t="s">
        <v>0</v>
      </c>
      <c r="B23" s="1">
        <f>E2</f>
        <v>0</v>
      </c>
      <c r="C23" s="1">
        <f>E2</f>
        <v>0</v>
      </c>
      <c r="D23" s="1">
        <f>E10</f>
        <v>3</v>
      </c>
      <c r="E23" s="1">
        <f t="shared" ref="E23:E25" si="1">D23-C23</f>
        <v>3</v>
      </c>
      <c r="F23" s="1">
        <f>E3</f>
        <v>3</v>
      </c>
      <c r="G23" s="1">
        <f>E11</f>
        <v>6</v>
      </c>
      <c r="H23" s="1">
        <f t="shared" ref="H23:H25" si="2">G23-F23</f>
        <v>3</v>
      </c>
      <c r="I23" s="1">
        <f>E4</f>
        <v>6</v>
      </c>
      <c r="J23" s="1">
        <f>E12</f>
        <v>11</v>
      </c>
      <c r="K23" s="1">
        <f t="shared" ref="K23:K25" si="3">J23-I23</f>
        <v>5</v>
      </c>
      <c r="L23" s="1">
        <f>E5</f>
        <v>11</v>
      </c>
      <c r="M23" s="1">
        <f>E13</f>
        <v>18</v>
      </c>
      <c r="N23" s="1">
        <f t="shared" ref="N23:N25" si="4">M23-L23</f>
        <v>7</v>
      </c>
      <c r="O23" s="1">
        <f>E6</f>
        <v>18</v>
      </c>
      <c r="P23" s="1">
        <f>E14</f>
        <v>23</v>
      </c>
      <c r="Q23" s="1">
        <f t="shared" ref="Q23:Q25" si="5">P23-O23</f>
        <v>5</v>
      </c>
      <c r="R23" s="1">
        <f>E7</f>
        <v>23</v>
      </c>
      <c r="S23" s="1">
        <f>E15</f>
        <v>29</v>
      </c>
      <c r="T23" s="1">
        <f t="shared" ref="T23:T25" si="6">S23-R23</f>
        <v>6</v>
      </c>
      <c r="U23" s="1"/>
      <c r="V23" s="1"/>
      <c r="W23" s="1"/>
      <c r="X23" s="1"/>
      <c r="Y23" s="1"/>
      <c r="Z23" s="1"/>
    </row>
    <row r="24" ht="15.75" customHeight="1">
      <c r="A24" s="2" t="s">
        <v>1</v>
      </c>
      <c r="B24" s="1">
        <f>F2</f>
        <v>3</v>
      </c>
      <c r="C24" s="1">
        <f>F2</f>
        <v>3</v>
      </c>
      <c r="D24" s="1">
        <f>F10</f>
        <v>5</v>
      </c>
      <c r="E24" s="1">
        <f t="shared" si="1"/>
        <v>2</v>
      </c>
      <c r="F24" s="1">
        <f>F3</f>
        <v>6</v>
      </c>
      <c r="G24" s="1">
        <f>F11</f>
        <v>11</v>
      </c>
      <c r="H24" s="1">
        <f t="shared" si="2"/>
        <v>5</v>
      </c>
      <c r="I24" s="1">
        <f>F4</f>
        <v>11</v>
      </c>
      <c r="J24" s="1">
        <f>F12</f>
        <v>15</v>
      </c>
      <c r="K24" s="1">
        <f t="shared" si="3"/>
        <v>4</v>
      </c>
      <c r="L24" s="1">
        <f>F5</f>
        <v>18</v>
      </c>
      <c r="M24" s="1">
        <f>F13</f>
        <v>23</v>
      </c>
      <c r="N24" s="1">
        <f t="shared" si="4"/>
        <v>5</v>
      </c>
      <c r="O24" s="1">
        <f>F6</f>
        <v>23</v>
      </c>
      <c r="P24" s="1">
        <f>F14</f>
        <v>27</v>
      </c>
      <c r="Q24" s="1">
        <f t="shared" si="5"/>
        <v>4</v>
      </c>
      <c r="R24" s="1">
        <f>F7</f>
        <v>29</v>
      </c>
      <c r="S24" s="1">
        <f>F15</f>
        <v>33</v>
      </c>
      <c r="T24" s="1">
        <f t="shared" si="6"/>
        <v>4</v>
      </c>
      <c r="U24" s="1"/>
      <c r="V24" s="1"/>
      <c r="W24" s="1"/>
      <c r="X24" s="1"/>
      <c r="Y24" s="1"/>
      <c r="Z24" s="1"/>
    </row>
    <row r="25" ht="15.75" customHeight="1">
      <c r="A25" s="2" t="s">
        <v>2</v>
      </c>
      <c r="B25" s="1">
        <f>G2</f>
        <v>5</v>
      </c>
      <c r="C25" s="1">
        <f>G2</f>
        <v>5</v>
      </c>
      <c r="D25" s="1">
        <f>G10</f>
        <v>9</v>
      </c>
      <c r="E25" s="1">
        <f t="shared" si="1"/>
        <v>4</v>
      </c>
      <c r="F25" s="1">
        <f>G3</f>
        <v>11</v>
      </c>
      <c r="G25" s="1">
        <f>G11</f>
        <v>16</v>
      </c>
      <c r="H25" s="1">
        <f t="shared" si="2"/>
        <v>5</v>
      </c>
      <c r="I25" s="1">
        <f>G4</f>
        <v>16</v>
      </c>
      <c r="J25" s="1">
        <f>G12</f>
        <v>22</v>
      </c>
      <c r="K25" s="1">
        <f t="shared" si="3"/>
        <v>6</v>
      </c>
      <c r="L25" s="1">
        <f>G5</f>
        <v>23</v>
      </c>
      <c r="M25" s="1">
        <f>G13</f>
        <v>29</v>
      </c>
      <c r="N25" s="1">
        <f t="shared" si="4"/>
        <v>6</v>
      </c>
      <c r="O25" s="1">
        <f>G6</f>
        <v>29</v>
      </c>
      <c r="P25" s="1">
        <f>G14</f>
        <v>32</v>
      </c>
      <c r="Q25" s="1">
        <f t="shared" si="5"/>
        <v>3</v>
      </c>
      <c r="R25" s="1">
        <f>G7</f>
        <v>33</v>
      </c>
      <c r="S25" s="1">
        <f>G15</f>
        <v>35</v>
      </c>
      <c r="T25" s="1">
        <f t="shared" si="6"/>
        <v>2</v>
      </c>
      <c r="U25" s="1"/>
      <c r="V25" s="1"/>
      <c r="W25" s="1"/>
      <c r="X25" s="1"/>
      <c r="Y25" s="1"/>
      <c r="Z25" s="1"/>
    </row>
    <row r="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36.75" customHeight="1">
      <c r="A27" s="2" t="s">
        <v>39</v>
      </c>
      <c r="E27" s="3" t="s">
        <v>40</v>
      </c>
      <c r="F27" s="1"/>
      <c r="G27" s="1"/>
      <c r="H27" s="3" t="s">
        <v>41</v>
      </c>
      <c r="I27" s="1"/>
      <c r="J27" s="1"/>
      <c r="K27" s="3" t="s">
        <v>42</v>
      </c>
      <c r="L27" s="1"/>
      <c r="M27" s="1"/>
      <c r="N27" s="3" t="s">
        <v>43</v>
      </c>
      <c r="O27" s="1"/>
      <c r="P27" s="1"/>
      <c r="Q27" s="3" t="s">
        <v>44</v>
      </c>
      <c r="R27" s="1"/>
      <c r="S27" s="1"/>
      <c r="T27" s="3"/>
      <c r="U27" s="1"/>
      <c r="V27" s="1"/>
      <c r="W27" s="1"/>
      <c r="X27" s="1"/>
      <c r="Y27" s="1"/>
      <c r="Z27" s="1"/>
    </row>
    <row r="28" ht="39.75" customHeight="1">
      <c r="A28" s="2" t="s">
        <v>45</v>
      </c>
      <c r="E28" s="1">
        <f t="shared" ref="E28:E30" si="7">F23-D23</f>
        <v>0</v>
      </c>
      <c r="F28" s="1"/>
      <c r="G28" s="1"/>
      <c r="H28" s="1">
        <f t="shared" ref="H28:H30" si="8">I23-G23</f>
        <v>0</v>
      </c>
      <c r="I28" s="1"/>
      <c r="J28" s="1"/>
      <c r="K28" s="1">
        <f t="shared" ref="K28:K30" si="9">L23-J23</f>
        <v>0</v>
      </c>
      <c r="L28" s="1"/>
      <c r="M28" s="1"/>
      <c r="N28" s="1">
        <f t="shared" ref="N28:N30" si="10">O23-M23</f>
        <v>0</v>
      </c>
      <c r="O28" s="1"/>
      <c r="P28" s="1"/>
      <c r="Q28" s="1">
        <f t="shared" ref="Q28:Q30" si="11">R23-P23</f>
        <v>0</v>
      </c>
      <c r="R28" s="1"/>
      <c r="S28" s="1"/>
      <c r="T28" s="1"/>
      <c r="U28" s="1"/>
      <c r="V28" s="1"/>
      <c r="W28" s="1"/>
      <c r="X28" s="1"/>
      <c r="Y28" s="1"/>
      <c r="Z28" s="1"/>
    </row>
    <row r="29" ht="36.0" customHeight="1">
      <c r="A29" s="2" t="s">
        <v>46</v>
      </c>
      <c r="E29" s="1">
        <f t="shared" si="7"/>
        <v>1</v>
      </c>
      <c r="F29" s="1"/>
      <c r="G29" s="1"/>
      <c r="H29" s="1">
        <f t="shared" si="8"/>
        <v>0</v>
      </c>
      <c r="I29" s="1"/>
      <c r="J29" s="1"/>
      <c r="K29" s="1">
        <f t="shared" si="9"/>
        <v>3</v>
      </c>
      <c r="L29" s="1"/>
      <c r="M29" s="1"/>
      <c r="N29" s="1">
        <f t="shared" si="10"/>
        <v>0</v>
      </c>
      <c r="O29" s="1"/>
      <c r="P29" s="1"/>
      <c r="Q29" s="1">
        <f t="shared" si="11"/>
        <v>2</v>
      </c>
      <c r="R29" s="1"/>
      <c r="S29" s="1"/>
      <c r="T29" s="1"/>
      <c r="U29" s="1"/>
      <c r="V29" s="1"/>
      <c r="W29" s="1"/>
      <c r="X29" s="1"/>
      <c r="Y29" s="1"/>
      <c r="Z29" s="1"/>
    </row>
    <row r="30" ht="51.75" customHeight="1">
      <c r="A30" s="2" t="s">
        <v>47</v>
      </c>
      <c r="E30" s="1">
        <f t="shared" si="7"/>
        <v>2</v>
      </c>
      <c r="F30" s="1"/>
      <c r="G30" s="1"/>
      <c r="H30" s="1">
        <f t="shared" si="8"/>
        <v>0</v>
      </c>
      <c r="I30" s="1"/>
      <c r="J30" s="1"/>
      <c r="K30" s="1">
        <f t="shared" si="9"/>
        <v>1</v>
      </c>
      <c r="L30" s="1"/>
      <c r="M30" s="1"/>
      <c r="N30" s="1">
        <f t="shared" si="10"/>
        <v>0</v>
      </c>
      <c r="O30" s="1"/>
      <c r="P30" s="1"/>
      <c r="Q30" s="1">
        <f t="shared" si="11"/>
        <v>1</v>
      </c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7">
    <mergeCell ref="A2:C7"/>
    <mergeCell ref="I2:J7"/>
    <mergeCell ref="A10:C15"/>
    <mergeCell ref="A27:D27"/>
    <mergeCell ref="A28:D28"/>
    <mergeCell ref="A29:D29"/>
    <mergeCell ref="A30:D30"/>
  </mergeCell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2020-10-14T16:37:04Z</dcterms:created>
  <dc:creator>Sanjula</dc:creator>
</cp:coreProperties>
</file>