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firstSheet="12" activeTab="12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1'!$A$1:$F$103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2'!$A$1:$F$82</definedName>
    <definedName name="_xlnm._FilterDatabase" localSheetId="19" hidden="1">'DIA 20'!$A$1:$F$91</definedName>
    <definedName name="_xlnm._FilterDatabase" localSheetId="20" hidden="1">'DIA 21'!$A$1:$F$82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B33" i="2" l="1"/>
  <c r="F18" i="87" l="1"/>
  <c r="E97" i="87"/>
  <c r="F91" i="87"/>
  <c r="E91" i="87"/>
  <c r="F90" i="87"/>
  <c r="E90" i="87"/>
  <c r="I22" i="87"/>
  <c r="I18" i="87"/>
  <c r="I17" i="86"/>
  <c r="I22" i="86" s="1"/>
  <c r="B31" i="2" l="1"/>
  <c r="B30" i="2"/>
  <c r="F90" i="86" l="1"/>
  <c r="I21" i="85"/>
  <c r="I21" i="84"/>
  <c r="F10" i="85" l="1"/>
  <c r="E64" i="85"/>
  <c r="F64" i="85"/>
  <c r="F39" i="85"/>
  <c r="I22" i="85"/>
  <c r="I18" i="85"/>
  <c r="E18" i="84" l="1"/>
  <c r="I18" i="84"/>
  <c r="I22" i="84" s="1"/>
  <c r="I23" i="84" s="1"/>
  <c r="E14" i="84"/>
  <c r="F29" i="2" l="1"/>
  <c r="F26" i="2"/>
  <c r="F23" i="2"/>
  <c r="F22" i="2"/>
  <c r="F16" i="2"/>
  <c r="F15" i="2"/>
  <c r="F9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4" i="2"/>
  <c r="B8" i="2"/>
  <c r="B7" i="2"/>
  <c r="B6" i="2"/>
  <c r="B5" i="2"/>
  <c r="I21" i="69"/>
  <c r="F18" i="83" l="1"/>
  <c r="I18" i="83"/>
  <c r="I22" i="83" s="1"/>
  <c r="E18" i="82" l="1"/>
  <c r="F18" i="82"/>
  <c r="F18" i="80" l="1"/>
  <c r="E18" i="80"/>
  <c r="E12" i="80"/>
  <c r="E28" i="80"/>
  <c r="F28" i="80"/>
  <c r="I18" i="80"/>
  <c r="I22" i="80" s="1"/>
  <c r="E30" i="69" l="1"/>
  <c r="E33" i="69"/>
  <c r="F39" i="69" l="1"/>
  <c r="E18" i="69"/>
  <c r="F18" i="69"/>
  <c r="I18" i="69"/>
  <c r="I22" i="69" s="1"/>
  <c r="F25" i="2" s="1"/>
  <c r="E90" i="69"/>
  <c r="F90" i="69"/>
  <c r="E20" i="68" l="1"/>
  <c r="E12" i="68"/>
  <c r="I22" i="67" l="1"/>
  <c r="I18" i="67"/>
  <c r="E18" i="67"/>
  <c r="F18" i="67"/>
  <c r="E22" i="67"/>
  <c r="E20" i="67"/>
  <c r="F18" i="66" l="1"/>
  <c r="E20" i="66"/>
  <c r="I18" i="66"/>
  <c r="I22" i="66" s="1"/>
  <c r="E12" i="66"/>
  <c r="I18" i="65" l="1"/>
  <c r="I22" i="65" s="1"/>
  <c r="F21" i="2" s="1"/>
  <c r="E18" i="65"/>
  <c r="E66" i="65"/>
  <c r="F18" i="65"/>
  <c r="E13" i="65"/>
  <c r="I21" i="75"/>
  <c r="E18" i="60" l="1"/>
  <c r="F18" i="60"/>
  <c r="E10" i="60"/>
  <c r="F10" i="60"/>
  <c r="I18" i="60"/>
  <c r="I22" i="60" s="1"/>
  <c r="I18" i="59" l="1"/>
  <c r="I22" i="59" s="1"/>
  <c r="E20" i="28" l="1"/>
  <c r="I18" i="28"/>
  <c r="I22" i="28" s="1"/>
  <c r="F14" i="2" s="1"/>
  <c r="E90" i="28"/>
  <c r="F90" i="28"/>
  <c r="E28" i="78" l="1"/>
  <c r="F28" i="78"/>
  <c r="F91" i="78" l="1"/>
  <c r="E91" i="78"/>
  <c r="E97" i="78"/>
  <c r="F97" i="78"/>
  <c r="I18" i="78"/>
  <c r="I22" i="78" s="1"/>
  <c r="F12" i="2" s="1"/>
  <c r="F90" i="78"/>
  <c r="E90" i="78"/>
  <c r="E18" i="77" l="1"/>
  <c r="E28" i="77"/>
  <c r="F28" i="77"/>
  <c r="F18" i="77"/>
  <c r="I18" i="76" l="1"/>
  <c r="I22" i="76" s="1"/>
  <c r="F10" i="2" s="1"/>
  <c r="E28" i="76"/>
  <c r="E22" i="76" l="1"/>
  <c r="F90" i="75" l="1"/>
  <c r="E90" i="75"/>
  <c r="F90" i="74" l="1"/>
  <c r="E20" i="73" l="1"/>
  <c r="F18" i="73"/>
  <c r="E18" i="73"/>
  <c r="E64" i="71" l="1"/>
  <c r="F64" i="71"/>
  <c r="E28" i="71"/>
  <c r="I22" i="71"/>
  <c r="F5" i="2" s="1"/>
  <c r="I18" i="71"/>
  <c r="E69" i="70" l="1"/>
  <c r="F69" i="70"/>
  <c r="E22" i="70"/>
  <c r="E25" i="70"/>
  <c r="F37" i="70" l="1"/>
  <c r="E37" i="70"/>
  <c r="D27" i="70" l="1"/>
  <c r="E39" i="70"/>
  <c r="F18" i="70"/>
  <c r="E18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E90" i="88"/>
  <c r="D90" i="88"/>
  <c r="F90" i="88" s="1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C98" i="88" s="1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E32" i="88"/>
  <c r="D32" i="88"/>
  <c r="F32" i="88" s="1"/>
  <c r="F31" i="88"/>
  <c r="F37" i="88" s="1"/>
  <c r="D31" i="88"/>
  <c r="E31" i="88" s="1"/>
  <c r="E30" i="88"/>
  <c r="E37" i="88" s="1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I22" i="88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E3" i="88"/>
  <c r="E10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D90" i="87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E75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D32" i="87"/>
  <c r="F32" i="87" s="1"/>
  <c r="D31" i="87"/>
  <c r="E31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D13" i="87"/>
  <c r="F13" i="87" s="1"/>
  <c r="D12" i="87"/>
  <c r="E12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D3" i="87"/>
  <c r="F3" i="87" s="1"/>
  <c r="C97" i="86"/>
  <c r="C98" i="86" s="1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D91" i="86"/>
  <c r="D90" i="86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F18" i="86" s="1"/>
  <c r="E16" i="86"/>
  <c r="D16" i="86"/>
  <c r="F16" i="86" s="1"/>
  <c r="D15" i="86"/>
  <c r="D14" i="86"/>
  <c r="F14" i="86" s="1"/>
  <c r="D13" i="86"/>
  <c r="F13" i="86" s="1"/>
  <c r="E12" i="86"/>
  <c r="D12" i="86"/>
  <c r="D18" i="86" s="1"/>
  <c r="C10" i="86"/>
  <c r="B10" i="86"/>
  <c r="E9" i="86"/>
  <c r="D9" i="86"/>
  <c r="F9" i="86" s="1"/>
  <c r="D8" i="86"/>
  <c r="F8" i="86" s="1"/>
  <c r="D7" i="86"/>
  <c r="E7" i="86" s="1"/>
  <c r="D6" i="86"/>
  <c r="F6" i="86" s="1"/>
  <c r="E5" i="86"/>
  <c r="D5" i="86"/>
  <c r="F5" i="86" s="1"/>
  <c r="D4" i="86"/>
  <c r="F4" i="86" s="1"/>
  <c r="D3" i="86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D91" i="85"/>
  <c r="E91" i="85" s="1"/>
  <c r="E90" i="85"/>
  <c r="D90" i="85"/>
  <c r="F90" i="85" s="1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E81" i="85"/>
  <c r="D81" i="85"/>
  <c r="F81" i="85" s="1"/>
  <c r="C79" i="85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E75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D48" i="85"/>
  <c r="F48" i="85" s="1"/>
  <c r="D47" i="85"/>
  <c r="E47" i="85" s="1"/>
  <c r="E46" i="85"/>
  <c r="D46" i="85"/>
  <c r="F46" i="85" s="1"/>
  <c r="F45" i="85"/>
  <c r="D45" i="85"/>
  <c r="E45" i="85" s="1"/>
  <c r="D44" i="85"/>
  <c r="F44" i="85" s="1"/>
  <c r="F43" i="85"/>
  <c r="D43" i="85"/>
  <c r="E43" i="85" s="1"/>
  <c r="E42" i="85"/>
  <c r="D42" i="85"/>
  <c r="F42" i="85" s="1"/>
  <c r="F41" i="85"/>
  <c r="D41" i="85"/>
  <c r="E41" i="85" s="1"/>
  <c r="D40" i="85"/>
  <c r="F40" i="85" s="1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F31" i="85"/>
  <c r="D31" i="85"/>
  <c r="E31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D22" i="85"/>
  <c r="E22" i="85" s="1"/>
  <c r="D21" i="85"/>
  <c r="E21" i="85" s="1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E18" i="85" s="1"/>
  <c r="C10" i="85"/>
  <c r="B10" i="85"/>
  <c r="E9" i="85"/>
  <c r="D9" i="85"/>
  <c r="F9" i="85" s="1"/>
  <c r="D8" i="85"/>
  <c r="E8" i="85" s="1"/>
  <c r="E7" i="85"/>
  <c r="D7" i="85"/>
  <c r="F7" i="85" s="1"/>
  <c r="D6" i="85"/>
  <c r="E6" i="85" s="1"/>
  <c r="E5" i="85"/>
  <c r="D5" i="85"/>
  <c r="F5" i="85" s="1"/>
  <c r="D4" i="85"/>
  <c r="E4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D32" i="84"/>
  <c r="F32" i="84" s="1"/>
  <c r="F31" i="84"/>
  <c r="D31" i="84"/>
  <c r="E31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D13" i="84"/>
  <c r="F13" i="84" s="1"/>
  <c r="D12" i="84"/>
  <c r="E12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C98" i="83" s="1"/>
  <c r="B79" i="83"/>
  <c r="E78" i="83"/>
  <c r="D78" i="83"/>
  <c r="E77" i="83"/>
  <c r="E79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E75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F31" i="83"/>
  <c r="D31" i="83"/>
  <c r="E31" i="83" s="1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D22" i="83"/>
  <c r="E22" i="83" s="1"/>
  <c r="D21" i="83"/>
  <c r="E21" i="83" s="1"/>
  <c r="E20" i="83"/>
  <c r="D20" i="83"/>
  <c r="F20" i="83" s="1"/>
  <c r="C18" i="83"/>
  <c r="B18" i="83"/>
  <c r="E17" i="83"/>
  <c r="D17" i="83"/>
  <c r="F17" i="83" s="1"/>
  <c r="D16" i="83"/>
  <c r="E16" i="83" s="1"/>
  <c r="E15" i="83"/>
  <c r="D15" i="83"/>
  <c r="F15" i="83" s="1"/>
  <c r="D14" i="83"/>
  <c r="E14" i="83" s="1"/>
  <c r="E18" i="83" s="1"/>
  <c r="D13" i="83"/>
  <c r="F13" i="83" s="1"/>
  <c r="D12" i="83"/>
  <c r="E12" i="83" s="1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E5" i="83"/>
  <c r="D5" i="83"/>
  <c r="F5" i="83" s="1"/>
  <c r="D4" i="83"/>
  <c r="E4" i="83" s="1"/>
  <c r="D3" i="83"/>
  <c r="F3" i="83" s="1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E44" i="82"/>
  <c r="D44" i="82"/>
  <c r="F44" i="82" s="1"/>
  <c r="D43" i="82"/>
  <c r="E43" i="82" s="1"/>
  <c r="E42" i="82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E30" i="82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I22" i="82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E17" i="82"/>
  <c r="D17" i="82"/>
  <c r="F17" i="82" s="1"/>
  <c r="F16" i="82"/>
  <c r="D16" i="82"/>
  <c r="E16" i="82" s="1"/>
  <c r="E15" i="82"/>
  <c r="D15" i="82"/>
  <c r="F15" i="82" s="1"/>
  <c r="F14" i="82"/>
  <c r="D14" i="82"/>
  <c r="E14" i="82" s="1"/>
  <c r="E13" i="82"/>
  <c r="D13" i="82"/>
  <c r="F13" i="82" s="1"/>
  <c r="D12" i="82"/>
  <c r="E12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E4" i="82"/>
  <c r="D4" i="82"/>
  <c r="F4" i="82" s="1"/>
  <c r="D3" i="82"/>
  <c r="D10" i="82" s="1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D91" i="81"/>
  <c r="E91" i="81" s="1"/>
  <c r="E90" i="81"/>
  <c r="D90" i="81"/>
  <c r="F90" i="81" s="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C98" i="81" s="1"/>
  <c r="B79" i="81"/>
  <c r="E78" i="81"/>
  <c r="D78" i="81"/>
  <c r="E77" i="81"/>
  <c r="E79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E75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F64" i="81" s="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F47" i="81"/>
  <c r="D47" i="81"/>
  <c r="E47" i="81" s="1"/>
  <c r="E46" i="81"/>
  <c r="D46" i="81"/>
  <c r="F46" i="81" s="1"/>
  <c r="F45" i="81"/>
  <c r="D45" i="81"/>
  <c r="E45" i="81" s="1"/>
  <c r="E44" i="81"/>
  <c r="D44" i="81"/>
  <c r="F44" i="81" s="1"/>
  <c r="F43" i="81"/>
  <c r="D43" i="81"/>
  <c r="E43" i="81" s="1"/>
  <c r="E42" i="81"/>
  <c r="D42" i="81"/>
  <c r="F42" i="81" s="1"/>
  <c r="F41" i="81"/>
  <c r="D41" i="81"/>
  <c r="E41" i="81" s="1"/>
  <c r="E40" i="81"/>
  <c r="D40" i="81"/>
  <c r="F40" i="81" s="1"/>
  <c r="F39" i="8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E33" i="81" s="1"/>
  <c r="E32" i="81"/>
  <c r="D32" i="81"/>
  <c r="F32" i="81" s="1"/>
  <c r="F31" i="81"/>
  <c r="F37" i="81" s="1"/>
  <c r="D31" i="81"/>
  <c r="E31" i="81" s="1"/>
  <c r="E30" i="81"/>
  <c r="E37" i="81" s="1"/>
  <c r="D30" i="81"/>
  <c r="F30" i="81" s="1"/>
  <c r="C28" i="81"/>
  <c r="B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I22" i="81"/>
  <c r="D22" i="81"/>
  <c r="E22" i="81" s="1"/>
  <c r="D21" i="81"/>
  <c r="E21" i="81" s="1"/>
  <c r="E20" i="81"/>
  <c r="D20" i="81"/>
  <c r="F20" i="81" s="1"/>
  <c r="C18" i="81"/>
  <c r="B18" i="81"/>
  <c r="E17" i="81"/>
  <c r="D17" i="81"/>
  <c r="F17" i="81" s="1"/>
  <c r="D16" i="81"/>
  <c r="E16" i="81" s="1"/>
  <c r="E15" i="81"/>
  <c r="D15" i="81"/>
  <c r="F15" i="81" s="1"/>
  <c r="D14" i="81"/>
  <c r="E14" i="81" s="1"/>
  <c r="E13" i="81"/>
  <c r="D13" i="81"/>
  <c r="F13" i="81" s="1"/>
  <c r="D12" i="81"/>
  <c r="E12" i="81" s="1"/>
  <c r="E18" i="81" s="1"/>
  <c r="C10" i="81"/>
  <c r="B10" i="81"/>
  <c r="E9" i="81"/>
  <c r="D9" i="81"/>
  <c r="F9" i="81" s="1"/>
  <c r="D8" i="81"/>
  <c r="E8" i="81" s="1"/>
  <c r="E7" i="81"/>
  <c r="D7" i="81"/>
  <c r="F7" i="81" s="1"/>
  <c r="D6" i="81"/>
  <c r="E6" i="81" s="1"/>
  <c r="E5" i="81"/>
  <c r="D5" i="81"/>
  <c r="F5" i="81" s="1"/>
  <c r="D4" i="81"/>
  <c r="E4" i="81" s="1"/>
  <c r="E3" i="81"/>
  <c r="E10" i="81" s="1"/>
  <c r="D3" i="81"/>
  <c r="F3" i="81" s="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D92" i="80"/>
  <c r="E92" i="80" s="1"/>
  <c r="E91" i="80"/>
  <c r="D91" i="80"/>
  <c r="F91" i="80" s="1"/>
  <c r="D90" i="80"/>
  <c r="F90" i="80" s="1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E79" i="80" s="1"/>
  <c r="F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D69" i="80"/>
  <c r="E69" i="80" s="1"/>
  <c r="E68" i="80"/>
  <c r="D68" i="80"/>
  <c r="D67" i="80"/>
  <c r="E67" i="80" s="1"/>
  <c r="D66" i="80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E53" i="80"/>
  <c r="D53" i="80"/>
  <c r="F53" i="80" s="1"/>
  <c r="D52" i="80"/>
  <c r="E52" i="80" s="1"/>
  <c r="E51" i="80"/>
  <c r="D51" i="80"/>
  <c r="F51" i="80" s="1"/>
  <c r="D50" i="80"/>
  <c r="E50" i="80" s="1"/>
  <c r="E49" i="80"/>
  <c r="D49" i="80"/>
  <c r="F49" i="80" s="1"/>
  <c r="D48" i="80"/>
  <c r="E48" i="80" s="1"/>
  <c r="E47" i="80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E41" i="80"/>
  <c r="D41" i="80"/>
  <c r="F41" i="80" s="1"/>
  <c r="D40" i="80"/>
  <c r="E40" i="80" s="1"/>
  <c r="E39" i="80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F32" i="80"/>
  <c r="D32" i="80"/>
  <c r="E32" i="80" s="1"/>
  <c r="E31" i="80"/>
  <c r="D31" i="80"/>
  <c r="F31" i="80" s="1"/>
  <c r="F30" i="80"/>
  <c r="F37" i="80" s="1"/>
  <c r="D30" i="80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D22" i="80"/>
  <c r="F22" i="80" s="1"/>
  <c r="E21" i="80"/>
  <c r="D21" i="80"/>
  <c r="F21" i="80" s="1"/>
  <c r="D20" i="80"/>
  <c r="F20" i="80" s="1"/>
  <c r="C18" i="80"/>
  <c r="B18" i="80"/>
  <c r="D17" i="80"/>
  <c r="E17" i="80" s="1"/>
  <c r="E16" i="80"/>
  <c r="D16" i="80"/>
  <c r="F16" i="80" s="1"/>
  <c r="D15" i="80"/>
  <c r="E15" i="80" s="1"/>
  <c r="E14" i="80"/>
  <c r="D14" i="80"/>
  <c r="F14" i="80" s="1"/>
  <c r="D13" i="80"/>
  <c r="E13" i="80" s="1"/>
  <c r="D12" i="80"/>
  <c r="D18" i="80" s="1"/>
  <c r="C10" i="80"/>
  <c r="B10" i="80"/>
  <c r="E9" i="80"/>
  <c r="D9" i="80"/>
  <c r="F9" i="80" s="1"/>
  <c r="D8" i="80"/>
  <c r="E8" i="80" s="1"/>
  <c r="E7" i="80"/>
  <c r="D7" i="80"/>
  <c r="F7" i="80" s="1"/>
  <c r="D6" i="80"/>
  <c r="E6" i="80" s="1"/>
  <c r="E5" i="80"/>
  <c r="D5" i="80"/>
  <c r="F5" i="80" s="1"/>
  <c r="D4" i="80"/>
  <c r="E4" i="80" s="1"/>
  <c r="E3" i="80"/>
  <c r="E10" i="80" s="1"/>
  <c r="D3" i="80"/>
  <c r="F3" i="80" s="1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D91" i="69"/>
  <c r="E91" i="69" s="1"/>
  <c r="D90" i="69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F88" i="69" s="1"/>
  <c r="D82" i="69"/>
  <c r="E82" i="69" s="1"/>
  <c r="E81" i="69"/>
  <c r="E88" i="69" s="1"/>
  <c r="D81" i="69"/>
  <c r="F81" i="69" s="1"/>
  <c r="E79" i="69"/>
  <c r="C79" i="69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D62" i="69"/>
  <c r="F62" i="69" s="1"/>
  <c r="D61" i="69"/>
  <c r="E61" i="69" s="1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D54" i="69"/>
  <c r="F54" i="69" s="1"/>
  <c r="D53" i="69"/>
  <c r="E53" i="69" s="1"/>
  <c r="E52" i="69"/>
  <c r="D52" i="69"/>
  <c r="F52" i="69" s="1"/>
  <c r="D51" i="69"/>
  <c r="E51" i="69" s="1"/>
  <c r="D50" i="69"/>
  <c r="F50" i="69" s="1"/>
  <c r="D49" i="69"/>
  <c r="E49" i="69" s="1"/>
  <c r="E48" i="69"/>
  <c r="D48" i="69"/>
  <c r="F48" i="69" s="1"/>
  <c r="D47" i="69"/>
  <c r="E47" i="69" s="1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D32" i="69"/>
  <c r="F32" i="69" s="1"/>
  <c r="D31" i="69"/>
  <c r="E31" i="69" s="1"/>
  <c r="D30" i="69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D14" i="69"/>
  <c r="E14" i="69" s="1"/>
  <c r="D13" i="69"/>
  <c r="F13" i="69" s="1"/>
  <c r="D12" i="69"/>
  <c r="E12" i="69" s="1"/>
  <c r="C10" i="69"/>
  <c r="B10" i="69"/>
  <c r="D9" i="69"/>
  <c r="E9" i="69" s="1"/>
  <c r="E8" i="69"/>
  <c r="D8" i="69"/>
  <c r="F8" i="69" s="1"/>
  <c r="D7" i="69"/>
  <c r="E7" i="69" s="1"/>
  <c r="E6" i="69"/>
  <c r="D6" i="69"/>
  <c r="F6" i="69" s="1"/>
  <c r="D5" i="69"/>
  <c r="E5" i="69" s="1"/>
  <c r="D4" i="69"/>
  <c r="F4" i="69" s="1"/>
  <c r="D3" i="69"/>
  <c r="C97" i="68"/>
  <c r="B97" i="68"/>
  <c r="E96" i="68"/>
  <c r="D96" i="68"/>
  <c r="F96" i="68" s="1"/>
  <c r="F95" i="68"/>
  <c r="D95" i="68"/>
  <c r="E95" i="68" s="1"/>
  <c r="E94" i="68"/>
  <c r="D94" i="68"/>
  <c r="F94" i="68" s="1"/>
  <c r="F93" i="68"/>
  <c r="D93" i="68"/>
  <c r="E93" i="68" s="1"/>
  <c r="E92" i="68"/>
  <c r="D92" i="68"/>
  <c r="F92" i="68" s="1"/>
  <c r="F91" i="68"/>
  <c r="F97" i="68" s="1"/>
  <c r="D91" i="68"/>
  <c r="E91" i="68" s="1"/>
  <c r="E90" i="68"/>
  <c r="E97" i="68" s="1"/>
  <c r="D90" i="68"/>
  <c r="F90" i="68" s="1"/>
  <c r="C88" i="68"/>
  <c r="B88" i="68"/>
  <c r="E87" i="68"/>
  <c r="D87" i="68"/>
  <c r="F87" i="68" s="1"/>
  <c r="F86" i="68"/>
  <c r="D86" i="68"/>
  <c r="E86" i="68" s="1"/>
  <c r="E85" i="68"/>
  <c r="D85" i="68"/>
  <c r="F85" i="68" s="1"/>
  <c r="F84" i="68"/>
  <c r="D84" i="68"/>
  <c r="E84" i="68" s="1"/>
  <c r="E83" i="68"/>
  <c r="D83" i="68"/>
  <c r="F83" i="68" s="1"/>
  <c r="F82" i="68"/>
  <c r="F88" i="68" s="1"/>
  <c r="D82" i="68"/>
  <c r="E82" i="68" s="1"/>
  <c r="E81" i="68"/>
  <c r="E88" i="68" s="1"/>
  <c r="D81" i="68"/>
  <c r="F81" i="68" s="1"/>
  <c r="E79" i="68"/>
  <c r="C79" i="68"/>
  <c r="C98" i="68" s="1"/>
  <c r="B79" i="68"/>
  <c r="E78" i="68"/>
  <c r="D78" i="68"/>
  <c r="E77" i="68"/>
  <c r="D77" i="68"/>
  <c r="D79" i="68" s="1"/>
  <c r="F75" i="68"/>
  <c r="C75" i="68"/>
  <c r="B75" i="68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D66" i="68"/>
  <c r="E66" i="68" s="1"/>
  <c r="C64" i="68"/>
  <c r="B64" i="68"/>
  <c r="D63" i="68"/>
  <c r="E63" i="68" s="1"/>
  <c r="E62" i="68"/>
  <c r="D62" i="68"/>
  <c r="F62" i="68" s="1"/>
  <c r="D61" i="68"/>
  <c r="E61" i="68" s="1"/>
  <c r="E60" i="68"/>
  <c r="D60" i="68"/>
  <c r="F60" i="68" s="1"/>
  <c r="D59" i="68"/>
  <c r="E58" i="68"/>
  <c r="D58" i="68"/>
  <c r="F58" i="68" s="1"/>
  <c r="D57" i="68"/>
  <c r="E57" i="68" s="1"/>
  <c r="E56" i="68"/>
  <c r="D56" i="68"/>
  <c r="F56" i="68" s="1"/>
  <c r="D55" i="68"/>
  <c r="E55" i="68" s="1"/>
  <c r="E54" i="68"/>
  <c r="D54" i="68"/>
  <c r="F54" i="68" s="1"/>
  <c r="D53" i="68"/>
  <c r="E53" i="68" s="1"/>
  <c r="E52" i="68"/>
  <c r="D52" i="68"/>
  <c r="F52" i="68" s="1"/>
  <c r="D51" i="68"/>
  <c r="E51" i="68" s="1"/>
  <c r="E50" i="68"/>
  <c r="D50" i="68"/>
  <c r="F50" i="68" s="1"/>
  <c r="D49" i="68"/>
  <c r="E49" i="68" s="1"/>
  <c r="E48" i="68"/>
  <c r="D48" i="68"/>
  <c r="F48" i="68" s="1"/>
  <c r="D47" i="68"/>
  <c r="E47" i="68" s="1"/>
  <c r="E46" i="68"/>
  <c r="D46" i="68"/>
  <c r="F46" i="68" s="1"/>
  <c r="D45" i="68"/>
  <c r="E45" i="68" s="1"/>
  <c r="E44" i="68"/>
  <c r="D44" i="68"/>
  <c r="F44" i="68" s="1"/>
  <c r="D43" i="68"/>
  <c r="E43" i="68" s="1"/>
  <c r="E42" i="68"/>
  <c r="D42" i="68"/>
  <c r="F42" i="68" s="1"/>
  <c r="D41" i="68"/>
  <c r="E41" i="68" s="1"/>
  <c r="E40" i="68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E32" i="68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I22" i="68"/>
  <c r="F22" i="68"/>
  <c r="D22" i="68"/>
  <c r="E22" i="68" s="1"/>
  <c r="F21" i="68"/>
  <c r="D21" i="68"/>
  <c r="E21" i="68" s="1"/>
  <c r="E28" i="68"/>
  <c r="D20" i="68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D14" i="68"/>
  <c r="E14" i="68" s="1"/>
  <c r="D13" i="68"/>
  <c r="F13" i="68" s="1"/>
  <c r="F18" i="68"/>
  <c r="D12" i="68"/>
  <c r="E18" i="68" s="1"/>
  <c r="C10" i="68"/>
  <c r="B10" i="68"/>
  <c r="D9" i="68"/>
  <c r="E9" i="68" s="1"/>
  <c r="E8" i="68"/>
  <c r="D8" i="68"/>
  <c r="F8" i="68" s="1"/>
  <c r="D7" i="68"/>
  <c r="E7" i="68" s="1"/>
  <c r="E6" i="68"/>
  <c r="D6" i="68"/>
  <c r="F6" i="68" s="1"/>
  <c r="D5" i="68"/>
  <c r="E5" i="68" s="1"/>
  <c r="E4" i="68"/>
  <c r="D4" i="68"/>
  <c r="F4" i="68" s="1"/>
  <c r="D3" i="68"/>
  <c r="D10" i="68" s="1"/>
  <c r="C106" i="67"/>
  <c r="B106" i="67"/>
  <c r="E105" i="67"/>
  <c r="D105" i="67"/>
  <c r="F105" i="67" s="1"/>
  <c r="D104" i="67"/>
  <c r="E104" i="67" s="1"/>
  <c r="E103" i="67"/>
  <c r="D103" i="67"/>
  <c r="F103" i="67" s="1"/>
  <c r="D102" i="67"/>
  <c r="E102" i="67" s="1"/>
  <c r="E101" i="67"/>
  <c r="D101" i="67"/>
  <c r="F101" i="67" s="1"/>
  <c r="D100" i="67"/>
  <c r="E100" i="67" s="1"/>
  <c r="E99" i="67"/>
  <c r="D99" i="67"/>
  <c r="F99" i="67" s="1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E86" i="67"/>
  <c r="E88" i="67" s="1"/>
  <c r="D86" i="67"/>
  <c r="D88" i="67" s="1"/>
  <c r="F84" i="67"/>
  <c r="C84" i="67"/>
  <c r="B84" i="67"/>
  <c r="D83" i="67"/>
  <c r="E83" i="67" s="1"/>
  <c r="D82" i="67"/>
  <c r="E82" i="67" s="1"/>
  <c r="D81" i="67"/>
  <c r="E81" i="67" s="1"/>
  <c r="D80" i="67"/>
  <c r="E80" i="67" s="1"/>
  <c r="D79" i="67"/>
  <c r="E79" i="67" s="1"/>
  <c r="D78" i="67"/>
  <c r="E78" i="67" s="1"/>
  <c r="D77" i="67"/>
  <c r="E77" i="67" s="1"/>
  <c r="D76" i="67"/>
  <c r="E76" i="67" s="1"/>
  <c r="D75" i="67"/>
  <c r="E75" i="67" s="1"/>
  <c r="E84" i="67" s="1"/>
  <c r="C73" i="67"/>
  <c r="B73" i="67"/>
  <c r="F63" i="67"/>
  <c r="D63" i="67"/>
  <c r="E63" i="67" s="1"/>
  <c r="D62" i="67"/>
  <c r="F62" i="67" s="1"/>
  <c r="F61" i="67"/>
  <c r="D61" i="67"/>
  <c r="E61" i="67" s="1"/>
  <c r="D60" i="67"/>
  <c r="F60" i="67" s="1"/>
  <c r="D59" i="67"/>
  <c r="F59" i="67" s="1"/>
  <c r="D58" i="67"/>
  <c r="F58" i="67" s="1"/>
  <c r="F57" i="67"/>
  <c r="D57" i="67"/>
  <c r="E57" i="67" s="1"/>
  <c r="D56" i="67"/>
  <c r="F56" i="67" s="1"/>
  <c r="D55" i="67"/>
  <c r="E55" i="67" s="1"/>
  <c r="D54" i="67"/>
  <c r="F54" i="67" s="1"/>
  <c r="F53" i="67"/>
  <c r="D53" i="67"/>
  <c r="E53" i="67" s="1"/>
  <c r="D52" i="67"/>
  <c r="F52" i="67" s="1"/>
  <c r="D51" i="67"/>
  <c r="E51" i="67" s="1"/>
  <c r="D50" i="67"/>
  <c r="F50" i="67" s="1"/>
  <c r="F73" i="67" s="1"/>
  <c r="D49" i="67"/>
  <c r="E49" i="67" s="1"/>
  <c r="D48" i="67"/>
  <c r="F48" i="67" s="1"/>
  <c r="D47" i="67"/>
  <c r="E47" i="67" s="1"/>
  <c r="D46" i="67"/>
  <c r="F46" i="67" s="1"/>
  <c r="D45" i="67"/>
  <c r="E45" i="67" s="1"/>
  <c r="D44" i="67"/>
  <c r="F44" i="67" s="1"/>
  <c r="D43" i="67"/>
  <c r="E43" i="67" s="1"/>
  <c r="E42" i="67"/>
  <c r="D42" i="67"/>
  <c r="F42" i="67" s="1"/>
  <c r="D41" i="67"/>
  <c r="E41" i="67" s="1"/>
  <c r="D40" i="67"/>
  <c r="F40" i="67" s="1"/>
  <c r="F39" i="67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F31" i="67"/>
  <c r="F37" i="67" s="1"/>
  <c r="D31" i="67"/>
  <c r="E31" i="67" s="1"/>
  <c r="E30" i="67"/>
  <c r="E37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D22" i="67"/>
  <c r="D21" i="67"/>
  <c r="E21" i="67" s="1"/>
  <c r="D20" i="67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3" i="67"/>
  <c r="D13" i="67"/>
  <c r="F13" i="67" s="1"/>
  <c r="D12" i="67"/>
  <c r="E12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E3" i="67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F91" i="66"/>
  <c r="F97" i="66" s="1"/>
  <c r="D91" i="66"/>
  <c r="E91" i="66" s="1"/>
  <c r="E90" i="66"/>
  <c r="E97" i="66" s="1"/>
  <c r="D90" i="66"/>
  <c r="F90" i="66" s="1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F88" i="66" s="1"/>
  <c r="D82" i="66"/>
  <c r="E82" i="66" s="1"/>
  <c r="E81" i="66"/>
  <c r="E88" i="66" s="1"/>
  <c r="D81" i="66"/>
  <c r="F81" i="66" s="1"/>
  <c r="E79" i="66"/>
  <c r="C79" i="66"/>
  <c r="B79" i="66"/>
  <c r="E78" i="66"/>
  <c r="D78" i="66"/>
  <c r="E77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E66" i="66" s="1"/>
  <c r="C64" i="66"/>
  <c r="B64" i="66"/>
  <c r="D63" i="66"/>
  <c r="E63" i="66" s="1"/>
  <c r="E62" i="66"/>
  <c r="D62" i="66"/>
  <c r="F62" i="66" s="1"/>
  <c r="D61" i="66"/>
  <c r="E61" i="66" s="1"/>
  <c r="E60" i="66"/>
  <c r="D60" i="66"/>
  <c r="F60" i="66" s="1"/>
  <c r="D59" i="66"/>
  <c r="E58" i="66"/>
  <c r="D58" i="66"/>
  <c r="F58" i="66" s="1"/>
  <c r="D57" i="66"/>
  <c r="E57" i="66" s="1"/>
  <c r="E56" i="66"/>
  <c r="D56" i="66"/>
  <c r="F56" i="66" s="1"/>
  <c r="D55" i="66"/>
  <c r="E55" i="66" s="1"/>
  <c r="E54" i="66"/>
  <c r="D54" i="66"/>
  <c r="F54" i="66" s="1"/>
  <c r="D53" i="66"/>
  <c r="E53" i="66" s="1"/>
  <c r="E52" i="66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E46" i="66"/>
  <c r="D46" i="66"/>
  <c r="F46" i="66" s="1"/>
  <c r="D45" i="66"/>
  <c r="E45" i="66" s="1"/>
  <c r="E44" i="66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E30" i="66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F22" i="66"/>
  <c r="D22" i="66"/>
  <c r="E22" i="66" s="1"/>
  <c r="F21" i="66"/>
  <c r="D21" i="66"/>
  <c r="E21" i="66" s="1"/>
  <c r="D20" i="66"/>
  <c r="E28" i="66" s="1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D14" i="66"/>
  <c r="E14" i="66" s="1"/>
  <c r="E18" i="66" s="1"/>
  <c r="E13" i="66"/>
  <c r="D13" i="66"/>
  <c r="F13" i="66" s="1"/>
  <c r="D12" i="66"/>
  <c r="C10" i="66"/>
  <c r="B10" i="66"/>
  <c r="D9" i="66"/>
  <c r="E9" i="66" s="1"/>
  <c r="E8" i="66"/>
  <c r="D8" i="66"/>
  <c r="F8" i="66" s="1"/>
  <c r="D7" i="66"/>
  <c r="E7" i="66" s="1"/>
  <c r="E6" i="66"/>
  <c r="D6" i="66"/>
  <c r="F6" i="66" s="1"/>
  <c r="D5" i="66"/>
  <c r="E5" i="66" s="1"/>
  <c r="E4" i="66"/>
  <c r="D4" i="66"/>
  <c r="F4" i="66" s="1"/>
  <c r="D3" i="66"/>
  <c r="D10" i="66" s="1"/>
  <c r="C97" i="65"/>
  <c r="B97" i="65"/>
  <c r="E96" i="65"/>
  <c r="D96" i="65"/>
  <c r="F96" i="65" s="1"/>
  <c r="F95" i="65"/>
  <c r="D95" i="65"/>
  <c r="E95" i="65" s="1"/>
  <c r="E94" i="65"/>
  <c r="D94" i="65"/>
  <c r="F94" i="65" s="1"/>
  <c r="F93" i="65"/>
  <c r="D93" i="65"/>
  <c r="E93" i="65" s="1"/>
  <c r="E92" i="65"/>
  <c r="D92" i="65"/>
  <c r="F92" i="65" s="1"/>
  <c r="F91" i="65"/>
  <c r="F97" i="65" s="1"/>
  <c r="D91" i="65"/>
  <c r="E91" i="65" s="1"/>
  <c r="E90" i="65"/>
  <c r="E97" i="65" s="1"/>
  <c r="D90" i="65"/>
  <c r="F90" i="65" s="1"/>
  <c r="C88" i="65"/>
  <c r="B88" i="65"/>
  <c r="E87" i="65"/>
  <c r="D87" i="65"/>
  <c r="F87" i="65" s="1"/>
  <c r="F86" i="65"/>
  <c r="D86" i="65"/>
  <c r="E86" i="65" s="1"/>
  <c r="E85" i="65"/>
  <c r="D85" i="65"/>
  <c r="F85" i="65" s="1"/>
  <c r="F84" i="65"/>
  <c r="D84" i="65"/>
  <c r="E84" i="65" s="1"/>
  <c r="E83" i="65"/>
  <c r="D83" i="65"/>
  <c r="F83" i="65" s="1"/>
  <c r="F82" i="65"/>
  <c r="F88" i="65" s="1"/>
  <c r="D82" i="65"/>
  <c r="E82" i="65" s="1"/>
  <c r="E81" i="65"/>
  <c r="E88" i="65" s="1"/>
  <c r="D81" i="65"/>
  <c r="F81" i="65" s="1"/>
  <c r="E79" i="65"/>
  <c r="C79" i="65"/>
  <c r="B79" i="65"/>
  <c r="E78" i="65"/>
  <c r="D78" i="65"/>
  <c r="E77" i="65"/>
  <c r="D77" i="65"/>
  <c r="D79" i="65" s="1"/>
  <c r="F75" i="65"/>
  <c r="C75" i="65"/>
  <c r="B75" i="65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E75" i="65" s="1"/>
  <c r="D68" i="65"/>
  <c r="E68" i="65" s="1"/>
  <c r="D67" i="65"/>
  <c r="E67" i="65" s="1"/>
  <c r="D66" i="65"/>
  <c r="C64" i="65"/>
  <c r="B64" i="65"/>
  <c r="D63" i="65"/>
  <c r="E63" i="65" s="1"/>
  <c r="E62" i="65"/>
  <c r="D62" i="65"/>
  <c r="F62" i="65" s="1"/>
  <c r="D61" i="65"/>
  <c r="E61" i="65" s="1"/>
  <c r="E60" i="65"/>
  <c r="D60" i="65"/>
  <c r="F60" i="65" s="1"/>
  <c r="D59" i="65"/>
  <c r="E58" i="65"/>
  <c r="D58" i="65"/>
  <c r="F58" i="65" s="1"/>
  <c r="D57" i="65"/>
  <c r="E57" i="65" s="1"/>
  <c r="E56" i="65"/>
  <c r="D56" i="65"/>
  <c r="F56" i="65" s="1"/>
  <c r="D55" i="65"/>
  <c r="E55" i="65" s="1"/>
  <c r="E54" i="65"/>
  <c r="D54" i="65"/>
  <c r="F54" i="65" s="1"/>
  <c r="D53" i="65"/>
  <c r="E53" i="65" s="1"/>
  <c r="E52" i="65"/>
  <c r="D52" i="65"/>
  <c r="F52" i="65" s="1"/>
  <c r="D51" i="65"/>
  <c r="E51" i="65" s="1"/>
  <c r="E50" i="65"/>
  <c r="D50" i="65"/>
  <c r="F50" i="65" s="1"/>
  <c r="D49" i="65"/>
  <c r="E49" i="65" s="1"/>
  <c r="E48" i="65"/>
  <c r="D48" i="65"/>
  <c r="F48" i="65" s="1"/>
  <c r="D47" i="65"/>
  <c r="E47" i="65" s="1"/>
  <c r="E46" i="65"/>
  <c r="D46" i="65"/>
  <c r="F46" i="65" s="1"/>
  <c r="D45" i="65"/>
  <c r="E45" i="65" s="1"/>
  <c r="E44" i="65"/>
  <c r="D44" i="65"/>
  <c r="F44" i="65" s="1"/>
  <c r="D43" i="65"/>
  <c r="E43" i="65" s="1"/>
  <c r="E42" i="65"/>
  <c r="D42" i="65"/>
  <c r="F42" i="65" s="1"/>
  <c r="D41" i="65"/>
  <c r="E41" i="65" s="1"/>
  <c r="E40" i="65"/>
  <c r="D40" i="65"/>
  <c r="F40" i="65" s="1"/>
  <c r="D39" i="65"/>
  <c r="E39" i="65" s="1"/>
  <c r="E38" i="65"/>
  <c r="D38" i="65"/>
  <c r="F38" i="65" s="1"/>
  <c r="C37" i="65"/>
  <c r="B37" i="65"/>
  <c r="E36" i="65"/>
  <c r="D36" i="65"/>
  <c r="F36" i="65" s="1"/>
  <c r="D35" i="65"/>
  <c r="E35" i="65" s="1"/>
  <c r="E34" i="65"/>
  <c r="D34" i="65"/>
  <c r="F34" i="65" s="1"/>
  <c r="D33" i="65"/>
  <c r="E33" i="65" s="1"/>
  <c r="E32" i="65"/>
  <c r="D32" i="65"/>
  <c r="F32" i="65" s="1"/>
  <c r="D31" i="65"/>
  <c r="E31" i="65" s="1"/>
  <c r="E30" i="65"/>
  <c r="D30" i="65"/>
  <c r="F30" i="65" s="1"/>
  <c r="C28" i="65"/>
  <c r="B28" i="65"/>
  <c r="E27" i="65"/>
  <c r="D27" i="65"/>
  <c r="F27" i="65" s="1"/>
  <c r="D26" i="65"/>
  <c r="E26" i="65" s="1"/>
  <c r="E25" i="65"/>
  <c r="D25" i="65"/>
  <c r="F25" i="65" s="1"/>
  <c r="D24" i="65"/>
  <c r="E24" i="65" s="1"/>
  <c r="D23" i="65"/>
  <c r="E23" i="65" s="1"/>
  <c r="F22" i="65"/>
  <c r="D22" i="65"/>
  <c r="E22" i="65" s="1"/>
  <c r="F21" i="65"/>
  <c r="D21" i="65"/>
  <c r="E21" i="65" s="1"/>
  <c r="E20" i="65"/>
  <c r="E28" i="65" s="1"/>
  <c r="D20" i="65"/>
  <c r="F20" i="65" s="1"/>
  <c r="C18" i="65"/>
  <c r="B18" i="65"/>
  <c r="E17" i="65"/>
  <c r="D17" i="65"/>
  <c r="F17" i="65" s="1"/>
  <c r="F16" i="65"/>
  <c r="D16" i="65"/>
  <c r="E16" i="65" s="1"/>
  <c r="E15" i="65"/>
  <c r="D15" i="65"/>
  <c r="F15" i="65" s="1"/>
  <c r="D14" i="65"/>
  <c r="E14" i="65" s="1"/>
  <c r="D13" i="65"/>
  <c r="D12" i="65"/>
  <c r="E12" i="65" s="1"/>
  <c r="C10" i="65"/>
  <c r="B10" i="65"/>
  <c r="D9" i="65"/>
  <c r="E9" i="65" s="1"/>
  <c r="E8" i="65"/>
  <c r="D8" i="65"/>
  <c r="F8" i="65" s="1"/>
  <c r="D7" i="65"/>
  <c r="E7" i="65" s="1"/>
  <c r="E6" i="65"/>
  <c r="D6" i="65"/>
  <c r="F6" i="65" s="1"/>
  <c r="D5" i="65"/>
  <c r="E5" i="65" s="1"/>
  <c r="E4" i="65"/>
  <c r="D4" i="65"/>
  <c r="F4" i="65" s="1"/>
  <c r="D3" i="65"/>
  <c r="D10" i="65" s="1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C98" i="64" s="1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E75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F31" i="64"/>
  <c r="F37" i="64" s="1"/>
  <c r="D31" i="64"/>
  <c r="E31" i="64" s="1"/>
  <c r="E30" i="64"/>
  <c r="E37" i="64" s="1"/>
  <c r="D30" i="64"/>
  <c r="F30" i="64" s="1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I22" i="64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E15" i="64"/>
  <c r="D15" i="64"/>
  <c r="F15" i="64" s="1"/>
  <c r="D14" i="64"/>
  <c r="E14" i="64" s="1"/>
  <c r="E13" i="64"/>
  <c r="D13" i="64"/>
  <c r="F13" i="64" s="1"/>
  <c r="D12" i="64"/>
  <c r="E12" i="64" s="1"/>
  <c r="E18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E5" i="64"/>
  <c r="D5" i="64"/>
  <c r="F5" i="64" s="1"/>
  <c r="D4" i="64"/>
  <c r="E4" i="64" s="1"/>
  <c r="E3" i="64"/>
  <c r="E10" i="64" s="1"/>
  <c r="D3" i="64"/>
  <c r="F3" i="64" s="1"/>
  <c r="C97" i="63"/>
  <c r="B97" i="63"/>
  <c r="E96" i="63"/>
  <c r="D96" i="63"/>
  <c r="F96" i="63" s="1"/>
  <c r="D95" i="63"/>
  <c r="E95" i="63" s="1"/>
  <c r="E94" i="63"/>
  <c r="D94" i="63"/>
  <c r="F94" i="63" s="1"/>
  <c r="D93" i="63"/>
  <c r="E93" i="63" s="1"/>
  <c r="E92" i="63"/>
  <c r="D92" i="63"/>
  <c r="F92" i="63" s="1"/>
  <c r="D91" i="63"/>
  <c r="E91" i="63" s="1"/>
  <c r="E90" i="63"/>
  <c r="D90" i="63"/>
  <c r="F90" i="63" s="1"/>
  <c r="C88" i="63"/>
  <c r="B88" i="63"/>
  <c r="E87" i="63"/>
  <c r="D87" i="63"/>
  <c r="F87" i="63" s="1"/>
  <c r="D86" i="63"/>
  <c r="E86" i="63" s="1"/>
  <c r="E85" i="63"/>
  <c r="D85" i="63"/>
  <c r="F85" i="63" s="1"/>
  <c r="D84" i="63"/>
  <c r="E84" i="63" s="1"/>
  <c r="E83" i="63"/>
  <c r="D83" i="63"/>
  <c r="F83" i="63" s="1"/>
  <c r="D82" i="63"/>
  <c r="E82" i="63" s="1"/>
  <c r="E81" i="63"/>
  <c r="D81" i="63"/>
  <c r="F81" i="63" s="1"/>
  <c r="C79" i="63"/>
  <c r="C98" i="63" s="1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E75" i="63" s="1"/>
  <c r="C64" i="63"/>
  <c r="B64" i="63"/>
  <c r="F63" i="63"/>
  <c r="D63" i="63"/>
  <c r="E63" i="63" s="1"/>
  <c r="E62" i="63"/>
  <c r="D62" i="63"/>
  <c r="F62" i="63" s="1"/>
  <c r="F61" i="63"/>
  <c r="D61" i="63"/>
  <c r="E61" i="63" s="1"/>
  <c r="E60" i="63"/>
  <c r="D60" i="63"/>
  <c r="F60" i="63" s="1"/>
  <c r="F59" i="63"/>
  <c r="F64" i="63" s="1"/>
  <c r="D59" i="63"/>
  <c r="E58" i="63"/>
  <c r="D58" i="63"/>
  <c r="F58" i="63" s="1"/>
  <c r="F57" i="63"/>
  <c r="D57" i="63"/>
  <c r="E57" i="63" s="1"/>
  <c r="E56" i="63"/>
  <c r="D56" i="63"/>
  <c r="F56" i="63" s="1"/>
  <c r="F55" i="63"/>
  <c r="D55" i="63"/>
  <c r="E55" i="63" s="1"/>
  <c r="E54" i="63"/>
  <c r="D54" i="63"/>
  <c r="F54" i="63" s="1"/>
  <c r="F53" i="63"/>
  <c r="D53" i="63"/>
  <c r="E53" i="63" s="1"/>
  <c r="E52" i="63"/>
  <c r="D52" i="63"/>
  <c r="F52" i="63" s="1"/>
  <c r="F51" i="63"/>
  <c r="D51" i="63"/>
  <c r="E51" i="63" s="1"/>
  <c r="E50" i="63"/>
  <c r="D50" i="63"/>
  <c r="F50" i="63" s="1"/>
  <c r="F49" i="63"/>
  <c r="D49" i="63"/>
  <c r="E49" i="63" s="1"/>
  <c r="E48" i="63"/>
  <c r="D48" i="63"/>
  <c r="F48" i="63" s="1"/>
  <c r="F47" i="63"/>
  <c r="D47" i="63"/>
  <c r="E47" i="63" s="1"/>
  <c r="E46" i="63"/>
  <c r="D46" i="63"/>
  <c r="F46" i="63" s="1"/>
  <c r="F45" i="63"/>
  <c r="D45" i="63"/>
  <c r="E45" i="63" s="1"/>
  <c r="E44" i="63"/>
  <c r="D44" i="63"/>
  <c r="F44" i="63" s="1"/>
  <c r="F43" i="63"/>
  <c r="D43" i="63"/>
  <c r="E43" i="63" s="1"/>
  <c r="E42" i="63"/>
  <c r="D42" i="63"/>
  <c r="F42" i="63" s="1"/>
  <c r="F41" i="63"/>
  <c r="D41" i="63"/>
  <c r="E41" i="63" s="1"/>
  <c r="E40" i="63"/>
  <c r="D40" i="63"/>
  <c r="F40" i="63" s="1"/>
  <c r="F39" i="63"/>
  <c r="D39" i="63"/>
  <c r="E39" i="63" s="1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F31" i="63"/>
  <c r="F37" i="63" s="1"/>
  <c r="D31" i="63"/>
  <c r="E31" i="63" s="1"/>
  <c r="E30" i="63"/>
  <c r="E37" i="63" s="1"/>
  <c r="D30" i="63"/>
  <c r="F30" i="63" s="1"/>
  <c r="C28" i="63"/>
  <c r="B28" i="63"/>
  <c r="E27" i="63"/>
  <c r="D27" i="63"/>
  <c r="F27" i="63" s="1"/>
  <c r="F26" i="63"/>
  <c r="D26" i="63"/>
  <c r="E26" i="63" s="1"/>
  <c r="E25" i="63"/>
  <c r="D25" i="63"/>
  <c r="F25" i="63" s="1"/>
  <c r="F24" i="63"/>
  <c r="D24" i="63"/>
  <c r="E24" i="63" s="1"/>
  <c r="F23" i="63"/>
  <c r="D23" i="63"/>
  <c r="E23" i="63" s="1"/>
  <c r="I22" i="63"/>
  <c r="D22" i="63"/>
  <c r="E22" i="63" s="1"/>
  <c r="D21" i="63"/>
  <c r="E21" i="63" s="1"/>
  <c r="E20" i="63"/>
  <c r="D20" i="63"/>
  <c r="F20" i="63" s="1"/>
  <c r="C18" i="63"/>
  <c r="B18" i="63"/>
  <c r="E17" i="63"/>
  <c r="D17" i="63"/>
  <c r="F17" i="63" s="1"/>
  <c r="D16" i="63"/>
  <c r="E16" i="63" s="1"/>
  <c r="E15" i="63"/>
  <c r="D15" i="63"/>
  <c r="F15" i="63" s="1"/>
  <c r="D14" i="63"/>
  <c r="E14" i="63" s="1"/>
  <c r="E13" i="63"/>
  <c r="D13" i="63"/>
  <c r="F13" i="63" s="1"/>
  <c r="D12" i="63"/>
  <c r="E12" i="63" s="1"/>
  <c r="E18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E4" i="63" s="1"/>
  <c r="E3" i="63"/>
  <c r="E10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C98" i="62" s="1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E32" i="62"/>
  <c r="D32" i="62"/>
  <c r="F32" i="62" s="1"/>
  <c r="D31" i="62"/>
  <c r="E31" i="62" s="1"/>
  <c r="E30" i="62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I22" i="62"/>
  <c r="F22" i="62"/>
  <c r="D22" i="62"/>
  <c r="E22" i="62" s="1"/>
  <c r="F21" i="62"/>
  <c r="D21" i="62"/>
  <c r="E21" i="62" s="1"/>
  <c r="E20" i="62"/>
  <c r="E28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F18" i="62" s="1"/>
  <c r="D12" i="62"/>
  <c r="E12" i="62" s="1"/>
  <c r="E18" i="62" s="1"/>
  <c r="C10" i="62"/>
  <c r="B10" i="62"/>
  <c r="D9" i="62"/>
  <c r="E9" i="62" s="1"/>
  <c r="E8" i="62"/>
  <c r="D8" i="62"/>
  <c r="F8" i="62" s="1"/>
  <c r="D7" i="62"/>
  <c r="E7" i="62" s="1"/>
  <c r="E6" i="62"/>
  <c r="D6" i="62"/>
  <c r="F6" i="62" s="1"/>
  <c r="D5" i="62"/>
  <c r="E5" i="62" s="1"/>
  <c r="E4" i="62"/>
  <c r="D4" i="62"/>
  <c r="F4" i="62" s="1"/>
  <c r="D3" i="62"/>
  <c r="D10" i="62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E91" i="61" s="1"/>
  <c r="E90" i="61"/>
  <c r="D90" i="61"/>
  <c r="F90" i="61" s="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E81" i="61"/>
  <c r="D81" i="61"/>
  <c r="F81" i="61" s="1"/>
  <c r="C79" i="61"/>
  <c r="C98" i="61" s="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F31" i="61"/>
  <c r="F37" i="61" s="1"/>
  <c r="D31" i="61"/>
  <c r="E31" i="61" s="1"/>
  <c r="E30" i="61"/>
  <c r="E37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I22" i="61"/>
  <c r="D22" i="61"/>
  <c r="E22" i="61" s="1"/>
  <c r="D21" i="61"/>
  <c r="E21" i="61" s="1"/>
  <c r="E20" i="6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E3" i="61"/>
  <c r="E10" i="61" s="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E90" i="60"/>
  <c r="D90" i="60"/>
  <c r="F90" i="60" s="1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D59" i="60"/>
  <c r="D58" i="60"/>
  <c r="F58" i="60" s="1"/>
  <c r="D57" i="60"/>
  <c r="E57" i="60" s="1"/>
  <c r="D56" i="60"/>
  <c r="F56" i="60" s="1"/>
  <c r="D55" i="60"/>
  <c r="E55" i="60" s="1"/>
  <c r="D54" i="60"/>
  <c r="F54" i="60" s="1"/>
  <c r="D53" i="60"/>
  <c r="E53" i="60" s="1"/>
  <c r="E52" i="60"/>
  <c r="D52" i="60"/>
  <c r="F52" i="60" s="1"/>
  <c r="F51" i="60"/>
  <c r="D51" i="60"/>
  <c r="E51" i="60" s="1"/>
  <c r="E50" i="60"/>
  <c r="D50" i="60"/>
  <c r="F50" i="60" s="1"/>
  <c r="D49" i="60"/>
  <c r="E49" i="60" s="1"/>
  <c r="E48" i="60"/>
  <c r="D48" i="60"/>
  <c r="F48" i="60" s="1"/>
  <c r="D47" i="60"/>
  <c r="E47" i="60" s="1"/>
  <c r="E46" i="60"/>
  <c r="D46" i="60"/>
  <c r="F46" i="60" s="1"/>
  <c r="F45" i="60"/>
  <c r="D45" i="60"/>
  <c r="E45" i="60" s="1"/>
  <c r="D44" i="60"/>
  <c r="F43" i="60"/>
  <c r="D43" i="60"/>
  <c r="E43" i="60" s="1"/>
  <c r="E42" i="60"/>
  <c r="D42" i="60"/>
  <c r="F42" i="60" s="1"/>
  <c r="D41" i="60"/>
  <c r="E41" i="60" s="1"/>
  <c r="D40" i="60"/>
  <c r="F40" i="60" s="1"/>
  <c r="F39" i="60"/>
  <c r="D39" i="60"/>
  <c r="E39" i="60" s="1"/>
  <c r="E64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F31" i="60"/>
  <c r="F37" i="60" s="1"/>
  <c r="D31" i="60"/>
  <c r="E31" i="60" s="1"/>
  <c r="E30" i="60"/>
  <c r="E37" i="60" s="1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D22" i="60"/>
  <c r="E22" i="60" s="1"/>
  <c r="D21" i="60"/>
  <c r="E21" i="60" s="1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D13" i="60"/>
  <c r="F13" i="60" s="1"/>
  <c r="D12" i="60"/>
  <c r="E12" i="60" s="1"/>
  <c r="C10" i="60"/>
  <c r="B10" i="60"/>
  <c r="E9" i="60"/>
  <c r="D9" i="60"/>
  <c r="F9" i="60" s="1"/>
  <c r="D8" i="60"/>
  <c r="E8" i="60" s="1"/>
  <c r="E7" i="60"/>
  <c r="D7" i="60"/>
  <c r="D6" i="60"/>
  <c r="E6" i="60" s="1"/>
  <c r="E5" i="60"/>
  <c r="D5" i="60"/>
  <c r="F5" i="60" s="1"/>
  <c r="D4" i="60"/>
  <c r="E4" i="60" s="1"/>
  <c r="E3" i="60"/>
  <c r="D3" i="60"/>
  <c r="F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F97" i="59" s="1"/>
  <c r="D91" i="59"/>
  <c r="E91" i="59" s="1"/>
  <c r="E90" i="59"/>
  <c r="E97" i="59" s="1"/>
  <c r="D90" i="59"/>
  <c r="F90" i="59" s="1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E52" i="59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E44" i="59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E30" i="59"/>
  <c r="D30" i="59"/>
  <c r="F30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F22" i="59"/>
  <c r="D22" i="59"/>
  <c r="E22" i="59" s="1"/>
  <c r="F21" i="59"/>
  <c r="D21" i="59"/>
  <c r="E21" i="59" s="1"/>
  <c r="E20" i="59"/>
  <c r="E28" i="59" s="1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F14" i="59"/>
  <c r="D14" i="59"/>
  <c r="E14" i="59" s="1"/>
  <c r="E13" i="59"/>
  <c r="D13" i="59"/>
  <c r="F13" i="59" s="1"/>
  <c r="D12" i="59"/>
  <c r="E12" i="59" s="1"/>
  <c r="E18" i="59" s="1"/>
  <c r="C10" i="59"/>
  <c r="B10" i="59"/>
  <c r="D9" i="59"/>
  <c r="E9" i="59" s="1"/>
  <c r="E8" i="59"/>
  <c r="D8" i="59"/>
  <c r="F8" i="59" s="1"/>
  <c r="D7" i="59"/>
  <c r="E7" i="59" s="1"/>
  <c r="E6" i="59"/>
  <c r="D6" i="59"/>
  <c r="F6" i="59" s="1"/>
  <c r="D5" i="59"/>
  <c r="E5" i="59" s="1"/>
  <c r="E4" i="59"/>
  <c r="D4" i="59"/>
  <c r="F4" i="59" s="1"/>
  <c r="D3" i="59"/>
  <c r="D10" i="59" s="1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D90" i="28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E81" i="28"/>
  <c r="D81" i="28"/>
  <c r="F81" i="28" s="1"/>
  <c r="C79" i="28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F31" i="28"/>
  <c r="F37" i="28" s="1"/>
  <c r="D31" i="28"/>
  <c r="E31" i="28" s="1"/>
  <c r="E30" i="28"/>
  <c r="E37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D22" i="28"/>
  <c r="E22" i="28" s="1"/>
  <c r="D21" i="28"/>
  <c r="E21" i="28" s="1"/>
  <c r="D20" i="28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E13" i="28"/>
  <c r="D13" i="28"/>
  <c r="F13" i="28" s="1"/>
  <c r="D12" i="28"/>
  <c r="E12" i="28" s="1"/>
  <c r="E18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D5" i="28"/>
  <c r="F5" i="28" s="1"/>
  <c r="D4" i="28"/>
  <c r="E4" i="28" s="1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F97" i="79" s="1"/>
  <c r="D91" i="79"/>
  <c r="E91" i="79" s="1"/>
  <c r="E90" i="79"/>
  <c r="E97" i="79" s="1"/>
  <c r="D90" i="79"/>
  <c r="F90" i="79" s="1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C98" i="79" s="1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D32" i="79"/>
  <c r="F32" i="79" s="1"/>
  <c r="D31" i="79"/>
  <c r="E31" i="79" s="1"/>
  <c r="E30" i="79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I22" i="79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F12" i="79"/>
  <c r="F18" i="79" s="1"/>
  <c r="D12" i="79"/>
  <c r="E12" i="79" s="1"/>
  <c r="E18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E4" i="79"/>
  <c r="D4" i="79"/>
  <c r="F4" i="79" s="1"/>
  <c r="D3" i="79"/>
  <c r="D10" i="79" s="1"/>
  <c r="C97" i="78"/>
  <c r="B97" i="78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D91" i="78"/>
  <c r="D90" i="78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E22" i="78"/>
  <c r="D22" i="78"/>
  <c r="F22" i="78" s="1"/>
  <c r="E21" i="78"/>
  <c r="D21" i="78"/>
  <c r="F21" i="78" s="1"/>
  <c r="D20" i="78"/>
  <c r="F20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E12" i="78"/>
  <c r="E18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E33" i="77"/>
  <c r="D33" i="77"/>
  <c r="F33" i="77" s="1"/>
  <c r="D32" i="77"/>
  <c r="F32" i="77" s="1"/>
  <c r="E31" i="77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I22" i="77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E12" i="77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E5" i="77"/>
  <c r="D5" i="77"/>
  <c r="F5" i="77" s="1"/>
  <c r="D4" i="77"/>
  <c r="E3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0" i="76"/>
  <c r="E97" i="76" s="1"/>
  <c r="D90" i="76"/>
  <c r="F90" i="76" s="1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D82" i="76"/>
  <c r="E82" i="76" s="1"/>
  <c r="D81" i="76"/>
  <c r="E79" i="76"/>
  <c r="C79" i="76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E30" i="76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D22" i="76"/>
  <c r="D21" i="76"/>
  <c r="E21" i="76" s="1"/>
  <c r="D20" i="76"/>
  <c r="F20" i="76" s="1"/>
  <c r="C18" i="76"/>
  <c r="B18" i="76"/>
  <c r="E17" i="76"/>
  <c r="D17" i="76"/>
  <c r="F17" i="76" s="1"/>
  <c r="F16" i="76"/>
  <c r="D16" i="76"/>
  <c r="E16" i="76" s="1"/>
  <c r="E15" i="76"/>
  <c r="D15" i="76"/>
  <c r="F15" i="76" s="1"/>
  <c r="F14" i="76"/>
  <c r="D14" i="76"/>
  <c r="E14" i="76" s="1"/>
  <c r="E13" i="76"/>
  <c r="D13" i="76"/>
  <c r="F13" i="76" s="1"/>
  <c r="F12" i="76"/>
  <c r="F18" i="76" s="1"/>
  <c r="D12" i="76"/>
  <c r="E12" i="76" s="1"/>
  <c r="E18" i="76" s="1"/>
  <c r="C10" i="76"/>
  <c r="B10" i="76"/>
  <c r="D9" i="76"/>
  <c r="E9" i="76" s="1"/>
  <c r="E8" i="76"/>
  <c r="D8" i="76"/>
  <c r="F8" i="76" s="1"/>
  <c r="D7" i="76"/>
  <c r="E7" i="76" s="1"/>
  <c r="E6" i="76"/>
  <c r="E10" i="76" s="1"/>
  <c r="D6" i="76"/>
  <c r="F6" i="76" s="1"/>
  <c r="F10" i="76" s="1"/>
  <c r="D5" i="76"/>
  <c r="E5" i="76" s="1"/>
  <c r="D4" i="76"/>
  <c r="F4" i="76" s="1"/>
  <c r="D3" i="76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D90" i="75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F31" i="75"/>
  <c r="F37" i="75" s="1"/>
  <c r="D31" i="75"/>
  <c r="E31" i="75" s="1"/>
  <c r="E30" i="75"/>
  <c r="E37" i="75" s="1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D22" i="75"/>
  <c r="E22" i="75" s="1"/>
  <c r="D21" i="75"/>
  <c r="E21" i="75" s="1"/>
  <c r="E20" i="75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E13" i="75"/>
  <c r="D13" i="75"/>
  <c r="F13" i="75" s="1"/>
  <c r="D12" i="75"/>
  <c r="E12" i="75" s="1"/>
  <c r="E18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E5" i="75"/>
  <c r="D5" i="75"/>
  <c r="F5" i="75" s="1"/>
  <c r="D4" i="75"/>
  <c r="E4" i="75" s="1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F91" i="74"/>
  <c r="D91" i="74"/>
  <c r="E91" i="74" s="1"/>
  <c r="D90" i="74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E50" i="74"/>
  <c r="D50" i="74"/>
  <c r="F50" i="74" s="1"/>
  <c r="D49" i="74"/>
  <c r="E49" i="74" s="1"/>
  <c r="E48" i="74"/>
  <c r="D48" i="74"/>
  <c r="F48" i="74" s="1"/>
  <c r="D47" i="74"/>
  <c r="E47" i="74" s="1"/>
  <c r="E46" i="74"/>
  <c r="D46" i="74"/>
  <c r="F46" i="74" s="1"/>
  <c r="D45" i="74"/>
  <c r="E45" i="74" s="1"/>
  <c r="E44" i="74"/>
  <c r="D44" i="74"/>
  <c r="F44" i="74" s="1"/>
  <c r="D43" i="74"/>
  <c r="E43" i="74" s="1"/>
  <c r="E42" i="74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E32" i="74"/>
  <c r="D32" i="74"/>
  <c r="F32" i="74" s="1"/>
  <c r="D31" i="74"/>
  <c r="E31" i="74" s="1"/>
  <c r="E30" i="74"/>
  <c r="D30" i="74"/>
  <c r="F30" i="74" s="1"/>
  <c r="C28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I22" i="74"/>
  <c r="D22" i="74"/>
  <c r="E22" i="74" s="1"/>
  <c r="D21" i="74"/>
  <c r="E21" i="74" s="1"/>
  <c r="E20" i="74"/>
  <c r="D20" i="74"/>
  <c r="F20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F14" i="74"/>
  <c r="D14" i="74"/>
  <c r="E14" i="74" s="1"/>
  <c r="E13" i="74"/>
  <c r="D13" i="74"/>
  <c r="F13" i="74" s="1"/>
  <c r="F12" i="74"/>
  <c r="F18" i="74" s="1"/>
  <c r="D12" i="74"/>
  <c r="E12" i="74" s="1"/>
  <c r="E18" i="74" s="1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D10" i="74" s="1"/>
  <c r="C97" i="73"/>
  <c r="B97" i="73"/>
  <c r="E96" i="73"/>
  <c r="D96" i="73"/>
  <c r="F96" i="73" s="1"/>
  <c r="D95" i="73"/>
  <c r="E95" i="73" s="1"/>
  <c r="E94" i="73"/>
  <c r="D94" i="73"/>
  <c r="F94" i="73" s="1"/>
  <c r="D93" i="73"/>
  <c r="E93" i="73" s="1"/>
  <c r="E92" i="73"/>
  <c r="D92" i="73"/>
  <c r="F92" i="73" s="1"/>
  <c r="D91" i="73"/>
  <c r="E91" i="73" s="1"/>
  <c r="D90" i="73"/>
  <c r="C88" i="73"/>
  <c r="B88" i="73"/>
  <c r="E87" i="73"/>
  <c r="D87" i="73"/>
  <c r="F87" i="73" s="1"/>
  <c r="D86" i="73"/>
  <c r="E86" i="73" s="1"/>
  <c r="E85" i="73"/>
  <c r="D85" i="73"/>
  <c r="F85" i="73" s="1"/>
  <c r="D84" i="73"/>
  <c r="E84" i="73" s="1"/>
  <c r="E83" i="73"/>
  <c r="D83" i="73"/>
  <c r="F83" i="73" s="1"/>
  <c r="D82" i="73"/>
  <c r="E82" i="73" s="1"/>
  <c r="E81" i="73"/>
  <c r="D81" i="73"/>
  <c r="F81" i="73" s="1"/>
  <c r="C79" i="73"/>
  <c r="C98" i="73" s="1"/>
  <c r="B79" i="73"/>
  <c r="E78" i="73"/>
  <c r="D78" i="73"/>
  <c r="E77" i="73"/>
  <c r="E79" i="73" s="1"/>
  <c r="D77" i="73"/>
  <c r="D79" i="73" s="1"/>
  <c r="F75" i="73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E75" i="73" s="1"/>
  <c r="C64" i="73"/>
  <c r="B64" i="73"/>
  <c r="F63" i="73"/>
  <c r="D63" i="73"/>
  <c r="E63" i="73" s="1"/>
  <c r="E62" i="73"/>
  <c r="D62" i="73"/>
  <c r="F62" i="73" s="1"/>
  <c r="F61" i="73"/>
  <c r="D61" i="73"/>
  <c r="E61" i="73" s="1"/>
  <c r="E60" i="73"/>
  <c r="D60" i="73"/>
  <c r="F60" i="73" s="1"/>
  <c r="F59" i="73"/>
  <c r="F64" i="73" s="1"/>
  <c r="D59" i="73"/>
  <c r="E58" i="73"/>
  <c r="D58" i="73"/>
  <c r="F58" i="73" s="1"/>
  <c r="F57" i="73"/>
  <c r="D57" i="73"/>
  <c r="E57" i="73" s="1"/>
  <c r="E56" i="73"/>
  <c r="D56" i="73"/>
  <c r="F56" i="73" s="1"/>
  <c r="F55" i="73"/>
  <c r="D55" i="73"/>
  <c r="E55" i="73" s="1"/>
  <c r="E54" i="73"/>
  <c r="D54" i="73"/>
  <c r="F54" i="73" s="1"/>
  <c r="F53" i="73"/>
  <c r="D53" i="73"/>
  <c r="E53" i="73" s="1"/>
  <c r="E52" i="73"/>
  <c r="D52" i="73"/>
  <c r="F52" i="73" s="1"/>
  <c r="F51" i="73"/>
  <c r="D51" i="73"/>
  <c r="E51" i="73" s="1"/>
  <c r="E50" i="73"/>
  <c r="D50" i="73"/>
  <c r="F50" i="73" s="1"/>
  <c r="F49" i="73"/>
  <c r="D49" i="73"/>
  <c r="E49" i="73" s="1"/>
  <c r="E48" i="73"/>
  <c r="D48" i="73"/>
  <c r="F48" i="73" s="1"/>
  <c r="F47" i="73"/>
  <c r="D47" i="73"/>
  <c r="E47" i="73" s="1"/>
  <c r="E46" i="73"/>
  <c r="D46" i="73"/>
  <c r="F46" i="73" s="1"/>
  <c r="F45" i="73"/>
  <c r="D45" i="73"/>
  <c r="E45" i="73" s="1"/>
  <c r="E44" i="73"/>
  <c r="D44" i="73"/>
  <c r="F44" i="73" s="1"/>
  <c r="F43" i="73"/>
  <c r="D43" i="73"/>
  <c r="E43" i="73" s="1"/>
  <c r="E42" i="73"/>
  <c r="D42" i="73"/>
  <c r="F42" i="73" s="1"/>
  <c r="F41" i="73"/>
  <c r="D41" i="73"/>
  <c r="E41" i="73" s="1"/>
  <c r="E40" i="73"/>
  <c r="D40" i="73"/>
  <c r="F40" i="73" s="1"/>
  <c r="F39" i="73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E34" i="73"/>
  <c r="D34" i="73"/>
  <c r="F34" i="73" s="1"/>
  <c r="F33" i="73"/>
  <c r="D33" i="73"/>
  <c r="E33" i="73" s="1"/>
  <c r="E32" i="73"/>
  <c r="D32" i="73"/>
  <c r="F32" i="73" s="1"/>
  <c r="F31" i="73"/>
  <c r="F37" i="73" s="1"/>
  <c r="D31" i="73"/>
  <c r="E31" i="73" s="1"/>
  <c r="E30" i="73"/>
  <c r="E37" i="73" s="1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I22" i="73"/>
  <c r="D22" i="73"/>
  <c r="E22" i="73" s="1"/>
  <c r="D21" i="73"/>
  <c r="E21" i="73" s="1"/>
  <c r="D20" i="73"/>
  <c r="C18" i="73"/>
  <c r="B18" i="73"/>
  <c r="E17" i="73"/>
  <c r="D17" i="73"/>
  <c r="F17" i="73" s="1"/>
  <c r="D16" i="73"/>
  <c r="E16" i="73" s="1"/>
  <c r="E15" i="73"/>
  <c r="D15" i="73"/>
  <c r="F15" i="73" s="1"/>
  <c r="D14" i="73"/>
  <c r="E14" i="73" s="1"/>
  <c r="E13" i="73"/>
  <c r="D13" i="73"/>
  <c r="F13" i="73" s="1"/>
  <c r="D12" i="73"/>
  <c r="E12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D3" i="73"/>
  <c r="F3" i="73" s="1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E90" i="72"/>
  <c r="D90" i="72"/>
  <c r="F90" i="72" s="1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E81" i="72"/>
  <c r="D81" i="72"/>
  <c r="F81" i="72" s="1"/>
  <c r="C79" i="72"/>
  <c r="C98" i="72" s="1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E67" i="72" s="1"/>
  <c r="D66" i="72"/>
  <c r="E66" i="72" s="1"/>
  <c r="E75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F33" i="72"/>
  <c r="D33" i="72"/>
  <c r="E33" i="72" s="1"/>
  <c r="E32" i="72"/>
  <c r="D32" i="72"/>
  <c r="F32" i="72" s="1"/>
  <c r="F31" i="72"/>
  <c r="F37" i="72" s="1"/>
  <c r="D31" i="72"/>
  <c r="E31" i="72" s="1"/>
  <c r="E30" i="72"/>
  <c r="E37" i="72" s="1"/>
  <c r="D30" i="72"/>
  <c r="F30" i="72" s="1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I22" i="72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E13" i="72"/>
  <c r="D13" i="72"/>
  <c r="F13" i="72" s="1"/>
  <c r="D12" i="72"/>
  <c r="E12" i="72" s="1"/>
  <c r="E18" i="72" s="1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E5" i="72"/>
  <c r="D5" i="72"/>
  <c r="F5" i="72" s="1"/>
  <c r="D4" i="72"/>
  <c r="E4" i="72" s="1"/>
  <c r="E3" i="72"/>
  <c r="E10" i="72" s="1"/>
  <c r="D3" i="72"/>
  <c r="F3" i="72" s="1"/>
  <c r="C97" i="71"/>
  <c r="B97" i="71"/>
  <c r="E96" i="71"/>
  <c r="D96" i="71"/>
  <c r="F96" i="71" s="1"/>
  <c r="F95" i="71"/>
  <c r="D95" i="71"/>
  <c r="E95" i="71" s="1"/>
  <c r="E94" i="71"/>
  <c r="D94" i="71"/>
  <c r="F94" i="71" s="1"/>
  <c r="F93" i="71"/>
  <c r="D93" i="71"/>
  <c r="E93" i="71" s="1"/>
  <c r="E92" i="71"/>
  <c r="D92" i="71"/>
  <c r="F92" i="71" s="1"/>
  <c r="F91" i="71"/>
  <c r="F97" i="71" s="1"/>
  <c r="D91" i="71"/>
  <c r="E91" i="71" s="1"/>
  <c r="E90" i="71"/>
  <c r="E97" i="71" s="1"/>
  <c r="D90" i="71"/>
  <c r="F90" i="71" s="1"/>
  <c r="C88" i="71"/>
  <c r="B88" i="71"/>
  <c r="E87" i="71"/>
  <c r="D87" i="71"/>
  <c r="F87" i="71" s="1"/>
  <c r="F86" i="71"/>
  <c r="D86" i="71"/>
  <c r="E86" i="71" s="1"/>
  <c r="E85" i="71"/>
  <c r="D85" i="71"/>
  <c r="F85" i="71" s="1"/>
  <c r="F84" i="71"/>
  <c r="D84" i="71"/>
  <c r="E84" i="71" s="1"/>
  <c r="E83" i="71"/>
  <c r="D83" i="71"/>
  <c r="F83" i="71" s="1"/>
  <c r="F82" i="71"/>
  <c r="F88" i="71" s="1"/>
  <c r="D82" i="71"/>
  <c r="E82" i="71" s="1"/>
  <c r="E81" i="71"/>
  <c r="E88" i="71" s="1"/>
  <c r="D81" i="71"/>
  <c r="F81" i="71" s="1"/>
  <c r="E79" i="71"/>
  <c r="C79" i="71"/>
  <c r="C98" i="71" s="1"/>
  <c r="B79" i="71"/>
  <c r="E78" i="71"/>
  <c r="D78" i="71"/>
  <c r="E77" i="71"/>
  <c r="D77" i="71"/>
  <c r="D79" i="71" s="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E60" i="71"/>
  <c r="D60" i="71"/>
  <c r="F60" i="71" s="1"/>
  <c r="D59" i="71"/>
  <c r="E58" i="71"/>
  <c r="D58" i="71"/>
  <c r="F58" i="71" s="1"/>
  <c r="D57" i="71"/>
  <c r="E57" i="71" s="1"/>
  <c r="D56" i="71"/>
  <c r="F56" i="71" s="1"/>
  <c r="D55" i="71"/>
  <c r="E55" i="71" s="1"/>
  <c r="E54" i="71"/>
  <c r="D54" i="71"/>
  <c r="F54" i="71" s="1"/>
  <c r="D53" i="71"/>
  <c r="E53" i="71" s="1"/>
  <c r="E52" i="71"/>
  <c r="D52" i="71"/>
  <c r="F52" i="71" s="1"/>
  <c r="D51" i="71"/>
  <c r="E51" i="71" s="1"/>
  <c r="D50" i="71"/>
  <c r="F50" i="71" s="1"/>
  <c r="D49" i="71"/>
  <c r="E49" i="71" s="1"/>
  <c r="D48" i="71"/>
  <c r="F48" i="71" s="1"/>
  <c r="D47" i="71"/>
  <c r="D46" i="71"/>
  <c r="F46" i="71" s="1"/>
  <c r="D45" i="71"/>
  <c r="E45" i="71" s="1"/>
  <c r="E44" i="71"/>
  <c r="D44" i="71"/>
  <c r="F44" i="71" s="1"/>
  <c r="D43" i="71"/>
  <c r="E43" i="71" s="1"/>
  <c r="D42" i="71"/>
  <c r="F42" i="71" s="1"/>
  <c r="D41" i="71"/>
  <c r="E41" i="71" s="1"/>
  <c r="D40" i="71"/>
  <c r="F40" i="71" s="1"/>
  <c r="D39" i="71"/>
  <c r="E39" i="71" s="1"/>
  <c r="E38" i="71"/>
  <c r="D38" i="71"/>
  <c r="F38" i="71" s="1"/>
  <c r="C37" i="71"/>
  <c r="B37" i="71"/>
  <c r="E36" i="71"/>
  <c r="D36" i="71"/>
  <c r="F36" i="71" s="1"/>
  <c r="D35" i="71"/>
  <c r="E35" i="71" s="1"/>
  <c r="E34" i="71"/>
  <c r="D34" i="71"/>
  <c r="F34" i="71" s="1"/>
  <c r="D33" i="71"/>
  <c r="E33" i="71" s="1"/>
  <c r="E32" i="71"/>
  <c r="D32" i="71"/>
  <c r="F32" i="71" s="1"/>
  <c r="D31" i="71"/>
  <c r="E31" i="71" s="1"/>
  <c r="E30" i="71"/>
  <c r="D30" i="71"/>
  <c r="F30" i="71" s="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D22" i="71"/>
  <c r="E22" i="71" s="1"/>
  <c r="F21" i="71"/>
  <c r="D21" i="71"/>
  <c r="E21" i="71" s="1"/>
  <c r="D20" i="71"/>
  <c r="F20" i="71" s="1"/>
  <c r="C18" i="71"/>
  <c r="B18" i="71"/>
  <c r="E17" i="71"/>
  <c r="D17" i="71"/>
  <c r="F17" i="71" s="1"/>
  <c r="F16" i="71"/>
  <c r="D16" i="71"/>
  <c r="E16" i="71" s="1"/>
  <c r="E15" i="71"/>
  <c r="D15" i="71"/>
  <c r="F15" i="71" s="1"/>
  <c r="F14" i="71"/>
  <c r="D14" i="71"/>
  <c r="E14" i="71" s="1"/>
  <c r="E13" i="71"/>
  <c r="D13" i="71"/>
  <c r="F13" i="71" s="1"/>
  <c r="F12" i="71"/>
  <c r="F18" i="71" s="1"/>
  <c r="D12" i="71"/>
  <c r="E12" i="71" s="1"/>
  <c r="E18" i="71" s="1"/>
  <c r="C10" i="71"/>
  <c r="B10" i="71"/>
  <c r="D9" i="71"/>
  <c r="E9" i="71" s="1"/>
  <c r="E8" i="71"/>
  <c r="D8" i="71"/>
  <c r="F8" i="71" s="1"/>
  <c r="D7" i="71"/>
  <c r="E7" i="71" s="1"/>
  <c r="E6" i="71"/>
  <c r="D6" i="71"/>
  <c r="F6" i="71" s="1"/>
  <c r="D5" i="71"/>
  <c r="E5" i="71" s="1"/>
  <c r="E4" i="71"/>
  <c r="D4" i="71"/>
  <c r="F4" i="71" s="1"/>
  <c r="D3" i="71"/>
  <c r="D10" i="71" s="1"/>
  <c r="D39" i="70"/>
  <c r="F39" i="70"/>
  <c r="D40" i="70"/>
  <c r="E40" i="70" s="1"/>
  <c r="D41" i="70"/>
  <c r="E41" i="70" s="1"/>
  <c r="F41" i="70"/>
  <c r="D42" i="70"/>
  <c r="E42" i="70" s="1"/>
  <c r="D43" i="70"/>
  <c r="E43" i="70" s="1"/>
  <c r="F43" i="70"/>
  <c r="D44" i="70"/>
  <c r="E44" i="70" s="1"/>
  <c r="D45" i="70"/>
  <c r="E45" i="70" s="1"/>
  <c r="D46" i="70"/>
  <c r="E46" i="70" s="1"/>
  <c r="D47" i="70"/>
  <c r="E47" i="70" s="1"/>
  <c r="F47" i="70"/>
  <c r="D48" i="70"/>
  <c r="E48" i="70" s="1"/>
  <c r="D49" i="70"/>
  <c r="E49" i="70" s="1"/>
  <c r="F49" i="70"/>
  <c r="D50" i="70"/>
  <c r="E50" i="70" s="1"/>
  <c r="D51" i="70"/>
  <c r="E51" i="70" s="1"/>
  <c r="F51" i="70"/>
  <c r="D52" i="70"/>
  <c r="E52" i="70" s="1"/>
  <c r="D53" i="70"/>
  <c r="E53" i="70" s="1"/>
  <c r="F53" i="70"/>
  <c r="D54" i="70"/>
  <c r="E54" i="70" s="1"/>
  <c r="D55" i="70"/>
  <c r="E55" i="70" s="1"/>
  <c r="F55" i="70"/>
  <c r="D56" i="70"/>
  <c r="E56" i="70" s="1"/>
  <c r="D57" i="70"/>
  <c r="E57" i="70" s="1"/>
  <c r="F57" i="70"/>
  <c r="D58" i="70"/>
  <c r="E58" i="70" s="1"/>
  <c r="D59" i="70"/>
  <c r="E59" i="70" s="1"/>
  <c r="F59" i="70"/>
  <c r="D60" i="70"/>
  <c r="E60" i="70" s="1"/>
  <c r="F60" i="70"/>
  <c r="D61" i="70"/>
  <c r="E61" i="70"/>
  <c r="F61" i="70"/>
  <c r="D62" i="70"/>
  <c r="E62" i="70" s="1"/>
  <c r="D63" i="70"/>
  <c r="E63" i="70" s="1"/>
  <c r="F63" i="70"/>
  <c r="E38" i="70"/>
  <c r="F38" i="70"/>
  <c r="D38" i="70"/>
  <c r="E13" i="87" l="1"/>
  <c r="E18" i="87" s="1"/>
  <c r="E32" i="87"/>
  <c r="F31" i="87"/>
  <c r="F37" i="87" s="1"/>
  <c r="C98" i="87"/>
  <c r="E30" i="87"/>
  <c r="E3" i="87"/>
  <c r="E10" i="87" s="1"/>
  <c r="F91" i="86"/>
  <c r="F97" i="86" s="1"/>
  <c r="E91" i="86"/>
  <c r="E97" i="86" s="1"/>
  <c r="D10" i="86"/>
  <c r="E3" i="86"/>
  <c r="E14" i="86"/>
  <c r="B98" i="86"/>
  <c r="E48" i="85"/>
  <c r="F47" i="85"/>
  <c r="E44" i="85"/>
  <c r="E40" i="85"/>
  <c r="E13" i="84"/>
  <c r="F37" i="84"/>
  <c r="E32" i="84"/>
  <c r="E37" i="84" s="1"/>
  <c r="C98" i="84"/>
  <c r="E3" i="84"/>
  <c r="E30" i="84"/>
  <c r="E30" i="85"/>
  <c r="E37" i="85" s="1"/>
  <c r="F37" i="85"/>
  <c r="C98" i="85"/>
  <c r="E3" i="85"/>
  <c r="E10" i="85" s="1"/>
  <c r="E30" i="83"/>
  <c r="E37" i="83" s="1"/>
  <c r="F37" i="83"/>
  <c r="E13" i="83"/>
  <c r="E3" i="83"/>
  <c r="E10" i="83" s="1"/>
  <c r="C98" i="82"/>
  <c r="F12" i="82"/>
  <c r="D75" i="80"/>
  <c r="E66" i="80"/>
  <c r="E75" i="80" s="1"/>
  <c r="E22" i="80"/>
  <c r="B98" i="80"/>
  <c r="E62" i="69"/>
  <c r="D10" i="69"/>
  <c r="E4" i="69"/>
  <c r="E60" i="69"/>
  <c r="E64" i="69" s="1"/>
  <c r="E32" i="69"/>
  <c r="E37" i="69" s="1"/>
  <c r="F14" i="69"/>
  <c r="E13" i="69"/>
  <c r="E54" i="69"/>
  <c r="E50" i="69"/>
  <c r="C98" i="69"/>
  <c r="F12" i="69"/>
  <c r="E46" i="69"/>
  <c r="E97" i="69"/>
  <c r="F97" i="69"/>
  <c r="E13" i="68"/>
  <c r="E50" i="67"/>
  <c r="E73" i="67" s="1"/>
  <c r="E10" i="67"/>
  <c r="C107" i="67"/>
  <c r="E28" i="67"/>
  <c r="E62" i="67"/>
  <c r="E60" i="67"/>
  <c r="E58" i="67"/>
  <c r="E56" i="67"/>
  <c r="F55" i="67"/>
  <c r="E54" i="67"/>
  <c r="E52" i="67"/>
  <c r="F51" i="67"/>
  <c r="F49" i="67"/>
  <c r="E48" i="67"/>
  <c r="F47" i="67"/>
  <c r="E46" i="67"/>
  <c r="F45" i="67"/>
  <c r="E44" i="67"/>
  <c r="F43" i="67"/>
  <c r="F41" i="67"/>
  <c r="E40" i="67"/>
  <c r="C98" i="66"/>
  <c r="F12" i="66"/>
  <c r="F14" i="65"/>
  <c r="F12" i="65"/>
  <c r="C98" i="65"/>
  <c r="E58" i="60"/>
  <c r="C98" i="60"/>
  <c r="F57" i="60"/>
  <c r="E56" i="60"/>
  <c r="F55" i="60"/>
  <c r="E54" i="60"/>
  <c r="E13" i="60"/>
  <c r="E75" i="60"/>
  <c r="F49" i="60"/>
  <c r="F47" i="60"/>
  <c r="E20" i="60"/>
  <c r="E28" i="60" s="1"/>
  <c r="F41" i="60"/>
  <c r="E40" i="60"/>
  <c r="F12" i="59"/>
  <c r="F18" i="59" s="1"/>
  <c r="C98" i="59"/>
  <c r="C98" i="28"/>
  <c r="E5" i="28"/>
  <c r="E3" i="28"/>
  <c r="E10" i="78"/>
  <c r="C98" i="78"/>
  <c r="D10" i="78"/>
  <c r="B98" i="78"/>
  <c r="E66" i="77"/>
  <c r="E75" i="77" s="1"/>
  <c r="C98" i="77"/>
  <c r="D10" i="77"/>
  <c r="B98" i="77"/>
  <c r="C98" i="76"/>
  <c r="E88" i="76"/>
  <c r="F88" i="76"/>
  <c r="D10" i="76"/>
  <c r="E4" i="76"/>
  <c r="F21" i="76"/>
  <c r="E20" i="76"/>
  <c r="C98" i="75"/>
  <c r="E97" i="75"/>
  <c r="E3" i="75"/>
  <c r="E10" i="75" s="1"/>
  <c r="E28" i="74"/>
  <c r="C98" i="74"/>
  <c r="F22" i="74"/>
  <c r="E97" i="74"/>
  <c r="F97" i="74"/>
  <c r="E90" i="73"/>
  <c r="F90" i="73"/>
  <c r="E97" i="73"/>
  <c r="E28" i="73"/>
  <c r="E3" i="73"/>
  <c r="E10" i="73" s="1"/>
  <c r="E56" i="71"/>
  <c r="E50" i="71"/>
  <c r="F22" i="71"/>
  <c r="E48" i="71"/>
  <c r="E46" i="71"/>
  <c r="E20" i="71"/>
  <c r="E42" i="71"/>
  <c r="E40" i="71"/>
  <c r="F62" i="70"/>
  <c r="F56" i="70"/>
  <c r="F58" i="70"/>
  <c r="F54" i="70"/>
  <c r="F50" i="70"/>
  <c r="F52" i="70"/>
  <c r="F48" i="70"/>
  <c r="F46" i="70"/>
  <c r="F45" i="70"/>
  <c r="F44" i="70"/>
  <c r="F42" i="70"/>
  <c r="F40" i="70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E98" i="88" s="1"/>
  <c r="I21" i="88" s="1"/>
  <c r="I23" i="88" s="1"/>
  <c r="F91" i="88"/>
  <c r="F93" i="88"/>
  <c r="F97" i="88" s="1"/>
  <c r="F98" i="88" s="1"/>
  <c r="F95" i="88"/>
  <c r="F4" i="87"/>
  <c r="F10" i="87" s="1"/>
  <c r="F6" i="87"/>
  <c r="F8" i="87"/>
  <c r="D10" i="87"/>
  <c r="D18" i="87"/>
  <c r="D88" i="87"/>
  <c r="B98" i="87"/>
  <c r="D97" i="87"/>
  <c r="F12" i="87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F97" i="87"/>
  <c r="F93" i="87"/>
  <c r="F95" i="87"/>
  <c r="F3" i="86"/>
  <c r="E4" i="86"/>
  <c r="E10" i="86" s="1"/>
  <c r="E6" i="86"/>
  <c r="E8" i="86"/>
  <c r="F12" i="86"/>
  <c r="E13" i="86"/>
  <c r="E17" i="86"/>
  <c r="E18" i="86" s="1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2" i="86"/>
  <c r="E94" i="86"/>
  <c r="E96" i="86"/>
  <c r="D97" i="86"/>
  <c r="E59" i="86"/>
  <c r="E64" i="86" s="1"/>
  <c r="F4" i="85"/>
  <c r="F6" i="85"/>
  <c r="F8" i="85"/>
  <c r="D10" i="85"/>
  <c r="D18" i="85"/>
  <c r="D88" i="85"/>
  <c r="B98" i="85"/>
  <c r="D97" i="85"/>
  <c r="F12" i="85"/>
  <c r="F18" i="85" s="1"/>
  <c r="F14" i="85"/>
  <c r="F16" i="85"/>
  <c r="E28" i="85"/>
  <c r="F21" i="85"/>
  <c r="F28" i="85" s="1"/>
  <c r="F22" i="85"/>
  <c r="D28" i="85"/>
  <c r="D37" i="85"/>
  <c r="D64" i="85"/>
  <c r="E59" i="85"/>
  <c r="D75" i="85"/>
  <c r="E88" i="85"/>
  <c r="F82" i="85"/>
  <c r="F88" i="85" s="1"/>
  <c r="F84" i="85"/>
  <c r="F86" i="85"/>
  <c r="E97" i="85"/>
  <c r="F91" i="85"/>
  <c r="F93" i="85"/>
  <c r="F97" i="85" s="1"/>
  <c r="F95" i="85"/>
  <c r="E10" i="84"/>
  <c r="F4" i="84"/>
  <c r="F10" i="84" s="1"/>
  <c r="F6" i="84"/>
  <c r="F8" i="84"/>
  <c r="D10" i="84"/>
  <c r="D18" i="84"/>
  <c r="D88" i="84"/>
  <c r="B98" i="84"/>
  <c r="D97" i="84"/>
  <c r="F12" i="84"/>
  <c r="F18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F91" i="84"/>
  <c r="F97" i="84" s="1"/>
  <c r="F93" i="84"/>
  <c r="F95" i="84"/>
  <c r="F4" i="83"/>
  <c r="F6" i="83"/>
  <c r="F10" i="83" s="1"/>
  <c r="F8" i="83"/>
  <c r="D10" i="83"/>
  <c r="D18" i="83"/>
  <c r="D88" i="83"/>
  <c r="B98" i="83"/>
  <c r="D97" i="83"/>
  <c r="F12" i="83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E98" i="83" s="1"/>
  <c r="I21" i="83" s="1"/>
  <c r="I23" i="83" s="1"/>
  <c r="F91" i="83"/>
  <c r="F93" i="83"/>
  <c r="F97" i="83" s="1"/>
  <c r="F98" i="83" s="1"/>
  <c r="F95" i="83"/>
  <c r="F3" i="82"/>
  <c r="F5" i="82"/>
  <c r="F7" i="82"/>
  <c r="F9" i="82"/>
  <c r="D28" i="82"/>
  <c r="D37" i="82"/>
  <c r="D64" i="82"/>
  <c r="E59" i="82"/>
  <c r="E64" i="82" s="1"/>
  <c r="D75" i="82"/>
  <c r="E3" i="82"/>
  <c r="E10" i="82" s="1"/>
  <c r="D18" i="82"/>
  <c r="F23" i="82"/>
  <c r="F24" i="82"/>
  <c r="F28" i="82" s="1"/>
  <c r="F26" i="82"/>
  <c r="E37" i="82"/>
  <c r="F31" i="82"/>
  <c r="F37" i="82" s="1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F4" i="81"/>
  <c r="F6" i="81"/>
  <c r="F10" i="81" s="1"/>
  <c r="F8" i="81"/>
  <c r="D10" i="81"/>
  <c r="D18" i="81"/>
  <c r="D88" i="81"/>
  <c r="B98" i="81"/>
  <c r="D97" i="81"/>
  <c r="F12" i="81"/>
  <c r="F18" i="81" s="1"/>
  <c r="F14" i="81"/>
  <c r="F16" i="81"/>
  <c r="E28" i="81"/>
  <c r="F21" i="81"/>
  <c r="F28" i="81" s="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E98" i="81" s="1"/>
  <c r="I21" i="81" s="1"/>
  <c r="I23" i="81" s="1"/>
  <c r="F91" i="81"/>
  <c r="F93" i="81"/>
  <c r="F97" i="81" s="1"/>
  <c r="F98" i="81" s="1"/>
  <c r="F95" i="81"/>
  <c r="F4" i="80"/>
  <c r="F10" i="80" s="1"/>
  <c r="F6" i="80"/>
  <c r="F8" i="80"/>
  <c r="F13" i="80"/>
  <c r="F15" i="80"/>
  <c r="F17" i="80"/>
  <c r="D28" i="80"/>
  <c r="E20" i="80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E64" i="80"/>
  <c r="F60" i="80"/>
  <c r="F64" i="80" s="1"/>
  <c r="F62" i="80"/>
  <c r="D88" i="80"/>
  <c r="E81" i="80"/>
  <c r="E88" i="80" s="1"/>
  <c r="F92" i="80"/>
  <c r="F97" i="80" s="1"/>
  <c r="F94" i="80"/>
  <c r="F96" i="80"/>
  <c r="C98" i="80"/>
  <c r="D10" i="80"/>
  <c r="D64" i="80"/>
  <c r="D79" i="80"/>
  <c r="D97" i="80"/>
  <c r="D98" i="80" s="1"/>
  <c r="E90" i="80"/>
  <c r="E97" i="80" s="1"/>
  <c r="F3" i="69"/>
  <c r="F5" i="69"/>
  <c r="F7" i="69"/>
  <c r="F9" i="69"/>
  <c r="D28" i="69"/>
  <c r="D37" i="69"/>
  <c r="D64" i="69"/>
  <c r="E59" i="69"/>
  <c r="D75" i="69"/>
  <c r="E3" i="69"/>
  <c r="E10" i="69" s="1"/>
  <c r="D18" i="69"/>
  <c r="F23" i="69"/>
  <c r="F24" i="69"/>
  <c r="F28" i="69" s="1"/>
  <c r="F26" i="69"/>
  <c r="F31" i="69"/>
  <c r="F37" i="69" s="1"/>
  <c r="F33" i="69"/>
  <c r="F35" i="69"/>
  <c r="F43" i="69"/>
  <c r="F45" i="69"/>
  <c r="F47" i="69"/>
  <c r="F49" i="69"/>
  <c r="F51" i="69"/>
  <c r="F53" i="69"/>
  <c r="F55" i="69"/>
  <c r="F57" i="69"/>
  <c r="F59" i="69"/>
  <c r="F61" i="69"/>
  <c r="F63" i="69"/>
  <c r="F64" i="69" s="1"/>
  <c r="E75" i="69"/>
  <c r="D88" i="69"/>
  <c r="B98" i="69"/>
  <c r="D97" i="69"/>
  <c r="F3" i="68"/>
  <c r="F5" i="68"/>
  <c r="F7" i="68"/>
  <c r="F9" i="68"/>
  <c r="D28" i="68"/>
  <c r="D37" i="68"/>
  <c r="D64" i="68"/>
  <c r="E59" i="68"/>
  <c r="E64" i="68" s="1"/>
  <c r="D75" i="68"/>
  <c r="E3" i="68"/>
  <c r="E10" i="68" s="1"/>
  <c r="D18" i="68"/>
  <c r="F23" i="68"/>
  <c r="F24" i="68"/>
  <c r="F28" i="68" s="1"/>
  <c r="F26" i="68"/>
  <c r="E37" i="68"/>
  <c r="E98" i="68" s="1"/>
  <c r="I21" i="68" s="1"/>
  <c r="I23" i="68" s="1"/>
  <c r="F31" i="68"/>
  <c r="F37" i="68" s="1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5" i="68"/>
  <c r="D88" i="68"/>
  <c r="B98" i="68"/>
  <c r="D97" i="68"/>
  <c r="D98" i="68" s="1"/>
  <c r="F4" i="67"/>
  <c r="F6" i="67"/>
  <c r="F8" i="67"/>
  <c r="D10" i="67"/>
  <c r="D18" i="67"/>
  <c r="D97" i="67"/>
  <c r="B107" i="67"/>
  <c r="D106" i="67"/>
  <c r="F12" i="67"/>
  <c r="F14" i="67"/>
  <c r="F16" i="67"/>
  <c r="F21" i="67"/>
  <c r="D28" i="67"/>
  <c r="D37" i="67"/>
  <c r="D73" i="67"/>
  <c r="E59" i="67"/>
  <c r="D84" i="67"/>
  <c r="E97" i="67"/>
  <c r="F91" i="67"/>
  <c r="F97" i="67" s="1"/>
  <c r="F93" i="67"/>
  <c r="F95" i="67"/>
  <c r="E106" i="67"/>
  <c r="F100" i="67"/>
  <c r="F102" i="67"/>
  <c r="F106" i="67" s="1"/>
  <c r="F104" i="67"/>
  <c r="F3" i="66"/>
  <c r="F5" i="66"/>
  <c r="F7" i="66"/>
  <c r="F9" i="66"/>
  <c r="D28" i="66"/>
  <c r="D37" i="66"/>
  <c r="D64" i="66"/>
  <c r="E59" i="66"/>
  <c r="E64" i="66" s="1"/>
  <c r="D75" i="66"/>
  <c r="E3" i="66"/>
  <c r="E10" i="66" s="1"/>
  <c r="D18" i="66"/>
  <c r="F23" i="66"/>
  <c r="F24" i="66"/>
  <c r="F28" i="66" s="1"/>
  <c r="F26" i="66"/>
  <c r="E37" i="66"/>
  <c r="E98" i="66" s="1"/>
  <c r="I21" i="66" s="1"/>
  <c r="I23" i="66" s="1"/>
  <c r="F31" i="66"/>
  <c r="F37" i="66" s="1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D98" i="66" s="1"/>
  <c r="F3" i="65"/>
  <c r="F5" i="65"/>
  <c r="F7" i="65"/>
  <c r="F9" i="65"/>
  <c r="D28" i="65"/>
  <c r="D37" i="65"/>
  <c r="D64" i="65"/>
  <c r="E59" i="65"/>
  <c r="E64" i="65" s="1"/>
  <c r="D75" i="65"/>
  <c r="E3" i="65"/>
  <c r="E10" i="65" s="1"/>
  <c r="D18" i="65"/>
  <c r="F23" i="65"/>
  <c r="F24" i="65"/>
  <c r="F28" i="65" s="1"/>
  <c r="F26" i="65"/>
  <c r="E37" i="65"/>
  <c r="F31" i="65"/>
  <c r="F37" i="65" s="1"/>
  <c r="F33" i="65"/>
  <c r="F35" i="65"/>
  <c r="F39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D88" i="65"/>
  <c r="B98" i="65"/>
  <c r="D97" i="65"/>
  <c r="F4" i="64"/>
  <c r="F6" i="64"/>
  <c r="F10" i="64" s="1"/>
  <c r="F8" i="64"/>
  <c r="D10" i="64"/>
  <c r="D18" i="64"/>
  <c r="D88" i="64"/>
  <c r="B98" i="64"/>
  <c r="D97" i="64"/>
  <c r="F12" i="64"/>
  <c r="F18" i="64" s="1"/>
  <c r="F14" i="64"/>
  <c r="F16" i="64"/>
  <c r="E28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E98" i="64" s="1"/>
  <c r="I21" i="64" s="1"/>
  <c r="I23" i="64" s="1"/>
  <c r="F91" i="64"/>
  <c r="F93" i="64"/>
  <c r="F97" i="64" s="1"/>
  <c r="F98" i="64" s="1"/>
  <c r="F95" i="64"/>
  <c r="F4" i="63"/>
  <c r="F6" i="63"/>
  <c r="F10" i="63" s="1"/>
  <c r="F8" i="63"/>
  <c r="D10" i="63"/>
  <c r="D18" i="63"/>
  <c r="D88" i="63"/>
  <c r="B98" i="63"/>
  <c r="D97" i="63"/>
  <c r="F12" i="63"/>
  <c r="F18" i="63" s="1"/>
  <c r="F14" i="63"/>
  <c r="F16" i="63"/>
  <c r="E28" i="63"/>
  <c r="F21" i="63"/>
  <c r="F28" i="63" s="1"/>
  <c r="F22" i="63"/>
  <c r="D28" i="63"/>
  <c r="D37" i="63"/>
  <c r="D64" i="63"/>
  <c r="E59" i="63"/>
  <c r="E64" i="63" s="1"/>
  <c r="D75" i="63"/>
  <c r="E88" i="63"/>
  <c r="F82" i="63"/>
  <c r="F88" i="63" s="1"/>
  <c r="F84" i="63"/>
  <c r="F86" i="63"/>
  <c r="E97" i="63"/>
  <c r="E98" i="63" s="1"/>
  <c r="I21" i="63" s="1"/>
  <c r="I23" i="63" s="1"/>
  <c r="F91" i="63"/>
  <c r="F93" i="63"/>
  <c r="F97" i="63" s="1"/>
  <c r="F98" i="63" s="1"/>
  <c r="F95" i="63"/>
  <c r="F3" i="62"/>
  <c r="F5" i="62"/>
  <c r="F7" i="62"/>
  <c r="F9" i="62"/>
  <c r="D28" i="62"/>
  <c r="D37" i="62"/>
  <c r="D64" i="62"/>
  <c r="E59" i="62"/>
  <c r="E64" i="62" s="1"/>
  <c r="D75" i="62"/>
  <c r="E3" i="62"/>
  <c r="E10" i="62" s="1"/>
  <c r="D18" i="62"/>
  <c r="F23" i="62"/>
  <c r="F24" i="62"/>
  <c r="F28" i="62" s="1"/>
  <c r="F26" i="62"/>
  <c r="E37" i="62"/>
  <c r="E98" i="62" s="1"/>
  <c r="I21" i="62" s="1"/>
  <c r="I23" i="62" s="1"/>
  <c r="F31" i="62"/>
  <c r="F37" i="62" s="1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D98" i="62" s="1"/>
  <c r="F4" i="61"/>
  <c r="F6" i="61"/>
  <c r="F10" i="61" s="1"/>
  <c r="F8" i="61"/>
  <c r="D10" i="61"/>
  <c r="D18" i="61"/>
  <c r="D88" i="61"/>
  <c r="B98" i="61"/>
  <c r="D97" i="61"/>
  <c r="F12" i="61"/>
  <c r="F18" i="61" s="1"/>
  <c r="F14" i="61"/>
  <c r="F16" i="61"/>
  <c r="E28" i="61"/>
  <c r="F21" i="61"/>
  <c r="F28" i="61" s="1"/>
  <c r="F22" i="61"/>
  <c r="D28" i="61"/>
  <c r="D37" i="61"/>
  <c r="D64" i="61"/>
  <c r="E59" i="61"/>
  <c r="E64" i="61" s="1"/>
  <c r="D75" i="61"/>
  <c r="E88" i="61"/>
  <c r="F82" i="61"/>
  <c r="F88" i="61" s="1"/>
  <c r="F84" i="61"/>
  <c r="F86" i="61"/>
  <c r="E97" i="61"/>
  <c r="E98" i="61" s="1"/>
  <c r="I21" i="61" s="1"/>
  <c r="I23" i="61" s="1"/>
  <c r="F91" i="61"/>
  <c r="F93" i="61"/>
  <c r="F97" i="61" s="1"/>
  <c r="F98" i="61" s="1"/>
  <c r="F95" i="61"/>
  <c r="F4" i="60"/>
  <c r="F6" i="60"/>
  <c r="F8" i="60"/>
  <c r="D10" i="60"/>
  <c r="D18" i="60"/>
  <c r="D88" i="60"/>
  <c r="B98" i="60"/>
  <c r="D97" i="60"/>
  <c r="F12" i="60"/>
  <c r="F14" i="60"/>
  <c r="F16" i="60"/>
  <c r="F21" i="60"/>
  <c r="F28" i="60" s="1"/>
  <c r="F22" i="60"/>
  <c r="D28" i="60"/>
  <c r="D37" i="60"/>
  <c r="D64" i="60"/>
  <c r="E59" i="60"/>
  <c r="D75" i="60"/>
  <c r="E88" i="60"/>
  <c r="F82" i="60"/>
  <c r="F88" i="60" s="1"/>
  <c r="F84" i="60"/>
  <c r="F86" i="60"/>
  <c r="E97" i="60"/>
  <c r="F91" i="60"/>
  <c r="F93" i="60"/>
  <c r="F97" i="60" s="1"/>
  <c r="F95" i="60"/>
  <c r="F3" i="59"/>
  <c r="F5" i="59"/>
  <c r="F7" i="59"/>
  <c r="F9" i="59"/>
  <c r="D28" i="59"/>
  <c r="D37" i="59"/>
  <c r="D64" i="59"/>
  <c r="E59" i="59"/>
  <c r="E64" i="59" s="1"/>
  <c r="D75" i="59"/>
  <c r="E3" i="59"/>
  <c r="E10" i="59" s="1"/>
  <c r="D18" i="59"/>
  <c r="F23" i="59"/>
  <c r="F24" i="59"/>
  <c r="F28" i="59" s="1"/>
  <c r="F26" i="59"/>
  <c r="E37" i="59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D98" i="59" s="1"/>
  <c r="E10" i="28"/>
  <c r="F4" i="28"/>
  <c r="F10" i="28" s="1"/>
  <c r="F6" i="28"/>
  <c r="F8" i="28"/>
  <c r="D10" i="28"/>
  <c r="D18" i="28"/>
  <c r="D88" i="28"/>
  <c r="B98" i="28"/>
  <c r="D97" i="28"/>
  <c r="F12" i="28"/>
  <c r="F18" i="28" s="1"/>
  <c r="F14" i="28"/>
  <c r="F16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E97" i="28"/>
  <c r="F91" i="28"/>
  <c r="F97" i="28" s="1"/>
  <c r="F98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8" i="79" s="1"/>
  <c r="F26" i="79"/>
  <c r="E37" i="79"/>
  <c r="E98" i="79" s="1"/>
  <c r="I21" i="79" s="1"/>
  <c r="I23" i="79" s="1"/>
  <c r="F31" i="79"/>
  <c r="F37" i="79" s="1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D98" i="79" s="1"/>
  <c r="E75" i="78"/>
  <c r="F88" i="78"/>
  <c r="F3" i="78"/>
  <c r="F5" i="78"/>
  <c r="F10" i="78" s="1"/>
  <c r="F7" i="78"/>
  <c r="F9" i="78"/>
  <c r="F12" i="78"/>
  <c r="F18" i="78" s="1"/>
  <c r="E13" i="78"/>
  <c r="E15" i="78"/>
  <c r="E17" i="78"/>
  <c r="E20" i="78"/>
  <c r="E25" i="78"/>
  <c r="E27" i="78"/>
  <c r="D28" i="78"/>
  <c r="E30" i="78"/>
  <c r="F31" i="78"/>
  <c r="F37" i="78" s="1"/>
  <c r="E32" i="78"/>
  <c r="F33" i="78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2" i="78"/>
  <c r="E94" i="78"/>
  <c r="E96" i="78"/>
  <c r="D97" i="78"/>
  <c r="D98" i="78" s="1"/>
  <c r="E3" i="78"/>
  <c r="E59" i="78"/>
  <c r="E64" i="78" s="1"/>
  <c r="F10" i="77"/>
  <c r="F37" i="77"/>
  <c r="E4" i="77"/>
  <c r="E10" i="77" s="1"/>
  <c r="E6" i="77"/>
  <c r="E8" i="77"/>
  <c r="F12" i="77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D98" i="77" s="1"/>
  <c r="F4" i="77"/>
  <c r="F60" i="77"/>
  <c r="F64" i="77" s="1"/>
  <c r="F3" i="76"/>
  <c r="F5" i="76"/>
  <c r="F7" i="76"/>
  <c r="F9" i="76"/>
  <c r="D28" i="76"/>
  <c r="D37" i="76"/>
  <c r="D64" i="76"/>
  <c r="E59" i="76"/>
  <c r="E64" i="76" s="1"/>
  <c r="D75" i="76"/>
  <c r="E3" i="76"/>
  <c r="D18" i="76"/>
  <c r="F23" i="76"/>
  <c r="F24" i="76"/>
  <c r="F26" i="76"/>
  <c r="E37" i="76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D98" i="76" s="1"/>
  <c r="F4" i="75"/>
  <c r="F6" i="75"/>
  <c r="F8" i="75"/>
  <c r="D10" i="75"/>
  <c r="D18" i="75"/>
  <c r="D88" i="75"/>
  <c r="B98" i="75"/>
  <c r="D97" i="75"/>
  <c r="F12" i="75"/>
  <c r="F18" i="75" s="1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F91" i="75"/>
  <c r="F93" i="75"/>
  <c r="F97" i="75" s="1"/>
  <c r="F95" i="75"/>
  <c r="F3" i="74"/>
  <c r="F5" i="74"/>
  <c r="F7" i="74"/>
  <c r="F9" i="74"/>
  <c r="D28" i="74"/>
  <c r="D37" i="74"/>
  <c r="D64" i="74"/>
  <c r="E59" i="74"/>
  <c r="E64" i="74" s="1"/>
  <c r="D75" i="74"/>
  <c r="E3" i="74"/>
  <c r="E10" i="74" s="1"/>
  <c r="D18" i="74"/>
  <c r="F23" i="74"/>
  <c r="F24" i="74"/>
  <c r="F26" i="74"/>
  <c r="E37" i="74"/>
  <c r="F31" i="74"/>
  <c r="F37" i="74" s="1"/>
  <c r="F33" i="74"/>
  <c r="F35" i="74"/>
  <c r="F39" i="74"/>
  <c r="F41" i="74"/>
  <c r="F43" i="74"/>
  <c r="F45" i="74"/>
  <c r="F47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D98" i="74" s="1"/>
  <c r="F4" i="73"/>
  <c r="F6" i="73"/>
  <c r="F8" i="73"/>
  <c r="D10" i="73"/>
  <c r="D18" i="73"/>
  <c r="D88" i="73"/>
  <c r="B98" i="73"/>
  <c r="D97" i="73"/>
  <c r="F12" i="73"/>
  <c r="F14" i="73"/>
  <c r="F16" i="73"/>
  <c r="F21" i="73"/>
  <c r="F28" i="73" s="1"/>
  <c r="F22" i="73"/>
  <c r="D28" i="73"/>
  <c r="D37" i="73"/>
  <c r="D64" i="73"/>
  <c r="E59" i="73"/>
  <c r="E64" i="73" s="1"/>
  <c r="D75" i="73"/>
  <c r="E88" i="73"/>
  <c r="F82" i="73"/>
  <c r="F88" i="73" s="1"/>
  <c r="F84" i="73"/>
  <c r="F86" i="73"/>
  <c r="F91" i="73"/>
  <c r="F93" i="73"/>
  <c r="F95" i="73"/>
  <c r="F4" i="72"/>
  <c r="F6" i="72"/>
  <c r="F10" i="72" s="1"/>
  <c r="F8" i="72"/>
  <c r="D10" i="72"/>
  <c r="D18" i="72"/>
  <c r="D88" i="72"/>
  <c r="B98" i="72"/>
  <c r="D97" i="72"/>
  <c r="F12" i="72"/>
  <c r="F18" i="72" s="1"/>
  <c r="F14" i="72"/>
  <c r="F16" i="72"/>
  <c r="E28" i="72"/>
  <c r="F21" i="72"/>
  <c r="F28" i="72" s="1"/>
  <c r="F22" i="72"/>
  <c r="D28" i="72"/>
  <c r="D37" i="72"/>
  <c r="D64" i="72"/>
  <c r="E59" i="72"/>
  <c r="E64" i="72" s="1"/>
  <c r="D75" i="72"/>
  <c r="E88" i="72"/>
  <c r="F82" i="72"/>
  <c r="F88" i="72" s="1"/>
  <c r="F84" i="72"/>
  <c r="F86" i="72"/>
  <c r="E97" i="72"/>
  <c r="E98" i="72" s="1"/>
  <c r="I21" i="72" s="1"/>
  <c r="I23" i="72" s="1"/>
  <c r="F91" i="72"/>
  <c r="F93" i="72"/>
  <c r="F97" i="72" s="1"/>
  <c r="F98" i="72" s="1"/>
  <c r="F95" i="72"/>
  <c r="F3" i="71"/>
  <c r="F5" i="71"/>
  <c r="F7" i="71"/>
  <c r="F9" i="71"/>
  <c r="D28" i="71"/>
  <c r="D37" i="71"/>
  <c r="D64" i="71"/>
  <c r="E59" i="71"/>
  <c r="D75" i="71"/>
  <c r="E3" i="71"/>
  <c r="E10" i="71" s="1"/>
  <c r="D18" i="71"/>
  <c r="F23" i="71"/>
  <c r="F24" i="71"/>
  <c r="F28" i="71" s="1"/>
  <c r="F26" i="71"/>
  <c r="E37" i="71"/>
  <c r="F31" i="71"/>
  <c r="F37" i="71" s="1"/>
  <c r="F33" i="71"/>
  <c r="F35" i="71"/>
  <c r="F39" i="71"/>
  <c r="F41" i="71"/>
  <c r="F43" i="71"/>
  <c r="F45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E37" i="87" l="1"/>
  <c r="F98" i="87"/>
  <c r="E98" i="84"/>
  <c r="F98" i="85"/>
  <c r="F98" i="84"/>
  <c r="E98" i="85"/>
  <c r="I23" i="85" s="1"/>
  <c r="E98" i="82"/>
  <c r="I21" i="82" s="1"/>
  <c r="I23" i="82" s="1"/>
  <c r="D98" i="82"/>
  <c r="E98" i="80"/>
  <c r="I21" i="80" s="1"/>
  <c r="I23" i="80" s="1"/>
  <c r="F98" i="80"/>
  <c r="D98" i="69"/>
  <c r="E98" i="69"/>
  <c r="I23" i="69" s="1"/>
  <c r="F10" i="67"/>
  <c r="F107" i="67" s="1"/>
  <c r="F28" i="67"/>
  <c r="E107" i="67"/>
  <c r="I21" i="67" s="1"/>
  <c r="I23" i="67" s="1"/>
  <c r="D98" i="65"/>
  <c r="E98" i="65"/>
  <c r="I21" i="65" s="1"/>
  <c r="I23" i="65" s="1"/>
  <c r="F64" i="60"/>
  <c r="F98" i="60" s="1"/>
  <c r="E98" i="60"/>
  <c r="I21" i="60" s="1"/>
  <c r="I23" i="60" s="1"/>
  <c r="E98" i="59"/>
  <c r="I21" i="59" s="1"/>
  <c r="I23" i="59" s="1"/>
  <c r="F28" i="76"/>
  <c r="E98" i="76"/>
  <c r="I21" i="76" s="1"/>
  <c r="I23" i="76" s="1"/>
  <c r="E98" i="75"/>
  <c r="I23" i="75" s="1"/>
  <c r="F10" i="75"/>
  <c r="F98" i="75" s="1"/>
  <c r="E98" i="74"/>
  <c r="I21" i="74" s="1"/>
  <c r="I23" i="74" s="1"/>
  <c r="F28" i="74"/>
  <c r="F97" i="73"/>
  <c r="F10" i="73"/>
  <c r="E98" i="73"/>
  <c r="I21" i="73" s="1"/>
  <c r="I23" i="73" s="1"/>
  <c r="D98" i="71"/>
  <c r="E98" i="71"/>
  <c r="I21" i="71" s="1"/>
  <c r="I23" i="71" s="1"/>
  <c r="D98" i="88"/>
  <c r="E98" i="87"/>
  <c r="I21" i="87" s="1"/>
  <c r="I23" i="87" s="1"/>
  <c r="D98" i="87"/>
  <c r="E88" i="86"/>
  <c r="D98" i="86"/>
  <c r="F64" i="86"/>
  <c r="E37" i="86"/>
  <c r="F10" i="86"/>
  <c r="D98" i="85"/>
  <c r="D98" i="84"/>
  <c r="D98" i="83"/>
  <c r="F64" i="82"/>
  <c r="F98" i="82" s="1"/>
  <c r="F10" i="82"/>
  <c r="D98" i="81"/>
  <c r="F10" i="69"/>
  <c r="F98" i="69" s="1"/>
  <c r="F64" i="68"/>
  <c r="F98" i="68" s="1"/>
  <c r="F10" i="68"/>
  <c r="D107" i="67"/>
  <c r="F64" i="66"/>
  <c r="F98" i="66" s="1"/>
  <c r="F10" i="66"/>
  <c r="F64" i="65"/>
  <c r="F98" i="65" s="1"/>
  <c r="F10" i="65"/>
  <c r="D98" i="64"/>
  <c r="D98" i="63"/>
  <c r="F64" i="62"/>
  <c r="F98" i="62" s="1"/>
  <c r="F10" i="62"/>
  <c r="D98" i="61"/>
  <c r="D98" i="60"/>
  <c r="F64" i="59"/>
  <c r="F98" i="59" s="1"/>
  <c r="F10" i="59"/>
  <c r="E98" i="28"/>
  <c r="I21" i="28" s="1"/>
  <c r="I23" i="28" s="1"/>
  <c r="D98" i="28"/>
  <c r="F64" i="79"/>
  <c r="F98" i="79" s="1"/>
  <c r="F10" i="79"/>
  <c r="F64" i="78"/>
  <c r="E88" i="78"/>
  <c r="E37" i="78"/>
  <c r="F98" i="78"/>
  <c r="F98" i="77"/>
  <c r="E37" i="77"/>
  <c r="E98" i="77" s="1"/>
  <c r="I21" i="77" s="1"/>
  <c r="I23" i="77" s="1"/>
  <c r="F64" i="76"/>
  <c r="D98" i="75"/>
  <c r="F64" i="74"/>
  <c r="F10" i="74"/>
  <c r="D98" i="73"/>
  <c r="D98" i="72"/>
  <c r="F98" i="71"/>
  <c r="F10" i="71"/>
  <c r="F98" i="76" l="1"/>
  <c r="F98" i="73"/>
  <c r="F98" i="86"/>
  <c r="E98" i="86"/>
  <c r="I21" i="86" s="1"/>
  <c r="E98" i="78"/>
  <c r="I21" i="78" s="1"/>
  <c r="I23" i="78" s="1"/>
  <c r="F98" i="74"/>
  <c r="I23" i="86" l="1"/>
  <c r="B32" i="2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C102" i="70"/>
  <c r="B102" i="70"/>
  <c r="D101" i="70"/>
  <c r="E101" i="70" s="1"/>
  <c r="D100" i="70"/>
  <c r="E100" i="70" s="1"/>
  <c r="D99" i="70"/>
  <c r="E99" i="70" s="1"/>
  <c r="D98" i="70"/>
  <c r="E98" i="70" s="1"/>
  <c r="D97" i="70"/>
  <c r="E97" i="70" s="1"/>
  <c r="E96" i="70"/>
  <c r="D96" i="70"/>
  <c r="F96" i="70"/>
  <c r="D95" i="70"/>
  <c r="D102" i="70"/>
  <c r="C93" i="70"/>
  <c r="B93" i="70"/>
  <c r="D92" i="70"/>
  <c r="E92" i="70"/>
  <c r="D91" i="70"/>
  <c r="E91" i="70" s="1"/>
  <c r="D90" i="70"/>
  <c r="E90" i="70" s="1"/>
  <c r="D89" i="70"/>
  <c r="E89" i="70" s="1"/>
  <c r="D88" i="70"/>
  <c r="E88" i="70" s="1"/>
  <c r="D87" i="70"/>
  <c r="E87" i="70" s="1"/>
  <c r="D86" i="70"/>
  <c r="C84" i="70"/>
  <c r="B84" i="70"/>
  <c r="D83" i="70"/>
  <c r="E83" i="70" s="1"/>
  <c r="D82" i="70"/>
  <c r="E82" i="70" s="1"/>
  <c r="F80" i="70"/>
  <c r="C80" i="70"/>
  <c r="B80" i="70"/>
  <c r="D79" i="70"/>
  <c r="E79" i="70" s="1"/>
  <c r="D78" i="70"/>
  <c r="E78" i="70" s="1"/>
  <c r="D77" i="70"/>
  <c r="E77" i="70" s="1"/>
  <c r="E76" i="70"/>
  <c r="D76" i="70"/>
  <c r="E75" i="70"/>
  <c r="D75" i="70"/>
  <c r="E74" i="70"/>
  <c r="D74" i="70"/>
  <c r="E73" i="70"/>
  <c r="D73" i="70"/>
  <c r="E72" i="70"/>
  <c r="D72" i="70"/>
  <c r="D71" i="70"/>
  <c r="D80" i="70" s="1"/>
  <c r="C69" i="70"/>
  <c r="B69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E27" i="70"/>
  <c r="D26" i="70"/>
  <c r="E26" i="70" s="1"/>
  <c r="D25" i="70"/>
  <c r="D24" i="70"/>
  <c r="E24" i="70" s="1"/>
  <c r="D23" i="70"/>
  <c r="E23" i="70" s="1"/>
  <c r="D22" i="70"/>
  <c r="D21" i="70"/>
  <c r="E21" i="70" s="1"/>
  <c r="D20" i="70"/>
  <c r="E20" i="70" s="1"/>
  <c r="C18" i="70"/>
  <c r="B18" i="70"/>
  <c r="I22" i="70"/>
  <c r="D17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E6" i="70" s="1"/>
  <c r="D5" i="70"/>
  <c r="E5" i="70" s="1"/>
  <c r="E10" i="70" s="1"/>
  <c r="D4" i="70"/>
  <c r="E4" i="70" s="1"/>
  <c r="D3" i="70"/>
  <c r="E3" i="70" s="1"/>
  <c r="F8" i="70"/>
  <c r="D18" i="70"/>
  <c r="F22" i="70"/>
  <c r="E32" i="70"/>
  <c r="E34" i="70"/>
  <c r="E36" i="70"/>
  <c r="D69" i="70"/>
  <c r="D84" i="70"/>
  <c r="F86" i="70"/>
  <c r="F88" i="70"/>
  <c r="F92" i="70"/>
  <c r="F95" i="70"/>
  <c r="F97" i="70"/>
  <c r="F101" i="70"/>
  <c r="E86" i="70"/>
  <c r="E93" i="70" s="1"/>
  <c r="E95" i="70"/>
  <c r="F23" i="70" l="1"/>
  <c r="F4" i="70"/>
  <c r="F24" i="70"/>
  <c r="F28" i="70" s="1"/>
  <c r="F26" i="70"/>
  <c r="F21" i="70"/>
  <c r="E28" i="70"/>
  <c r="D28" i="70"/>
  <c r="F20" i="70"/>
  <c r="E102" i="70"/>
  <c r="F12" i="70"/>
  <c r="E12" i="70"/>
  <c r="E14" i="70"/>
  <c r="F14" i="70"/>
  <c r="E16" i="70"/>
  <c r="F16" i="70"/>
  <c r="C103" i="70"/>
  <c r="F99" i="70"/>
  <c r="F90" i="70"/>
  <c r="D37" i="70"/>
  <c r="F35" i="70"/>
  <c r="F33" i="70"/>
  <c r="F31" i="70"/>
  <c r="D10" i="70"/>
  <c r="F6" i="70"/>
  <c r="F3" i="70"/>
  <c r="F5" i="70"/>
  <c r="F10" i="70" s="1"/>
  <c r="F13" i="70"/>
  <c r="E13" i="70"/>
  <c r="F15" i="70"/>
  <c r="E15" i="70"/>
  <c r="F17" i="70"/>
  <c r="E17" i="70"/>
  <c r="F30" i="70"/>
  <c r="E84" i="70"/>
  <c r="D93" i="70"/>
  <c r="F89" i="70"/>
  <c r="F100" i="70"/>
  <c r="B103" i="70"/>
  <c r="E71" i="70"/>
  <c r="E80" i="70" s="1"/>
  <c r="E10" i="91"/>
  <c r="E10" i="92"/>
  <c r="E32" i="93"/>
  <c r="E10" i="93"/>
  <c r="E41" i="105"/>
  <c r="E10" i="105"/>
  <c r="E10" i="111"/>
  <c r="F7" i="70"/>
  <c r="F27" i="70"/>
  <c r="F87" i="70"/>
  <c r="F93" i="70" s="1"/>
  <c r="F91" i="70"/>
  <c r="F98" i="70"/>
  <c r="F102" i="70" s="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4" i="2"/>
  <c r="F35" i="2" s="1"/>
  <c r="D103" i="70" l="1"/>
  <c r="E103" i="70"/>
  <c r="I21" i="70" s="1"/>
  <c r="I23" i="70" s="1"/>
  <c r="F103" i="70"/>
  <c r="B34" i="2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</calcChain>
</file>

<file path=xl/sharedStrings.xml><?xml version="1.0" encoding="utf-8"?>
<sst xmlns="http://schemas.openxmlformats.org/spreadsheetml/2006/main" count="2209" uniqueCount="364">
  <si>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</si>
  <si>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</si>
  <si>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</si>
  <si>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</si>
  <si>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</si>
  <si>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</si>
  <si>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</si>
  <si>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</si>
  <si>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</si>
  <si>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</si>
  <si>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</si>
  <si>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</si>
  <si>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</si>
  <si>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</si>
  <si>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</si>
  <si>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</si>
  <si>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</si>
  <si>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</si>
  <si>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</si>
  <si>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</si>
  <si>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</si>
  <si>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</si>
  <si>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</si>
  <si>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</si>
  <si>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</si>
  <si>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</si>
  <si>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</si>
  <si>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</si>
  <si>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</si>
  <si>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</si>
  <si>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</si>
  <si>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</si>
  <si>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</si>
  <si>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</si>
  <si>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</si>
  <si>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</si>
  <si>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</si>
  <si>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</si>
  <si>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</si>
  <si>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</si>
  <si>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</si>
  <si>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</si>
  <si>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</si>
  <si>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</si>
  <si>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</si>
  <si>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</si>
  <si>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</si>
  <si>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 xml:space="preserve">DRA ALEJANDRA GARCES </t>
  </si>
  <si>
    <t>TOTAL DRA ALEJANDRA</t>
  </si>
  <si>
    <t>DR CARLOS RESTREPO</t>
  </si>
  <si>
    <t xml:space="preserve">MARCOS GONZALEZ </t>
  </si>
  <si>
    <t xml:space="preserve">MARCOS MURILLO </t>
  </si>
  <si>
    <t xml:space="preserve">PAOLA ALVAREZ </t>
  </si>
  <si>
    <t xml:space="preserve">JONATHAN MUÑOZ </t>
  </si>
  <si>
    <t xml:space="preserve">ESTEBAN GONZALEZ </t>
  </si>
  <si>
    <t xml:space="preserve">LORENA HERNANDEZ </t>
  </si>
  <si>
    <t xml:space="preserve">PATRICIA VASQUEZ </t>
  </si>
  <si>
    <t>CARLOS MARIO ROJO</t>
  </si>
  <si>
    <t xml:space="preserve">DRA DANIELA BEDOYA </t>
  </si>
  <si>
    <t>TOTAL DRA DANIELA</t>
  </si>
  <si>
    <t>JUAN SEBASTIAN AGUDELO</t>
  </si>
  <si>
    <t xml:space="preserve">DEISY ALEJANDRA ARIAS </t>
  </si>
  <si>
    <t>JUAN ALEJANDRO BETANCURT</t>
  </si>
  <si>
    <t>YESENIA MARCANO</t>
  </si>
  <si>
    <t xml:space="preserve">PATRICIA BRAN </t>
  </si>
  <si>
    <t>ROBERTO ARANGO</t>
  </si>
  <si>
    <t>JOSE ARTURO LOPEZ</t>
  </si>
  <si>
    <t xml:space="preserve">JHOJAN BETANCURT </t>
  </si>
  <si>
    <t xml:space="preserve">DEISY RAMIREZ </t>
  </si>
  <si>
    <t>JENYFER CRISTAL ROJAS</t>
  </si>
  <si>
    <t xml:space="preserve">ANDRES LOPEZ </t>
  </si>
  <si>
    <t>HUMBERTO FRANCO</t>
  </si>
  <si>
    <t xml:space="preserve">JUAN DAVID CORREA </t>
  </si>
  <si>
    <t xml:space="preserve">ALICIA CARDONA GALLEGO </t>
  </si>
  <si>
    <t>DRA ALEJANDRA GARCES</t>
  </si>
  <si>
    <t xml:space="preserve">JESSICA RODRIGUEZ </t>
  </si>
  <si>
    <t xml:space="preserve">BRYAN CARDONA </t>
  </si>
  <si>
    <t>JUAN ESTEBAN CASTRO</t>
  </si>
  <si>
    <t xml:space="preserve">JUAN FERNANDO GAITAN </t>
  </si>
  <si>
    <t>QUEVIN URIBE</t>
  </si>
  <si>
    <t xml:space="preserve">MARIA FERNANDA VILLEGAS </t>
  </si>
  <si>
    <t>CESAR FERNANDO VELASQUEZ</t>
  </si>
  <si>
    <t xml:space="preserve">SOFIA BALLESTEROS </t>
  </si>
  <si>
    <t xml:space="preserve">YENY PAOLA COLORADO </t>
  </si>
  <si>
    <t xml:space="preserve">SANTIAGO BOTERO </t>
  </si>
  <si>
    <t xml:space="preserve">ALEJANDRO CASERES </t>
  </si>
  <si>
    <t>HAROLD PEREZ</t>
  </si>
  <si>
    <t xml:space="preserve">BRAYAN UZCATEGUI </t>
  </si>
  <si>
    <t xml:space="preserve">MANUELA GAVIRIA </t>
  </si>
  <si>
    <t>DANIEL RIVERA</t>
  </si>
  <si>
    <t>CRISTINA MARIN</t>
  </si>
  <si>
    <t xml:space="preserve">ROCEMARY SANCHEZ </t>
  </si>
  <si>
    <t xml:space="preserve">SHIRLEY GONZALEZ </t>
  </si>
  <si>
    <t xml:space="preserve">JORGE ANDRES CORDOBA </t>
  </si>
  <si>
    <t>SEBASTIAN DON RUBEN</t>
  </si>
  <si>
    <t>LINA FRANCO</t>
  </si>
  <si>
    <t>ANGIE HINCAPIE</t>
  </si>
  <si>
    <t xml:space="preserve">LUZ DAYANA PEREZ </t>
  </si>
  <si>
    <t>EDWIN PALACIO</t>
  </si>
  <si>
    <t xml:space="preserve">TOTAL DRA DANIELA </t>
  </si>
  <si>
    <t xml:space="preserve">MARIANA RIOS </t>
  </si>
  <si>
    <t xml:space="preserve">SIOMAR OSORNO </t>
  </si>
  <si>
    <t>MARISOL LONDOÑO</t>
  </si>
  <si>
    <t xml:space="preserve">ORLINDA LAVERDE </t>
  </si>
  <si>
    <t>DRA SARA CAÑAS</t>
  </si>
  <si>
    <t>TOTAL DRA SARA CAÑAS</t>
  </si>
  <si>
    <t xml:space="preserve">DIEGO MARTINEZ </t>
  </si>
  <si>
    <t xml:space="preserve">BRAYAN AMAYA </t>
  </si>
  <si>
    <t xml:space="preserve">WEIMAR ANDRES RUA </t>
  </si>
  <si>
    <t xml:space="preserve">KELLY PEREZ </t>
  </si>
  <si>
    <t xml:space="preserve">YESENIA PEREZ </t>
  </si>
  <si>
    <t xml:space="preserve">VANESSA AGUDELO </t>
  </si>
  <si>
    <t xml:space="preserve">SANTIAGO PULGARIN </t>
  </si>
  <si>
    <t xml:space="preserve">PAULINA ESPINOSA </t>
  </si>
  <si>
    <t>JOHAN COLORADO</t>
  </si>
  <si>
    <t xml:space="preserve">ANDRES GARCES </t>
  </si>
  <si>
    <t xml:space="preserve">ESTIVER PEREZ </t>
  </si>
  <si>
    <t>LUZ MARY OCAMPO</t>
  </si>
  <si>
    <t xml:space="preserve">TERESITA RIOS </t>
  </si>
  <si>
    <t xml:space="preserve">TOTAL DRA SARA CAÑAS </t>
  </si>
  <si>
    <t xml:space="preserve">ALICIA CARDONA </t>
  </si>
  <si>
    <t xml:space="preserve">DR JUAN PABLO JARAMILLO </t>
  </si>
  <si>
    <t xml:space="preserve">ALEXANDRA TORRES </t>
  </si>
  <si>
    <t>NANCY RIVERA</t>
  </si>
  <si>
    <t xml:space="preserve">YAMILE ZULUAGA </t>
  </si>
  <si>
    <t xml:space="preserve">OSMAN ORDOÑEZ </t>
  </si>
  <si>
    <t>DR JUAN PABLO JARAMILLO</t>
  </si>
  <si>
    <t xml:space="preserve">TOTAL DR JUAN PABLO </t>
  </si>
  <si>
    <t xml:space="preserve">SAMMY ROCA </t>
  </si>
  <si>
    <t>FERNANDO POLO</t>
  </si>
  <si>
    <t xml:space="preserve">DIDIER MIRA </t>
  </si>
  <si>
    <t xml:space="preserve">FREDY FLOREZ </t>
  </si>
  <si>
    <t>SAMUEL CARDONA</t>
  </si>
  <si>
    <t xml:space="preserve">GLADYS MONROY </t>
  </si>
  <si>
    <t xml:space="preserve">VICTOR RUIZ </t>
  </si>
  <si>
    <t xml:space="preserve">ANGELICA RUIZ </t>
  </si>
  <si>
    <t xml:space="preserve">MAGALY BORGES </t>
  </si>
  <si>
    <t xml:space="preserve">TOTAL DRA SARA </t>
  </si>
  <si>
    <t xml:space="preserve">LINA MOSQUERA </t>
  </si>
  <si>
    <t>MARIA DEL SOCRRO YEPES</t>
  </si>
  <si>
    <t>DRA YESSENIA VIDAL</t>
  </si>
  <si>
    <t>LUIS RESTREPO</t>
  </si>
  <si>
    <t>NORBEY VELASQUEZ</t>
  </si>
  <si>
    <t xml:space="preserve">CHEQUEADOR DE BILLETES </t>
  </si>
  <si>
    <t xml:space="preserve">JORGE MUÑOZ ZAPATA </t>
  </si>
  <si>
    <t xml:space="preserve">WILLIAM </t>
  </si>
  <si>
    <t xml:space="preserve">ALEJANDRO CASTRO </t>
  </si>
  <si>
    <t>CESAR MEJIA</t>
  </si>
  <si>
    <t xml:space="preserve">FERNANDO POLO </t>
  </si>
  <si>
    <t>ZENAIDA CALLE</t>
  </si>
  <si>
    <t xml:space="preserve">YURANI ANDREA FLOREZ </t>
  </si>
  <si>
    <t xml:space="preserve">DANNA SANCHEZ </t>
  </si>
  <si>
    <t xml:space="preserve">PAGO DOÑA OLGA </t>
  </si>
  <si>
    <t xml:space="preserve">DIANA BETANCURT </t>
  </si>
  <si>
    <t>LUISA FERNANDA ECHEVERRY</t>
  </si>
  <si>
    <t xml:space="preserve">MARIA DEL SOCORRO YEPES </t>
  </si>
  <si>
    <t xml:space="preserve">DAVID RUIZ </t>
  </si>
  <si>
    <t xml:space="preserve">LUCELLY GARCIA </t>
  </si>
  <si>
    <t xml:space="preserve">OLGA RODRIGUEZ </t>
  </si>
  <si>
    <t>NORELA HENAO</t>
  </si>
  <si>
    <t xml:space="preserve">CAMILA VELEZ </t>
  </si>
  <si>
    <t xml:space="preserve">EUGENIA PUERTA </t>
  </si>
  <si>
    <t xml:space="preserve">JOHANDRY RINCON </t>
  </si>
  <si>
    <t xml:space="preserve">ALDIBEY MONTOYA </t>
  </si>
  <si>
    <t>MARLENY OSORNO</t>
  </si>
  <si>
    <t xml:space="preserve">GLORIA MORENO </t>
  </si>
  <si>
    <t>DOÑA MARLENY</t>
  </si>
  <si>
    <t xml:space="preserve">GLORIA MARIA PULGARIN </t>
  </si>
  <si>
    <t xml:space="preserve">MARTA EUGENIA SUAREZ </t>
  </si>
  <si>
    <t xml:space="preserve">DANIEL ESTEBAN MARTINEZ </t>
  </si>
  <si>
    <t xml:space="preserve">ANA LUCIA RAMIREZ </t>
  </si>
  <si>
    <t xml:space="preserve">PIEDAD GOEZ </t>
  </si>
  <si>
    <t xml:space="preserve">CESAR MEJIA </t>
  </si>
  <si>
    <t xml:space="preserve">HECTOR FABIO TORO </t>
  </si>
  <si>
    <t>ELIZABETH MORENO</t>
  </si>
  <si>
    <t xml:space="preserve">ALEJANDRA MONTES </t>
  </si>
  <si>
    <t>BRANDON BARRERA</t>
  </si>
  <si>
    <t xml:space="preserve">ADRIANA MARIN </t>
  </si>
  <si>
    <t xml:space="preserve">GLADYS CARMONA </t>
  </si>
  <si>
    <t xml:space="preserve">PAGO DOÑA ANA </t>
  </si>
  <si>
    <t>GLADYS HINCAPIE</t>
  </si>
  <si>
    <t>PIEDAD DURANGO</t>
  </si>
  <si>
    <t>GABRIEL JAIME TORO</t>
  </si>
  <si>
    <t xml:space="preserve">DANIEL ESTEBAN RIVERA </t>
  </si>
  <si>
    <t>YORDIS EMILIO CUELLO</t>
  </si>
  <si>
    <t xml:space="preserve">PAOLA MEDINA </t>
  </si>
  <si>
    <t>MELVA ENIT ARISTIZABAL</t>
  </si>
  <si>
    <t>DON ORLANDO</t>
  </si>
  <si>
    <t>TATIANA CASTAÑO</t>
  </si>
  <si>
    <t xml:space="preserve">YURANI ANDREA DIEZ </t>
  </si>
  <si>
    <t xml:space="preserve">ESTEFANIA BETANCURT </t>
  </si>
  <si>
    <t xml:space="preserve">ERICA POSADA </t>
  </si>
  <si>
    <t xml:space="preserve">SAMUEL GARCIA </t>
  </si>
  <si>
    <t>DON ORLANDO (MATERIALES)</t>
  </si>
  <si>
    <t>DIYERLIS ANDREA BEJARANO</t>
  </si>
  <si>
    <t>SEBASTIAN ARISTIZABAL</t>
  </si>
  <si>
    <t xml:space="preserve">GERANY BERMUDEZ </t>
  </si>
  <si>
    <t>DIEGO MENDOZA</t>
  </si>
  <si>
    <t>CLAUDIA MEJIA</t>
  </si>
  <si>
    <t>STIVEN JARAMILLO</t>
  </si>
  <si>
    <t xml:space="preserve">CLAUDIA MEJIA </t>
  </si>
  <si>
    <t>NESTOR AVENDAÑO</t>
  </si>
  <si>
    <t xml:space="preserve">MARTA ELENA URIBE </t>
  </si>
  <si>
    <t xml:space="preserve">ALEXANDER TRIANA </t>
  </si>
  <si>
    <t xml:space="preserve">DON ORLANDO </t>
  </si>
  <si>
    <t xml:space="preserve">VERANIA MUÑOZ </t>
  </si>
  <si>
    <t xml:space="preserve">JORGE ARMANDO CHAVERRA </t>
  </si>
  <si>
    <t>ANGELY CASTRO</t>
  </si>
  <si>
    <t>SEBASTIAN (LABORATORIO DON RUBEN)</t>
  </si>
  <si>
    <t xml:space="preserve">MANUELA ALVAREZ </t>
  </si>
  <si>
    <t>PULPAS PARA JUGO</t>
  </si>
  <si>
    <t>LILIANA (TORTA DE PESCADO)</t>
  </si>
  <si>
    <t xml:space="preserve">MARIANGEL PANTOJA </t>
  </si>
  <si>
    <t>LILIANA (BOLSAS)</t>
  </si>
  <si>
    <t>BRAYAN UZCATEGUI</t>
  </si>
  <si>
    <t>BRAYA UZCATEGUI</t>
  </si>
  <si>
    <t xml:space="preserve">NORBEY VELASQUEZ </t>
  </si>
  <si>
    <t>EMANUEL LONDOÑO</t>
  </si>
  <si>
    <t xml:space="preserve">SANDRA MARCELA SANCHEZ </t>
  </si>
  <si>
    <t xml:space="preserve">ROBERTO RODRIGUEZ </t>
  </si>
  <si>
    <t xml:space="preserve">SAMUEL MARTINEZ </t>
  </si>
  <si>
    <t>YEISON GIRALDO</t>
  </si>
  <si>
    <t xml:space="preserve">MARIANA ZAPATA </t>
  </si>
  <si>
    <t xml:space="preserve">SANDRA </t>
  </si>
  <si>
    <t>DANIEL CATAÑO</t>
  </si>
  <si>
    <t>JUAN DAVID HERRERA</t>
  </si>
  <si>
    <t>ELIANA OSORIO</t>
  </si>
  <si>
    <t xml:space="preserve">DANIEL FELIPE ZAPATA </t>
  </si>
  <si>
    <t xml:space="preserve">RUBEN DARIO MORA </t>
  </si>
  <si>
    <t xml:space="preserve">DANIEL MARTINEZ </t>
  </si>
  <si>
    <t xml:space="preserve">AGREGADO DIENTE </t>
  </si>
  <si>
    <t xml:space="preserve">PAGO DON ORLANDO </t>
  </si>
  <si>
    <t>FELIX RINCON</t>
  </si>
  <si>
    <t xml:space="preserve">ISABEL CRISTINA HERNANDEZ </t>
  </si>
  <si>
    <t xml:space="preserve">LUZ ADRIANA CARMONA </t>
  </si>
  <si>
    <t>SANDRA MILENA OSORIO</t>
  </si>
  <si>
    <t>TANIA PANESSO</t>
  </si>
  <si>
    <t xml:space="preserve">VALENTINA PEREZ </t>
  </si>
  <si>
    <t xml:space="preserve">YAMILE RIAPIRA </t>
  </si>
  <si>
    <t xml:space="preserve">ESTEFANIA MAYA </t>
  </si>
  <si>
    <t>LORENA MUSIS</t>
  </si>
  <si>
    <t>LEONIDAS HURTADO</t>
  </si>
  <si>
    <t xml:space="preserve">JHON EDISON ESPINOZA </t>
  </si>
  <si>
    <t xml:space="preserve">YIRA DIAZ </t>
  </si>
  <si>
    <t>DRA DANIELA BEDOYA</t>
  </si>
  <si>
    <t xml:space="preserve">JUAN DANIEL CARDENAS </t>
  </si>
  <si>
    <t>ANDRES ARISTIZABAL</t>
  </si>
  <si>
    <t>MARIANA FRANCO</t>
  </si>
  <si>
    <t>MARIA CECILIA CORRALES</t>
  </si>
  <si>
    <t xml:space="preserve">JONATHAN GUARIN </t>
  </si>
  <si>
    <t>ANIBAL CARVAJAL</t>
  </si>
  <si>
    <t xml:space="preserve">DORA USUGA </t>
  </si>
  <si>
    <t>TATIANA CUELLAR</t>
  </si>
  <si>
    <t>EMMANUEL LONDOÑO</t>
  </si>
  <si>
    <t>MARIAM RAMOS</t>
  </si>
  <si>
    <t>ANDRES ORREGO</t>
  </si>
  <si>
    <t xml:space="preserve">ESTEBAN BERRIO </t>
  </si>
  <si>
    <t xml:space="preserve">JOHANA MUÑOZ </t>
  </si>
  <si>
    <t xml:space="preserve">LENY GARCIA </t>
  </si>
  <si>
    <t xml:space="preserve">JESSICA VILLEGAS </t>
  </si>
  <si>
    <t>JULIANA RESTREPO</t>
  </si>
  <si>
    <t xml:space="preserve">LAURA SANCHEZ </t>
  </si>
  <si>
    <t xml:space="preserve">MARIA ISABEL ARBOLEDA </t>
  </si>
  <si>
    <t xml:space="preserve">JESSICA CASTRO </t>
  </si>
  <si>
    <t xml:space="preserve">SARA MUÑOZ </t>
  </si>
  <si>
    <t xml:space="preserve">LUIS ENRIQUE MARTINEZ </t>
  </si>
  <si>
    <t>YASMIN PEREZ</t>
  </si>
  <si>
    <t xml:space="preserve">MIRIAM SILVA </t>
  </si>
  <si>
    <t xml:space="preserve">ISABEL CRISTINA RESTREPO </t>
  </si>
  <si>
    <t xml:space="preserve">ISABELLA VALLEJO VELEZ </t>
  </si>
  <si>
    <t xml:space="preserve">NATALY CHAVARRIA </t>
  </si>
  <si>
    <t xml:space="preserve">ANA ZULUAGA </t>
  </si>
  <si>
    <t xml:space="preserve">DOÑA OLGA </t>
  </si>
  <si>
    <t>LUZ ADRIANA CARMONA</t>
  </si>
  <si>
    <t>ELSY LONDOÑO</t>
  </si>
  <si>
    <t xml:space="preserve">LORENA MUSIS </t>
  </si>
  <si>
    <t xml:space="preserve">JESUS DAVID HERRERA </t>
  </si>
  <si>
    <t>DIEGO RESTREPO</t>
  </si>
  <si>
    <t xml:space="preserve">DANIELA SANCHEZ </t>
  </si>
  <si>
    <t xml:space="preserve">BRANDON MONSALVE </t>
  </si>
  <si>
    <t>MARIA DEL CARMEN ARREDONDO</t>
  </si>
  <si>
    <t xml:space="preserve">KETTY MORALES </t>
  </si>
  <si>
    <t xml:space="preserve">SERGIO FLORES </t>
  </si>
  <si>
    <t xml:space="preserve">YARLEDYS FADUL </t>
  </si>
  <si>
    <t>EVER ANDRES GALEANO</t>
  </si>
  <si>
    <t xml:space="preserve">DIEGO  MENDOZA </t>
  </si>
  <si>
    <t xml:space="preserve">YAID IBAÑEZ </t>
  </si>
  <si>
    <t xml:space="preserve">SEBASTIAN VILLA </t>
  </si>
  <si>
    <t xml:space="preserve">ANA MARIA CHICO </t>
  </si>
  <si>
    <t xml:space="preserve">LUISA FERNANDA ECHEVERRY </t>
  </si>
  <si>
    <t xml:space="preserve">LUISA FERNANDA ALVAREZ </t>
  </si>
  <si>
    <t>LENY GARCIA</t>
  </si>
  <si>
    <t xml:space="preserve">SCARLET CALLEJAS </t>
  </si>
  <si>
    <t xml:space="preserve">JOCELYN CASTRILLON </t>
  </si>
  <si>
    <t>ALEXANDER ALZATE</t>
  </si>
  <si>
    <t>LAURA MARIANA LONDOÑO</t>
  </si>
  <si>
    <t xml:space="preserve">JUAN SEBASTIAN ESTRADA </t>
  </si>
  <si>
    <t xml:space="preserve">YULIANA LOPEZ </t>
  </si>
  <si>
    <t>JULIAN GIRALDO</t>
  </si>
  <si>
    <t xml:space="preserve">YHENIFER DUQUE </t>
  </si>
  <si>
    <t xml:space="preserve">JUAN DAVID VARGAS </t>
  </si>
  <si>
    <t xml:space="preserve">OLGA MONTAÑO </t>
  </si>
  <si>
    <t xml:space="preserve">ELIZABETH GUTIERREZ </t>
  </si>
  <si>
    <t xml:space="preserve">FREDY ALEJNADRO HERNANDEZ </t>
  </si>
  <si>
    <t xml:space="preserve">EUGENIA ECHEVERRY </t>
  </si>
  <si>
    <t xml:space="preserve">DAVID JOSE GOMEZ </t>
  </si>
  <si>
    <t xml:space="preserve">BASE DE NEVERA </t>
  </si>
  <si>
    <t xml:space="preserve">GIULIANO JARAMILLO </t>
  </si>
  <si>
    <t xml:space="preserve">NICOLAS MORA </t>
  </si>
  <si>
    <t xml:space="preserve">ISABEL CRISTINA GOMEZ </t>
  </si>
  <si>
    <t>JOHAN OCAMPO</t>
  </si>
  <si>
    <t>DIEGO GUTIERREZ</t>
  </si>
  <si>
    <t xml:space="preserve">REPARACION </t>
  </si>
  <si>
    <t>ROGER PERDOMO</t>
  </si>
  <si>
    <t>LUISA FERNANDA JARAMILLO</t>
  </si>
  <si>
    <t xml:space="preserve">SANTIAGO </t>
  </si>
  <si>
    <t xml:space="preserve">ROSA MARIA MONTOYA </t>
  </si>
  <si>
    <t>FRANCISCO LONDOÑO</t>
  </si>
  <si>
    <t>DANIEL ROLDAN</t>
  </si>
  <si>
    <t xml:space="preserve">MARITZA MORALES </t>
  </si>
  <si>
    <t xml:space="preserve">PATRICIA ARROYAVE </t>
  </si>
  <si>
    <t>DIANA JARAMILLO</t>
  </si>
  <si>
    <t xml:space="preserve">MELVA ENIT ARISTIZABAL </t>
  </si>
  <si>
    <t>PATRICIA ARROYAVE</t>
  </si>
  <si>
    <t xml:space="preserve">NOEMI JARAMILLO </t>
  </si>
  <si>
    <t>MERIENDA SEÑOR DEL 1</t>
  </si>
  <si>
    <t xml:space="preserve">MAURICIO BEDOYA </t>
  </si>
  <si>
    <t xml:space="preserve">PATRICIA RIOS </t>
  </si>
  <si>
    <t xml:space="preserve">DARIO MOLINA </t>
  </si>
  <si>
    <t>PAGO MANTENIMIENTO 1</t>
  </si>
  <si>
    <t xml:space="preserve">JOHANA POSADA </t>
  </si>
  <si>
    <t>PAGO DON ORLANDO</t>
  </si>
  <si>
    <t xml:space="preserve">FRANCISCO ECHEVERRY </t>
  </si>
  <si>
    <t xml:space="preserve">MIGUEL ANGEL PALACIO </t>
  </si>
  <si>
    <t>CLAUDIA OSORIO</t>
  </si>
  <si>
    <t xml:space="preserve">EXNEIDER YEPES </t>
  </si>
  <si>
    <t xml:space="preserve">GILMA ROSA GUTIERREZ </t>
  </si>
  <si>
    <t>CLUADIA OSORIO</t>
  </si>
  <si>
    <t xml:space="preserve">CAROLINA CORDOBA </t>
  </si>
  <si>
    <t xml:space="preserve">FABIO NELSON MARTINEZ </t>
  </si>
  <si>
    <t>MARIA YANETH MARTINEZ</t>
  </si>
  <si>
    <t xml:space="preserve">LUIS ALEJANDRO ROJAS </t>
  </si>
  <si>
    <t xml:space="preserve">TELA AZUL </t>
  </si>
  <si>
    <t>YURANI LONDOÑO</t>
  </si>
  <si>
    <t xml:space="preserve">NATALIA CORTES </t>
  </si>
  <si>
    <t xml:space="preserve">DIEGO ROJAS </t>
  </si>
  <si>
    <t xml:space="preserve">NORBEY GUERRA </t>
  </si>
  <si>
    <t>LILIANA ZAPATA</t>
  </si>
  <si>
    <t xml:space="preserve">SOILA ROSA CARMONA </t>
  </si>
  <si>
    <t xml:space="preserve">MARTA ROLDAN </t>
  </si>
  <si>
    <t xml:space="preserve">JOHN JARIO MONTOYA </t>
  </si>
  <si>
    <t xml:space="preserve">DRA YESSENIA VIDAL </t>
  </si>
  <si>
    <t xml:space="preserve">FABIAN GARCIA </t>
  </si>
  <si>
    <t xml:space="preserve">CRISTINA BEDOYA </t>
  </si>
  <si>
    <t>ISABEL RESTREPO</t>
  </si>
  <si>
    <t xml:space="preserve">DOÑA OLGA BENITEZ </t>
  </si>
  <si>
    <t xml:space="preserve">UNIFORMES </t>
  </si>
  <si>
    <t xml:space="preserve">ELENA </t>
  </si>
  <si>
    <t>JOSE DANIEL GALLEGO</t>
  </si>
  <si>
    <t xml:space="preserve">YOLIMA OSORIO </t>
  </si>
  <si>
    <t xml:space="preserve">DON CARLOS </t>
  </si>
  <si>
    <t xml:space="preserve">DIANA TEJADA </t>
  </si>
  <si>
    <t>MAURICIO OSPINA</t>
  </si>
  <si>
    <t xml:space="preserve">MARIANGEL CARDONA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</si>
</sst>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zoomScale="80" zoomScaleNormal="80" workbookViewId="0">
      <selection activeCell="H22" sqref="H22"/>
    </sheetView>
  </sheetViews>
  <sheetFormatPr baseColWidth="10" defaultRowHeight="15" x14ac:dyDescent="0.25"/>
  <cols>
    <col min="1" max="1" width="30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64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/>
      <c r="I3" s="6">
        <v>0</v>
      </c>
    </row>
    <row r="4" spans="1:33" x14ac:dyDescent="0.25">
      <c r="A4" s="5" t="s">
        <v>80</v>
      </c>
      <c r="B4" s="8">
        <v>60000</v>
      </c>
      <c r="C4" s="8">
        <v>0</v>
      </c>
      <c r="D4" s="8">
        <f t="shared" si="0"/>
        <v>60000</v>
      </c>
      <c r="E4" s="8">
        <f t="shared" si="1"/>
        <v>36000</v>
      </c>
      <c r="F4" s="8">
        <f t="shared" si="2"/>
        <v>24000</v>
      </c>
      <c r="H4" s="5"/>
      <c r="I4" s="6">
        <v>0</v>
      </c>
    </row>
    <row r="5" spans="1:33" x14ac:dyDescent="0.25">
      <c r="A5" s="5" t="s">
        <v>67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220000</v>
      </c>
      <c r="C10" s="12">
        <f>SUM(C3:C9)</f>
        <v>0</v>
      </c>
      <c r="D10" s="12">
        <f>SUM(D3:D9)</f>
        <v>220000</v>
      </c>
      <c r="E10" s="12">
        <f>SUM(E3:E6)</f>
        <v>132000</v>
      </c>
      <c r="F10" s="12">
        <f>SUM(F3:F7)</f>
        <v>88000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60</v>
      </c>
      <c r="B12" s="8">
        <v>70000</v>
      </c>
      <c r="C12" s="8">
        <v>0</v>
      </c>
      <c r="D12" s="8">
        <f>B12-C12</f>
        <v>70000</v>
      </c>
      <c r="E12" s="8">
        <f>D12*60%</f>
        <v>42000</v>
      </c>
      <c r="F12" s="8">
        <f>D12*40%</f>
        <v>28000</v>
      </c>
      <c r="H12" s="5"/>
      <c r="I12" s="6">
        <v>0</v>
      </c>
    </row>
    <row r="13" spans="1:33" x14ac:dyDescent="0.25">
      <c r="A13" s="5" t="s">
        <v>71</v>
      </c>
      <c r="B13" s="8">
        <v>100000</v>
      </c>
      <c r="C13" s="8">
        <v>0</v>
      </c>
      <c r="D13" s="8">
        <f t="shared" ref="D13:D17" si="3">B13-C13</f>
        <v>100000</v>
      </c>
      <c r="E13" s="8">
        <f t="shared" ref="E13:E17" si="4">D13*60%</f>
        <v>60000</v>
      </c>
      <c r="F13" s="8">
        <f t="shared" ref="F13:F17" si="5">D13*40%</f>
        <v>40000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</v>
      </c>
      <c r="C18" s="14">
        <f>SUM(C12:C12)</f>
        <v>0</v>
      </c>
      <c r="D18" s="14">
        <f>SUM(D12:D12)</f>
        <v>70000</v>
      </c>
      <c r="E18" s="14">
        <f>SUM(E12:E15)</f>
        <v>102000</v>
      </c>
      <c r="F18" s="14">
        <f>SUM(F12:F16)</f>
        <v>68000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61</v>
      </c>
      <c r="B20" s="8">
        <v>1050000</v>
      </c>
      <c r="C20" s="8">
        <v>0</v>
      </c>
      <c r="D20" s="8">
        <f t="shared" ref="D20:D26" si="6">B20-C20</f>
        <v>1050000</v>
      </c>
      <c r="E20" s="19">
        <f t="shared" ref="E20:E27" si="7">D20*60%</f>
        <v>630000</v>
      </c>
      <c r="F20" s="19">
        <f t="shared" ref="F20:F27" si="8">D20*40%</f>
        <v>420000</v>
      </c>
    </row>
    <row r="21" spans="1:33" x14ac:dyDescent="0.25">
      <c r="A21" s="5"/>
      <c r="B21" s="8">
        <v>30000</v>
      </c>
      <c r="C21" s="8">
        <v>0</v>
      </c>
      <c r="D21" s="8">
        <f t="shared" si="6"/>
        <v>30000</v>
      </c>
      <c r="E21" s="8">
        <f t="shared" si="7"/>
        <v>18000</v>
      </c>
      <c r="F21" s="8">
        <f t="shared" si="8"/>
        <v>12000</v>
      </c>
      <c r="H21" s="9" t="s">
        <v>13</v>
      </c>
      <c r="I21" s="10">
        <f>E103</f>
        <v>2732000</v>
      </c>
    </row>
    <row r="22" spans="1:33" x14ac:dyDescent="0.25">
      <c r="A22" s="5" t="s">
        <v>65</v>
      </c>
      <c r="B22" s="8">
        <v>80000</v>
      </c>
      <c r="C22" s="8">
        <v>30000</v>
      </c>
      <c r="D22" s="8">
        <f t="shared" si="6"/>
        <v>50000</v>
      </c>
      <c r="E22" s="8">
        <f>D22*60%</f>
        <v>30000</v>
      </c>
      <c r="F22" s="8">
        <f t="shared" si="8"/>
        <v>20000</v>
      </c>
      <c r="H22" s="9" t="s">
        <v>7</v>
      </c>
      <c r="I22" s="10" t="e">
        <f>#REF!</f>
        <v>#REF!</v>
      </c>
    </row>
    <row r="23" spans="1:33" x14ac:dyDescent="0.25">
      <c r="A23" s="5"/>
      <c r="B23" s="8"/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 t="s">
        <v>70</v>
      </c>
      <c r="B24" s="8">
        <v>80000</v>
      </c>
      <c r="C24" s="8"/>
      <c r="D24" s="8">
        <f t="shared" si="6"/>
        <v>80000</v>
      </c>
      <c r="E24" s="8">
        <f t="shared" si="7"/>
        <v>48000</v>
      </c>
      <c r="F24" s="8">
        <f t="shared" si="8"/>
        <v>32000</v>
      </c>
    </row>
    <row r="25" spans="1:33" x14ac:dyDescent="0.25">
      <c r="A25" s="5" t="s">
        <v>73</v>
      </c>
      <c r="B25" s="8">
        <v>250000</v>
      </c>
      <c r="C25" s="8">
        <v>60000</v>
      </c>
      <c r="D25" s="8">
        <f t="shared" si="6"/>
        <v>190000</v>
      </c>
      <c r="E25" s="8">
        <f>D25-F25</f>
        <v>140000</v>
      </c>
      <c r="F25" s="8">
        <v>50000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>B27-C27</f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59</v>
      </c>
      <c r="B28" s="16">
        <f>SUM(B20:B27)</f>
        <v>1490000</v>
      </c>
      <c r="C28" s="16">
        <f>SUM(C20:C27)</f>
        <v>90000</v>
      </c>
      <c r="D28" s="16">
        <f>SUM(D20:D27)</f>
        <v>1400000</v>
      </c>
      <c r="E28" s="16">
        <f>SUM(E20:E27)</f>
        <v>866000</v>
      </c>
      <c r="F28" s="16">
        <f>SUM(F20:F27)</f>
        <v>534000</v>
      </c>
    </row>
    <row r="29" spans="1:33" x14ac:dyDescent="0.25">
      <c r="A29" s="20" t="s">
        <v>74</v>
      </c>
      <c r="B29" s="21"/>
      <c r="C29" s="21"/>
      <c r="D29" s="21"/>
      <c r="E29" s="21"/>
      <c r="F29" s="21"/>
    </row>
    <row r="30" spans="1:33" s="2" customFormat="1" x14ac:dyDescent="0.25">
      <c r="A30" s="5" t="s">
        <v>75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76</v>
      </c>
      <c r="B31" s="8">
        <v>200000</v>
      </c>
      <c r="C31" s="8">
        <v>20000</v>
      </c>
      <c r="D31" s="8">
        <f t="shared" si="9"/>
        <v>180000</v>
      </c>
      <c r="E31" s="8">
        <f t="shared" si="10"/>
        <v>108000</v>
      </c>
      <c r="F31" s="8">
        <f t="shared" si="11"/>
        <v>72000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87</v>
      </c>
      <c r="B32" s="8">
        <v>210000</v>
      </c>
      <c r="C32" s="8">
        <v>0</v>
      </c>
      <c r="D32" s="8">
        <f t="shared" si="9"/>
        <v>210000</v>
      </c>
      <c r="E32" s="8">
        <f t="shared" si="10"/>
        <v>126000</v>
      </c>
      <c r="F32" s="8">
        <f t="shared" si="11"/>
        <v>84000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470000</v>
      </c>
      <c r="C37" s="21">
        <f>SUM(C30:C36)</f>
        <v>20000</v>
      </c>
      <c r="D37" s="21">
        <f>SUM(D30:D36)</f>
        <v>450000</v>
      </c>
      <c r="E37" s="21">
        <f>SUM(E30:E34)</f>
        <v>270000</v>
      </c>
      <c r="F37" s="21">
        <f>SUM(F30:F36)</f>
        <v>180000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50</v>
      </c>
      <c r="B39" s="29">
        <v>60000</v>
      </c>
      <c r="C39" s="29">
        <v>0</v>
      </c>
      <c r="D39" s="29">
        <f t="shared" ref="D39:D63" si="12">B39-C39</f>
        <v>60000</v>
      </c>
      <c r="E39" s="29">
        <f>D39*60%</f>
        <v>36000</v>
      </c>
      <c r="F39" s="29">
        <f t="shared" ref="F39:F63" si="13">D39*40%</f>
        <v>24000</v>
      </c>
    </row>
    <row r="40" spans="1:6" x14ac:dyDescent="0.25">
      <c r="A40" s="28" t="s">
        <v>51</v>
      </c>
      <c r="B40" s="29">
        <v>50000</v>
      </c>
      <c r="C40" s="29">
        <v>0</v>
      </c>
      <c r="D40" s="29">
        <f t="shared" si="12"/>
        <v>50000</v>
      </c>
      <c r="E40" s="29">
        <f t="shared" ref="E40:E63" si="14">D40*60%</f>
        <v>30000</v>
      </c>
      <c r="F40" s="29">
        <f t="shared" si="13"/>
        <v>20000</v>
      </c>
    </row>
    <row r="41" spans="1:6" x14ac:dyDescent="0.25">
      <c r="A41" s="28" t="s">
        <v>52</v>
      </c>
      <c r="B41" s="29">
        <v>50000</v>
      </c>
      <c r="C41" s="29">
        <v>0</v>
      </c>
      <c r="D41" s="29">
        <f t="shared" si="12"/>
        <v>50000</v>
      </c>
      <c r="E41" s="29">
        <f t="shared" si="14"/>
        <v>30000</v>
      </c>
      <c r="F41" s="29">
        <f t="shared" si="13"/>
        <v>20000</v>
      </c>
    </row>
    <row r="42" spans="1:6" x14ac:dyDescent="0.25">
      <c r="A42" s="28" t="s">
        <v>53</v>
      </c>
      <c r="B42" s="29">
        <v>50000</v>
      </c>
      <c r="C42" s="29">
        <v>0</v>
      </c>
      <c r="D42" s="29">
        <f t="shared" si="12"/>
        <v>50000</v>
      </c>
      <c r="E42" s="29">
        <f t="shared" si="14"/>
        <v>30000</v>
      </c>
      <c r="F42" s="29">
        <f t="shared" si="13"/>
        <v>20000</v>
      </c>
    </row>
    <row r="43" spans="1:6" x14ac:dyDescent="0.25">
      <c r="A43" s="28" t="s">
        <v>54</v>
      </c>
      <c r="B43" s="29">
        <v>50000</v>
      </c>
      <c r="C43" s="29">
        <v>0</v>
      </c>
      <c r="D43" s="29">
        <f t="shared" si="12"/>
        <v>50000</v>
      </c>
      <c r="E43" s="29">
        <f t="shared" si="14"/>
        <v>30000</v>
      </c>
      <c r="F43" s="29">
        <f t="shared" si="13"/>
        <v>20000</v>
      </c>
    </row>
    <row r="44" spans="1:6" x14ac:dyDescent="0.25">
      <c r="A44" s="28" t="s">
        <v>55</v>
      </c>
      <c r="B44" s="29">
        <v>50000</v>
      </c>
      <c r="C44" s="29">
        <v>0</v>
      </c>
      <c r="D44" s="29">
        <f t="shared" si="12"/>
        <v>50000</v>
      </c>
      <c r="E44" s="29">
        <f t="shared" si="14"/>
        <v>30000</v>
      </c>
      <c r="F44" s="29">
        <f t="shared" si="13"/>
        <v>20000</v>
      </c>
    </row>
    <row r="45" spans="1:6" x14ac:dyDescent="0.25">
      <c r="A45" s="28" t="s">
        <v>56</v>
      </c>
      <c r="B45" s="29">
        <v>50000</v>
      </c>
      <c r="C45" s="29">
        <v>0</v>
      </c>
      <c r="D45" s="29">
        <f t="shared" si="12"/>
        <v>50000</v>
      </c>
      <c r="E45" s="29">
        <f t="shared" si="14"/>
        <v>30000</v>
      </c>
      <c r="F45" s="29">
        <f t="shared" si="13"/>
        <v>20000</v>
      </c>
    </row>
    <row r="46" spans="1:6" x14ac:dyDescent="0.25">
      <c r="A46" s="28" t="s">
        <v>57</v>
      </c>
      <c r="B46" s="29">
        <v>50000</v>
      </c>
      <c r="C46" s="29">
        <v>0</v>
      </c>
      <c r="D46" s="29">
        <f t="shared" si="12"/>
        <v>50000</v>
      </c>
      <c r="E46" s="29">
        <f t="shared" si="14"/>
        <v>30000</v>
      </c>
      <c r="F46" s="29">
        <f t="shared" si="13"/>
        <v>20000</v>
      </c>
    </row>
    <row r="47" spans="1:6" x14ac:dyDescent="0.25">
      <c r="A47" s="28" t="s">
        <v>60</v>
      </c>
      <c r="B47" s="29">
        <v>50000</v>
      </c>
      <c r="C47" s="29">
        <v>0</v>
      </c>
      <c r="D47" s="29">
        <f t="shared" si="12"/>
        <v>50000</v>
      </c>
      <c r="E47" s="29">
        <f t="shared" si="14"/>
        <v>30000</v>
      </c>
      <c r="F47" s="29">
        <f t="shared" si="13"/>
        <v>20000</v>
      </c>
    </row>
    <row r="48" spans="1:6" x14ac:dyDescent="0.25">
      <c r="A48" s="28" t="s">
        <v>62</v>
      </c>
      <c r="B48" s="29">
        <v>70000</v>
      </c>
      <c r="C48" s="29">
        <v>0</v>
      </c>
      <c r="D48" s="29">
        <f t="shared" si="12"/>
        <v>70000</v>
      </c>
      <c r="E48" s="29">
        <f t="shared" si="14"/>
        <v>42000</v>
      </c>
      <c r="F48" s="29">
        <f t="shared" si="13"/>
        <v>28000</v>
      </c>
    </row>
    <row r="49" spans="1:6" x14ac:dyDescent="0.25">
      <c r="A49" s="28" t="s">
        <v>63</v>
      </c>
      <c r="B49" s="29">
        <v>50000</v>
      </c>
      <c r="C49" s="29">
        <v>0</v>
      </c>
      <c r="D49" s="29">
        <f t="shared" si="12"/>
        <v>50000</v>
      </c>
      <c r="E49" s="29">
        <f t="shared" si="14"/>
        <v>30000</v>
      </c>
      <c r="F49" s="29">
        <f t="shared" si="13"/>
        <v>20000</v>
      </c>
    </row>
    <row r="50" spans="1:6" x14ac:dyDescent="0.25">
      <c r="A50" s="28" t="s">
        <v>66</v>
      </c>
      <c r="B50" s="29">
        <v>50000</v>
      </c>
      <c r="C50" s="29">
        <v>0</v>
      </c>
      <c r="D50" s="29">
        <f t="shared" si="12"/>
        <v>50000</v>
      </c>
      <c r="E50" s="29">
        <f t="shared" si="14"/>
        <v>30000</v>
      </c>
      <c r="F50" s="29">
        <f t="shared" si="13"/>
        <v>20000</v>
      </c>
    </row>
    <row r="51" spans="1:6" x14ac:dyDescent="0.25">
      <c r="A51" s="28" t="s">
        <v>68</v>
      </c>
      <c r="B51" s="29">
        <v>50000</v>
      </c>
      <c r="C51" s="29">
        <v>0</v>
      </c>
      <c r="D51" s="29">
        <f t="shared" si="12"/>
        <v>50000</v>
      </c>
      <c r="E51" s="29">
        <f t="shared" si="14"/>
        <v>30000</v>
      </c>
      <c r="F51" s="29">
        <f t="shared" si="13"/>
        <v>20000</v>
      </c>
    </row>
    <row r="52" spans="1:6" x14ac:dyDescent="0.25">
      <c r="A52" s="28" t="s">
        <v>69</v>
      </c>
      <c r="B52" s="29">
        <v>50000</v>
      </c>
      <c r="C52" s="29">
        <v>0</v>
      </c>
      <c r="D52" s="29">
        <f t="shared" si="12"/>
        <v>50000</v>
      </c>
      <c r="E52" s="29">
        <f t="shared" si="14"/>
        <v>30000</v>
      </c>
      <c r="F52" s="29">
        <f t="shared" si="13"/>
        <v>20000</v>
      </c>
    </row>
    <row r="53" spans="1:6" x14ac:dyDescent="0.25">
      <c r="A53" s="28" t="s">
        <v>72</v>
      </c>
      <c r="B53" s="29">
        <v>400000</v>
      </c>
      <c r="C53" s="29">
        <v>28000</v>
      </c>
      <c r="D53" s="29">
        <f t="shared" si="12"/>
        <v>372000</v>
      </c>
      <c r="E53" s="29">
        <f t="shared" si="14"/>
        <v>223200</v>
      </c>
      <c r="F53" s="29">
        <f t="shared" si="13"/>
        <v>148800</v>
      </c>
    </row>
    <row r="54" spans="1:6" x14ac:dyDescent="0.25">
      <c r="A54" s="28" t="s">
        <v>92</v>
      </c>
      <c r="B54" s="29">
        <v>50000</v>
      </c>
      <c r="C54" s="29">
        <v>0</v>
      </c>
      <c r="D54" s="29">
        <f t="shared" si="12"/>
        <v>50000</v>
      </c>
      <c r="E54" s="29">
        <f t="shared" si="14"/>
        <v>30000</v>
      </c>
      <c r="F54" s="29">
        <f t="shared" si="13"/>
        <v>20000</v>
      </c>
    </row>
    <row r="55" spans="1:6" x14ac:dyDescent="0.25">
      <c r="A55" s="28" t="s">
        <v>78</v>
      </c>
      <c r="B55" s="29">
        <v>50000</v>
      </c>
      <c r="C55" s="29">
        <v>0</v>
      </c>
      <c r="D55" s="29">
        <f t="shared" si="12"/>
        <v>50000</v>
      </c>
      <c r="E55" s="29">
        <f t="shared" si="14"/>
        <v>30000</v>
      </c>
      <c r="F55" s="29">
        <f t="shared" si="13"/>
        <v>20000</v>
      </c>
    </row>
    <row r="56" spans="1:6" x14ac:dyDescent="0.25">
      <c r="A56" s="28" t="s">
        <v>77</v>
      </c>
      <c r="B56" s="29">
        <v>150000</v>
      </c>
      <c r="C56" s="29">
        <v>0</v>
      </c>
      <c r="D56" s="29">
        <f t="shared" si="12"/>
        <v>150000</v>
      </c>
      <c r="E56" s="29">
        <f t="shared" si="14"/>
        <v>90000</v>
      </c>
      <c r="F56" s="29">
        <f t="shared" si="13"/>
        <v>60000</v>
      </c>
    </row>
    <row r="57" spans="1:6" x14ac:dyDescent="0.25">
      <c r="A57" s="28" t="s">
        <v>79</v>
      </c>
      <c r="B57" s="29">
        <v>50000</v>
      </c>
      <c r="C57" s="29">
        <v>0</v>
      </c>
      <c r="D57" s="29">
        <f t="shared" si="12"/>
        <v>50000</v>
      </c>
      <c r="E57" s="29">
        <f t="shared" si="14"/>
        <v>30000</v>
      </c>
      <c r="F57" s="29">
        <f t="shared" si="13"/>
        <v>20000</v>
      </c>
    </row>
    <row r="58" spans="1:6" x14ac:dyDescent="0.25">
      <c r="A58" s="28" t="s">
        <v>80</v>
      </c>
      <c r="B58" s="29">
        <v>150000</v>
      </c>
      <c r="C58" s="29">
        <v>28000</v>
      </c>
      <c r="D58" s="29">
        <f t="shared" si="12"/>
        <v>122000</v>
      </c>
      <c r="E58" s="29">
        <f t="shared" si="14"/>
        <v>73200</v>
      </c>
      <c r="F58" s="29">
        <f t="shared" si="13"/>
        <v>48800</v>
      </c>
    </row>
    <row r="59" spans="1:6" x14ac:dyDescent="0.25">
      <c r="A59" s="30" t="s">
        <v>81</v>
      </c>
      <c r="B59" s="29">
        <v>50000</v>
      </c>
      <c r="C59" s="29">
        <v>0</v>
      </c>
      <c r="D59" s="29">
        <f t="shared" si="12"/>
        <v>50000</v>
      </c>
      <c r="E59" s="29">
        <f t="shared" si="14"/>
        <v>30000</v>
      </c>
      <c r="F59" s="29">
        <f t="shared" si="13"/>
        <v>20000</v>
      </c>
    </row>
    <row r="60" spans="1:6" x14ac:dyDescent="0.25">
      <c r="A60" s="28" t="s">
        <v>82</v>
      </c>
      <c r="B60" s="29">
        <v>150000</v>
      </c>
      <c r="C60" s="29">
        <v>0</v>
      </c>
      <c r="D60" s="29">
        <f t="shared" si="12"/>
        <v>150000</v>
      </c>
      <c r="E60" s="29">
        <f t="shared" si="14"/>
        <v>90000</v>
      </c>
      <c r="F60" s="29">
        <f t="shared" si="13"/>
        <v>60000</v>
      </c>
    </row>
    <row r="61" spans="1:6" x14ac:dyDescent="0.25">
      <c r="A61" s="28" t="s">
        <v>83</v>
      </c>
      <c r="B61" s="29">
        <v>50000</v>
      </c>
      <c r="C61" s="29">
        <v>0</v>
      </c>
      <c r="D61" s="29">
        <f t="shared" si="12"/>
        <v>50000</v>
      </c>
      <c r="E61" s="29">
        <f t="shared" si="14"/>
        <v>30000</v>
      </c>
      <c r="F61" s="29">
        <f t="shared" si="13"/>
        <v>20000</v>
      </c>
    </row>
    <row r="62" spans="1:6" x14ac:dyDescent="0.25">
      <c r="A62" s="28" t="s">
        <v>84</v>
      </c>
      <c r="B62" s="29">
        <v>150000</v>
      </c>
      <c r="C62" s="29">
        <v>14000</v>
      </c>
      <c r="D62" s="29">
        <f t="shared" si="12"/>
        <v>136000</v>
      </c>
      <c r="E62" s="29">
        <f t="shared" si="14"/>
        <v>81600</v>
      </c>
      <c r="F62" s="29">
        <f t="shared" si="13"/>
        <v>54400</v>
      </c>
    </row>
    <row r="63" spans="1:6" x14ac:dyDescent="0.25">
      <c r="A63" s="28" t="s">
        <v>85</v>
      </c>
      <c r="B63" s="29">
        <v>50000</v>
      </c>
      <c r="C63" s="29">
        <v>0</v>
      </c>
      <c r="D63" s="29">
        <f t="shared" si="12"/>
        <v>50000</v>
      </c>
      <c r="E63" s="29">
        <f t="shared" si="14"/>
        <v>30000</v>
      </c>
      <c r="F63" s="29">
        <f t="shared" si="13"/>
        <v>20000</v>
      </c>
    </row>
    <row r="64" spans="1:6" x14ac:dyDescent="0.25">
      <c r="A64" s="28" t="s">
        <v>86</v>
      </c>
      <c r="B64" s="29">
        <v>60000</v>
      </c>
      <c r="C64" s="29"/>
      <c r="D64" s="29">
        <v>60000</v>
      </c>
      <c r="E64" s="29">
        <v>36000</v>
      </c>
      <c r="F64" s="29">
        <v>240000</v>
      </c>
    </row>
    <row r="65" spans="1:6" x14ac:dyDescent="0.25">
      <c r="A65" s="28" t="s">
        <v>88</v>
      </c>
      <c r="B65" s="29">
        <v>250000</v>
      </c>
      <c r="C65" s="29"/>
      <c r="D65" s="29"/>
      <c r="E65" s="29">
        <v>150000</v>
      </c>
      <c r="F65" s="29">
        <v>100000</v>
      </c>
    </row>
    <row r="66" spans="1:6" x14ac:dyDescent="0.25">
      <c r="A66" s="28"/>
      <c r="B66" s="29"/>
      <c r="C66" s="29"/>
      <c r="D66" s="29"/>
      <c r="E66" s="29"/>
      <c r="F66" s="29"/>
    </row>
    <row r="67" spans="1:6" x14ac:dyDescent="0.25">
      <c r="A67" s="28"/>
      <c r="B67" s="29"/>
      <c r="C67" s="29"/>
      <c r="D67" s="29"/>
      <c r="E67" s="29"/>
      <c r="F67" s="29"/>
    </row>
    <row r="68" spans="1:6" x14ac:dyDescent="0.25">
      <c r="A68" s="28"/>
      <c r="B68" s="29"/>
      <c r="C68" s="29"/>
      <c r="D68" s="29"/>
      <c r="E68" s="29"/>
      <c r="F68" s="29"/>
    </row>
    <row r="69" spans="1:6" x14ac:dyDescent="0.25">
      <c r="A69" s="31" t="s">
        <v>45</v>
      </c>
      <c r="B69" s="32">
        <f>SUM(B59:B63)</f>
        <v>450000</v>
      </c>
      <c r="C69" s="32">
        <f>SUM(C59:C63)</f>
        <v>14000</v>
      </c>
      <c r="D69" s="32">
        <f>SUM(D59:D63)</f>
        <v>436000</v>
      </c>
      <c r="E69" s="32">
        <f>SUM(E39:E68)</f>
        <v>1362000</v>
      </c>
      <c r="F69" s="32">
        <f>SUM(F39:F68)</f>
        <v>1124000</v>
      </c>
    </row>
    <row r="70" spans="1:6" x14ac:dyDescent="0.25">
      <c r="A70" s="17" t="s">
        <v>18</v>
      </c>
      <c r="B70" s="18"/>
      <c r="C70" s="18"/>
      <c r="D70" s="18"/>
      <c r="E70" s="18"/>
      <c r="F70" s="18"/>
    </row>
    <row r="71" spans="1:6" x14ac:dyDescent="0.25">
      <c r="A71" s="5"/>
      <c r="B71" s="8">
        <v>0</v>
      </c>
      <c r="C71" s="8">
        <v>0</v>
      </c>
      <c r="D71" s="8">
        <f t="shared" ref="D71:D83" si="15">B71-C71</f>
        <v>0</v>
      </c>
      <c r="E71" s="8">
        <f t="shared" ref="E71:E83" si="16">D71</f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17" t="s">
        <v>19</v>
      </c>
      <c r="B80" s="18">
        <f>SUM(B71:B79)</f>
        <v>0</v>
      </c>
      <c r="C80" s="18">
        <f>SUM(C71:C79)</f>
        <v>0</v>
      </c>
      <c r="D80" s="18">
        <f>SUM(D71:D79)</f>
        <v>0</v>
      </c>
      <c r="E80" s="18">
        <f>SUM(E71:E79)</f>
        <v>0</v>
      </c>
      <c r="F80" s="18">
        <f>SUM(F71:F79)</f>
        <v>0</v>
      </c>
    </row>
    <row r="81" spans="1:6" x14ac:dyDescent="0.25">
      <c r="A81" s="34" t="s">
        <v>23</v>
      </c>
      <c r="B81" s="35"/>
      <c r="C81" s="35"/>
      <c r="D81" s="35"/>
      <c r="E81" s="35"/>
      <c r="F81" s="35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>
        <v>0</v>
      </c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>
        <v>0</v>
      </c>
    </row>
    <row r="84" spans="1:6" x14ac:dyDescent="0.25">
      <c r="A84" s="34" t="s">
        <v>27</v>
      </c>
      <c r="B84" s="35">
        <f>SUM(B82:B83)</f>
        <v>0</v>
      </c>
      <c r="C84" s="35">
        <f>SUM(C82:C83)</f>
        <v>0</v>
      </c>
      <c r="D84" s="35">
        <f>SUM(D82:D83)</f>
        <v>0</v>
      </c>
      <c r="E84" s="35">
        <f>SUM(E82:E83)</f>
        <v>0</v>
      </c>
      <c r="F84" s="35"/>
    </row>
    <row r="85" spans="1:6" x14ac:dyDescent="0.25">
      <c r="A85" s="39" t="s">
        <v>30</v>
      </c>
      <c r="B85" s="40"/>
      <c r="C85" s="40"/>
      <c r="D85" s="40"/>
      <c r="E85" s="40"/>
      <c r="F85" s="40"/>
    </row>
    <row r="86" spans="1:6" x14ac:dyDescent="0.25">
      <c r="A86" s="28"/>
      <c r="B86" s="29">
        <v>0</v>
      </c>
      <c r="C86" s="29">
        <v>0</v>
      </c>
      <c r="D86" s="29">
        <f>B86-C86</f>
        <v>0</v>
      </c>
      <c r="E86" s="29">
        <f>D86*60%</f>
        <v>0</v>
      </c>
      <c r="F86" s="29">
        <f>D86*40%</f>
        <v>0</v>
      </c>
    </row>
    <row r="87" spans="1:6" x14ac:dyDescent="0.25">
      <c r="A87" s="28"/>
      <c r="B87" s="29">
        <v>0</v>
      </c>
      <c r="C87" s="29">
        <v>0</v>
      </c>
      <c r="D87" s="29">
        <f t="shared" ref="D87:D92" si="17">B87-C87</f>
        <v>0</v>
      </c>
      <c r="E87" s="29">
        <f t="shared" ref="E87:E92" si="18">D87*60%</f>
        <v>0</v>
      </c>
      <c r="F87" s="29">
        <f t="shared" ref="F87:F92" si="19">D87*40%</f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25">
      <c r="A90" s="28"/>
      <c r="B90" s="29">
        <v>0</v>
      </c>
      <c r="C90" s="29">
        <v>0</v>
      </c>
      <c r="D90" s="29">
        <f t="shared" si="17"/>
        <v>0</v>
      </c>
      <c r="E90" s="29">
        <f t="shared" si="18"/>
        <v>0</v>
      </c>
      <c r="F90" s="29">
        <f t="shared" si="19"/>
        <v>0</v>
      </c>
    </row>
    <row r="91" spans="1:6" x14ac:dyDescent="0.25">
      <c r="A91" s="28"/>
      <c r="B91" s="29">
        <v>0</v>
      </c>
      <c r="C91" s="29">
        <v>0</v>
      </c>
      <c r="D91" s="29">
        <f t="shared" si="17"/>
        <v>0</v>
      </c>
      <c r="E91" s="29">
        <f t="shared" si="18"/>
        <v>0</v>
      </c>
      <c r="F91" s="29">
        <f t="shared" si="19"/>
        <v>0</v>
      </c>
    </row>
    <row r="92" spans="1:6" x14ac:dyDescent="0.25">
      <c r="A92" s="28"/>
      <c r="B92" s="29">
        <v>0</v>
      </c>
      <c r="C92" s="29">
        <v>0</v>
      </c>
      <c r="D92" s="29">
        <f t="shared" si="17"/>
        <v>0</v>
      </c>
      <c r="E92" s="29">
        <f t="shared" si="18"/>
        <v>0</v>
      </c>
      <c r="F92" s="29">
        <f t="shared" si="19"/>
        <v>0</v>
      </c>
    </row>
    <row r="93" spans="1:6" x14ac:dyDescent="0.25">
      <c r="A93" s="39" t="s">
        <v>31</v>
      </c>
      <c r="B93" s="40">
        <f>SUM(B86:B92)</f>
        <v>0</v>
      </c>
      <c r="C93" s="40">
        <f>SUM(C86:C92)</f>
        <v>0</v>
      </c>
      <c r="D93" s="40">
        <f>SUM(D86:D92)</f>
        <v>0</v>
      </c>
      <c r="E93" s="40">
        <f>SUM(E86:E92)</f>
        <v>0</v>
      </c>
      <c r="F93" s="40">
        <f>SUM(F86:F92)</f>
        <v>0</v>
      </c>
    </row>
    <row r="94" spans="1:6" x14ac:dyDescent="0.25">
      <c r="A94" s="41" t="s">
        <v>32</v>
      </c>
      <c r="B94" s="42"/>
      <c r="C94" s="42"/>
      <c r="D94" s="42"/>
      <c r="E94" s="42"/>
      <c r="F94" s="42"/>
    </row>
    <row r="95" spans="1:6" x14ac:dyDescent="0.25">
      <c r="A95" s="28"/>
      <c r="B95" s="29">
        <v>0</v>
      </c>
      <c r="C95" s="29">
        <v>0</v>
      </c>
      <c r="D95" s="29">
        <f>B95-C95</f>
        <v>0</v>
      </c>
      <c r="E95" s="29">
        <f>D95*60%</f>
        <v>0</v>
      </c>
      <c r="F95" s="29">
        <f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ref="D96:D101" si="20">B96-C96</f>
        <v>0</v>
      </c>
      <c r="E96" s="29">
        <f t="shared" ref="E96:E101" si="21">D96*60%</f>
        <v>0</v>
      </c>
      <c r="F96" s="29">
        <f t="shared" ref="F96:F101" si="22">D96*40%</f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25">
      <c r="A99" s="28"/>
      <c r="B99" s="29">
        <v>0</v>
      </c>
      <c r="C99" s="29">
        <v>0</v>
      </c>
      <c r="D99" s="29">
        <f t="shared" si="20"/>
        <v>0</v>
      </c>
      <c r="E99" s="29">
        <f t="shared" si="21"/>
        <v>0</v>
      </c>
      <c r="F99" s="29">
        <f t="shared" si="22"/>
        <v>0</v>
      </c>
    </row>
    <row r="100" spans="1:6" x14ac:dyDescent="0.25">
      <c r="A100" s="28"/>
      <c r="B100" s="29">
        <v>0</v>
      </c>
      <c r="C100" s="29">
        <v>0</v>
      </c>
      <c r="D100" s="29">
        <f t="shared" si="20"/>
        <v>0</v>
      </c>
      <c r="E100" s="29">
        <f t="shared" si="21"/>
        <v>0</v>
      </c>
      <c r="F100" s="29">
        <f t="shared" si="22"/>
        <v>0</v>
      </c>
    </row>
    <row r="101" spans="1:6" x14ac:dyDescent="0.25">
      <c r="A101" s="28"/>
      <c r="B101" s="29">
        <v>0</v>
      </c>
      <c r="C101" s="29">
        <v>0</v>
      </c>
      <c r="D101" s="29">
        <f t="shared" si="20"/>
        <v>0</v>
      </c>
      <c r="E101" s="29">
        <f t="shared" si="21"/>
        <v>0</v>
      </c>
      <c r="F101" s="29">
        <f t="shared" si="22"/>
        <v>0</v>
      </c>
    </row>
    <row r="102" spans="1:6" x14ac:dyDescent="0.25">
      <c r="A102" s="41" t="s">
        <v>33</v>
      </c>
      <c r="B102" s="42">
        <f>SUM(B95:B101)</f>
        <v>0</v>
      </c>
      <c r="C102" s="42">
        <f>SUM(C95:C101)</f>
        <v>0</v>
      </c>
      <c r="D102" s="42">
        <f>SUM(D95:D101)</f>
        <v>0</v>
      </c>
      <c r="E102" s="42">
        <f>SUM(E95:E101)</f>
        <v>0</v>
      </c>
      <c r="F102" s="42">
        <f>SUM(F95:F101)</f>
        <v>0</v>
      </c>
    </row>
    <row r="103" spans="1:6" x14ac:dyDescent="0.25">
      <c r="A103" s="26" t="s">
        <v>11</v>
      </c>
      <c r="B103" s="27">
        <f>B102+B93+B84+B80+B69+B37+B28+B18+B10</f>
        <v>2700000</v>
      </c>
      <c r="C103" s="27">
        <f>C102+C93+C84+C80+C69+C37+C28+C18+C10</f>
        <v>124000</v>
      </c>
      <c r="D103" s="27">
        <f>D102+D93+D84+D80+D69+D37+D28+D18+D10</f>
        <v>2576000</v>
      </c>
      <c r="E103" s="27">
        <f>E102+E93+E84+E80+E69+E37+E28+E18+E10</f>
        <v>2732000</v>
      </c>
      <c r="F103" s="27">
        <f>F102+F93+F84+F80+F69+F37+F28+F18+F10</f>
        <v>1994000</v>
      </c>
    </row>
  </sheetData>
  <autoFilter ref="A1:F103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4" sqref="A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activeCell="H4" sqref="H4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173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/>
    </row>
    <row r="4" spans="1:33" x14ac:dyDescent="0.25">
      <c r="A4" s="5" t="s">
        <v>176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 t="s">
        <v>179</v>
      </c>
      <c r="I4" s="6">
        <v>65000</v>
      </c>
    </row>
    <row r="5" spans="1:33" x14ac:dyDescent="0.25">
      <c r="A5" s="5" t="s">
        <v>178</v>
      </c>
      <c r="B5" s="8">
        <v>40000</v>
      </c>
      <c r="C5" s="8">
        <v>0</v>
      </c>
      <c r="D5" s="8">
        <f t="shared" si="0"/>
        <v>40000</v>
      </c>
      <c r="E5" s="8">
        <f t="shared" si="1"/>
        <v>24000</v>
      </c>
      <c r="F5" s="8">
        <f t="shared" si="2"/>
        <v>16000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260000</v>
      </c>
      <c r="C10" s="12">
        <f>SUM(C3:C9)</f>
        <v>0</v>
      </c>
      <c r="D10" s="12">
        <f>SUM(D3:D9)</f>
        <v>260000</v>
      </c>
      <c r="E10" s="12">
        <f>SUM(E3:E9)</f>
        <v>156000</v>
      </c>
      <c r="F10" s="12">
        <f>SUM(F3:F9)</f>
        <v>104000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175</v>
      </c>
      <c r="B12" s="8">
        <v>280000</v>
      </c>
      <c r="C12" s="8">
        <v>0</v>
      </c>
      <c r="D12" s="8">
        <f>B12-C12</f>
        <v>280000</v>
      </c>
      <c r="E12" s="8">
        <f>D12*60%</f>
        <v>168000</v>
      </c>
      <c r="F12" s="8">
        <f>D12*40%</f>
        <v>112000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280000</v>
      </c>
      <c r="C18" s="14">
        <f>SUM(C12:C12)</f>
        <v>0</v>
      </c>
      <c r="D18" s="14">
        <f>SUM(D12:D12)</f>
        <v>280000</v>
      </c>
      <c r="E18" s="14">
        <f>SUM(E12:E12)</f>
        <v>168000</v>
      </c>
      <c r="F18" s="14">
        <f>SUM(F12:F12)</f>
        <v>112000</v>
      </c>
      <c r="I18" s="2">
        <f>SUM(I2:I7)</f>
        <v>65000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172</v>
      </c>
      <c r="B20" s="8">
        <v>250000</v>
      </c>
      <c r="C20" s="8">
        <v>60000</v>
      </c>
      <c r="D20" s="8">
        <f t="shared" ref="D20:D27" si="6">B20-C20</f>
        <v>190000</v>
      </c>
      <c r="E20" s="19">
        <f>D20-F20</f>
        <v>145000</v>
      </c>
      <c r="F20" s="19">
        <v>45000</v>
      </c>
    </row>
    <row r="21" spans="1:33" x14ac:dyDescent="0.25">
      <c r="A21" s="5" t="s">
        <v>177</v>
      </c>
      <c r="B21" s="8">
        <v>330000</v>
      </c>
      <c r="C21" s="8">
        <v>14000</v>
      </c>
      <c r="D21" s="8">
        <f t="shared" si="6"/>
        <v>316000</v>
      </c>
      <c r="E21" s="8">
        <f t="shared" ref="E21:E27" si="7">D21*60%</f>
        <v>189600</v>
      </c>
      <c r="F21" s="8">
        <f t="shared" ref="F21:F27" si="8">D21*40%</f>
        <v>126400</v>
      </c>
      <c r="H21" s="9" t="s">
        <v>13</v>
      </c>
      <c r="I21" s="10">
        <f>E98</f>
        <v>870600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805600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99</v>
      </c>
      <c r="B28" s="16">
        <f>SUM(B20:B27)</f>
        <v>580000</v>
      </c>
      <c r="C28" s="16">
        <f>SUM(C20:C27)</f>
        <v>74000</v>
      </c>
      <c r="D28" s="16">
        <f>SUM(D20:D27)</f>
        <v>506000</v>
      </c>
      <c r="E28" s="16">
        <f>SUM(E20:E27)</f>
        <v>334600</v>
      </c>
      <c r="F28" s="16">
        <f>SUM(F20:F27)</f>
        <v>171400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163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200000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174</v>
      </c>
      <c r="B90" s="29">
        <v>30000</v>
      </c>
      <c r="C90" s="29">
        <v>0</v>
      </c>
      <c r="D90" s="29">
        <f>B90-C90</f>
        <v>30000</v>
      </c>
      <c r="E90" s="29">
        <f>D90*40%</f>
        <v>12000</v>
      </c>
      <c r="F90" s="29">
        <f>D90*60%</f>
        <v>18000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30000</v>
      </c>
      <c r="C97" s="42">
        <f>SUM(C90:C96)</f>
        <v>0</v>
      </c>
      <c r="D97" s="42">
        <f>SUM(D90:D96)</f>
        <v>30000</v>
      </c>
      <c r="E97" s="42">
        <f>SUM(E90:E96)</f>
        <v>12000</v>
      </c>
      <c r="F97" s="42">
        <f>SUM(F90:F96)</f>
        <v>18000</v>
      </c>
    </row>
    <row r="98" spans="1:6" x14ac:dyDescent="0.25">
      <c r="A98" s="26" t="s">
        <v>11</v>
      </c>
      <c r="B98" s="27">
        <f>B97+B88+B79+B75+B64+B37+B28+B18+B10</f>
        <v>1350000</v>
      </c>
      <c r="C98" s="27">
        <f>C97+C88+C79+C75+C64+C37+C28+C18+C10</f>
        <v>74000</v>
      </c>
      <c r="D98" s="27">
        <f>D97+D88+D79+D75+D64+D37+D28+D18+D10</f>
        <v>1276000</v>
      </c>
      <c r="E98" s="27">
        <f>E97+E88+E79+E75+E64+E37+E28+E18+E10</f>
        <v>870600</v>
      </c>
      <c r="F98" s="27">
        <f>F97+F88+F79+F75+F64+F37+F28+F18+F10</f>
        <v>405400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11" sqref="H1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182</v>
      </c>
      <c r="B3" s="8">
        <v>200000</v>
      </c>
      <c r="C3" s="8">
        <v>15000</v>
      </c>
      <c r="D3" s="8">
        <f t="shared" ref="D3:D9" si="0">B3-C3</f>
        <v>185000</v>
      </c>
      <c r="E3" s="8">
        <f t="shared" ref="E3:E9" si="1">D3*60%</f>
        <v>111000</v>
      </c>
      <c r="F3" s="8">
        <f t="shared" ref="F3:F9" si="2">D3*40%</f>
        <v>74000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200000</v>
      </c>
      <c r="C10" s="12">
        <f>SUM(C3:C9)</f>
        <v>15000</v>
      </c>
      <c r="D10" s="12">
        <f>SUM(D3:D9)</f>
        <v>185000</v>
      </c>
      <c r="E10" s="12">
        <f>SUM(E3:E9)</f>
        <v>111000</v>
      </c>
      <c r="F10" s="12">
        <f>SUM(F3:F9)</f>
        <v>74000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181</v>
      </c>
      <c r="B12" s="8">
        <v>60000</v>
      </c>
      <c r="C12" s="8">
        <v>0</v>
      </c>
      <c r="D12" s="8">
        <f>B12-C12</f>
        <v>60000</v>
      </c>
      <c r="E12" s="8">
        <f>D12*60%</f>
        <v>36000</v>
      </c>
      <c r="F12" s="8">
        <f>D12*40%</f>
        <v>24000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60000</v>
      </c>
      <c r="C18" s="14">
        <f>SUM(C12:C12)</f>
        <v>0</v>
      </c>
      <c r="D18" s="14">
        <f>SUM(D12:D12)</f>
        <v>60000</v>
      </c>
      <c r="E18" s="14">
        <f>SUM(E12:E12)</f>
        <v>36000</v>
      </c>
      <c r="F18" s="14">
        <f>SUM(F12:F12)</f>
        <v>24000</v>
      </c>
      <c r="I18" s="2">
        <f>SUM(I2:I6)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457000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457000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180</v>
      </c>
      <c r="B66" s="8">
        <v>250000</v>
      </c>
      <c r="C66" s="8">
        <v>0</v>
      </c>
      <c r="D66" s="8">
        <f t="shared" ref="D66:D78" si="15">B66-C66</f>
        <v>250000</v>
      </c>
      <c r="E66" s="8">
        <f t="shared" ref="E66:E78" si="16">D66</f>
        <v>250000</v>
      </c>
      <c r="F66" s="8"/>
    </row>
    <row r="67" spans="1:6" x14ac:dyDescent="0.25">
      <c r="A67" s="5" t="s">
        <v>89</v>
      </c>
      <c r="B67" s="8">
        <v>60000</v>
      </c>
      <c r="C67" s="8">
        <v>0</v>
      </c>
      <c r="D67" s="8">
        <f t="shared" si="15"/>
        <v>60000</v>
      </c>
      <c r="E67" s="8">
        <f t="shared" si="16"/>
        <v>60000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310000</v>
      </c>
      <c r="C75" s="18">
        <f>SUM(C66:C74)</f>
        <v>0</v>
      </c>
      <c r="D75" s="18">
        <f>SUM(D66:D74)</f>
        <v>310000</v>
      </c>
      <c r="E75" s="18">
        <f>SUM(E66:E74)</f>
        <v>310000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570000</v>
      </c>
      <c r="C98" s="27">
        <f>C97+C88+C79+C75+C64+C37+C28+C18+C10</f>
        <v>15000</v>
      </c>
      <c r="D98" s="27">
        <f>D97+D88+D79+D75+D64+D37+D28+D18+D10</f>
        <v>555000</v>
      </c>
      <c r="E98" s="27">
        <f>E97+E88+E79+E75+E64+E37+E28+E18+E10</f>
        <v>457000</v>
      </c>
      <c r="F98" s="27">
        <f>F97+F88+F79+F75+F64+F37+F28+F18+F10</f>
        <v>98000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abSelected="1" zoomScale="80" zoomScaleNormal="80" workbookViewId="0">
      <selection activeCell="H9" sqref="H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193</v>
      </c>
      <c r="I2" s="23">
        <v>75500</v>
      </c>
    </row>
    <row r="3" spans="1:33" x14ac:dyDescent="0.25">
      <c r="A3" s="5" t="s">
        <v>186</v>
      </c>
      <c r="B3" s="8">
        <v>300000</v>
      </c>
      <c r="C3" s="8">
        <v>240000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231</v>
      </c>
      <c r="I3" s="6">
        <v>70000</v>
      </c>
    </row>
    <row r="4" spans="1:33" x14ac:dyDescent="0.25">
      <c r="A4" s="5" t="s">
        <v>189</v>
      </c>
      <c r="B4" s="8">
        <v>100000</v>
      </c>
      <c r="C4" s="8">
        <v>0</v>
      </c>
      <c r="D4" s="8">
        <f t="shared" si="0"/>
        <v>100000</v>
      </c>
      <c r="E4" s="8">
        <f t="shared" si="1"/>
        <v>60000</v>
      </c>
      <c r="F4" s="8">
        <f t="shared" si="2"/>
        <v>40000</v>
      </c>
      <c r="H4" s="5" t="s">
        <v>204</v>
      </c>
      <c r="I4" s="6">
        <v>10000</v>
      </c>
    </row>
    <row r="5" spans="1:33" x14ac:dyDescent="0.25">
      <c r="A5" s="5" t="s">
        <v>216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 t="s">
        <v>211</v>
      </c>
      <c r="I5" s="6">
        <v>3000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208</v>
      </c>
      <c r="I6" s="6">
        <v>10000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/>
      <c r="H7" s="5" t="s">
        <v>210</v>
      </c>
      <c r="I7" s="6">
        <v>12000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 t="s">
        <v>187</v>
      </c>
      <c r="I8" s="6">
        <v>4000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 t="s">
        <v>213</v>
      </c>
      <c r="I9" s="6">
        <v>8100</v>
      </c>
    </row>
    <row r="10" spans="1:33" x14ac:dyDescent="0.25">
      <c r="A10" s="11" t="s">
        <v>21</v>
      </c>
      <c r="B10" s="12">
        <f>SUM(B3:B9)</f>
        <v>480000</v>
      </c>
      <c r="C10" s="12">
        <f>SUM(C3:C9)</f>
        <v>240000</v>
      </c>
      <c r="D10" s="12">
        <f>SUM(D3:D9)</f>
        <v>240000</v>
      </c>
      <c r="E10" s="12">
        <f>SUM(E3:E9)</f>
        <v>144000</v>
      </c>
      <c r="F10" s="12">
        <f>SUM(F3:F9)</f>
        <v>96000</v>
      </c>
      <c r="H10" s="5" t="s">
        <v>223</v>
      </c>
      <c r="I10" s="6">
        <v>100000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200</v>
      </c>
      <c r="B12" s="8">
        <v>80000</v>
      </c>
      <c r="C12" s="8">
        <v>0</v>
      </c>
      <c r="D12" s="8">
        <f>B12-C12</f>
        <v>80000</v>
      </c>
      <c r="E12" s="8">
        <f>D12*60%</f>
        <v>48000</v>
      </c>
      <c r="F12" s="8">
        <f>D12*40%</f>
        <v>32000</v>
      </c>
      <c r="H12" s="5"/>
      <c r="I12" s="6">
        <v>0</v>
      </c>
    </row>
    <row r="13" spans="1:33" x14ac:dyDescent="0.25">
      <c r="A13" s="5" t="s">
        <v>203</v>
      </c>
      <c r="B13" s="8">
        <v>80000</v>
      </c>
      <c r="C13" s="8">
        <v>0</v>
      </c>
      <c r="D13" s="8">
        <f t="shared" ref="D13:D17" si="3">B13-C13</f>
        <v>80000</v>
      </c>
      <c r="E13" s="8">
        <f t="shared" ref="E13:E17" si="4">D13*60%</f>
        <v>48000</v>
      </c>
      <c r="F13" s="8">
        <f t="shared" ref="F13:F17" si="5">D13*40%</f>
        <v>32000</v>
      </c>
      <c r="H13" s="5"/>
      <c r="I13" s="6">
        <v>0</v>
      </c>
    </row>
    <row r="14" spans="1:33" x14ac:dyDescent="0.25">
      <c r="A14" s="5" t="s">
        <v>219</v>
      </c>
      <c r="B14" s="8">
        <v>50000</v>
      </c>
      <c r="C14" s="8">
        <v>0</v>
      </c>
      <c r="D14" s="8">
        <f t="shared" si="3"/>
        <v>50000</v>
      </c>
      <c r="E14" s="8">
        <f t="shared" si="4"/>
        <v>30000</v>
      </c>
      <c r="F14" s="8">
        <f t="shared" si="5"/>
        <v>20000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SUM(E12:E16)</f>
        <v>126000</v>
      </c>
      <c r="F18" s="14">
        <f>SUM(F12:F17)</f>
        <v>84000</v>
      </c>
      <c r="I18" s="2">
        <f>SUM(I2:I16)</f>
        <v>292600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195</v>
      </c>
      <c r="B20" s="8">
        <v>60000</v>
      </c>
      <c r="C20" s="8">
        <v>0</v>
      </c>
      <c r="D20" s="8">
        <f t="shared" ref="D20:D27" si="6">B20-C20</f>
        <v>60000</v>
      </c>
      <c r="E20" s="19">
        <f t="shared" ref="E20:E27" si="7">D20*60%</f>
        <v>36000</v>
      </c>
      <c r="F20" s="19">
        <f t="shared" ref="F20:F27" si="8">D20*40%</f>
        <v>24000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1766200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292600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1473600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59</v>
      </c>
      <c r="B28" s="16">
        <f>SUM(B20:B27)</f>
        <v>60000</v>
      </c>
      <c r="C28" s="16">
        <f>SUM(C20:C27)</f>
        <v>0</v>
      </c>
      <c r="D28" s="16">
        <f>SUM(D20:D27)</f>
        <v>60000</v>
      </c>
      <c r="E28" s="16">
        <f>SUM(E20:E27)</f>
        <v>36000</v>
      </c>
      <c r="F28" s="16">
        <f>SUM(F20:F27)</f>
        <v>24000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214</v>
      </c>
      <c r="B30" s="8">
        <v>165000</v>
      </c>
      <c r="C30" s="8">
        <v>0</v>
      </c>
      <c r="D30" s="8">
        <f t="shared" ref="D30:D36" si="9">B30-C30</f>
        <v>165000</v>
      </c>
      <c r="E30" s="8">
        <f t="shared" ref="E30:E36" si="10">D30*60%</f>
        <v>99000</v>
      </c>
      <c r="F30" s="8">
        <f t="shared" ref="F30:F36" si="11">D30*40%</f>
        <v>66000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165000</v>
      </c>
      <c r="C37" s="21">
        <f>SUM(C30:C36)</f>
        <v>0</v>
      </c>
      <c r="D37" s="21">
        <f>SUM(D30:D36)</f>
        <v>165000</v>
      </c>
      <c r="E37" s="21">
        <f>SUM(E30:E36)</f>
        <v>99000</v>
      </c>
      <c r="F37" s="21">
        <f>SUM(F30:F36)</f>
        <v>66000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183</v>
      </c>
      <c r="B39" s="29">
        <v>170000</v>
      </c>
      <c r="C39" s="29">
        <v>20000</v>
      </c>
      <c r="D39" s="29">
        <f t="shared" ref="D39:D63" si="12">B39-C39</f>
        <v>150000</v>
      </c>
      <c r="E39" s="29">
        <f t="shared" ref="E39:E63" si="13">D39*60%</f>
        <v>90000</v>
      </c>
      <c r="F39" s="29">
        <f t="shared" ref="F39:F63" si="14">D39*40%</f>
        <v>60000</v>
      </c>
    </row>
    <row r="40" spans="1:6" x14ac:dyDescent="0.25">
      <c r="A40" s="28" t="s">
        <v>184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185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188</v>
      </c>
      <c r="B42" s="29">
        <v>150000</v>
      </c>
      <c r="C42" s="29">
        <v>0</v>
      </c>
      <c r="D42" s="29">
        <f t="shared" si="12"/>
        <v>150000</v>
      </c>
      <c r="E42" s="29">
        <f t="shared" si="13"/>
        <v>90000</v>
      </c>
      <c r="F42" s="29">
        <f t="shared" si="14"/>
        <v>60000</v>
      </c>
    </row>
    <row r="43" spans="1:6" x14ac:dyDescent="0.25">
      <c r="A43" s="28" t="s">
        <v>190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191</v>
      </c>
      <c r="B44" s="29">
        <v>30000</v>
      </c>
      <c r="C44" s="29">
        <v>0</v>
      </c>
      <c r="D44" s="29">
        <f t="shared" si="12"/>
        <v>30000</v>
      </c>
      <c r="E44" s="29">
        <v>10000</v>
      </c>
      <c r="F44" s="29">
        <v>20000</v>
      </c>
    </row>
    <row r="45" spans="1:6" x14ac:dyDescent="0.25">
      <c r="A45" s="28" t="s">
        <v>192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194</v>
      </c>
      <c r="B46" s="29">
        <v>80000</v>
      </c>
      <c r="C46" s="29">
        <v>0</v>
      </c>
      <c r="D46" s="29">
        <f t="shared" si="12"/>
        <v>80000</v>
      </c>
      <c r="E46" s="29">
        <f t="shared" si="13"/>
        <v>48000</v>
      </c>
      <c r="F46" s="29">
        <f t="shared" si="14"/>
        <v>32000</v>
      </c>
    </row>
    <row r="47" spans="1:6" x14ac:dyDescent="0.25">
      <c r="A47" s="28" t="s">
        <v>195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196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197</v>
      </c>
      <c r="B49" s="29">
        <v>150000</v>
      </c>
      <c r="C49" s="29">
        <v>28000</v>
      </c>
      <c r="D49" s="29">
        <f t="shared" si="12"/>
        <v>122000</v>
      </c>
      <c r="E49" s="29">
        <f t="shared" si="13"/>
        <v>73200</v>
      </c>
      <c r="F49" s="29">
        <f t="shared" si="14"/>
        <v>48800</v>
      </c>
    </row>
    <row r="50" spans="1:6" x14ac:dyDescent="0.25">
      <c r="A50" s="28" t="s">
        <v>198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199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206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207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v>20000</v>
      </c>
    </row>
    <row r="54" spans="1:6" x14ac:dyDescent="0.25">
      <c r="A54" s="28" t="s">
        <v>209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212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215</v>
      </c>
      <c r="B56" s="29">
        <v>150000</v>
      </c>
      <c r="C56" s="29">
        <v>0</v>
      </c>
      <c r="D56" s="29">
        <f t="shared" si="12"/>
        <v>150000</v>
      </c>
      <c r="E56" s="29">
        <f t="shared" si="13"/>
        <v>90000</v>
      </c>
      <c r="F56" s="29">
        <f t="shared" si="14"/>
        <v>60000</v>
      </c>
    </row>
    <row r="57" spans="1:6" x14ac:dyDescent="0.25">
      <c r="A57" s="28" t="s">
        <v>217</v>
      </c>
      <c r="B57" s="29">
        <v>150000</v>
      </c>
      <c r="C57" s="29">
        <v>20000</v>
      </c>
      <c r="D57" s="29">
        <f t="shared" si="12"/>
        <v>130000</v>
      </c>
      <c r="E57" s="29">
        <f t="shared" si="13"/>
        <v>78000</v>
      </c>
      <c r="F57" s="29">
        <f t="shared" si="14"/>
        <v>52000</v>
      </c>
    </row>
    <row r="58" spans="1:6" x14ac:dyDescent="0.25">
      <c r="A58" s="28" t="s">
        <v>220</v>
      </c>
      <c r="B58" s="29">
        <v>60000</v>
      </c>
      <c r="C58" s="29">
        <v>0</v>
      </c>
      <c r="D58" s="29">
        <f t="shared" si="12"/>
        <v>60000</v>
      </c>
      <c r="E58" s="29">
        <f t="shared" si="13"/>
        <v>36000</v>
      </c>
      <c r="F58" s="29">
        <f t="shared" si="14"/>
        <v>24000</v>
      </c>
    </row>
    <row r="59" spans="1:6" x14ac:dyDescent="0.25">
      <c r="A59" s="30" t="s">
        <v>221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222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100000</v>
      </c>
      <c r="C64" s="32">
        <f>SUM(C59:C63)</f>
        <v>0</v>
      </c>
      <c r="D64" s="32">
        <f>SUM(D59:D63)</f>
        <v>100000</v>
      </c>
      <c r="E64" s="32">
        <f>SUM(E39:E63)</f>
        <v>941200</v>
      </c>
      <c r="F64" s="32">
        <f>SUM(F39:F63)</f>
        <v>640800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201</v>
      </c>
      <c r="B66" s="8">
        <v>80000</v>
      </c>
      <c r="C66" s="8">
        <v>0</v>
      </c>
      <c r="D66" s="8">
        <f t="shared" ref="D66:D78" si="15">B66-C66</f>
        <v>80000</v>
      </c>
      <c r="E66" s="8">
        <f t="shared" ref="E66:E78" si="16">D66</f>
        <v>80000</v>
      </c>
      <c r="F66" s="8"/>
    </row>
    <row r="67" spans="1:6" x14ac:dyDescent="0.25">
      <c r="A67" s="5" t="s">
        <v>202</v>
      </c>
      <c r="B67" s="8">
        <v>100000</v>
      </c>
      <c r="C67" s="8">
        <v>0</v>
      </c>
      <c r="D67" s="8">
        <f t="shared" si="15"/>
        <v>100000</v>
      </c>
      <c r="E67" s="8">
        <f t="shared" si="16"/>
        <v>100000</v>
      </c>
      <c r="F67" s="8"/>
    </row>
    <row r="68" spans="1:6" x14ac:dyDescent="0.25">
      <c r="A68" s="5" t="s">
        <v>205</v>
      </c>
      <c r="B68" s="8">
        <v>100000</v>
      </c>
      <c r="C68" s="8">
        <v>0</v>
      </c>
      <c r="D68" s="8">
        <f t="shared" si="15"/>
        <v>100000</v>
      </c>
      <c r="E68" s="8">
        <f t="shared" si="16"/>
        <v>100000</v>
      </c>
      <c r="F68" s="8"/>
    </row>
    <row r="69" spans="1:6" x14ac:dyDescent="0.25">
      <c r="A69" s="5" t="s">
        <v>218</v>
      </c>
      <c r="B69" s="8">
        <v>200000</v>
      </c>
      <c r="C69" s="8">
        <v>60000</v>
      </c>
      <c r="D69" s="8">
        <f t="shared" si="15"/>
        <v>140000</v>
      </c>
      <c r="E69" s="8">
        <f t="shared" si="16"/>
        <v>140000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480000</v>
      </c>
      <c r="C75" s="18">
        <f>SUM(C66:C74)</f>
        <v>60000</v>
      </c>
      <c r="D75" s="18">
        <f>SUM(D66:D74)</f>
        <v>420000</v>
      </c>
      <c r="E75" s="18">
        <f>SUM(E66:E74)</f>
        <v>420000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1365000</v>
      </c>
      <c r="C98" s="27">
        <f>C97+C88+C79+C75+C64+C37+C28+C18+C10</f>
        <v>300000</v>
      </c>
      <c r="D98" s="27">
        <f>D97+D88+D79+D75+D64+D37+D28+D18+D10</f>
        <v>1065000</v>
      </c>
      <c r="E98" s="27">
        <f>E97+E88+E79+E75+E64+E37+E28+E18+E10</f>
        <v>1766200</v>
      </c>
      <c r="F98" s="27">
        <f>F97+F88+F79+F75+F64+F37+F28+F18+F10</f>
        <v>910800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49" sqref="H4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15" sqref="B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224</v>
      </c>
      <c r="B12" s="8">
        <v>140000</v>
      </c>
      <c r="C12" s="8">
        <v>0</v>
      </c>
      <c r="D12" s="8">
        <f>B12-C12</f>
        <v>140000</v>
      </c>
      <c r="E12" s="8">
        <f>D12*60%</f>
        <v>84000</v>
      </c>
      <c r="F12" s="8">
        <f>D12*40%</f>
        <v>56000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140000</v>
      </c>
      <c r="C18" s="14">
        <f>SUM(C12:C12)</f>
        <v>0</v>
      </c>
      <c r="D18" s="14">
        <f>SUM(D12:D12)</f>
        <v>140000</v>
      </c>
      <c r="E18" s="14">
        <f>SUM(E12:E12)</f>
        <v>84000</v>
      </c>
      <c r="F18" s="14">
        <f>SUM(F12:F12)</f>
        <v>56000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140000</v>
      </c>
      <c r="C98" s="27">
        <f>C97+C88+C79+C75+C64+C37+C28+C18+C10</f>
        <v>0</v>
      </c>
      <c r="D98" s="27">
        <f>D97+D88+D79+D75+D64+D37+D28+D18+D10</f>
        <v>140000</v>
      </c>
      <c r="E98" s="27">
        <f>E97+E88+E79+E75+E64+E37+E28+E18+E10</f>
        <v>84000</v>
      </c>
      <c r="F98" s="27">
        <f>F97+F88+F79+F75+F64+F37+F28+F18+F10</f>
        <v>56000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3" sqref="H3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 t="s">
        <v>231</v>
      </c>
      <c r="I3" s="6">
        <v>70000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152</v>
      </c>
      <c r="I4" s="6">
        <v>70000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155</v>
      </c>
      <c r="B12" s="8">
        <v>300000</v>
      </c>
      <c r="C12" s="8"/>
      <c r="D12" s="8">
        <f>B12-C12</f>
        <v>300000</v>
      </c>
      <c r="E12" s="8">
        <f>D12*60%</f>
        <v>180000</v>
      </c>
      <c r="F12" s="8">
        <f>D12*40%</f>
        <v>120000</v>
      </c>
      <c r="H12" s="5"/>
      <c r="I12" s="6">
        <v>0</v>
      </c>
    </row>
    <row r="13" spans="1:33" x14ac:dyDescent="0.25">
      <c r="A13" s="5" t="s">
        <v>228</v>
      </c>
      <c r="B13" s="8">
        <v>100000</v>
      </c>
      <c r="C13" s="8">
        <v>60000</v>
      </c>
      <c r="D13" s="8">
        <f t="shared" ref="D13:D17" si="3">B13-C13</f>
        <v>40000</v>
      </c>
      <c r="E13" s="8">
        <f>D13*100%</f>
        <v>40000</v>
      </c>
      <c r="F13" s="8"/>
      <c r="H13" s="5"/>
      <c r="I13" s="6">
        <v>0</v>
      </c>
    </row>
    <row r="14" spans="1:33" x14ac:dyDescent="0.25">
      <c r="A14" s="5" t="s">
        <v>229</v>
      </c>
      <c r="B14" s="8">
        <v>90000</v>
      </c>
      <c r="C14" s="8">
        <v>0</v>
      </c>
      <c r="D14" s="8">
        <f t="shared" si="3"/>
        <v>90000</v>
      </c>
      <c r="E14" s="8">
        <f t="shared" ref="E14:E17" si="4">D14*60%</f>
        <v>54000</v>
      </c>
      <c r="F14" s="8">
        <f t="shared" ref="F14:F17" si="5">D14*40%</f>
        <v>36000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300000</v>
      </c>
      <c r="C18" s="14">
        <f>SUM(C12:C12)</f>
        <v>0</v>
      </c>
      <c r="D18" s="14">
        <f>SUM(D12:D12)</f>
        <v>300000</v>
      </c>
      <c r="E18" s="14">
        <f>SUM(E11:E17)</f>
        <v>274000</v>
      </c>
      <c r="F18" s="14">
        <f>SUM(F12:F17)</f>
        <v>156000</v>
      </c>
      <c r="I18" s="2">
        <f>SUM(I2:I7)</f>
        <v>140000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1214000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140000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1074000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225</v>
      </c>
      <c r="B66" s="8">
        <v>100000</v>
      </c>
      <c r="C66" s="8">
        <v>0</v>
      </c>
      <c r="D66" s="8">
        <f t="shared" ref="D66:D78" si="15">B66-C66</f>
        <v>100000</v>
      </c>
      <c r="E66" s="8">
        <f>D66</f>
        <v>100000</v>
      </c>
      <c r="F66" s="8"/>
    </row>
    <row r="67" spans="1:6" x14ac:dyDescent="0.25">
      <c r="A67" s="5" t="s">
        <v>226</v>
      </c>
      <c r="B67" s="8">
        <v>150000</v>
      </c>
      <c r="C67" s="8">
        <v>0</v>
      </c>
      <c r="D67" s="8">
        <f t="shared" si="15"/>
        <v>150000</v>
      </c>
      <c r="E67" s="8">
        <f t="shared" ref="E67:E78" si="16">D67</f>
        <v>150000</v>
      </c>
      <c r="F67" s="8"/>
    </row>
    <row r="68" spans="1:6" x14ac:dyDescent="0.25">
      <c r="A68" s="5" t="s">
        <v>227</v>
      </c>
      <c r="B68" s="8">
        <v>500000</v>
      </c>
      <c r="C68" s="8">
        <v>0</v>
      </c>
      <c r="D68" s="8">
        <f t="shared" si="15"/>
        <v>500000</v>
      </c>
      <c r="E68" s="8">
        <f t="shared" si="16"/>
        <v>500000</v>
      </c>
      <c r="F68" s="8"/>
    </row>
    <row r="69" spans="1:6" x14ac:dyDescent="0.25">
      <c r="A69" s="5" t="s">
        <v>230</v>
      </c>
      <c r="B69" s="8">
        <v>60000</v>
      </c>
      <c r="C69" s="8">
        <v>0</v>
      </c>
      <c r="D69" s="8">
        <f t="shared" si="15"/>
        <v>60000</v>
      </c>
      <c r="E69" s="8">
        <f t="shared" si="16"/>
        <v>60000</v>
      </c>
      <c r="F69" s="8"/>
    </row>
    <row r="70" spans="1:6" x14ac:dyDescent="0.25">
      <c r="A70" s="5" t="s">
        <v>170</v>
      </c>
      <c r="B70" s="8">
        <v>130000</v>
      </c>
      <c r="C70" s="8">
        <v>0</v>
      </c>
      <c r="D70" s="8">
        <f t="shared" si="15"/>
        <v>130000</v>
      </c>
      <c r="E70" s="8">
        <f t="shared" si="16"/>
        <v>130000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940000</v>
      </c>
      <c r="C75" s="18">
        <f>SUM(C66:C74)</f>
        <v>0</v>
      </c>
      <c r="D75" s="18">
        <f>SUM(D66:D74)</f>
        <v>940000</v>
      </c>
      <c r="E75" s="18">
        <f>SUM(E66:E74)</f>
        <v>940000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1240000</v>
      </c>
      <c r="C98" s="27">
        <f>C97+C88+C79+C75+C64+C37+C28+C18+C10</f>
        <v>0</v>
      </c>
      <c r="D98" s="27">
        <f>D97+D88+D79+D75+D64+D37+D28+D18+D10</f>
        <v>1240000</v>
      </c>
      <c r="E98" s="27">
        <f>E97+E88+E79+E75+E64+E37+E28+E18+E10</f>
        <v>1214000</v>
      </c>
      <c r="F98" s="27">
        <f>F97+F88+F79+F75+F64+F37+F28+F18+F10</f>
        <v>156000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40" sqref="D40:E4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/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232</v>
      </c>
      <c r="B12" s="8">
        <v>80000</v>
      </c>
      <c r="C12" s="8">
        <v>0</v>
      </c>
      <c r="D12" s="8">
        <f>B12-C12</f>
        <v>80000</v>
      </c>
      <c r="E12" s="8">
        <f>D12*60%</f>
        <v>48000</v>
      </c>
      <c r="F12" s="8">
        <f>D12*40%</f>
        <v>32000</v>
      </c>
      <c r="H12" s="5"/>
      <c r="I12" s="6">
        <v>0</v>
      </c>
    </row>
    <row r="13" spans="1:33" x14ac:dyDescent="0.25">
      <c r="A13" s="5" t="s">
        <v>233</v>
      </c>
      <c r="B13" s="8">
        <v>80000</v>
      </c>
      <c r="C13" s="8">
        <v>0</v>
      </c>
      <c r="D13" s="8">
        <f t="shared" ref="D13:D17" si="3">B13-C13</f>
        <v>80000</v>
      </c>
      <c r="E13" s="8">
        <f t="shared" ref="E13:E17" si="4">D13*60%</f>
        <v>48000</v>
      </c>
      <c r="F13" s="8">
        <f t="shared" ref="F13:F17" si="5">D13*40%</f>
        <v>32000</v>
      </c>
      <c r="H13" s="5"/>
      <c r="I13" s="6">
        <v>0</v>
      </c>
    </row>
    <row r="14" spans="1:33" x14ac:dyDescent="0.25">
      <c r="A14" s="5" t="s">
        <v>235</v>
      </c>
      <c r="B14" s="8">
        <v>90000</v>
      </c>
      <c r="C14" s="8">
        <v>0</v>
      </c>
      <c r="D14" s="8">
        <f t="shared" si="3"/>
        <v>90000</v>
      </c>
      <c r="E14" s="8">
        <f t="shared" si="4"/>
        <v>54000</v>
      </c>
      <c r="F14" s="8">
        <f t="shared" si="5"/>
        <v>36000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SUM(E12:E17)</f>
        <v>150000</v>
      </c>
      <c r="F18" s="14">
        <f>SUM(F12:F17)</f>
        <v>100000</v>
      </c>
      <c r="I18" s="2">
        <f>SUM(I2:I6)</f>
        <v>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234</v>
      </c>
      <c r="B20" s="8">
        <v>300000</v>
      </c>
      <c r="C20" s="8">
        <v>60000</v>
      </c>
      <c r="D20" s="8">
        <f t="shared" ref="D20:D27" si="6">B20-C20</f>
        <v>240000</v>
      </c>
      <c r="E20" s="19">
        <f>D20-F20</f>
        <v>190000</v>
      </c>
      <c r="F20" s="19">
        <v>50000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ref="E21:E27" si="7">D21*60%</f>
        <v>0</v>
      </c>
      <c r="F21" s="8">
        <f t="shared" ref="F21:F27" si="8">D21*40%</f>
        <v>0</v>
      </c>
      <c r="H21" s="9" t="s">
        <v>13</v>
      </c>
      <c r="I21" s="10">
        <f>E98</f>
        <v>340000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340000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99</v>
      </c>
      <c r="B28" s="16">
        <f>SUM(B20:B27)</f>
        <v>300000</v>
      </c>
      <c r="C28" s="16">
        <f>SUM(C20:C27)</f>
        <v>60000</v>
      </c>
      <c r="D28" s="16">
        <f>SUM(D20:D27)</f>
        <v>240000</v>
      </c>
      <c r="E28" s="16">
        <f>SUM(E20:E27)</f>
        <v>190000</v>
      </c>
      <c r="F28" s="16">
        <f>SUM(F20:F27)</f>
        <v>50000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380000</v>
      </c>
      <c r="C98" s="27">
        <f>C97+C88+C79+C75+C64+C37+C28+C18+C10</f>
        <v>60000</v>
      </c>
      <c r="D98" s="27">
        <f>D97+D88+D79+D75+D64+D37+D28+D18+D10</f>
        <v>320000</v>
      </c>
      <c r="E98" s="27">
        <f>E97+E88+E79+E75+E64+E37+E28+E18+E10</f>
        <v>340000</v>
      </c>
      <c r="F98" s="27">
        <f>F97+F88+F79+F75+F64+F37+F28+F18+F10</f>
        <v>150000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6" sqref="H2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104</v>
      </c>
      <c r="B2" s="12"/>
      <c r="C2" s="12"/>
      <c r="D2" s="12"/>
      <c r="E2" s="12"/>
      <c r="F2" s="12"/>
      <c r="H2" s="22" t="s">
        <v>94</v>
      </c>
      <c r="I2" s="23">
        <v>10000</v>
      </c>
    </row>
    <row r="3" spans="1:33" x14ac:dyDescent="0.25">
      <c r="A3" s="5" t="s">
        <v>103</v>
      </c>
      <c r="B3" s="8">
        <v>150000</v>
      </c>
      <c r="C3" s="8">
        <v>0</v>
      </c>
      <c r="D3" s="8">
        <f t="shared" ref="D3:D9" si="0">B3-C3</f>
        <v>150000</v>
      </c>
      <c r="E3" s="8">
        <f t="shared" ref="E3:E9" si="1">D3*60%</f>
        <v>90000</v>
      </c>
      <c r="F3" s="8">
        <f t="shared" ref="F3:F9" si="2">D3*40%</f>
        <v>60000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105</v>
      </c>
      <c r="B10" s="12">
        <f>SUM(B3:B9)</f>
        <v>150000</v>
      </c>
      <c r="C10" s="12">
        <f>SUM(C3:C9)</f>
        <v>0</v>
      </c>
      <c r="D10" s="12">
        <f>SUM(D3:D9)</f>
        <v>150000</v>
      </c>
      <c r="E10" s="12">
        <f>SUM(E3:E9)</f>
        <v>90000</v>
      </c>
      <c r="F10" s="12">
        <f>SUM(F3:F9)</f>
        <v>60000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111</v>
      </c>
      <c r="B12" s="8">
        <v>150000</v>
      </c>
      <c r="C12" s="8">
        <v>0</v>
      </c>
      <c r="D12" s="8">
        <f>B12-C12</f>
        <v>150000</v>
      </c>
      <c r="E12" s="8">
        <f>D12*60%</f>
        <v>90000</v>
      </c>
      <c r="F12" s="8">
        <f>D12*40%</f>
        <v>60000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SUM(E12:E12)</f>
        <v>90000</v>
      </c>
      <c r="F18" s="14">
        <f>SUM(F12:F12)</f>
        <v>60000</v>
      </c>
      <c r="I18" s="2">
        <f>SUM(I2:I7)</f>
        <v>10000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98</v>
      </c>
      <c r="B20" s="8">
        <v>80000</v>
      </c>
      <c r="C20" s="8">
        <v>0</v>
      </c>
      <c r="D20" s="8">
        <f t="shared" ref="D20:D27" si="6">B20-C20</f>
        <v>80000</v>
      </c>
      <c r="E20" s="19">
        <f t="shared" ref="E20:E27" si="7">D20*60%</f>
        <v>48000</v>
      </c>
      <c r="F20" s="19">
        <f t="shared" ref="F20:F27" si="8">D20*40%</f>
        <v>32000</v>
      </c>
    </row>
    <row r="21" spans="1:33" x14ac:dyDescent="0.25">
      <c r="A21" s="5" t="s">
        <v>106</v>
      </c>
      <c r="B21" s="8">
        <v>450000</v>
      </c>
      <c r="C21" s="8">
        <v>0</v>
      </c>
      <c r="D21" s="8">
        <f t="shared" si="6"/>
        <v>450000</v>
      </c>
      <c r="E21" s="8">
        <f t="shared" si="7"/>
        <v>270000</v>
      </c>
      <c r="F21" s="8">
        <f t="shared" si="8"/>
        <v>180000</v>
      </c>
      <c r="H21" s="9" t="s">
        <v>13</v>
      </c>
      <c r="I21" s="10">
        <f>E98</f>
        <v>1240000</v>
      </c>
    </row>
    <row r="22" spans="1:33" x14ac:dyDescent="0.25">
      <c r="A22" s="5" t="s">
        <v>108</v>
      </c>
      <c r="B22" s="8">
        <v>130000</v>
      </c>
      <c r="C22" s="8">
        <v>0</v>
      </c>
      <c r="D22" s="8">
        <f t="shared" si="6"/>
        <v>130000</v>
      </c>
      <c r="E22" s="8">
        <f t="shared" si="7"/>
        <v>78000</v>
      </c>
      <c r="F22" s="8">
        <f t="shared" si="8"/>
        <v>52000</v>
      </c>
      <c r="H22" s="9" t="s">
        <v>7</v>
      </c>
      <c r="I22" s="10">
        <f>I18</f>
        <v>10000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1230000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99</v>
      </c>
      <c r="B28" s="16">
        <f>SUM(B20:B27)</f>
        <v>660000</v>
      </c>
      <c r="C28" s="16">
        <f>SUM(C20:C27)</f>
        <v>0</v>
      </c>
      <c r="D28" s="16">
        <f>SUM(D20:D27)</f>
        <v>660000</v>
      </c>
      <c r="E28" s="16">
        <f>SUM(E20:E26)</f>
        <v>396000</v>
      </c>
      <c r="F28" s="16">
        <f>SUM(F20:F27)</f>
        <v>264000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89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90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91</v>
      </c>
      <c r="B41" s="29">
        <v>70000</v>
      </c>
      <c r="C41" s="29">
        <v>0</v>
      </c>
      <c r="D41" s="29">
        <f t="shared" si="12"/>
        <v>70000</v>
      </c>
      <c r="E41" s="29">
        <f t="shared" si="13"/>
        <v>42000</v>
      </c>
      <c r="F41" s="29">
        <f t="shared" si="14"/>
        <v>28000</v>
      </c>
    </row>
    <row r="42" spans="1:6" x14ac:dyDescent="0.25">
      <c r="A42" s="28" t="s">
        <v>93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95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96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97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100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101</v>
      </c>
      <c r="B47" s="29">
        <v>30000</v>
      </c>
      <c r="C47" s="29">
        <v>0</v>
      </c>
      <c r="D47" s="29">
        <f t="shared" si="12"/>
        <v>30000</v>
      </c>
      <c r="E47" s="29">
        <v>10000</v>
      </c>
      <c r="F47" s="29">
        <v>20000</v>
      </c>
    </row>
    <row r="48" spans="1:6" x14ac:dyDescent="0.25">
      <c r="A48" s="28" t="s">
        <v>102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107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109</v>
      </c>
      <c r="B50" s="29">
        <v>150000</v>
      </c>
      <c r="C50" s="29">
        <v>0</v>
      </c>
      <c r="D50" s="29">
        <f t="shared" si="12"/>
        <v>150000</v>
      </c>
      <c r="E50" s="29">
        <f t="shared" si="13"/>
        <v>90000</v>
      </c>
      <c r="F50" s="29">
        <f t="shared" si="14"/>
        <v>60000</v>
      </c>
    </row>
    <row r="51" spans="1:6" x14ac:dyDescent="0.25">
      <c r="A51" s="28" t="s">
        <v>110</v>
      </c>
      <c r="B51" s="29">
        <v>150000</v>
      </c>
      <c r="C51" s="29">
        <v>0</v>
      </c>
      <c r="D51" s="29">
        <f t="shared" si="12"/>
        <v>150000</v>
      </c>
      <c r="E51" s="29">
        <f t="shared" si="13"/>
        <v>90000</v>
      </c>
      <c r="F51" s="29">
        <f t="shared" si="14"/>
        <v>60000</v>
      </c>
    </row>
    <row r="52" spans="1:6" x14ac:dyDescent="0.25">
      <c r="A52" s="28" t="s">
        <v>112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113</v>
      </c>
      <c r="B53" s="29">
        <v>60000</v>
      </c>
      <c r="C53" s="29">
        <v>0</v>
      </c>
      <c r="D53" s="29">
        <f t="shared" si="12"/>
        <v>60000</v>
      </c>
      <c r="E53" s="29">
        <f t="shared" si="13"/>
        <v>36000</v>
      </c>
      <c r="F53" s="29">
        <f t="shared" si="14"/>
        <v>24000</v>
      </c>
    </row>
    <row r="54" spans="1:6" x14ac:dyDescent="0.25">
      <c r="A54" s="28" t="s">
        <v>114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>D54*40%</f>
        <v>20000</v>
      </c>
    </row>
    <row r="55" spans="1:6" x14ac:dyDescent="0.25">
      <c r="A55" s="28" t="s">
        <v>115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116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664000</v>
      </c>
      <c r="F64" s="32">
        <f>SUM(F39:F63)</f>
        <v>456000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960000</v>
      </c>
      <c r="C98" s="27">
        <f>C97+C88+C79+C75+C64+C37+C28+C18+C10</f>
        <v>0</v>
      </c>
      <c r="D98" s="27">
        <f>D97+D88+D79+D75+D64+D37+D28+D18+D10</f>
        <v>960000</v>
      </c>
      <c r="E98" s="27">
        <f>E97+E88+E79+E75+E64+E37+E28+E18+E10</f>
        <v>1240000</v>
      </c>
      <c r="F98" s="27">
        <f>F97+F88+F79+F75+F64+F37+F28+F18+F10</f>
        <v>840000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272</v>
      </c>
      <c r="I2" s="23">
        <v>70000</v>
      </c>
    </row>
    <row r="3" spans="1:33" x14ac:dyDescent="0.25">
      <c r="A3" s="5" t="s">
        <v>246</v>
      </c>
      <c r="B3" s="8">
        <v>300000</v>
      </c>
      <c r="C3" s="8">
        <v>0</v>
      </c>
      <c r="D3" s="8">
        <f t="shared" ref="D3:D9" si="0">B3-C3</f>
        <v>300000</v>
      </c>
      <c r="E3" s="8">
        <f t="shared" ref="E3:E9" si="1">D3*60%</f>
        <v>180000</v>
      </c>
      <c r="F3" s="8">
        <f t="shared" ref="F3:F9" si="2">D3*40%</f>
        <v>120000</v>
      </c>
      <c r="H3" s="5"/>
      <c r="I3" s="6">
        <v>0</v>
      </c>
    </row>
    <row r="4" spans="1:33" x14ac:dyDescent="0.25">
      <c r="A4" s="5" t="s">
        <v>269</v>
      </c>
      <c r="B4" s="8">
        <v>100000</v>
      </c>
      <c r="C4" s="8">
        <v>0</v>
      </c>
      <c r="D4" s="8">
        <f t="shared" si="0"/>
        <v>100000</v>
      </c>
      <c r="E4" s="8">
        <f t="shared" si="1"/>
        <v>60000</v>
      </c>
      <c r="F4" s="8">
        <f t="shared" si="2"/>
        <v>40000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400000</v>
      </c>
      <c r="C10" s="12">
        <f>SUM(C3:C9)</f>
        <v>0</v>
      </c>
      <c r="D10" s="12">
        <f>SUM(D3:D9)</f>
        <v>400000</v>
      </c>
      <c r="E10" s="12">
        <f>SUM(E3:E9)</f>
        <v>240000</v>
      </c>
      <c r="F10" s="12">
        <f>SUM(F3:F9)</f>
        <v>160000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267</v>
      </c>
      <c r="B12" s="8">
        <v>260000</v>
      </c>
      <c r="C12" s="8">
        <v>0</v>
      </c>
      <c r="D12" s="8">
        <f>B12-C12</f>
        <v>260000</v>
      </c>
      <c r="E12" s="8">
        <f>D12*60%</f>
        <v>156000</v>
      </c>
      <c r="F12" s="8">
        <f>D12*40%</f>
        <v>104000</v>
      </c>
      <c r="H12" s="5"/>
      <c r="I12" s="6">
        <v>0</v>
      </c>
    </row>
    <row r="13" spans="1:33" x14ac:dyDescent="0.25">
      <c r="A13" s="5" t="s">
        <v>268</v>
      </c>
      <c r="B13" s="8">
        <v>320000</v>
      </c>
      <c r="C13" s="8">
        <v>0</v>
      </c>
      <c r="D13" s="8">
        <f t="shared" ref="D13:D17" si="3">B13-C13</f>
        <v>320000</v>
      </c>
      <c r="E13" s="8">
        <f t="shared" ref="E13:E17" si="4">D13*60%</f>
        <v>192000</v>
      </c>
      <c r="F13" s="8">
        <f t="shared" ref="F13:F17" si="5">D13*40%</f>
        <v>128000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260000</v>
      </c>
      <c r="C18" s="14">
        <f>SUM(C12:C12)</f>
        <v>0</v>
      </c>
      <c r="D18" s="14">
        <f>SUM(D12:D12)</f>
        <v>260000</v>
      </c>
      <c r="E18" s="14">
        <f>SUM(E12:E17)</f>
        <v>348000</v>
      </c>
      <c r="F18" s="14">
        <f>SUM(F12:F16)</f>
        <v>232000</v>
      </c>
      <c r="I18" s="2">
        <f>SUM(I2:I10)</f>
        <v>70000</v>
      </c>
    </row>
    <row r="19" spans="1:33" x14ac:dyDescent="0.25">
      <c r="A19" s="15" t="s">
        <v>244</v>
      </c>
      <c r="B19" s="16"/>
      <c r="C19" s="16"/>
      <c r="D19" s="16"/>
      <c r="E19" s="16"/>
      <c r="F19" s="16"/>
    </row>
    <row r="20" spans="1:33" x14ac:dyDescent="0.25">
      <c r="A20" s="5" t="s">
        <v>172</v>
      </c>
      <c r="B20" s="8">
        <v>200000</v>
      </c>
      <c r="C20" s="8">
        <v>0</v>
      </c>
      <c r="D20" s="8">
        <f t="shared" ref="D20:D27" si="6">B20-C20</f>
        <v>200000</v>
      </c>
      <c r="E20" s="19">
        <f>D20*100%</f>
        <v>200000</v>
      </c>
      <c r="F20" s="19"/>
    </row>
    <row r="21" spans="1:33" x14ac:dyDescent="0.25">
      <c r="A21" s="5" t="s">
        <v>250</v>
      </c>
      <c r="B21" s="8">
        <v>190000</v>
      </c>
      <c r="C21" s="8">
        <v>0</v>
      </c>
      <c r="D21" s="8">
        <f t="shared" si="6"/>
        <v>190000</v>
      </c>
      <c r="E21" s="8">
        <f t="shared" ref="E21:E27" si="7">D21*60%</f>
        <v>114000</v>
      </c>
      <c r="F21" s="8">
        <f t="shared" ref="F21:F27" si="8">D21*40%</f>
        <v>76000</v>
      </c>
      <c r="H21" s="9" t="s">
        <v>13</v>
      </c>
      <c r="I21" s="10">
        <f>E107</f>
        <v>2140800</v>
      </c>
    </row>
    <row r="22" spans="1:33" x14ac:dyDescent="0.25">
      <c r="A22" s="5" t="s">
        <v>258</v>
      </c>
      <c r="B22" s="8">
        <v>200000</v>
      </c>
      <c r="C22" s="8">
        <v>35000</v>
      </c>
      <c r="D22" s="8">
        <f t="shared" si="6"/>
        <v>165000</v>
      </c>
      <c r="E22" s="8">
        <f>D22-F22</f>
        <v>130000</v>
      </c>
      <c r="F22" s="8">
        <v>35000</v>
      </c>
      <c r="H22" s="9" t="s">
        <v>7</v>
      </c>
      <c r="I22" s="10">
        <f>I18</f>
        <v>70000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2070800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59</v>
      </c>
      <c r="B28" s="16">
        <f>SUM(B20:B27)</f>
        <v>590000</v>
      </c>
      <c r="C28" s="16">
        <f>SUM(C20:C27)</f>
        <v>35000</v>
      </c>
      <c r="D28" s="16">
        <f>SUM(D20:D27)</f>
        <v>555000</v>
      </c>
      <c r="E28" s="16">
        <f>SUM(E20:E27)</f>
        <v>444000</v>
      </c>
      <c r="F28" s="16">
        <f>SUM(F21:F27)</f>
        <v>111000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236</v>
      </c>
      <c r="B39" s="29">
        <v>100000</v>
      </c>
      <c r="C39" s="29">
        <v>0</v>
      </c>
      <c r="D39" s="29">
        <f t="shared" ref="D39:D63" si="12">B39-C39</f>
        <v>100000</v>
      </c>
      <c r="E39" s="29">
        <f t="shared" ref="E39:E63" si="13">D39*60%</f>
        <v>60000</v>
      </c>
      <c r="F39" s="29">
        <f t="shared" ref="F39:F63" si="14">D39*40%</f>
        <v>40000</v>
      </c>
    </row>
    <row r="40" spans="1:6" x14ac:dyDescent="0.25">
      <c r="A40" s="28" t="s">
        <v>237</v>
      </c>
      <c r="B40" s="29">
        <v>70000</v>
      </c>
      <c r="C40" s="29">
        <v>0</v>
      </c>
      <c r="D40" s="29">
        <f t="shared" si="12"/>
        <v>70000</v>
      </c>
      <c r="E40" s="29">
        <f t="shared" si="13"/>
        <v>42000</v>
      </c>
      <c r="F40" s="29">
        <f t="shared" si="14"/>
        <v>28000</v>
      </c>
    </row>
    <row r="41" spans="1:6" x14ac:dyDescent="0.25">
      <c r="A41" s="28" t="s">
        <v>138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238</v>
      </c>
      <c r="B42" s="29">
        <v>60000</v>
      </c>
      <c r="C42" s="29">
        <v>0</v>
      </c>
      <c r="D42" s="29">
        <f t="shared" si="12"/>
        <v>60000</v>
      </c>
      <c r="E42" s="29">
        <f t="shared" si="13"/>
        <v>36000</v>
      </c>
      <c r="F42" s="29">
        <f t="shared" si="14"/>
        <v>24000</v>
      </c>
    </row>
    <row r="43" spans="1:6" x14ac:dyDescent="0.25">
      <c r="A43" s="28" t="s">
        <v>239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240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241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242</v>
      </c>
      <c r="B46" s="29">
        <v>60000</v>
      </c>
      <c r="C46" s="29">
        <v>0</v>
      </c>
      <c r="D46" s="29">
        <f t="shared" si="12"/>
        <v>60000</v>
      </c>
      <c r="E46" s="29">
        <f t="shared" si="13"/>
        <v>36000</v>
      </c>
      <c r="F46" s="29">
        <f t="shared" si="14"/>
        <v>24000</v>
      </c>
    </row>
    <row r="47" spans="1:6" x14ac:dyDescent="0.25">
      <c r="A47" s="28" t="s">
        <v>243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245</v>
      </c>
      <c r="B48" s="29">
        <v>70000</v>
      </c>
      <c r="C48" s="29">
        <v>0</v>
      </c>
      <c r="D48" s="29">
        <f t="shared" si="12"/>
        <v>70000</v>
      </c>
      <c r="E48" s="29">
        <f t="shared" si="13"/>
        <v>42000</v>
      </c>
      <c r="F48" s="29">
        <f t="shared" si="14"/>
        <v>28000</v>
      </c>
    </row>
    <row r="49" spans="1:6" x14ac:dyDescent="0.25">
      <c r="A49" s="28" t="s">
        <v>246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247</v>
      </c>
      <c r="B50" s="29">
        <v>50000</v>
      </c>
      <c r="C50" s="29"/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248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249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251</v>
      </c>
      <c r="B53" s="29">
        <v>60000</v>
      </c>
      <c r="C53" s="29">
        <v>0</v>
      </c>
      <c r="D53" s="29">
        <f t="shared" si="12"/>
        <v>60000</v>
      </c>
      <c r="E53" s="29">
        <f t="shared" si="13"/>
        <v>36000</v>
      </c>
      <c r="F53" s="29">
        <f t="shared" si="14"/>
        <v>24000</v>
      </c>
    </row>
    <row r="54" spans="1:6" x14ac:dyDescent="0.25">
      <c r="A54" s="28" t="s">
        <v>252</v>
      </c>
      <c r="B54" s="29">
        <v>150000</v>
      </c>
      <c r="C54" s="29">
        <v>74000</v>
      </c>
      <c r="D54" s="29">
        <f t="shared" si="12"/>
        <v>76000</v>
      </c>
      <c r="E54" s="29">
        <f t="shared" si="13"/>
        <v>45600</v>
      </c>
      <c r="F54" s="29">
        <f t="shared" si="14"/>
        <v>30400</v>
      </c>
    </row>
    <row r="55" spans="1:6" x14ac:dyDescent="0.25">
      <c r="A55" s="28" t="s">
        <v>253</v>
      </c>
      <c r="B55" s="29">
        <v>50000</v>
      </c>
      <c r="C55" s="29">
        <v>8000</v>
      </c>
      <c r="D55" s="29">
        <f t="shared" si="12"/>
        <v>42000</v>
      </c>
      <c r="E55" s="29">
        <f t="shared" si="13"/>
        <v>25200</v>
      </c>
      <c r="F55" s="29">
        <f t="shared" si="14"/>
        <v>16800</v>
      </c>
    </row>
    <row r="56" spans="1:6" x14ac:dyDescent="0.25">
      <c r="A56" s="28" t="s">
        <v>254</v>
      </c>
      <c r="B56" s="29">
        <v>70000</v>
      </c>
      <c r="C56" s="29">
        <v>0</v>
      </c>
      <c r="D56" s="29">
        <f t="shared" si="12"/>
        <v>70000</v>
      </c>
      <c r="E56" s="29">
        <f t="shared" si="13"/>
        <v>42000</v>
      </c>
      <c r="F56" s="29">
        <f t="shared" si="14"/>
        <v>28000</v>
      </c>
    </row>
    <row r="57" spans="1:6" x14ac:dyDescent="0.25">
      <c r="A57" s="28" t="s">
        <v>255</v>
      </c>
      <c r="B57" s="29">
        <v>60000</v>
      </c>
      <c r="C57" s="29">
        <v>0</v>
      </c>
      <c r="D57" s="29">
        <f t="shared" si="12"/>
        <v>60000</v>
      </c>
      <c r="E57" s="29">
        <f t="shared" si="13"/>
        <v>36000</v>
      </c>
      <c r="F57" s="29">
        <f t="shared" si="14"/>
        <v>24000</v>
      </c>
    </row>
    <row r="58" spans="1:6" x14ac:dyDescent="0.25">
      <c r="A58" s="28" t="s">
        <v>256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257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260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259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261</v>
      </c>
      <c r="B62" s="29">
        <v>50000</v>
      </c>
      <c r="C62" s="29"/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262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 t="s">
        <v>263</v>
      </c>
      <c r="B64" s="29">
        <v>50000</v>
      </c>
      <c r="C64" s="29"/>
      <c r="D64" s="29">
        <v>50000</v>
      </c>
      <c r="E64" s="29">
        <v>30000</v>
      </c>
      <c r="F64" s="29">
        <v>20000</v>
      </c>
    </row>
    <row r="65" spans="1:6" x14ac:dyDescent="0.25">
      <c r="A65" s="28" t="s">
        <v>264</v>
      </c>
      <c r="B65" s="29">
        <v>50000</v>
      </c>
      <c r="C65" s="29"/>
      <c r="D65" s="29">
        <v>50000</v>
      </c>
      <c r="E65" s="29">
        <v>30000</v>
      </c>
      <c r="F65" s="29">
        <v>20000</v>
      </c>
    </row>
    <row r="66" spans="1:6" x14ac:dyDescent="0.25">
      <c r="A66" s="28" t="s">
        <v>265</v>
      </c>
      <c r="B66" s="29">
        <v>150000</v>
      </c>
      <c r="C66" s="29"/>
      <c r="D66" s="29">
        <v>150000</v>
      </c>
      <c r="E66" s="29">
        <v>90000</v>
      </c>
      <c r="F66" s="29">
        <v>60000</v>
      </c>
    </row>
    <row r="67" spans="1:6" x14ac:dyDescent="0.25">
      <c r="A67" s="28" t="s">
        <v>266</v>
      </c>
      <c r="B67" s="29">
        <v>60000</v>
      </c>
      <c r="C67" s="29"/>
      <c r="D67" s="29">
        <v>60000</v>
      </c>
      <c r="E67" s="29">
        <v>36000</v>
      </c>
      <c r="F67" s="29">
        <v>24000</v>
      </c>
    </row>
    <row r="68" spans="1:6" x14ac:dyDescent="0.25">
      <c r="A68" s="28" t="s">
        <v>270</v>
      </c>
      <c r="B68" s="29">
        <v>50000</v>
      </c>
      <c r="C68" s="29"/>
      <c r="D68" s="29">
        <v>50000</v>
      </c>
      <c r="E68" s="29">
        <v>30000</v>
      </c>
      <c r="F68" s="29">
        <v>20000</v>
      </c>
    </row>
    <row r="69" spans="1:6" x14ac:dyDescent="0.25">
      <c r="A69" s="28" t="s">
        <v>271</v>
      </c>
      <c r="B69" s="29">
        <v>60000</v>
      </c>
      <c r="C69" s="29"/>
      <c r="D69" s="29">
        <v>60000</v>
      </c>
      <c r="E69" s="29">
        <v>36000</v>
      </c>
      <c r="F69" s="29">
        <v>24000</v>
      </c>
    </row>
    <row r="70" spans="1:6" x14ac:dyDescent="0.25">
      <c r="A70" s="28"/>
      <c r="B70" s="29"/>
      <c r="C70" s="29"/>
      <c r="D70" s="29"/>
      <c r="E70" s="29"/>
      <c r="F70" s="29"/>
    </row>
    <row r="71" spans="1:6" x14ac:dyDescent="0.25">
      <c r="A71" s="28"/>
      <c r="B71" s="29"/>
      <c r="C71" s="29"/>
      <c r="D71" s="29"/>
      <c r="E71" s="29"/>
      <c r="F71" s="29"/>
    </row>
    <row r="72" spans="1:6" x14ac:dyDescent="0.25">
      <c r="A72" s="28"/>
      <c r="B72" s="29"/>
      <c r="C72" s="29"/>
      <c r="D72" s="29"/>
      <c r="E72" s="29"/>
      <c r="F72" s="29"/>
    </row>
    <row r="73" spans="1:6" x14ac:dyDescent="0.25">
      <c r="A73" s="31" t="s">
        <v>45</v>
      </c>
      <c r="B73" s="32">
        <f>SUM(B59:B63)</f>
        <v>250000</v>
      </c>
      <c r="C73" s="32">
        <f>SUM(C59:C63)</f>
        <v>0</v>
      </c>
      <c r="D73" s="32">
        <f>SUM(D59:D63)</f>
        <v>250000</v>
      </c>
      <c r="E73" s="32">
        <f>SUM(E39:E72)</f>
        <v>1108800</v>
      </c>
      <c r="F73" s="32">
        <f>SUM(F39:F72)</f>
        <v>739200</v>
      </c>
    </row>
    <row r="74" spans="1:6" x14ac:dyDescent="0.25">
      <c r="A74" s="17" t="s">
        <v>18</v>
      </c>
      <c r="B74" s="18"/>
      <c r="C74" s="18"/>
      <c r="D74" s="18"/>
      <c r="E74" s="18"/>
      <c r="F74" s="18"/>
    </row>
    <row r="75" spans="1:6" x14ac:dyDescent="0.25">
      <c r="A75" s="5"/>
      <c r="B75" s="8">
        <v>0</v>
      </c>
      <c r="C75" s="8">
        <v>0</v>
      </c>
      <c r="D75" s="8">
        <f t="shared" ref="D75:D87" si="15">B75-C75</f>
        <v>0</v>
      </c>
      <c r="E75" s="8">
        <f t="shared" ref="E75:E87" si="16">D75</f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/>
    </row>
    <row r="84" spans="1:6" x14ac:dyDescent="0.25">
      <c r="A84" s="17" t="s">
        <v>19</v>
      </c>
      <c r="B84" s="18">
        <f>SUM(B75:B83)</f>
        <v>0</v>
      </c>
      <c r="C84" s="18">
        <f>SUM(C75:C83)</f>
        <v>0</v>
      </c>
      <c r="D84" s="18">
        <f>SUM(D75:D83)</f>
        <v>0</v>
      </c>
      <c r="E84" s="18">
        <f>SUM(E75:E83)</f>
        <v>0</v>
      </c>
      <c r="F84" s="18">
        <f>SUM(F75:F83)</f>
        <v>0</v>
      </c>
    </row>
    <row r="85" spans="1:6" x14ac:dyDescent="0.25">
      <c r="A85" s="34" t="s">
        <v>23</v>
      </c>
      <c r="B85" s="35"/>
      <c r="C85" s="35"/>
      <c r="D85" s="35"/>
      <c r="E85" s="35"/>
      <c r="F85" s="35"/>
    </row>
    <row r="86" spans="1:6" x14ac:dyDescent="0.25">
      <c r="A86" s="5"/>
      <c r="B86" s="8">
        <v>0</v>
      </c>
      <c r="C86" s="8">
        <v>0</v>
      </c>
      <c r="D86" s="8">
        <f t="shared" si="15"/>
        <v>0</v>
      </c>
      <c r="E86" s="8">
        <f t="shared" si="16"/>
        <v>0</v>
      </c>
      <c r="F86" s="8">
        <v>0</v>
      </c>
    </row>
    <row r="87" spans="1:6" x14ac:dyDescent="0.25">
      <c r="A87" s="5"/>
      <c r="B87" s="8">
        <v>0</v>
      </c>
      <c r="C87" s="8">
        <v>0</v>
      </c>
      <c r="D87" s="8">
        <f t="shared" si="15"/>
        <v>0</v>
      </c>
      <c r="E87" s="8">
        <f t="shared" si="16"/>
        <v>0</v>
      </c>
      <c r="F87" s="8">
        <v>0</v>
      </c>
    </row>
    <row r="88" spans="1:6" x14ac:dyDescent="0.25">
      <c r="A88" s="34" t="s">
        <v>27</v>
      </c>
      <c r="B88" s="35">
        <f>SUM(B86:B87)</f>
        <v>0</v>
      </c>
      <c r="C88" s="35">
        <f>SUM(C86:C87)</f>
        <v>0</v>
      </c>
      <c r="D88" s="35">
        <f>SUM(D86:D87)</f>
        <v>0</v>
      </c>
      <c r="E88" s="35">
        <f>SUM(E86:E87)</f>
        <v>0</v>
      </c>
      <c r="F88" s="35"/>
    </row>
    <row r="89" spans="1:6" x14ac:dyDescent="0.25">
      <c r="A89" s="39" t="s">
        <v>30</v>
      </c>
      <c r="B89" s="40"/>
      <c r="C89" s="40"/>
      <c r="D89" s="40"/>
      <c r="E89" s="40"/>
      <c r="F89" s="40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17">B91-C91</f>
        <v>0</v>
      </c>
      <c r="E91" s="29">
        <f t="shared" ref="E91:E96" si="18">D91*60%</f>
        <v>0</v>
      </c>
      <c r="F91" s="29">
        <f t="shared" ref="F91:F96" si="19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17"/>
        <v>0</v>
      </c>
      <c r="E92" s="29">
        <f t="shared" si="18"/>
        <v>0</v>
      </c>
      <c r="F92" s="29">
        <f t="shared" si="19"/>
        <v>0</v>
      </c>
    </row>
    <row r="93" spans="1:6" x14ac:dyDescent="0.25">
      <c r="A93" s="28"/>
      <c r="B93" s="29">
        <v>0</v>
      </c>
      <c r="C93" s="29">
        <v>0</v>
      </c>
      <c r="D93" s="29">
        <f t="shared" si="17"/>
        <v>0</v>
      </c>
      <c r="E93" s="29">
        <f t="shared" si="18"/>
        <v>0</v>
      </c>
      <c r="F93" s="29">
        <f t="shared" si="19"/>
        <v>0</v>
      </c>
    </row>
    <row r="94" spans="1:6" x14ac:dyDescent="0.25">
      <c r="A94" s="28"/>
      <c r="B94" s="29">
        <v>0</v>
      </c>
      <c r="C94" s="29">
        <v>0</v>
      </c>
      <c r="D94" s="29">
        <f t="shared" si="17"/>
        <v>0</v>
      </c>
      <c r="E94" s="29">
        <f t="shared" si="18"/>
        <v>0</v>
      </c>
      <c r="F94" s="29">
        <f t="shared" si="19"/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39" t="s">
        <v>31</v>
      </c>
      <c r="B97" s="40">
        <f>SUM(B90:B96)</f>
        <v>0</v>
      </c>
      <c r="C97" s="40">
        <f>SUM(C90:C96)</f>
        <v>0</v>
      </c>
      <c r="D97" s="40">
        <f>SUM(D90:D96)</f>
        <v>0</v>
      </c>
      <c r="E97" s="40">
        <f>SUM(E90:E96)</f>
        <v>0</v>
      </c>
      <c r="F97" s="40">
        <f>SUM(F90:F96)</f>
        <v>0</v>
      </c>
    </row>
    <row r="98" spans="1:6" x14ac:dyDescent="0.25">
      <c r="A98" s="41" t="s">
        <v>32</v>
      </c>
      <c r="B98" s="42"/>
      <c r="C98" s="42"/>
      <c r="D98" s="42"/>
      <c r="E98" s="42"/>
      <c r="F98" s="42"/>
    </row>
    <row r="99" spans="1:6" x14ac:dyDescent="0.25">
      <c r="A99" s="28"/>
      <c r="B99" s="29">
        <v>0</v>
      </c>
      <c r="C99" s="29">
        <v>0</v>
      </c>
      <c r="D99" s="29">
        <f>B99-C99</f>
        <v>0</v>
      </c>
      <c r="E99" s="29">
        <f>D99*60%</f>
        <v>0</v>
      </c>
      <c r="F99" s="29">
        <f>D99*40%</f>
        <v>0</v>
      </c>
    </row>
    <row r="100" spans="1:6" x14ac:dyDescent="0.25">
      <c r="A100" s="28"/>
      <c r="B100" s="29">
        <v>0</v>
      </c>
      <c r="C100" s="29">
        <v>0</v>
      </c>
      <c r="D100" s="29">
        <f t="shared" ref="D100:D105" si="20">B100-C100</f>
        <v>0</v>
      </c>
      <c r="E100" s="29">
        <f t="shared" ref="E100:E105" si="21">D100*60%</f>
        <v>0</v>
      </c>
      <c r="F100" s="29">
        <f t="shared" ref="F100:F105" si="22">D100*40%</f>
        <v>0</v>
      </c>
    </row>
    <row r="101" spans="1:6" x14ac:dyDescent="0.25">
      <c r="A101" s="28"/>
      <c r="B101" s="29">
        <v>0</v>
      </c>
      <c r="C101" s="29">
        <v>0</v>
      </c>
      <c r="D101" s="29">
        <f t="shared" si="20"/>
        <v>0</v>
      </c>
      <c r="E101" s="29">
        <f t="shared" si="21"/>
        <v>0</v>
      </c>
      <c r="F101" s="29">
        <f t="shared" si="22"/>
        <v>0</v>
      </c>
    </row>
    <row r="102" spans="1:6" x14ac:dyDescent="0.25">
      <c r="A102" s="28"/>
      <c r="B102" s="29">
        <v>0</v>
      </c>
      <c r="C102" s="29">
        <v>0</v>
      </c>
      <c r="D102" s="29">
        <f t="shared" si="20"/>
        <v>0</v>
      </c>
      <c r="E102" s="29">
        <f t="shared" si="21"/>
        <v>0</v>
      </c>
      <c r="F102" s="29">
        <f t="shared" si="22"/>
        <v>0</v>
      </c>
    </row>
    <row r="103" spans="1:6" x14ac:dyDescent="0.25">
      <c r="A103" s="28"/>
      <c r="B103" s="29">
        <v>0</v>
      </c>
      <c r="C103" s="29">
        <v>0</v>
      </c>
      <c r="D103" s="29">
        <f t="shared" si="20"/>
        <v>0</v>
      </c>
      <c r="E103" s="29">
        <f t="shared" si="21"/>
        <v>0</v>
      </c>
      <c r="F103" s="29">
        <f t="shared" si="22"/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 t="shared" si="21"/>
        <v>0</v>
      </c>
      <c r="F104" s="29">
        <f t="shared" si="22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0"/>
        <v>0</v>
      </c>
      <c r="E105" s="29">
        <f t="shared" si="21"/>
        <v>0</v>
      </c>
      <c r="F105" s="29">
        <f t="shared" si="22"/>
        <v>0</v>
      </c>
    </row>
    <row r="106" spans="1:6" x14ac:dyDescent="0.25">
      <c r="A106" s="41" t="s">
        <v>33</v>
      </c>
      <c r="B106" s="42">
        <f>SUM(B99:B105)</f>
        <v>0</v>
      </c>
      <c r="C106" s="42">
        <f>SUM(C99:C105)</f>
        <v>0</v>
      </c>
      <c r="D106" s="42">
        <f>SUM(D99:D105)</f>
        <v>0</v>
      </c>
      <c r="E106" s="42">
        <f>SUM(E99:E105)</f>
        <v>0</v>
      </c>
      <c r="F106" s="42">
        <f>SUM(F99:F105)</f>
        <v>0</v>
      </c>
    </row>
    <row r="107" spans="1:6" x14ac:dyDescent="0.25">
      <c r="A107" s="26" t="s">
        <v>11</v>
      </c>
      <c r="B107" s="27">
        <f>B106+B97+B88+B84+B73+B37+B28+B18+B10</f>
        <v>1500000</v>
      </c>
      <c r="C107" s="27">
        <f>C106+C97+C88+C84+C73+C37+C28+C18+C10</f>
        <v>35000</v>
      </c>
      <c r="D107" s="27">
        <f>D106+D97+D88+D84+D73+D37+D28+D18+D10</f>
        <v>1465000</v>
      </c>
      <c r="E107" s="27">
        <f>E106+E97+E88+E84+E73+E37+E28+E18+E10</f>
        <v>2140800</v>
      </c>
      <c r="F107" s="27">
        <f>F106+F97+F88+F84+F73+F37+F28+F18+F10</f>
        <v>1242200</v>
      </c>
    </row>
  </sheetData>
  <autoFilter ref="A1:F91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16" sqref="H1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186</v>
      </c>
      <c r="B3" s="8">
        <v>505000</v>
      </c>
      <c r="C3" s="8">
        <v>0</v>
      </c>
      <c r="D3" s="8">
        <f t="shared" ref="D3:D9" si="0">B3-C3</f>
        <v>505000</v>
      </c>
      <c r="E3" s="8">
        <f t="shared" ref="E3:E9" si="1">D3*60%</f>
        <v>303000</v>
      </c>
      <c r="F3" s="8">
        <f t="shared" ref="F3:F9" si="2">D3*40%</f>
        <v>202000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505000</v>
      </c>
      <c r="C10" s="12">
        <f>SUM(C3:C9)</f>
        <v>0</v>
      </c>
      <c r="D10" s="12">
        <f>SUM(D3:D9)</f>
        <v>505000</v>
      </c>
      <c r="E10" s="12">
        <f>SUM(E3:E9)</f>
        <v>303000</v>
      </c>
      <c r="F10" s="12">
        <f>SUM(F3:F9)</f>
        <v>202000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228</v>
      </c>
      <c r="B12" s="8">
        <v>200000</v>
      </c>
      <c r="C12" s="8">
        <v>0</v>
      </c>
      <c r="D12" s="8">
        <f>B12-C12</f>
        <v>200000</v>
      </c>
      <c r="E12" s="8">
        <f>D12*100%</f>
        <v>200000</v>
      </c>
      <c r="F12" s="8"/>
      <c r="H12" s="5"/>
      <c r="I12" s="6">
        <v>0</v>
      </c>
    </row>
    <row r="13" spans="1:33" x14ac:dyDescent="0.25">
      <c r="A13" s="5"/>
      <c r="B13" s="8"/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SUM(E12:E12)</f>
        <v>200000</v>
      </c>
      <c r="F18" s="14">
        <f>SUM(F12:F12)</f>
        <v>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273</v>
      </c>
      <c r="B20" s="8">
        <v>200000</v>
      </c>
      <c r="C20" s="8">
        <v>0</v>
      </c>
      <c r="D20" s="8">
        <f t="shared" ref="D20:D27" si="6">B20-C20</f>
        <v>200000</v>
      </c>
      <c r="E20" s="19">
        <f>D20*100%</f>
        <v>200000</v>
      </c>
      <c r="F20" s="19"/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ref="E21:E27" si="7">D21*60%</f>
        <v>0</v>
      </c>
      <c r="F21" s="8">
        <f t="shared" ref="F21:F27" si="8">D21*40%</f>
        <v>0</v>
      </c>
      <c r="H21" s="9" t="s">
        <v>13</v>
      </c>
      <c r="I21" s="10">
        <f>E98</f>
        <v>703000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200000</v>
      </c>
      <c r="C28" s="16">
        <f>SUM(C20:C27)</f>
        <v>0</v>
      </c>
      <c r="D28" s="16">
        <f>SUM(D20:D27)</f>
        <v>200000</v>
      </c>
      <c r="E28" s="16">
        <f>SUM(E20:E27)</f>
        <v>200000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905000</v>
      </c>
      <c r="C98" s="27">
        <f>C97+C88+C79+C75+C64+C37+C28+C18+C10</f>
        <v>0</v>
      </c>
      <c r="D98" s="27">
        <f>D97+D88+D79+D75+D64+D37+D28+D18+D10</f>
        <v>905000</v>
      </c>
      <c r="E98" s="27">
        <f>E97+E88+E79+E75+E64+E37+E28+E18+E10</f>
        <v>703000</v>
      </c>
      <c r="F98" s="27">
        <f>F97+F88+F79+F75+F64+F37+F28+F18+F10</f>
        <v>202000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7"/>
    </sheetView>
  </sheetViews>
  <sheetFormatPr baseColWidth="10" defaultRowHeight="15" x14ac:dyDescent="0.25"/>
  <cols>
    <col min="1" max="1" width="32.5703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104</v>
      </c>
      <c r="B2" s="12"/>
      <c r="C2" s="12"/>
      <c r="D2" s="12"/>
      <c r="E2" s="12"/>
      <c r="F2" s="12"/>
      <c r="H2" s="22" t="s">
        <v>187</v>
      </c>
      <c r="I2" s="23">
        <v>50000</v>
      </c>
    </row>
    <row r="3" spans="1:33" x14ac:dyDescent="0.25">
      <c r="A3" s="5" t="s">
        <v>290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/>
      <c r="I3" s="6"/>
    </row>
    <row r="4" spans="1:33" x14ac:dyDescent="0.25">
      <c r="A4" s="5" t="s">
        <v>72</v>
      </c>
      <c r="B4" s="8">
        <v>350000</v>
      </c>
      <c r="C4" s="8">
        <v>28000</v>
      </c>
      <c r="D4" s="8">
        <f t="shared" si="0"/>
        <v>322000</v>
      </c>
      <c r="E4" s="8">
        <f t="shared" si="1"/>
        <v>193200</v>
      </c>
      <c r="F4" s="8">
        <f t="shared" si="2"/>
        <v>128800</v>
      </c>
      <c r="H4" s="5" t="s">
        <v>152</v>
      </c>
      <c r="I4" s="6">
        <v>70000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/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306</v>
      </c>
      <c r="I6" s="6">
        <v>38000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 t="s">
        <v>187</v>
      </c>
      <c r="I7" s="6">
        <v>70000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440000</v>
      </c>
      <c r="C10" s="12">
        <f>SUM(C3:C9)</f>
        <v>28000</v>
      </c>
      <c r="D10" s="12">
        <f>SUM(D3:D9)</f>
        <v>412000</v>
      </c>
      <c r="E10" s="12">
        <f>SUM(E3:E9)</f>
        <v>247200</v>
      </c>
      <c r="F10" s="12">
        <f>SUM(F3:F9)</f>
        <v>164800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155</v>
      </c>
      <c r="B12" s="8">
        <v>350000</v>
      </c>
      <c r="C12" s="8">
        <v>95000</v>
      </c>
      <c r="D12" s="8">
        <f>B12-C12</f>
        <v>255000</v>
      </c>
      <c r="E12" s="8">
        <f>D12*60%</f>
        <v>153000</v>
      </c>
      <c r="F12" s="8">
        <f>D12*40%</f>
        <v>102000</v>
      </c>
      <c r="H12" s="5"/>
      <c r="I12" s="6">
        <v>0</v>
      </c>
    </row>
    <row r="13" spans="1:33" x14ac:dyDescent="0.25">
      <c r="A13" s="5" t="s">
        <v>214</v>
      </c>
      <c r="B13" s="8">
        <v>150000</v>
      </c>
      <c r="C13" s="8">
        <v>0</v>
      </c>
      <c r="D13" s="8">
        <f t="shared" ref="D13:D17" si="3">B13-C13</f>
        <v>150000</v>
      </c>
      <c r="E13" s="8">
        <f t="shared" ref="E13:E17" si="4">D13*60%</f>
        <v>90000</v>
      </c>
      <c r="F13" s="8">
        <f t="shared" ref="F13:F17" si="5">D13*40%</f>
        <v>60000</v>
      </c>
      <c r="H13" s="5"/>
      <c r="I13" s="6">
        <v>0</v>
      </c>
    </row>
    <row r="14" spans="1:33" x14ac:dyDescent="0.25">
      <c r="A14" s="5" t="s">
        <v>299</v>
      </c>
      <c r="B14" s="8">
        <v>50000</v>
      </c>
      <c r="C14" s="8">
        <v>0</v>
      </c>
      <c r="D14" s="8">
        <f t="shared" si="3"/>
        <v>50000</v>
      </c>
      <c r="E14" s="8">
        <f t="shared" si="4"/>
        <v>30000</v>
      </c>
      <c r="F14" s="8">
        <f t="shared" si="5"/>
        <v>20000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350000</v>
      </c>
      <c r="C18" s="14">
        <f>SUM(C12:C12)</f>
        <v>95000</v>
      </c>
      <c r="D18" s="14">
        <f>SUM(D12:D12)</f>
        <v>255000</v>
      </c>
      <c r="E18" s="14">
        <f>SUM(E12:E17)</f>
        <v>273000</v>
      </c>
      <c r="F18" s="14">
        <f>SUM(F12:F17)</f>
        <v>182000</v>
      </c>
      <c r="I18" s="2">
        <f>SUM(I2:I10)</f>
        <v>228000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2685200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228000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2457200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244</v>
      </c>
      <c r="B29" s="21"/>
      <c r="C29" s="21"/>
      <c r="D29" s="21"/>
      <c r="E29" s="21"/>
      <c r="F29" s="21"/>
    </row>
    <row r="30" spans="1:33" s="2" customFormat="1" x14ac:dyDescent="0.25">
      <c r="A30" s="5" t="s">
        <v>291</v>
      </c>
      <c r="B30" s="8">
        <v>150000</v>
      </c>
      <c r="C30" s="8">
        <v>0</v>
      </c>
      <c r="D30" s="8">
        <f t="shared" ref="D30:D36" si="9">B30-C30</f>
        <v>150000</v>
      </c>
      <c r="E30" s="8">
        <f>D30*100%</f>
        <v>150000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298</v>
      </c>
      <c r="B31" s="8">
        <v>110000</v>
      </c>
      <c r="C31" s="8">
        <v>0</v>
      </c>
      <c r="D31" s="8">
        <f t="shared" si="9"/>
        <v>110000</v>
      </c>
      <c r="E31" s="8">
        <f t="shared" ref="E31:E36" si="10">D31*60%</f>
        <v>66000</v>
      </c>
      <c r="F31" s="8">
        <f t="shared" ref="F31:F36" si="11">D31*40%</f>
        <v>44000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302</v>
      </c>
      <c r="B32" s="8">
        <v>50000</v>
      </c>
      <c r="C32" s="8">
        <v>0</v>
      </c>
      <c r="D32" s="8">
        <f t="shared" si="9"/>
        <v>50000</v>
      </c>
      <c r="E32" s="8">
        <f t="shared" si="10"/>
        <v>30000</v>
      </c>
      <c r="F32" s="8">
        <f t="shared" si="11"/>
        <v>20000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>D33*60%</f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310000</v>
      </c>
      <c r="C37" s="21">
        <f>SUM(C30:C36)</f>
        <v>0</v>
      </c>
      <c r="D37" s="21">
        <f>SUM(D30:D36)</f>
        <v>310000</v>
      </c>
      <c r="E37" s="21">
        <f>SUM(E30:E36)</f>
        <v>246000</v>
      </c>
      <c r="F37" s="21">
        <f>SUM(F30:F36)</f>
        <v>64000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274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>D39*40%</f>
        <v>20000</v>
      </c>
    </row>
    <row r="40" spans="1:6" x14ac:dyDescent="0.25">
      <c r="A40" s="28" t="s">
        <v>275</v>
      </c>
      <c r="B40" s="29">
        <v>10000</v>
      </c>
      <c r="C40" s="29">
        <v>0</v>
      </c>
      <c r="D40" s="29">
        <f t="shared" si="12"/>
        <v>10000</v>
      </c>
      <c r="E40" s="29">
        <f t="shared" si="13"/>
        <v>6000</v>
      </c>
      <c r="F40" s="29">
        <f t="shared" ref="F40:F63" si="14">D40*40%</f>
        <v>4000</v>
      </c>
    </row>
    <row r="41" spans="1:6" x14ac:dyDescent="0.25">
      <c r="A41" s="28" t="s">
        <v>278</v>
      </c>
      <c r="B41" s="29">
        <v>30000</v>
      </c>
      <c r="C41" s="29">
        <v>0</v>
      </c>
      <c r="D41" s="29">
        <f t="shared" si="12"/>
        <v>30000</v>
      </c>
      <c r="E41" s="29">
        <v>10000</v>
      </c>
      <c r="F41" s="29">
        <v>20000</v>
      </c>
    </row>
    <row r="42" spans="1:6" x14ac:dyDescent="0.25">
      <c r="A42" s="28" t="s">
        <v>279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281</v>
      </c>
      <c r="B43" s="29">
        <v>10000</v>
      </c>
      <c r="C43" s="29">
        <v>0</v>
      </c>
      <c r="D43" s="29">
        <f t="shared" si="12"/>
        <v>10000</v>
      </c>
      <c r="E43" s="29">
        <f t="shared" si="13"/>
        <v>6000</v>
      </c>
      <c r="F43" s="29">
        <f t="shared" si="14"/>
        <v>4000</v>
      </c>
    </row>
    <row r="44" spans="1:6" x14ac:dyDescent="0.25">
      <c r="A44" s="28" t="s">
        <v>283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284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285</v>
      </c>
      <c r="B46" s="29">
        <v>150000</v>
      </c>
      <c r="C46" s="29">
        <v>0</v>
      </c>
      <c r="D46" s="29">
        <f t="shared" si="12"/>
        <v>150000</v>
      </c>
      <c r="E46" s="29">
        <f t="shared" si="13"/>
        <v>90000</v>
      </c>
      <c r="F46" s="29">
        <f t="shared" si="14"/>
        <v>60000</v>
      </c>
    </row>
    <row r="47" spans="1:6" x14ac:dyDescent="0.25">
      <c r="A47" s="28" t="s">
        <v>286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287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289</v>
      </c>
      <c r="B49" s="29">
        <v>150000</v>
      </c>
      <c r="C49" s="29">
        <v>0</v>
      </c>
      <c r="D49" s="29">
        <f t="shared" si="12"/>
        <v>150000</v>
      </c>
      <c r="E49" s="29">
        <f t="shared" si="13"/>
        <v>90000</v>
      </c>
      <c r="F49" s="29">
        <f t="shared" si="14"/>
        <v>60000</v>
      </c>
    </row>
    <row r="50" spans="1:6" x14ac:dyDescent="0.25">
      <c r="A50" s="28" t="s">
        <v>292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25">
      <c r="A51" s="28" t="s">
        <v>293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294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295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296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297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299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300</v>
      </c>
      <c r="B57" s="29">
        <v>150000</v>
      </c>
      <c r="C57" s="29">
        <v>0</v>
      </c>
      <c r="D57" s="29">
        <f t="shared" si="12"/>
        <v>150000</v>
      </c>
      <c r="E57" s="29">
        <f t="shared" si="13"/>
        <v>90000</v>
      </c>
      <c r="F57" s="29">
        <f t="shared" si="14"/>
        <v>60000</v>
      </c>
    </row>
    <row r="58" spans="1:6" x14ac:dyDescent="0.25">
      <c r="A58" s="28" t="s">
        <v>301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88</v>
      </c>
      <c r="B59" s="29">
        <v>250000</v>
      </c>
      <c r="C59" s="29">
        <v>0</v>
      </c>
      <c r="D59" s="29">
        <f t="shared" si="12"/>
        <v>250000</v>
      </c>
      <c r="E59" s="29">
        <f t="shared" si="13"/>
        <v>150000</v>
      </c>
      <c r="F59" s="29">
        <f t="shared" si="14"/>
        <v>100000</v>
      </c>
    </row>
    <row r="60" spans="1:6" x14ac:dyDescent="0.25">
      <c r="A60" s="28" t="s">
        <v>303</v>
      </c>
      <c r="B60" s="29">
        <v>60000</v>
      </c>
      <c r="C60" s="29">
        <v>0</v>
      </c>
      <c r="D60" s="29">
        <f t="shared" si="12"/>
        <v>60000</v>
      </c>
      <c r="E60" s="29">
        <f t="shared" si="13"/>
        <v>36000</v>
      </c>
      <c r="F60" s="29">
        <f t="shared" si="14"/>
        <v>24000</v>
      </c>
    </row>
    <row r="61" spans="1:6" x14ac:dyDescent="0.25">
      <c r="A61" s="28" t="s">
        <v>304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305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307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31" t="s">
        <v>45</v>
      </c>
      <c r="B64" s="32">
        <f>SUM(B59:B63)</f>
        <v>460000</v>
      </c>
      <c r="C64" s="32">
        <f>SUM(C59:C63)</f>
        <v>0</v>
      </c>
      <c r="D64" s="32">
        <f>SUM(D59:D63)</f>
        <v>460000</v>
      </c>
      <c r="E64" s="32">
        <f>SUM(E39:E63)</f>
        <v>994000</v>
      </c>
      <c r="F64" s="32">
        <f>SUM(F39:F63)</f>
        <v>676000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276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 t="s">
        <v>280</v>
      </c>
      <c r="B67" s="8">
        <v>550000</v>
      </c>
      <c r="C67" s="8">
        <v>90000</v>
      </c>
      <c r="D67" s="8">
        <f t="shared" si="15"/>
        <v>460000</v>
      </c>
      <c r="E67" s="8">
        <f t="shared" si="16"/>
        <v>460000</v>
      </c>
      <c r="F67" s="8"/>
    </row>
    <row r="68" spans="1:6" x14ac:dyDescent="0.25">
      <c r="A68" s="5" t="s">
        <v>282</v>
      </c>
      <c r="B68" s="8">
        <v>50000</v>
      </c>
      <c r="C68" s="8">
        <v>15000</v>
      </c>
      <c r="D68" s="8">
        <f t="shared" si="15"/>
        <v>35000</v>
      </c>
      <c r="E68" s="8">
        <f t="shared" si="16"/>
        <v>35000</v>
      </c>
      <c r="F68" s="8"/>
    </row>
    <row r="69" spans="1:6" x14ac:dyDescent="0.25">
      <c r="A69" s="5" t="s">
        <v>288</v>
      </c>
      <c r="B69" s="8">
        <v>150000</v>
      </c>
      <c r="C69" s="8">
        <v>0</v>
      </c>
      <c r="D69" s="8">
        <f t="shared" si="15"/>
        <v>150000</v>
      </c>
      <c r="E69" s="8">
        <f t="shared" si="16"/>
        <v>150000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850000</v>
      </c>
      <c r="C75" s="18">
        <f>SUM(C66:C74)</f>
        <v>105000</v>
      </c>
      <c r="D75" s="18">
        <f>SUM(D66:D74)</f>
        <v>745000</v>
      </c>
      <c r="E75" s="18">
        <f>SUM(E66:E74)</f>
        <v>745000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140</v>
      </c>
      <c r="B89" s="42"/>
      <c r="C89" s="42"/>
      <c r="D89" s="42"/>
      <c r="E89" s="42"/>
      <c r="F89" s="42"/>
    </row>
    <row r="90" spans="1:6" x14ac:dyDescent="0.25">
      <c r="A90" s="28" t="s">
        <v>277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450000</v>
      </c>
      <c r="C97" s="42">
        <f>SUM(C90:C96)</f>
        <v>0</v>
      </c>
      <c r="D97" s="42">
        <f>SUM(D90:D96)</f>
        <v>450000</v>
      </c>
      <c r="E97" s="42">
        <f>SUM(E90:E96)</f>
        <v>180000</v>
      </c>
      <c r="F97" s="42">
        <f>SUM(F90:F96)</f>
        <v>270000</v>
      </c>
    </row>
    <row r="98" spans="1:6" x14ac:dyDescent="0.25">
      <c r="A98" s="26" t="s">
        <v>11</v>
      </c>
      <c r="B98" s="27">
        <f>B97+B88+B79+B75+B64+B37+B28+B18+B10</f>
        <v>2860000</v>
      </c>
      <c r="C98" s="27">
        <f>C97+C88+C79+C75+C64+C37+C28+C18+C10</f>
        <v>228000</v>
      </c>
      <c r="D98" s="27">
        <f>D97+D88+D79+D75+D64+D37+D28+D18+D10</f>
        <v>2632000</v>
      </c>
      <c r="E98" s="27">
        <f>E97+E88+E79+E75+E64+E37+E28+E18+E10</f>
        <v>2685200</v>
      </c>
      <c r="F98" s="27">
        <f>F97+F88+F79+F75+F64+F37+F28+F18+F10</f>
        <v>1356800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104</v>
      </c>
      <c r="B2" s="12"/>
      <c r="C2" s="12"/>
      <c r="D2" s="12"/>
      <c r="E2" s="12"/>
      <c r="F2" s="12"/>
      <c r="H2" s="22" t="s">
        <v>329</v>
      </c>
      <c r="I2" s="23">
        <v>150000</v>
      </c>
    </row>
    <row r="3" spans="1:33" x14ac:dyDescent="0.25">
      <c r="A3" s="5" t="s">
        <v>313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 t="s">
        <v>204</v>
      </c>
      <c r="I3" s="6">
        <v>100000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100000</v>
      </c>
      <c r="C10" s="12">
        <f>SUM(C3:C9)</f>
        <v>0</v>
      </c>
      <c r="D10" s="12">
        <f>SUM(D3:D9)</f>
        <v>100000</v>
      </c>
      <c r="E10" s="12">
        <f>SUM(E3:E9)</f>
        <v>60000</v>
      </c>
      <c r="F10" s="12">
        <f>SUM(F3:F9)</f>
        <v>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308</v>
      </c>
      <c r="B12" s="8">
        <v>150000</v>
      </c>
      <c r="C12" s="8">
        <v>60000</v>
      </c>
      <c r="D12" s="8">
        <f>B12-C12</f>
        <v>90000</v>
      </c>
      <c r="E12" s="8">
        <f>D12-F12</f>
        <v>50000</v>
      </c>
      <c r="F12" s="8">
        <v>40000</v>
      </c>
      <c r="H12" s="5"/>
      <c r="I12" s="6">
        <v>0</v>
      </c>
    </row>
    <row r="13" spans="1:33" x14ac:dyDescent="0.25">
      <c r="A13" s="5" t="s">
        <v>310</v>
      </c>
      <c r="B13" s="8">
        <v>100000</v>
      </c>
      <c r="C13" s="8">
        <v>0</v>
      </c>
      <c r="D13" s="8">
        <f t="shared" ref="D13:D17" si="3">B13-C13</f>
        <v>100000</v>
      </c>
      <c r="E13" s="8">
        <f t="shared" ref="E13:E17" si="4">D13*60%</f>
        <v>60000</v>
      </c>
      <c r="F13" s="8">
        <f t="shared" ref="F13:F17" si="5">D13*40%</f>
        <v>40000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60000</v>
      </c>
      <c r="D18" s="14">
        <f>SUM(D12:D12)</f>
        <v>90000</v>
      </c>
      <c r="E18" s="14">
        <f>SUM(E12:E17)</f>
        <v>110000</v>
      </c>
      <c r="F18" s="14">
        <f>SUM(F12:F16)</f>
        <v>80000</v>
      </c>
      <c r="I18" s="2">
        <f>SUM(I2:I8)</f>
        <v>250000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308</v>
      </c>
      <c r="B20" s="8">
        <v>190000</v>
      </c>
      <c r="C20" s="8">
        <v>0</v>
      </c>
      <c r="D20" s="8">
        <f t="shared" ref="D20:D27" si="6">B20-C20</f>
        <v>190000</v>
      </c>
      <c r="E20" s="19">
        <f t="shared" ref="E20:E27" si="7">D20*60%</f>
        <v>114000</v>
      </c>
      <c r="F20" s="19">
        <f t="shared" ref="F20:F27" si="8">D20*40%</f>
        <v>76000</v>
      </c>
    </row>
    <row r="21" spans="1:33" x14ac:dyDescent="0.25">
      <c r="A21" s="5" t="s">
        <v>283</v>
      </c>
      <c r="B21" s="8">
        <v>240000</v>
      </c>
      <c r="C21" s="8">
        <v>0</v>
      </c>
      <c r="D21" s="8">
        <f t="shared" si="6"/>
        <v>240000</v>
      </c>
      <c r="E21" s="8">
        <f t="shared" si="7"/>
        <v>144000</v>
      </c>
      <c r="F21" s="8">
        <f t="shared" si="8"/>
        <v>96000</v>
      </c>
      <c r="H21" s="9" t="s">
        <v>13</v>
      </c>
      <c r="I21" s="10">
        <f>E98</f>
        <v>1584000</v>
      </c>
    </row>
    <row r="22" spans="1:33" x14ac:dyDescent="0.25">
      <c r="A22" s="5" t="s">
        <v>309</v>
      </c>
      <c r="B22" s="8">
        <v>30000</v>
      </c>
      <c r="C22" s="8">
        <v>0</v>
      </c>
      <c r="D22" s="8">
        <f t="shared" si="6"/>
        <v>30000</v>
      </c>
      <c r="E22" s="8">
        <f t="shared" si="7"/>
        <v>18000</v>
      </c>
      <c r="F22" s="8">
        <f t="shared" si="8"/>
        <v>12000</v>
      </c>
      <c r="H22" s="9" t="s">
        <v>7</v>
      </c>
      <c r="I22" s="10">
        <f>I18</f>
        <v>250000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1334000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460000</v>
      </c>
      <c r="C28" s="16">
        <f>SUM(C20:C27)</f>
        <v>0</v>
      </c>
      <c r="D28" s="16">
        <f>SUM(D20:D27)</f>
        <v>460000</v>
      </c>
      <c r="E28" s="16">
        <f>SUM(E20:E27)</f>
        <v>276000</v>
      </c>
      <c r="F28" s="16">
        <f>SUM(F20:F26)</f>
        <v>184000</v>
      </c>
    </row>
    <row r="29" spans="1:33" x14ac:dyDescent="0.25">
      <c r="A29" s="20" t="s">
        <v>244</v>
      </c>
      <c r="B29" s="21"/>
      <c r="C29" s="21"/>
      <c r="D29" s="21"/>
      <c r="E29" s="21"/>
      <c r="F29" s="21"/>
    </row>
    <row r="30" spans="1:33" s="2" customFormat="1" x14ac:dyDescent="0.25">
      <c r="A30" s="5" t="s">
        <v>311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312</v>
      </c>
      <c r="B66" s="8">
        <v>50000</v>
      </c>
      <c r="C66" s="8">
        <v>15000</v>
      </c>
      <c r="D66" s="8">
        <f t="shared" ref="D66:D78" si="15">B66-C66</f>
        <v>35000</v>
      </c>
      <c r="E66" s="8">
        <f t="shared" ref="E66:E78" si="16">D66</f>
        <v>35000</v>
      </c>
      <c r="F66" s="8"/>
    </row>
    <row r="67" spans="1:6" x14ac:dyDescent="0.25">
      <c r="A67" s="5" t="s">
        <v>163</v>
      </c>
      <c r="B67" s="8">
        <v>1000000</v>
      </c>
      <c r="C67" s="8">
        <v>45000</v>
      </c>
      <c r="D67" s="8">
        <f t="shared" si="15"/>
        <v>955000</v>
      </c>
      <c r="E67" s="8">
        <f t="shared" si="16"/>
        <v>955000</v>
      </c>
      <c r="F67" s="8"/>
    </row>
    <row r="68" spans="1:6" x14ac:dyDescent="0.25">
      <c r="A68" s="5" t="s">
        <v>314</v>
      </c>
      <c r="B68" s="8">
        <v>100000</v>
      </c>
      <c r="C68" s="8">
        <v>0</v>
      </c>
      <c r="D68" s="8">
        <f t="shared" si="15"/>
        <v>100000</v>
      </c>
      <c r="E68" s="8">
        <f t="shared" si="16"/>
        <v>100000</v>
      </c>
      <c r="F68" s="8"/>
    </row>
    <row r="69" spans="1:6" x14ac:dyDescent="0.25">
      <c r="A69" s="5"/>
      <c r="B69" s="8"/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1150000</v>
      </c>
      <c r="C75" s="18">
        <f>SUM(C66:C74)</f>
        <v>60000</v>
      </c>
      <c r="D75" s="18">
        <f>SUM(D66:D74)</f>
        <v>1090000</v>
      </c>
      <c r="E75" s="18">
        <f>SUM(E66:E74)</f>
        <v>1090000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1940000</v>
      </c>
      <c r="C98" s="27">
        <f>C97+C88+C79+C75+C64+C37+C28+C18+C10</f>
        <v>120000</v>
      </c>
      <c r="D98" s="27">
        <f>D97+D88+D79+D75+D64+D37+D28+D18+D10</f>
        <v>1820000</v>
      </c>
      <c r="E98" s="27">
        <f>E97+E88+E79+E75+E64+E37+E28+E18+E10</f>
        <v>1584000</v>
      </c>
      <c r="F98" s="27">
        <f>F97+F88+F79+F75+F64+F37+F28+F18+F10</f>
        <v>336000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B1" zoomScale="96" zoomScaleNormal="96" workbookViewId="0">
      <selection activeCell="C1" sqref="C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69" sqref="D6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318</v>
      </c>
      <c r="B12" s="8">
        <v>90000</v>
      </c>
      <c r="C12" s="8">
        <v>0</v>
      </c>
      <c r="D12" s="8">
        <f>B12-C12</f>
        <v>90000</v>
      </c>
      <c r="E12" s="8">
        <f>D12*60%</f>
        <v>54000</v>
      </c>
      <c r="F12" s="8">
        <f>D12*40%</f>
        <v>36000</v>
      </c>
      <c r="H12" s="5"/>
      <c r="I12" s="6">
        <v>0</v>
      </c>
    </row>
    <row r="13" spans="1:33" x14ac:dyDescent="0.25">
      <c r="A13" s="5" t="s">
        <v>320</v>
      </c>
      <c r="B13" s="8">
        <v>100000</v>
      </c>
      <c r="C13" s="8">
        <v>30000</v>
      </c>
      <c r="D13" s="8">
        <f t="shared" ref="D13:D17" si="3">B13-C13</f>
        <v>70000</v>
      </c>
      <c r="E13" s="8">
        <f t="shared" ref="E13:E17" si="4">D13*60%</f>
        <v>42000</v>
      </c>
      <c r="F13" s="8">
        <f t="shared" ref="F13:F17" si="5">D13*40%</f>
        <v>28000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90000</v>
      </c>
      <c r="C18" s="14">
        <f>SUM(C12:C12)</f>
        <v>0</v>
      </c>
      <c r="D18" s="14">
        <f>SUM(D12:D12)</f>
        <v>90000</v>
      </c>
      <c r="E18" s="14">
        <f>SUM(E12:E16)</f>
        <v>96000</v>
      </c>
      <c r="F18" s="14">
        <f>SUM(F12:F15)</f>
        <v>64000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1130000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58</v>
      </c>
      <c r="B29" s="21"/>
      <c r="C29" s="21"/>
      <c r="D29" s="21"/>
      <c r="E29" s="21"/>
      <c r="F29" s="21"/>
    </row>
    <row r="30" spans="1:33" s="2" customFormat="1" x14ac:dyDescent="0.25">
      <c r="A30" s="5" t="s">
        <v>315</v>
      </c>
      <c r="B30" s="8">
        <v>20000</v>
      </c>
      <c r="C30" s="8">
        <v>0</v>
      </c>
      <c r="D30" s="8">
        <f t="shared" ref="D30:D36" si="9">B30-C30</f>
        <v>20000</v>
      </c>
      <c r="E30" s="8">
        <f t="shared" ref="E30:E36" si="10">D30*60%</f>
        <v>12000</v>
      </c>
      <c r="F30" s="8">
        <f t="shared" ref="F30:F36" si="11">D30*40%</f>
        <v>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317</v>
      </c>
      <c r="B31" s="8">
        <v>70000</v>
      </c>
      <c r="C31" s="8">
        <v>0</v>
      </c>
      <c r="D31" s="8">
        <f t="shared" si="9"/>
        <v>70000</v>
      </c>
      <c r="E31" s="8">
        <f t="shared" si="10"/>
        <v>42000</v>
      </c>
      <c r="F31" s="8">
        <f t="shared" si="11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99</v>
      </c>
      <c r="B37" s="21">
        <f>SUM(B30:B36)</f>
        <v>90000</v>
      </c>
      <c r="C37" s="21">
        <f>SUM(C30:C36)</f>
        <v>0</v>
      </c>
      <c r="D37" s="21">
        <f>SUM(D30:D36)</f>
        <v>90000</v>
      </c>
      <c r="E37" s="21">
        <f>SUM(E30:E36)</f>
        <v>54000</v>
      </c>
      <c r="F37" s="21">
        <f>SUM(F30:F36)</f>
        <v>36000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316</v>
      </c>
      <c r="B66" s="8">
        <v>80000</v>
      </c>
      <c r="C66" s="8">
        <v>0</v>
      </c>
      <c r="D66" s="8">
        <f t="shared" ref="D66:D78" si="15">B66-C66</f>
        <v>80000</v>
      </c>
      <c r="E66" s="8">
        <f t="shared" ref="E66:E78" si="16">D66</f>
        <v>80000</v>
      </c>
      <c r="F66" s="8"/>
    </row>
    <row r="67" spans="1:6" x14ac:dyDescent="0.25">
      <c r="A67" s="5" t="s">
        <v>163</v>
      </c>
      <c r="B67" s="8">
        <v>900000</v>
      </c>
      <c r="C67" s="8">
        <v>60000</v>
      </c>
      <c r="D67" s="8">
        <f t="shared" si="15"/>
        <v>840000</v>
      </c>
      <c r="E67" s="8">
        <f t="shared" si="16"/>
        <v>840000</v>
      </c>
      <c r="F67" s="8"/>
    </row>
    <row r="68" spans="1:6" x14ac:dyDescent="0.25">
      <c r="A68" s="5" t="s">
        <v>319</v>
      </c>
      <c r="B68" s="8">
        <v>60000</v>
      </c>
      <c r="C68" s="8">
        <v>0</v>
      </c>
      <c r="D68" s="8">
        <f t="shared" si="15"/>
        <v>60000</v>
      </c>
      <c r="E68" s="8">
        <f t="shared" si="16"/>
        <v>60000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1040000</v>
      </c>
      <c r="C75" s="18">
        <f>SUM(C66:C74)</f>
        <v>60000</v>
      </c>
      <c r="D75" s="18">
        <f>SUM(D66:D74)</f>
        <v>980000</v>
      </c>
      <c r="E75" s="18">
        <f>SUM(E66:E74)</f>
        <v>980000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1220000</v>
      </c>
      <c r="C98" s="27">
        <f>C97+C88+C79+C75+C64+C37+C28+C18+C10</f>
        <v>60000</v>
      </c>
      <c r="D98" s="27">
        <f>D97+D88+D79+D75+D64+D37+D28+D18+D10</f>
        <v>1160000</v>
      </c>
      <c r="E98" s="27">
        <f>E97+E88+E79+E75+E64+E37+E28+E18+E10</f>
        <v>1130000</v>
      </c>
      <c r="F98" s="27">
        <f>F97+F88+F79+F75+F64+F37+F28+F18+F10</f>
        <v>100000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325</v>
      </c>
      <c r="I2" s="23">
        <v>10000</v>
      </c>
    </row>
    <row r="3" spans="1:33" x14ac:dyDescent="0.25">
      <c r="A3" s="5" t="s">
        <v>322</v>
      </c>
      <c r="B3" s="8">
        <v>550000</v>
      </c>
      <c r="C3" s="8">
        <v>0</v>
      </c>
      <c r="D3" s="8">
        <f t="shared" ref="D3:D9" si="0">B3-C3</f>
        <v>550000</v>
      </c>
      <c r="E3" s="8">
        <f t="shared" ref="E3:E9" si="1">D3*60%</f>
        <v>330000</v>
      </c>
      <c r="F3" s="8">
        <f t="shared" ref="F3:F9" si="2">D3*40%</f>
        <v>220000</v>
      </c>
      <c r="H3" s="5"/>
      <c r="I3" s="6"/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550000</v>
      </c>
      <c r="C10" s="12">
        <f>SUM(C3:C9)</f>
        <v>0</v>
      </c>
      <c r="D10" s="12">
        <f>SUM(D3:D9)</f>
        <v>550000</v>
      </c>
      <c r="E10" s="12">
        <f>SUM(E3:E9)</f>
        <v>330000</v>
      </c>
      <c r="F10" s="12">
        <f>SUM(F3:F9)</f>
        <v>220000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321</v>
      </c>
      <c r="B12" s="8">
        <v>80000</v>
      </c>
      <c r="C12" s="8">
        <v>0</v>
      </c>
      <c r="D12" s="8">
        <f>B12-C12</f>
        <v>80000</v>
      </c>
      <c r="E12" s="8">
        <f>D12*60%</f>
        <v>48000</v>
      </c>
      <c r="F12" s="8">
        <f>D12*40%</f>
        <v>32000</v>
      </c>
      <c r="H12" s="5"/>
      <c r="I12" s="6">
        <v>0</v>
      </c>
    </row>
    <row r="13" spans="1:33" x14ac:dyDescent="0.25">
      <c r="A13" s="5" t="s">
        <v>323</v>
      </c>
      <c r="B13" s="8">
        <v>50000</v>
      </c>
      <c r="C13" s="8">
        <v>15000</v>
      </c>
      <c r="D13" s="8">
        <f t="shared" ref="D13:D17" si="3">B13-C13</f>
        <v>35000</v>
      </c>
      <c r="E13" s="8">
        <f t="shared" ref="E13:E17" si="4">D13*60%</f>
        <v>21000</v>
      </c>
      <c r="F13" s="8">
        <f t="shared" ref="F13:F17" si="5">D13*40%</f>
        <v>14000</v>
      </c>
      <c r="H13" s="5"/>
      <c r="I13" s="6">
        <v>0</v>
      </c>
    </row>
    <row r="14" spans="1:33" x14ac:dyDescent="0.25">
      <c r="A14" s="5" t="s">
        <v>326</v>
      </c>
      <c r="B14" s="8">
        <v>20000</v>
      </c>
      <c r="C14" s="8">
        <v>0</v>
      </c>
      <c r="D14" s="8">
        <f t="shared" si="3"/>
        <v>20000</v>
      </c>
      <c r="E14" s="8">
        <f t="shared" si="4"/>
        <v>12000</v>
      </c>
      <c r="F14" s="8">
        <f t="shared" si="5"/>
        <v>8000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SUM(E12:E17)</f>
        <v>81000</v>
      </c>
      <c r="F18" s="14">
        <f>SUM(F12:F17)</f>
        <v>54000</v>
      </c>
      <c r="I18" s="2">
        <f>SUM(I2:I6)</f>
        <v>10000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465000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455000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324</v>
      </c>
      <c r="B30" s="8">
        <v>90000</v>
      </c>
      <c r="C30" s="8">
        <v>0</v>
      </c>
      <c r="D30" s="8">
        <f t="shared" ref="D30:D36" si="9">B30-C30</f>
        <v>90000</v>
      </c>
      <c r="E30" s="8">
        <f t="shared" ref="E30:E36" si="10">D30*60%</f>
        <v>54000</v>
      </c>
      <c r="F30" s="8">
        <f t="shared" ref="F30:F36" si="11">D30*40%</f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90000</v>
      </c>
      <c r="C37" s="21">
        <f>SUM(C30:C36)</f>
        <v>0</v>
      </c>
      <c r="D37" s="21">
        <f>SUM(D30:D36)</f>
        <v>90000</v>
      </c>
      <c r="E37" s="21">
        <f>SUM(E30:E36)</f>
        <v>54000</v>
      </c>
      <c r="F37" s="21">
        <f>SUM(F30:F36)</f>
        <v>36000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720000</v>
      </c>
      <c r="C98" s="27">
        <f>C97+C88+C79+C75+C64+C37+C28+C18+C10</f>
        <v>0</v>
      </c>
      <c r="D98" s="27">
        <f>D97+D88+D79+D75+D64+D37+D28+D18+D10</f>
        <v>720000</v>
      </c>
      <c r="E98" s="27">
        <f>E97+E88+E79+E75+E64+E37+E28+E18+E10</f>
        <v>465000</v>
      </c>
      <c r="F98" s="27">
        <f>F97+F88+F79+F75+F64+F37+F28+F18+F10</f>
        <v>310000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187</v>
      </c>
      <c r="I2" s="23">
        <v>18500</v>
      </c>
    </row>
    <row r="3" spans="1:33" x14ac:dyDescent="0.25">
      <c r="A3" s="5" t="s">
        <v>327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 t="s">
        <v>331</v>
      </c>
      <c r="I3" s="6">
        <v>25000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/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50000</v>
      </c>
      <c r="C10" s="12">
        <f>SUM(C3:C9)</f>
        <v>0</v>
      </c>
      <c r="D10" s="12">
        <f>SUM(D3:D9)</f>
        <v>50000</v>
      </c>
      <c r="E10" s="12">
        <f>SUM(E3:E9)</f>
        <v>30000</v>
      </c>
      <c r="F10" s="12">
        <f>SUM(F3:F9)</f>
        <v>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133</v>
      </c>
      <c r="B12" s="8">
        <v>150000</v>
      </c>
      <c r="C12" s="8">
        <v>60000</v>
      </c>
      <c r="D12" s="8">
        <f>B12-C12</f>
        <v>90000</v>
      </c>
      <c r="E12" s="8">
        <f>D12*60%</f>
        <v>54000</v>
      </c>
      <c r="F12" s="8">
        <f>D12*40%</f>
        <v>36000</v>
      </c>
      <c r="H12" s="5"/>
      <c r="I12" s="6">
        <v>0</v>
      </c>
    </row>
    <row r="13" spans="1:33" x14ac:dyDescent="0.25">
      <c r="A13" s="5" t="s">
        <v>332</v>
      </c>
      <c r="B13" s="8">
        <v>60000</v>
      </c>
      <c r="C13" s="8">
        <v>0</v>
      </c>
      <c r="D13" s="8">
        <f t="shared" ref="D13:D17" si="3">B13-C13</f>
        <v>60000</v>
      </c>
      <c r="E13" s="8">
        <f t="shared" ref="E13:E17" si="4">D13*60%</f>
        <v>36000</v>
      </c>
      <c r="F13" s="8">
        <f t="shared" ref="F13:F17" si="5">D13*40%</f>
        <v>24000</v>
      </c>
      <c r="H13" s="5"/>
      <c r="I13" s="6">
        <v>0</v>
      </c>
    </row>
    <row r="14" spans="1:33" x14ac:dyDescent="0.25">
      <c r="A14" s="5" t="s">
        <v>308</v>
      </c>
      <c r="B14" s="8">
        <v>150000</v>
      </c>
      <c r="C14" s="8">
        <v>6600</v>
      </c>
      <c r="D14" s="8">
        <f t="shared" si="3"/>
        <v>143400</v>
      </c>
      <c r="E14" s="8">
        <f>D14*100%</f>
        <v>143400</v>
      </c>
      <c r="F14" s="8"/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60000</v>
      </c>
      <c r="D18" s="14">
        <f>SUM(D12:D12)</f>
        <v>90000</v>
      </c>
      <c r="E18" s="14">
        <f>SUM(E12:E17)</f>
        <v>233400</v>
      </c>
      <c r="F18" s="14">
        <f>SUM(F12:F17)</f>
        <v>60000</v>
      </c>
      <c r="I18" s="2">
        <f>SUM(I2:I7)</f>
        <v>43500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407400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43500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363900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328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162</v>
      </c>
      <c r="B31" s="8">
        <v>100000</v>
      </c>
      <c r="C31" s="8">
        <v>20000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330</v>
      </c>
      <c r="B32" s="8">
        <v>80000</v>
      </c>
      <c r="C32" s="8"/>
      <c r="D32" s="8">
        <f t="shared" si="9"/>
        <v>80000</v>
      </c>
      <c r="E32" s="8">
        <f t="shared" si="10"/>
        <v>48000</v>
      </c>
      <c r="F32" s="8">
        <f t="shared" si="11"/>
        <v>32000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260000</v>
      </c>
      <c r="C37" s="21">
        <f>SUM(C30:C36)</f>
        <v>20000</v>
      </c>
      <c r="D37" s="21">
        <f>SUM(D30:D36)</f>
        <v>240000</v>
      </c>
      <c r="E37" s="21">
        <f>SUM(E30:E36)</f>
        <v>144000</v>
      </c>
      <c r="F37" s="21">
        <f>SUM(F30:F36)</f>
        <v>96000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460000</v>
      </c>
      <c r="C98" s="27">
        <f>C97+C88+C79+C75+C64+C37+C28+C18+C10</f>
        <v>80000</v>
      </c>
      <c r="D98" s="27">
        <f>D97+D88+D79+D75+D64+D37+D28+D18+D10</f>
        <v>380000</v>
      </c>
      <c r="E98" s="27">
        <f>E97+E88+E79+E75+E64+E37+E28+E18+E10</f>
        <v>407400</v>
      </c>
      <c r="F98" s="27">
        <f>F97+F88+F79+F75+F64+F37+F28+F18+F10</f>
        <v>176000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104</v>
      </c>
      <c r="B2" s="12"/>
      <c r="C2" s="12"/>
      <c r="D2" s="12"/>
      <c r="E2" s="12"/>
      <c r="F2" s="12"/>
      <c r="H2" s="22" t="s">
        <v>342</v>
      </c>
      <c r="I2" s="23">
        <v>39000</v>
      </c>
    </row>
    <row r="3" spans="1:33" x14ac:dyDescent="0.25">
      <c r="A3" s="5" t="s">
        <v>340</v>
      </c>
      <c r="B3" s="8">
        <v>70000</v>
      </c>
      <c r="C3" s="8"/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/>
    </row>
    <row r="4" spans="1:33" x14ac:dyDescent="0.25">
      <c r="A4" s="5" t="s">
        <v>346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105</v>
      </c>
      <c r="B10" s="12">
        <f>SUM(B3:B9)</f>
        <v>150000</v>
      </c>
      <c r="C10" s="12">
        <f>SUM(C3:C9)</f>
        <v>0</v>
      </c>
      <c r="D10" s="12">
        <f>SUM(D3:D9)</f>
        <v>150000</v>
      </c>
      <c r="E10" s="12">
        <f>SUM(E3:E9)</f>
        <v>90000</v>
      </c>
      <c r="F10" s="12">
        <f>SUM(F3:F8)</f>
        <v>60000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39000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522000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39000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483000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/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/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333</v>
      </c>
      <c r="B39" s="29">
        <v>60000</v>
      </c>
      <c r="C39" s="29">
        <v>0</v>
      </c>
      <c r="D39" s="29">
        <f t="shared" ref="D39:D63" si="12">B39-C39</f>
        <v>60000</v>
      </c>
      <c r="E39" s="29">
        <f t="shared" ref="E39:E63" si="13">D39*60%</f>
        <v>36000</v>
      </c>
      <c r="F39" s="29">
        <f>D39*40%</f>
        <v>24000</v>
      </c>
    </row>
    <row r="40" spans="1:6" x14ac:dyDescent="0.25">
      <c r="A40" s="28" t="s">
        <v>334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ref="F40:F63" si="14">D40*40%</f>
        <v>24000</v>
      </c>
    </row>
    <row r="41" spans="1:6" x14ac:dyDescent="0.25">
      <c r="A41" s="28" t="s">
        <v>335</v>
      </c>
      <c r="B41" s="29">
        <v>150000</v>
      </c>
      <c r="C41" s="29">
        <v>0</v>
      </c>
      <c r="D41" s="29">
        <f t="shared" si="12"/>
        <v>150000</v>
      </c>
      <c r="E41" s="29">
        <f t="shared" si="13"/>
        <v>90000</v>
      </c>
      <c r="F41" s="29">
        <f t="shared" si="14"/>
        <v>60000</v>
      </c>
    </row>
    <row r="42" spans="1:6" x14ac:dyDescent="0.25">
      <c r="A42" s="28" t="s">
        <v>336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338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339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341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343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344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345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SUM(E39:E53)</f>
        <v>372000</v>
      </c>
      <c r="F64" s="32">
        <f>SUM(F38:F53)</f>
        <v>248000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337</v>
      </c>
      <c r="B66" s="8">
        <v>60000</v>
      </c>
      <c r="C66" s="8">
        <v>0</v>
      </c>
      <c r="D66" s="8">
        <f t="shared" ref="D66:D78" si="15">B66-C66</f>
        <v>60000</v>
      </c>
      <c r="E66" s="8">
        <f t="shared" ref="E66:E78" si="16">D66</f>
        <v>60000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60000</v>
      </c>
      <c r="C75" s="18">
        <f>SUM(C66:C74)</f>
        <v>0</v>
      </c>
      <c r="D75" s="18">
        <f>SUM(D66:D74)</f>
        <v>60000</v>
      </c>
      <c r="E75" s="18">
        <f>SUM(E66:E74)</f>
        <v>60000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210000</v>
      </c>
      <c r="C98" s="27">
        <f>C97+C88+C79+C75+C64+C37+C28+C18+C10</f>
        <v>0</v>
      </c>
      <c r="D98" s="27">
        <f>D97+D88+D79+D75+D64+D37+D28+D18+D10</f>
        <v>210000</v>
      </c>
      <c r="E98" s="27">
        <f>E97+E88+E79+E75+E64+E37+E28+E18+E10</f>
        <v>522000</v>
      </c>
      <c r="F98" s="27">
        <f>F97+F88+F79+F75+F64+F37+F28+F18+F10</f>
        <v>308000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355</v>
      </c>
      <c r="I2" s="23">
        <v>100000</v>
      </c>
    </row>
    <row r="3" spans="1:33" x14ac:dyDescent="0.25">
      <c r="A3" s="5" t="s">
        <v>350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 t="s">
        <v>356</v>
      </c>
      <c r="I3" s="6">
        <v>285000</v>
      </c>
    </row>
    <row r="4" spans="1:33" x14ac:dyDescent="0.25">
      <c r="A4" s="5" t="s">
        <v>349</v>
      </c>
      <c r="B4" s="8">
        <v>50000</v>
      </c>
      <c r="C4" s="8">
        <v>15000</v>
      </c>
      <c r="D4" s="8">
        <f t="shared" si="0"/>
        <v>35000</v>
      </c>
      <c r="E4" s="8">
        <f t="shared" si="1"/>
        <v>21000</v>
      </c>
      <c r="F4" s="8">
        <f t="shared" si="2"/>
        <v>14000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/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150000</v>
      </c>
      <c r="C10" s="12">
        <f>SUM(C3:C9)</f>
        <v>15000</v>
      </c>
      <c r="D10" s="12">
        <f>SUM(D3:D9)</f>
        <v>135000</v>
      </c>
      <c r="E10" s="12">
        <f>SUM(E3:E9)</f>
        <v>81000</v>
      </c>
      <c r="F10" s="12">
        <f>SUM(F3:F9)</f>
        <v>54000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347</v>
      </c>
      <c r="B12" s="8">
        <v>100000</v>
      </c>
      <c r="C12" s="8">
        <v>0</v>
      </c>
      <c r="D12" s="8">
        <f>B12-C12</f>
        <v>100000</v>
      </c>
      <c r="E12" s="8">
        <f>D12*60%</f>
        <v>60000</v>
      </c>
      <c r="F12" s="8">
        <f>D12*40%</f>
        <v>40000</v>
      </c>
      <c r="H12" s="5"/>
      <c r="I12" s="6">
        <v>0</v>
      </c>
    </row>
    <row r="13" spans="1:33" x14ac:dyDescent="0.25">
      <c r="A13" s="5" t="s">
        <v>133</v>
      </c>
      <c r="B13" s="8">
        <v>130000</v>
      </c>
      <c r="C13" s="8">
        <v>0</v>
      </c>
      <c r="D13" s="8">
        <f t="shared" ref="D13:D17" si="3">B13-C13</f>
        <v>130000</v>
      </c>
      <c r="E13" s="8">
        <f t="shared" ref="E13:E17" si="4">D13*60%</f>
        <v>78000</v>
      </c>
      <c r="F13" s="8">
        <f t="shared" ref="F13:F17" si="5">D13*40%</f>
        <v>52000</v>
      </c>
      <c r="H13" s="5"/>
      <c r="I13" s="6">
        <v>0</v>
      </c>
    </row>
    <row r="14" spans="1:33" x14ac:dyDescent="0.25">
      <c r="A14" s="5" t="s">
        <v>348</v>
      </c>
      <c r="B14" s="8">
        <v>50000</v>
      </c>
      <c r="C14" s="8">
        <v>0</v>
      </c>
      <c r="D14" s="8">
        <f t="shared" si="3"/>
        <v>50000</v>
      </c>
      <c r="E14" s="8">
        <f t="shared" si="4"/>
        <v>30000</v>
      </c>
      <c r="F14" s="8">
        <f t="shared" si="5"/>
        <v>20000</v>
      </c>
      <c r="H14" s="5"/>
      <c r="I14" s="6">
        <v>0</v>
      </c>
    </row>
    <row r="15" spans="1:33" x14ac:dyDescent="0.25">
      <c r="A15" s="5" t="s">
        <v>155</v>
      </c>
      <c r="B15" s="8">
        <v>230000</v>
      </c>
      <c r="C15" s="8">
        <v>0</v>
      </c>
      <c r="D15" s="8">
        <f t="shared" si="3"/>
        <v>230000</v>
      </c>
      <c r="E15" s="8">
        <v>230000</v>
      </c>
      <c r="F15" s="8"/>
      <c r="H15" s="5"/>
      <c r="I15" s="6">
        <v>0</v>
      </c>
    </row>
    <row r="16" spans="1:33" x14ac:dyDescent="0.25">
      <c r="A16" s="5" t="s">
        <v>155</v>
      </c>
      <c r="B16" s="8">
        <v>320000</v>
      </c>
      <c r="C16" s="8">
        <v>0</v>
      </c>
      <c r="D16" s="8">
        <f t="shared" si="3"/>
        <v>320000</v>
      </c>
      <c r="E16" s="8">
        <f t="shared" si="4"/>
        <v>192000</v>
      </c>
      <c r="F16" s="8">
        <f t="shared" si="5"/>
        <v>128000</v>
      </c>
      <c r="H16" s="5"/>
      <c r="I16" s="6">
        <v>0</v>
      </c>
    </row>
    <row r="17" spans="1:33" x14ac:dyDescent="0.25">
      <c r="A17" s="5" t="s">
        <v>354</v>
      </c>
      <c r="B17" s="8">
        <v>420000</v>
      </c>
      <c r="C17" s="8">
        <v>0</v>
      </c>
      <c r="D17" s="8">
        <f t="shared" si="3"/>
        <v>420000</v>
      </c>
      <c r="E17" s="8">
        <f t="shared" si="4"/>
        <v>252000</v>
      </c>
      <c r="F17" s="8">
        <f t="shared" si="5"/>
        <v>168000</v>
      </c>
      <c r="H17" s="5"/>
      <c r="I17" s="6">
        <f>SUM(I2:I10)</f>
        <v>385000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842000</v>
      </c>
      <c r="F18" s="14">
        <f>SUM(F12:F17)</f>
        <v>408000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1233000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I17</f>
        <v>385000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848000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351</v>
      </c>
      <c r="B89" s="42"/>
      <c r="C89" s="42"/>
      <c r="D89" s="42"/>
      <c r="E89" s="42"/>
      <c r="F89" s="42"/>
    </row>
    <row r="90" spans="1:6" x14ac:dyDescent="0.25">
      <c r="A90" s="28" t="s">
        <v>352</v>
      </c>
      <c r="B90" s="29">
        <v>350000</v>
      </c>
      <c r="C90" s="29">
        <v>0</v>
      </c>
      <c r="D90" s="29">
        <f>B90-C90</f>
        <v>350000</v>
      </c>
      <c r="E90" s="29">
        <v>130000</v>
      </c>
      <c r="F90" s="29">
        <f>D90*60%</f>
        <v>210000</v>
      </c>
    </row>
    <row r="91" spans="1:6" x14ac:dyDescent="0.25">
      <c r="A91" s="28" t="s">
        <v>353</v>
      </c>
      <c r="B91" s="29">
        <v>450000</v>
      </c>
      <c r="C91" s="29">
        <v>0</v>
      </c>
      <c r="D91" s="29">
        <f t="shared" ref="D91:D96" si="20">B91-C91</f>
        <v>450000</v>
      </c>
      <c r="E91" s="29">
        <f>D91*40%</f>
        <v>180000</v>
      </c>
      <c r="F91" s="29">
        <f>D91*60%</f>
        <v>270000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800000</v>
      </c>
      <c r="C97" s="42">
        <f>SUM(C90:C96)</f>
        <v>0</v>
      </c>
      <c r="D97" s="42">
        <f>SUM(D90:D96)</f>
        <v>800000</v>
      </c>
      <c r="E97" s="42">
        <f>SUM(E90:E95)</f>
        <v>310000</v>
      </c>
      <c r="F97" s="42">
        <f>SUM(F90:F94)</f>
        <v>480000</v>
      </c>
    </row>
    <row r="98" spans="1:6" x14ac:dyDescent="0.25">
      <c r="A98" s="26" t="s">
        <v>11</v>
      </c>
      <c r="B98" s="27">
        <f>B97+B88+B79+B75+B64+B37+B28+B18+B10</f>
        <v>1050000</v>
      </c>
      <c r="C98" s="27">
        <f>C97+C88+C79+C75+C64+C37+C28+C18+C10</f>
        <v>15000</v>
      </c>
      <c r="D98" s="27">
        <f>D97+D88+D79+D75+D64+D37+D28+D18+D10</f>
        <v>1035000</v>
      </c>
      <c r="E98" s="27">
        <f>E97+E88+E79+E75+E64+E37+E28+E18+E10</f>
        <v>1233000</v>
      </c>
      <c r="F98" s="27">
        <f>F97+F88+F79+F75+F64+F37+F28+F18+F10</f>
        <v>942000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M49" sqref="M4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357</v>
      </c>
      <c r="B3" s="8">
        <v>50000</v>
      </c>
      <c r="C3" s="8"/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 t="s">
        <v>360</v>
      </c>
      <c r="I3" s="6">
        <v>100000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137</v>
      </c>
      <c r="B10" s="12">
        <f>SUM(B3:B9)</f>
        <v>50000</v>
      </c>
      <c r="C10" s="12">
        <f>SUM(C3:C9)</f>
        <v>0</v>
      </c>
      <c r="D10" s="12">
        <f>SUM(D3:D9)</f>
        <v>50000</v>
      </c>
      <c r="E10" s="12">
        <f>SUM(E3:E9)</f>
        <v>30000</v>
      </c>
      <c r="F10" s="12">
        <f>SUM(F3:F9)</f>
        <v>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359</v>
      </c>
      <c r="B12" s="8">
        <v>500000</v>
      </c>
      <c r="C12" s="8">
        <v>15000</v>
      </c>
      <c r="D12" s="8">
        <f>B12-C12</f>
        <v>485000</v>
      </c>
      <c r="E12" s="8">
        <f>D12*60%</f>
        <v>291000</v>
      </c>
      <c r="F12" s="8">
        <f>D12*40%</f>
        <v>194000</v>
      </c>
      <c r="H12" s="5"/>
      <c r="I12" s="6">
        <v>0</v>
      </c>
    </row>
    <row r="13" spans="1:33" x14ac:dyDescent="0.25">
      <c r="A13" s="5" t="s">
        <v>362</v>
      </c>
      <c r="B13" s="8">
        <v>500000</v>
      </c>
      <c r="C13" s="8">
        <v>53000</v>
      </c>
      <c r="D13" s="8">
        <f t="shared" ref="D13:D17" si="3">B13-C13</f>
        <v>447000</v>
      </c>
      <c r="E13" s="8">
        <f t="shared" ref="E13:E17" si="4">D13*60%</f>
        <v>268200</v>
      </c>
      <c r="F13" s="8">
        <f t="shared" ref="F13:F17" si="5">D13*40%</f>
        <v>178800</v>
      </c>
      <c r="H13" s="5"/>
      <c r="I13" s="6">
        <v>0</v>
      </c>
    </row>
    <row r="14" spans="1:33" x14ac:dyDescent="0.25">
      <c r="A14" s="5" t="s">
        <v>363</v>
      </c>
      <c r="B14" s="8">
        <v>50000</v>
      </c>
      <c r="C14" s="8">
        <v>0</v>
      </c>
      <c r="D14" s="8">
        <f t="shared" si="3"/>
        <v>50000</v>
      </c>
      <c r="E14" s="8">
        <f t="shared" si="4"/>
        <v>30000</v>
      </c>
      <c r="F14" s="8">
        <f t="shared" si="5"/>
        <v>20000</v>
      </c>
      <c r="H14" s="5"/>
      <c r="I14" s="6">
        <v>0</v>
      </c>
    </row>
    <row r="15" spans="1:33" x14ac:dyDescent="0.25">
      <c r="A15" s="5" t="s">
        <v>348</v>
      </c>
      <c r="B15" s="8">
        <v>200000</v>
      </c>
      <c r="C15" s="8">
        <v>0</v>
      </c>
      <c r="D15" s="8">
        <f t="shared" si="3"/>
        <v>200000</v>
      </c>
      <c r="E15" s="8">
        <f t="shared" si="4"/>
        <v>120000</v>
      </c>
      <c r="F15" s="8">
        <f t="shared" si="5"/>
        <v>80000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500000</v>
      </c>
      <c r="C18" s="14">
        <f>SUM(C12:C12)</f>
        <v>15000</v>
      </c>
      <c r="D18" s="14">
        <f>SUM(D12:D12)</f>
        <v>485000</v>
      </c>
      <c r="E18" s="14">
        <f>SUM(E12:E17)</f>
        <v>709200</v>
      </c>
      <c r="F18" s="14">
        <f>SUM(F12:F17)</f>
        <v>472800</v>
      </c>
      <c r="I18" s="2">
        <f>SUM(I2:I8)</f>
        <v>100000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1100700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1000700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244</v>
      </c>
      <c r="B29" s="21"/>
      <c r="C29" s="21"/>
      <c r="D29" s="21"/>
      <c r="E29" s="21"/>
      <c r="F29" s="21"/>
    </row>
    <row r="30" spans="1:33" s="2" customFormat="1" x14ac:dyDescent="0.25">
      <c r="A30" s="5" t="s">
        <v>358</v>
      </c>
      <c r="B30" s="8">
        <v>100000</v>
      </c>
      <c r="C30" s="8">
        <v>0</v>
      </c>
      <c r="D30" s="8">
        <f t="shared" ref="D30:D36" si="9">B30-C30</f>
        <v>100000</v>
      </c>
      <c r="E30" s="8">
        <f t="shared" ref="E30:E36" si="10">D30*60%</f>
        <v>60000</v>
      </c>
      <c r="F30" s="8">
        <f t="shared" ref="F30:F36" si="11">D30*40%</f>
        <v>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162</v>
      </c>
      <c r="B31" s="8">
        <v>150000</v>
      </c>
      <c r="C31" s="8">
        <v>0</v>
      </c>
      <c r="D31" s="8">
        <f t="shared" si="9"/>
        <v>150000</v>
      </c>
      <c r="E31" s="8">
        <f t="shared" si="10"/>
        <v>90000</v>
      </c>
      <c r="F31" s="8">
        <f t="shared" si="11"/>
        <v>60000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361</v>
      </c>
      <c r="B32" s="8">
        <v>60000</v>
      </c>
      <c r="C32" s="8">
        <v>15000</v>
      </c>
      <c r="D32" s="8">
        <f t="shared" si="9"/>
        <v>45000</v>
      </c>
      <c r="E32" s="8">
        <f t="shared" si="10"/>
        <v>27000</v>
      </c>
      <c r="F32" s="8">
        <f t="shared" si="11"/>
        <v>18000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310000</v>
      </c>
      <c r="C37" s="21">
        <f>SUM(C30:C36)</f>
        <v>15000</v>
      </c>
      <c r="D37" s="21">
        <f>SUM(D30:D36)</f>
        <v>295000</v>
      </c>
      <c r="E37" s="21">
        <f>SUM(E30:E36)</f>
        <v>177000</v>
      </c>
      <c r="F37" s="21">
        <f>SUM(F30:F36)</f>
        <v>118000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/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162</v>
      </c>
      <c r="B90" s="29">
        <v>160000</v>
      </c>
      <c r="C90" s="29">
        <v>0</v>
      </c>
      <c r="D90" s="29">
        <f>B90-C90</f>
        <v>160000</v>
      </c>
      <c r="E90" s="29">
        <f>D90*45%</f>
        <v>72000</v>
      </c>
      <c r="F90" s="29">
        <f>D90*55%</f>
        <v>88000</v>
      </c>
    </row>
    <row r="91" spans="1:6" x14ac:dyDescent="0.25">
      <c r="A91" s="28" t="s">
        <v>358</v>
      </c>
      <c r="B91" s="29">
        <v>250000</v>
      </c>
      <c r="C91" s="29">
        <v>0</v>
      </c>
      <c r="D91" s="29">
        <f t="shared" ref="D91:D96" si="20">B91-C91</f>
        <v>250000</v>
      </c>
      <c r="E91" s="29">
        <f>D91*45%</f>
        <v>112500</v>
      </c>
      <c r="F91" s="29">
        <f>D91*55%</f>
        <v>137500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410000</v>
      </c>
      <c r="C97" s="42">
        <f>SUM(C90:C96)</f>
        <v>0</v>
      </c>
      <c r="D97" s="42">
        <f>SUM(D90:D96)</f>
        <v>410000</v>
      </c>
      <c r="E97" s="42">
        <f>SUM(E90:E96)</f>
        <v>184500</v>
      </c>
      <c r="F97" s="42">
        <f>SUM(F90:F96)</f>
        <v>225500</v>
      </c>
    </row>
    <row r="98" spans="1:6" x14ac:dyDescent="0.25">
      <c r="A98" s="26" t="s">
        <v>11</v>
      </c>
      <c r="B98" s="27">
        <f>B97+B88+B79+B75+B64+B37+B28+B18+B10</f>
        <v>1270000</v>
      </c>
      <c r="C98" s="27">
        <f>C97+C88+C79+C75+C64+C37+C28+C18+C10</f>
        <v>30000</v>
      </c>
      <c r="D98" s="27">
        <f>D97+D88+D79+D75+D64+D37+D28+D18+D10</f>
        <v>1240000</v>
      </c>
      <c r="E98" s="27">
        <f>E97+E88+E79+E75+E64+E37+E28+E18+E10</f>
        <v>1100700</v>
      </c>
      <c r="F98" s="27">
        <f>F97+F88+F79+F75+F64+F37+F28+F18+F10</f>
        <v>836300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6" sqref="A6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F34" sqref="F34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50" t="s">
        <v>24</v>
      </c>
      <c r="B2" s="50"/>
      <c r="E2" s="50" t="s">
        <v>26</v>
      </c>
      <c r="F2" s="50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1'!I21</f>
        <v>2732000</v>
      </c>
      <c r="E4" s="44">
        <v>1</v>
      </c>
      <c r="F4" s="6"/>
    </row>
    <row r="5" spans="1:8" x14ac:dyDescent="0.25">
      <c r="A5" s="45">
        <v>2</v>
      </c>
      <c r="B5" s="6">
        <f>'DIA 2'!I21</f>
        <v>1240000</v>
      </c>
      <c r="E5" s="45">
        <v>2</v>
      </c>
      <c r="F5" s="6">
        <f>'DIA 2'!I22</f>
        <v>10000</v>
      </c>
    </row>
    <row r="6" spans="1:8" x14ac:dyDescent="0.25">
      <c r="A6" s="44">
        <v>3</v>
      </c>
      <c r="B6" s="6">
        <f>'DIA 3'!I21</f>
        <v>0</v>
      </c>
      <c r="E6" s="44">
        <v>3</v>
      </c>
      <c r="F6" s="6"/>
    </row>
    <row r="7" spans="1:8" x14ac:dyDescent="0.25">
      <c r="A7" s="45">
        <v>4</v>
      </c>
      <c r="B7" s="6">
        <f>'DIA 4'!I21</f>
        <v>556000</v>
      </c>
      <c r="E7" s="45">
        <v>4</v>
      </c>
      <c r="F7" s="6"/>
    </row>
    <row r="8" spans="1:8" x14ac:dyDescent="0.25">
      <c r="A8" s="44">
        <v>5</v>
      </c>
      <c r="B8" s="6">
        <f>'DIA 5'!I21</f>
        <v>396000</v>
      </c>
      <c r="E8" s="44">
        <v>5</v>
      </c>
      <c r="F8" s="6"/>
    </row>
    <row r="9" spans="1:8" x14ac:dyDescent="0.25">
      <c r="A9" s="45">
        <v>6</v>
      </c>
      <c r="B9" s="6">
        <f>'DIA 6'!I21</f>
        <v>1027000</v>
      </c>
      <c r="E9" s="45">
        <v>6</v>
      </c>
      <c r="F9" s="6">
        <f>'DIA 6'!I22</f>
        <v>3900</v>
      </c>
    </row>
    <row r="10" spans="1:8" x14ac:dyDescent="0.25">
      <c r="A10" s="44">
        <v>7</v>
      </c>
      <c r="B10" s="6">
        <f>'DIA 7'!I21</f>
        <v>1084000</v>
      </c>
      <c r="E10" s="44">
        <v>7</v>
      </c>
      <c r="F10" s="6">
        <f>'DIA 7'!I22</f>
        <v>70000</v>
      </c>
    </row>
    <row r="11" spans="1:8" x14ac:dyDescent="0.25">
      <c r="A11" s="45">
        <v>8</v>
      </c>
      <c r="B11" s="6">
        <f>'DIA 8'!I21</f>
        <v>671000</v>
      </c>
      <c r="E11" s="45">
        <v>8</v>
      </c>
      <c r="F11" s="6"/>
      <c r="H11" s="36"/>
    </row>
    <row r="12" spans="1:8" x14ac:dyDescent="0.25">
      <c r="A12" s="44">
        <v>9</v>
      </c>
      <c r="B12" s="6">
        <f>'DIA 9'!I21</f>
        <v>1902450</v>
      </c>
      <c r="E12" s="44">
        <v>9</v>
      </c>
      <c r="F12" s="6">
        <f>'DIA 9'!I22</f>
        <v>10000</v>
      </c>
    </row>
    <row r="13" spans="1:8" x14ac:dyDescent="0.25">
      <c r="A13" s="45">
        <v>10</v>
      </c>
      <c r="B13" s="6">
        <f>'DIA 10'!I21</f>
        <v>0</v>
      </c>
      <c r="E13" s="45">
        <v>10</v>
      </c>
      <c r="F13" s="6"/>
    </row>
    <row r="14" spans="1:8" x14ac:dyDescent="0.25">
      <c r="A14" s="44">
        <v>11</v>
      </c>
      <c r="B14" s="6">
        <f>'DIA 11'!I21</f>
        <v>870600</v>
      </c>
      <c r="E14" s="44">
        <v>11</v>
      </c>
      <c r="F14" s="6">
        <f>'DIA 11'!I22</f>
        <v>65000</v>
      </c>
    </row>
    <row r="15" spans="1:8" x14ac:dyDescent="0.25">
      <c r="A15" s="45">
        <v>12</v>
      </c>
      <c r="B15" s="6">
        <f>'DIA 12'!I21</f>
        <v>457000</v>
      </c>
      <c r="E15" s="45">
        <v>12</v>
      </c>
      <c r="F15" s="6">
        <f>'DIA 12'!I22</f>
        <v>0</v>
      </c>
    </row>
    <row r="16" spans="1:8" x14ac:dyDescent="0.25">
      <c r="A16" s="44">
        <v>13</v>
      </c>
      <c r="B16" s="6">
        <f>'DIA 13'!I21</f>
        <v>1766200</v>
      </c>
      <c r="E16" s="44">
        <v>13</v>
      </c>
      <c r="F16" s="6">
        <f>'DIA 13'!I22</f>
        <v>292600</v>
      </c>
    </row>
    <row r="17" spans="1:6" x14ac:dyDescent="0.25">
      <c r="A17" s="45">
        <v>14</v>
      </c>
      <c r="B17" s="6">
        <f>'DIA 14'!I21</f>
        <v>0</v>
      </c>
      <c r="E17" s="45">
        <v>14</v>
      </c>
      <c r="F17" s="6"/>
    </row>
    <row r="18" spans="1:6" x14ac:dyDescent="0.25">
      <c r="A18" s="44">
        <v>15</v>
      </c>
      <c r="B18" s="6">
        <f>'DIA 15'!I21</f>
        <v>0</v>
      </c>
      <c r="E18" s="44">
        <v>15</v>
      </c>
      <c r="F18" s="6"/>
    </row>
    <row r="19" spans="1:6" x14ac:dyDescent="0.25">
      <c r="A19" s="45">
        <v>16</v>
      </c>
      <c r="B19" s="6">
        <f>'DIA 16'!I21</f>
        <v>84000</v>
      </c>
      <c r="E19" s="45">
        <v>16</v>
      </c>
      <c r="F19" s="6"/>
    </row>
    <row r="20" spans="1:6" x14ac:dyDescent="0.25">
      <c r="A20" s="44">
        <v>17</v>
      </c>
      <c r="B20" s="6">
        <f>'DIA 17'!I21</f>
        <v>0</v>
      </c>
      <c r="E20" s="44">
        <v>17</v>
      </c>
      <c r="F20" s="6"/>
    </row>
    <row r="21" spans="1:6" x14ac:dyDescent="0.25">
      <c r="A21" s="45">
        <v>18</v>
      </c>
      <c r="B21" s="6">
        <f>'DIA 18'!I21</f>
        <v>1214000</v>
      </c>
      <c r="E21" s="45">
        <v>18</v>
      </c>
      <c r="F21" s="6">
        <f>'DIA 18'!I22</f>
        <v>140000</v>
      </c>
    </row>
    <row r="22" spans="1:6" x14ac:dyDescent="0.25">
      <c r="A22" s="44">
        <v>19</v>
      </c>
      <c r="B22" s="6">
        <f>'DIA 19'!I21</f>
        <v>340000</v>
      </c>
      <c r="E22" s="44">
        <v>19</v>
      </c>
      <c r="F22" s="6">
        <f>'DIA 19'!I22</f>
        <v>0</v>
      </c>
    </row>
    <row r="23" spans="1:6" x14ac:dyDescent="0.25">
      <c r="A23" s="45">
        <v>20</v>
      </c>
      <c r="B23" s="6">
        <f>'DIA 20'!I21</f>
        <v>2140800</v>
      </c>
      <c r="E23" s="45">
        <v>20</v>
      </c>
      <c r="F23" s="6">
        <f>'DIA 20'!I22</f>
        <v>70000</v>
      </c>
    </row>
    <row r="24" spans="1:6" x14ac:dyDescent="0.25">
      <c r="A24" s="44">
        <v>21</v>
      </c>
      <c r="B24" s="6">
        <f>'DIA 21'!I21</f>
        <v>703000</v>
      </c>
      <c r="E24" s="44">
        <v>21</v>
      </c>
      <c r="F24" s="6"/>
    </row>
    <row r="25" spans="1:6" x14ac:dyDescent="0.25">
      <c r="A25" s="45">
        <v>22</v>
      </c>
      <c r="B25" s="6">
        <f>'DIA 22'!I21</f>
        <v>2685200</v>
      </c>
      <c r="E25" s="45">
        <v>22</v>
      </c>
      <c r="F25" s="6">
        <f>'DIA 22'!I22</f>
        <v>228000</v>
      </c>
    </row>
    <row r="26" spans="1:6" x14ac:dyDescent="0.25">
      <c r="A26" s="44">
        <v>23</v>
      </c>
      <c r="B26" s="6">
        <f>'DIA 23'!I21</f>
        <v>1584000</v>
      </c>
      <c r="E26" s="44">
        <v>23</v>
      </c>
      <c r="F26" s="6">
        <f>'DIA 23'!I22</f>
        <v>250000</v>
      </c>
    </row>
    <row r="27" spans="1:6" x14ac:dyDescent="0.25">
      <c r="A27" s="45">
        <v>24</v>
      </c>
      <c r="B27" s="6">
        <f>'DIA 24'!I21</f>
        <v>0</v>
      </c>
      <c r="E27" s="45">
        <v>24</v>
      </c>
      <c r="F27" s="6"/>
    </row>
    <row r="28" spans="1:6" x14ac:dyDescent="0.25">
      <c r="A28" s="44">
        <v>25</v>
      </c>
      <c r="B28" s="6">
        <f>'DIA 25'!I21</f>
        <v>1130000</v>
      </c>
      <c r="E28" s="44">
        <v>25</v>
      </c>
      <c r="F28" s="6"/>
    </row>
    <row r="29" spans="1:6" x14ac:dyDescent="0.25">
      <c r="A29" s="45">
        <v>26</v>
      </c>
      <c r="B29" s="6">
        <f>'DIA 26'!I21</f>
        <v>465000</v>
      </c>
      <c r="E29" s="45">
        <v>26</v>
      </c>
      <c r="F29" s="6">
        <f>'DIA 26'!I22</f>
        <v>10000</v>
      </c>
    </row>
    <row r="30" spans="1:6" x14ac:dyDescent="0.25">
      <c r="A30" s="44">
        <v>27</v>
      </c>
      <c r="B30" s="6">
        <f>'DIA 27'!I21</f>
        <v>407400</v>
      </c>
      <c r="E30" s="44">
        <v>27</v>
      </c>
      <c r="F30" s="6">
        <v>43500</v>
      </c>
    </row>
    <row r="31" spans="1:6" x14ac:dyDescent="0.25">
      <c r="A31" s="45">
        <v>28</v>
      </c>
      <c r="B31" s="6">
        <f>'DIA 28'!I21</f>
        <v>522000</v>
      </c>
      <c r="E31" s="45">
        <v>28</v>
      </c>
      <c r="F31" s="6">
        <v>39000</v>
      </c>
    </row>
    <row r="32" spans="1:6" x14ac:dyDescent="0.25">
      <c r="A32" s="44">
        <v>29</v>
      </c>
      <c r="B32" s="6">
        <f>'DIA 29'!I21</f>
        <v>1233000</v>
      </c>
      <c r="E32" s="44">
        <v>29</v>
      </c>
      <c r="F32" s="6">
        <v>385000</v>
      </c>
    </row>
    <row r="33" spans="1:6" x14ac:dyDescent="0.25">
      <c r="A33" s="45">
        <v>30</v>
      </c>
      <c r="B33" s="6">
        <f>'DIA 30'!I21</f>
        <v>1100700</v>
      </c>
      <c r="E33" s="45">
        <v>30</v>
      </c>
      <c r="F33" s="6">
        <v>100000</v>
      </c>
    </row>
    <row r="34" spans="1:6" x14ac:dyDescent="0.25">
      <c r="A34" s="44">
        <v>31</v>
      </c>
      <c r="B34" s="6">
        <f>'DIA 31'!I27</f>
        <v>0</v>
      </c>
      <c r="E34" s="44">
        <v>31</v>
      </c>
      <c r="F34" s="6">
        <f>'DIA 31'!I20</f>
        <v>0</v>
      </c>
    </row>
    <row r="35" spans="1:6" x14ac:dyDescent="0.25">
      <c r="A35" s="3" t="s">
        <v>29</v>
      </c>
      <c r="B35" s="10">
        <f>SUM(B4:B34)</f>
        <v>26311350</v>
      </c>
      <c r="E35" s="3" t="s">
        <v>29</v>
      </c>
      <c r="F35" s="10">
        <f>SUM(F4:F34)</f>
        <v>1717000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49" sqref="B4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118</v>
      </c>
      <c r="B3" s="8">
        <v>30000</v>
      </c>
      <c r="C3" s="8">
        <v>0</v>
      </c>
      <c r="D3" s="8">
        <f t="shared" ref="D3:D9" si="0">B3-C3</f>
        <v>30000</v>
      </c>
      <c r="E3" s="8">
        <f t="shared" ref="E3:E9" si="1">D3*60%</f>
        <v>18000</v>
      </c>
      <c r="F3" s="8">
        <f t="shared" ref="F3:F9" si="2">D3*40%</f>
        <v>12000</v>
      </c>
      <c r="H3" s="5"/>
      <c r="I3" s="6">
        <v>0</v>
      </c>
    </row>
    <row r="4" spans="1:33" x14ac:dyDescent="0.25">
      <c r="A4" s="5" t="s">
        <v>124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119</v>
      </c>
      <c r="B10" s="12">
        <f>SUM(B3:B9)</f>
        <v>110000</v>
      </c>
      <c r="C10" s="12">
        <f>SUM(C3:C9)</f>
        <v>0</v>
      </c>
      <c r="D10" s="12">
        <f>SUM(D3:D9)</f>
        <v>110000</v>
      </c>
      <c r="E10" s="12">
        <f>SUM(E3:E9)</f>
        <v>66000</v>
      </c>
      <c r="F10" s="12">
        <f>SUM(F3:F9)</f>
        <v>44000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117</v>
      </c>
      <c r="B12" s="8">
        <v>60000</v>
      </c>
      <c r="C12" s="8">
        <v>0</v>
      </c>
      <c r="D12" s="8">
        <f>B12-C12</f>
        <v>60000</v>
      </c>
      <c r="E12" s="8">
        <f>D12*60%</f>
        <v>36000</v>
      </c>
      <c r="F12" s="8">
        <f>D12*40%</f>
        <v>24000</v>
      </c>
      <c r="H12" s="5"/>
      <c r="I12" s="6">
        <v>0</v>
      </c>
    </row>
    <row r="13" spans="1:33" x14ac:dyDescent="0.25">
      <c r="A13" s="5" t="s">
        <v>122</v>
      </c>
      <c r="B13" s="8">
        <v>60000</v>
      </c>
      <c r="C13" s="8">
        <v>0</v>
      </c>
      <c r="D13" s="8">
        <f t="shared" ref="D13:D17" si="3">B13-C13</f>
        <v>60000</v>
      </c>
      <c r="E13" s="8">
        <f t="shared" ref="E13:E17" si="4">D13*60%</f>
        <v>36000</v>
      </c>
      <c r="F13" s="8">
        <f t="shared" ref="F13:F17" si="5">D13*40%</f>
        <v>24000</v>
      </c>
      <c r="H13" s="5"/>
      <c r="I13" s="6">
        <v>0</v>
      </c>
    </row>
    <row r="14" spans="1:33" x14ac:dyDescent="0.25">
      <c r="A14" s="5" t="s">
        <v>123</v>
      </c>
      <c r="B14" s="8">
        <v>200000</v>
      </c>
      <c r="C14" s="8">
        <v>0</v>
      </c>
      <c r="D14" s="8">
        <f t="shared" si="3"/>
        <v>200000</v>
      </c>
      <c r="E14" s="8">
        <f t="shared" si="4"/>
        <v>120000</v>
      </c>
      <c r="F14" s="8">
        <f t="shared" si="5"/>
        <v>80000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60000</v>
      </c>
      <c r="C18" s="14">
        <f>SUM(C12:C12)</f>
        <v>0</v>
      </c>
      <c r="D18" s="14">
        <f>SUM(D12:D12)</f>
        <v>60000</v>
      </c>
      <c r="E18" s="14">
        <f>SUM(E12:E16)</f>
        <v>192000</v>
      </c>
      <c r="F18" s="14">
        <f>SUM(F12:F17)</f>
        <v>128000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120</v>
      </c>
      <c r="B20" s="8">
        <v>250000</v>
      </c>
      <c r="C20" s="8">
        <v>0</v>
      </c>
      <c r="D20" s="8">
        <f t="shared" ref="D20:D27" si="6">B20-C20</f>
        <v>250000</v>
      </c>
      <c r="E20" s="19">
        <f>D20*100%</f>
        <v>250000</v>
      </c>
      <c r="F20" s="19"/>
    </row>
    <row r="21" spans="1:33" x14ac:dyDescent="0.25">
      <c r="A21" s="5" t="s">
        <v>125</v>
      </c>
      <c r="B21" s="8">
        <v>80000</v>
      </c>
      <c r="C21" s="8">
        <v>0</v>
      </c>
      <c r="D21" s="8">
        <f t="shared" si="6"/>
        <v>80000</v>
      </c>
      <c r="E21" s="8">
        <f t="shared" ref="E21:E27" si="7">D21*60%</f>
        <v>48000</v>
      </c>
      <c r="F21" s="8">
        <f t="shared" ref="F21:F27" si="8">D21*40%</f>
        <v>32000</v>
      </c>
      <c r="H21" s="9" t="s">
        <v>13</v>
      </c>
      <c r="I21" s="10">
        <f>E98</f>
        <v>556000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99</v>
      </c>
      <c r="B28" s="16">
        <f>SUM(B20:B27)</f>
        <v>330000</v>
      </c>
      <c r="C28" s="16">
        <f>SUM(C20:C27)</f>
        <v>0</v>
      </c>
      <c r="D28" s="16">
        <f>SUM(D20:D27)</f>
        <v>330000</v>
      </c>
      <c r="E28" s="16">
        <f>SUM(E20:E27)</f>
        <v>298000</v>
      </c>
      <c r="F28" s="16">
        <f>SUM(F20:F27)</f>
        <v>32000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121</v>
      </c>
      <c r="B89" s="42"/>
      <c r="C89" s="42"/>
      <c r="D89" s="42"/>
      <c r="E89" s="42"/>
      <c r="F89" s="42"/>
    </row>
    <row r="90" spans="1:6" x14ac:dyDescent="0.25">
      <c r="A90" s="28"/>
      <c r="B90" s="29"/>
      <c r="C90" s="29">
        <v>0</v>
      </c>
      <c r="D90" s="29">
        <f>B90-C90</f>
        <v>0</v>
      </c>
      <c r="E90" s="29">
        <f>D90*45%</f>
        <v>0</v>
      </c>
      <c r="F90" s="29">
        <f>D90*55%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500000</v>
      </c>
      <c r="C98" s="27">
        <f>C97+C88+C79+C75+C64+C37+C28+C18+C10</f>
        <v>0</v>
      </c>
      <c r="D98" s="27">
        <f>D97+D88+D79+D75+D64+D37+D28+D18+D10</f>
        <v>500000</v>
      </c>
      <c r="E98" s="27">
        <f>E97+E88+E79+E75+E64+E37+E28+E18+E10</f>
        <v>556000</v>
      </c>
      <c r="F98" s="27">
        <f>F97+F88+F79+F75+F64+F37+F28+F18+F10</f>
        <v>204000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131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132</v>
      </c>
      <c r="B12" s="8">
        <v>70000</v>
      </c>
      <c r="C12" s="8">
        <v>0</v>
      </c>
      <c r="D12" s="8">
        <f>B12-C12</f>
        <v>70000</v>
      </c>
      <c r="E12" s="8">
        <f>D12*60%</f>
        <v>42000</v>
      </c>
      <c r="F12" s="8">
        <f>D12*40%</f>
        <v>28000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</v>
      </c>
      <c r="C18" s="14">
        <f>SUM(C12:C12)</f>
        <v>0</v>
      </c>
      <c r="D18" s="14">
        <f>SUM(D12:D12)</f>
        <v>70000</v>
      </c>
      <c r="E18" s="14">
        <f>SUM(E12:E12)</f>
        <v>42000</v>
      </c>
      <c r="F18" s="14">
        <f>SUM(F12:F12)</f>
        <v>28000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129</v>
      </c>
      <c r="B20" s="8">
        <v>30000</v>
      </c>
      <c r="C20" s="8">
        <v>0</v>
      </c>
      <c r="D20" s="8">
        <f t="shared" ref="D20:D27" si="6">B20-C20</f>
        <v>30000</v>
      </c>
      <c r="E20" s="19">
        <f t="shared" ref="E20:E27" si="7">D20*60%</f>
        <v>18000</v>
      </c>
      <c r="F20" s="19">
        <f t="shared" ref="F20:F27" si="8">D20*40%</f>
        <v>12000</v>
      </c>
    </row>
    <row r="21" spans="1:33" x14ac:dyDescent="0.25">
      <c r="A21" s="5" t="s">
        <v>129</v>
      </c>
      <c r="B21" s="8">
        <v>450000</v>
      </c>
      <c r="C21" s="8">
        <v>120000</v>
      </c>
      <c r="D21" s="8">
        <f t="shared" si="6"/>
        <v>330000</v>
      </c>
      <c r="E21" s="8">
        <f>D21-F21</f>
        <v>240000</v>
      </c>
      <c r="F21" s="8">
        <v>90000</v>
      </c>
      <c r="H21" s="9" t="s">
        <v>13</v>
      </c>
      <c r="I21" s="10">
        <f>E98</f>
        <v>396000</v>
      </c>
    </row>
    <row r="22" spans="1:33" x14ac:dyDescent="0.25">
      <c r="A22" s="5" t="s">
        <v>130</v>
      </c>
      <c r="B22" s="8">
        <v>80000</v>
      </c>
      <c r="C22" s="8">
        <v>0</v>
      </c>
      <c r="D22" s="8">
        <f t="shared" si="6"/>
        <v>80000</v>
      </c>
      <c r="E22" s="8">
        <f t="shared" si="7"/>
        <v>48000</v>
      </c>
      <c r="F22" s="8">
        <f t="shared" si="8"/>
        <v>32000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99</v>
      </c>
      <c r="B28" s="16">
        <f>SUM(B20:B27)</f>
        <v>560000</v>
      </c>
      <c r="C28" s="16">
        <f>SUM(C20:C27)</f>
        <v>120000</v>
      </c>
      <c r="D28" s="16">
        <f>SUM(D20:D27)</f>
        <v>440000</v>
      </c>
      <c r="E28" s="16">
        <f>SUM(E20:E27)</f>
        <v>306000</v>
      </c>
      <c r="F28" s="16">
        <f>SUM(F20:F27)</f>
        <v>134000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126</v>
      </c>
      <c r="B89" s="42"/>
      <c r="C89" s="42"/>
      <c r="D89" s="42"/>
      <c r="E89" s="42"/>
      <c r="F89" s="42"/>
    </row>
    <row r="90" spans="1:6" x14ac:dyDescent="0.25">
      <c r="A90" s="28" t="s">
        <v>128</v>
      </c>
      <c r="B90" s="29">
        <v>750000</v>
      </c>
      <c r="C90" s="29">
        <v>0</v>
      </c>
      <c r="D90" s="29">
        <f>B90-C90</f>
        <v>750000</v>
      </c>
      <c r="E90" s="29"/>
      <c r="F90" s="29">
        <f>D90*55%</f>
        <v>412500.00000000006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127</v>
      </c>
      <c r="B97" s="42">
        <f>SUM(B90:B96)</f>
        <v>750000</v>
      </c>
      <c r="C97" s="42">
        <f>SUM(C90:C96)</f>
        <v>0</v>
      </c>
      <c r="D97" s="42">
        <f>SUM(D90:D96)</f>
        <v>750000</v>
      </c>
      <c r="E97" s="42">
        <f>SUM(E90:E96)</f>
        <v>0</v>
      </c>
      <c r="F97" s="42">
        <f>SUM(F90:F96)</f>
        <v>412500.00000000006</v>
      </c>
    </row>
    <row r="98" spans="1:6" x14ac:dyDescent="0.25">
      <c r="A98" s="26" t="s">
        <v>11</v>
      </c>
      <c r="B98" s="27">
        <f>B97+B88+B79+B75+B64+B37+B28+B18+B10</f>
        <v>1460000</v>
      </c>
      <c r="C98" s="27">
        <f>C97+C88+C79+C75+C64+C37+C28+C18+C10</f>
        <v>120000</v>
      </c>
      <c r="D98" s="27">
        <f>D97+D88+D79+D75+D64+D37+D28+D18+D10</f>
        <v>1340000</v>
      </c>
      <c r="E98" s="27">
        <f>E97+E88+E79+E75+E64+E37+E28+E18+E10</f>
        <v>396000</v>
      </c>
      <c r="F98" s="27">
        <f>F97+F88+F79+F75+F64+F37+F28+F18+F10</f>
        <v>606500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143</v>
      </c>
      <c r="I2" s="23">
        <v>3900</v>
      </c>
    </row>
    <row r="3" spans="1:33" x14ac:dyDescent="0.25">
      <c r="A3" s="5" t="s">
        <v>134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135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136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138</v>
      </c>
      <c r="B6" s="8">
        <v>70000</v>
      </c>
      <c r="C6" s="8">
        <v>0</v>
      </c>
      <c r="D6" s="8">
        <f t="shared" si="0"/>
        <v>70000</v>
      </c>
      <c r="E6" s="8">
        <f t="shared" si="1"/>
        <v>42000</v>
      </c>
      <c r="F6" s="8">
        <f t="shared" si="2"/>
        <v>28000</v>
      </c>
      <c r="H6" s="5"/>
      <c r="I6" s="6">
        <v>0</v>
      </c>
    </row>
    <row r="7" spans="1:33" x14ac:dyDescent="0.25">
      <c r="A7" s="5" t="s">
        <v>142</v>
      </c>
      <c r="B7" s="8">
        <v>200000</v>
      </c>
      <c r="C7" s="8">
        <v>15000</v>
      </c>
      <c r="D7" s="8">
        <f t="shared" si="0"/>
        <v>185000</v>
      </c>
      <c r="E7" s="8">
        <f t="shared" si="1"/>
        <v>111000</v>
      </c>
      <c r="F7" s="8">
        <f t="shared" si="2"/>
        <v>74000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137</v>
      </c>
      <c r="B10" s="12">
        <f>SUM(B3:B9)</f>
        <v>510000</v>
      </c>
      <c r="C10" s="12">
        <f>SUM(C3:C9)</f>
        <v>15000</v>
      </c>
      <c r="D10" s="12">
        <f>SUM(D3:D9)</f>
        <v>495000</v>
      </c>
      <c r="E10" s="12">
        <f>SUM(E3:E9)</f>
        <v>297000</v>
      </c>
      <c r="F10" s="12">
        <f>SUM(F3:F9)</f>
        <v>198000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133</v>
      </c>
      <c r="B12" s="8">
        <v>750000</v>
      </c>
      <c r="C12" s="8">
        <v>50000</v>
      </c>
      <c r="D12" s="8">
        <f>B12-C12</f>
        <v>700000</v>
      </c>
      <c r="E12" s="8">
        <f>D12*60%</f>
        <v>420000</v>
      </c>
      <c r="F12" s="8">
        <f>D12*40%</f>
        <v>280000</v>
      </c>
      <c r="H12" s="5"/>
      <c r="I12" s="6">
        <v>0</v>
      </c>
    </row>
    <row r="13" spans="1:33" x14ac:dyDescent="0.25">
      <c r="A13" s="5" t="s">
        <v>139</v>
      </c>
      <c r="B13" s="8">
        <v>350000</v>
      </c>
      <c r="C13" s="8">
        <v>0</v>
      </c>
      <c r="D13" s="8">
        <f t="shared" ref="D13:D17" si="3">B13-C13</f>
        <v>350000</v>
      </c>
      <c r="E13" s="8">
        <f t="shared" ref="E13:E17" si="4">D13*60%</f>
        <v>210000</v>
      </c>
      <c r="F13" s="8">
        <f t="shared" ref="F13:F17" si="5">D13*40%</f>
        <v>140000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750000</v>
      </c>
      <c r="C18" s="14">
        <f>SUM(C12:C12)</f>
        <v>50000</v>
      </c>
      <c r="D18" s="14">
        <f>SUM(D12:D12)</f>
        <v>700000</v>
      </c>
      <c r="E18" s="14">
        <f>SUM(E12:E17)</f>
        <v>630000</v>
      </c>
      <c r="F18" s="14">
        <f>SUM(F12:F17)</f>
        <v>420000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1027000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3900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1023100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140</v>
      </c>
      <c r="B89" s="42"/>
      <c r="C89" s="42"/>
      <c r="D89" s="42"/>
      <c r="E89" s="42"/>
      <c r="F89" s="42"/>
    </row>
    <row r="90" spans="1:6" x14ac:dyDescent="0.25">
      <c r="A90" s="28" t="s">
        <v>141</v>
      </c>
      <c r="B90" s="29">
        <v>250000</v>
      </c>
      <c r="C90" s="29">
        <v>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250000</v>
      </c>
      <c r="C97" s="42">
        <f>SUM(C90:C96)</f>
        <v>0</v>
      </c>
      <c r="D97" s="42">
        <f>SUM(D90:D96)</f>
        <v>250000</v>
      </c>
      <c r="E97" s="42">
        <f>SUM(E90:E96)</f>
        <v>100000</v>
      </c>
      <c r="F97" s="42">
        <f>SUM(F90:F96)</f>
        <v>150000</v>
      </c>
    </row>
    <row r="98" spans="1:6" x14ac:dyDescent="0.25">
      <c r="A98" s="26" t="s">
        <v>11</v>
      </c>
      <c r="B98" s="27">
        <f>B97+B88+B79+B75+B64+B37+B28+B18+B10</f>
        <v>1510000</v>
      </c>
      <c r="C98" s="27">
        <f>C97+C88+C79+C75+C64+C37+C28+C18+C10</f>
        <v>65000</v>
      </c>
      <c r="D98" s="27">
        <f>D97+D88+D79+D75+D64+D37+D28+D18+D10</f>
        <v>1445000</v>
      </c>
      <c r="E98" s="27">
        <f>E97+E88+E79+E75+E64+E37+E28+E18+E10</f>
        <v>1027000</v>
      </c>
      <c r="F98" s="27">
        <f>F97+F88+F79+F75+F64+F37+F28+F18+F10</f>
        <v>768000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152</v>
      </c>
      <c r="I2" s="23">
        <v>70000</v>
      </c>
    </row>
    <row r="3" spans="1:33" x14ac:dyDescent="0.25">
      <c r="A3" s="5" t="s">
        <v>144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25">
      <c r="A4" s="5" t="s">
        <v>146</v>
      </c>
      <c r="B4" s="8">
        <v>170000</v>
      </c>
      <c r="C4" s="8">
        <v>0</v>
      </c>
      <c r="D4" s="8">
        <f t="shared" si="0"/>
        <v>170000</v>
      </c>
      <c r="E4" s="8">
        <f t="shared" si="1"/>
        <v>102000</v>
      </c>
      <c r="F4" s="8">
        <f t="shared" si="2"/>
        <v>68000</v>
      </c>
      <c r="H4" s="5"/>
      <c r="I4" s="6">
        <v>0</v>
      </c>
    </row>
    <row r="5" spans="1:33" x14ac:dyDescent="0.25">
      <c r="A5" s="5" t="s">
        <v>150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151</v>
      </c>
      <c r="B6" s="8">
        <v>100000</v>
      </c>
      <c r="C6" s="8">
        <v>0</v>
      </c>
      <c r="D6" s="8">
        <f t="shared" si="0"/>
        <v>100000</v>
      </c>
      <c r="E6" s="8">
        <f t="shared" si="1"/>
        <v>60000</v>
      </c>
      <c r="F6" s="8">
        <f t="shared" si="2"/>
        <v>40000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137</v>
      </c>
      <c r="B10" s="12">
        <f>SUM(B3:B9)</f>
        <v>420000</v>
      </c>
      <c r="C10" s="12">
        <f>SUM(C3:C9)</f>
        <v>0</v>
      </c>
      <c r="D10" s="12">
        <f>SUM(D3:D9)</f>
        <v>420000</v>
      </c>
      <c r="E10" s="12">
        <f>SUM(E3:E9)</f>
        <v>252000</v>
      </c>
      <c r="F10" s="12">
        <f>SUM(F3:F9)</f>
        <v>168000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SUM(I2:I12)</f>
        <v>70000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145</v>
      </c>
      <c r="B20" s="8">
        <v>60000</v>
      </c>
      <c r="C20" s="8">
        <v>15000</v>
      </c>
      <c r="D20" s="8">
        <f t="shared" ref="D20:D27" si="6">B20-C20</f>
        <v>45000</v>
      </c>
      <c r="E20" s="19">
        <f t="shared" ref="E20:E27" si="7">D20*60%</f>
        <v>27000</v>
      </c>
      <c r="F20" s="19">
        <f t="shared" ref="F20:F27" si="8">D20*40%</f>
        <v>18000</v>
      </c>
    </row>
    <row r="21" spans="1:33" x14ac:dyDescent="0.25">
      <c r="A21" s="5" t="s">
        <v>147</v>
      </c>
      <c r="B21" s="8">
        <v>90000</v>
      </c>
      <c r="C21" s="8">
        <v>0</v>
      </c>
      <c r="D21" s="8">
        <f t="shared" si="6"/>
        <v>90000</v>
      </c>
      <c r="E21" s="8">
        <f t="shared" si="7"/>
        <v>54000</v>
      </c>
      <c r="F21" s="8">
        <f t="shared" si="8"/>
        <v>36000</v>
      </c>
      <c r="H21" s="9" t="s">
        <v>13</v>
      </c>
      <c r="I21" s="10">
        <f>E98</f>
        <v>1084000</v>
      </c>
    </row>
    <row r="22" spans="1:33" x14ac:dyDescent="0.25">
      <c r="A22" s="5" t="s">
        <v>148</v>
      </c>
      <c r="B22" s="8">
        <v>450000</v>
      </c>
      <c r="C22" s="8">
        <v>0</v>
      </c>
      <c r="D22" s="8">
        <f t="shared" si="6"/>
        <v>450000</v>
      </c>
      <c r="E22" s="8">
        <f>D22*100%</f>
        <v>450000</v>
      </c>
      <c r="F22" s="8"/>
      <c r="H22" s="9" t="s">
        <v>7</v>
      </c>
      <c r="I22" s="10">
        <f>I18</f>
        <v>70000</v>
      </c>
    </row>
    <row r="23" spans="1:33" x14ac:dyDescent="0.25">
      <c r="A23" s="5" t="s">
        <v>149</v>
      </c>
      <c r="B23" s="8">
        <v>250000</v>
      </c>
      <c r="C23" s="8">
        <v>15000</v>
      </c>
      <c r="D23" s="8">
        <f t="shared" si="6"/>
        <v>235000</v>
      </c>
      <c r="E23" s="8">
        <f t="shared" si="7"/>
        <v>141000</v>
      </c>
      <c r="F23" s="8">
        <f t="shared" si="8"/>
        <v>94000</v>
      </c>
      <c r="H23" s="9" t="s">
        <v>12</v>
      </c>
      <c r="I23" s="10">
        <f>I21-I22</f>
        <v>1014000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99</v>
      </c>
      <c r="B28" s="16">
        <f>SUM(B20:B27)</f>
        <v>850000</v>
      </c>
      <c r="C28" s="16">
        <f>SUM(C20:C27)</f>
        <v>30000</v>
      </c>
      <c r="D28" s="16">
        <f>SUM(D20:D27)</f>
        <v>820000</v>
      </c>
      <c r="E28" s="16">
        <f>SUM(E20:E27)</f>
        <v>672000</v>
      </c>
      <c r="F28" s="16">
        <f>SUM(F20:F27)</f>
        <v>148000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 t="s">
        <v>72</v>
      </c>
      <c r="B81" s="29">
        <v>360000</v>
      </c>
      <c r="C81" s="29">
        <v>0</v>
      </c>
      <c r="D81" s="29">
        <f>B81-C81</f>
        <v>360000</v>
      </c>
      <c r="E81" s="29">
        <v>160000</v>
      </c>
      <c r="F81" s="29">
        <v>200000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360000</v>
      </c>
      <c r="C88" s="40">
        <f>SUM(C81:C87)</f>
        <v>0</v>
      </c>
      <c r="D88" s="40">
        <f>SUM(D81:D87)</f>
        <v>360000</v>
      </c>
      <c r="E88" s="40">
        <f>SUM(E81:E87)</f>
        <v>160000</v>
      </c>
      <c r="F88" s="40">
        <f>SUM(F81:F87)</f>
        <v>200000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1630000</v>
      </c>
      <c r="C98" s="27">
        <f>C97+C88+C79+C75+C64+C37+C28+C18+C10</f>
        <v>30000</v>
      </c>
      <c r="D98" s="27">
        <f>D97+D88+D79+D75+D64+D37+D28+D18+D10</f>
        <v>1600000</v>
      </c>
      <c r="E98" s="27">
        <f>E97+E88+E79+E75+E64+E37+E28+E18+E10</f>
        <v>1084000</v>
      </c>
      <c r="F98" s="27">
        <f>F97+F88+F79+F75+F64+F37+F28+F18+F10</f>
        <v>516000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154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60000</v>
      </c>
      <c r="C10" s="12">
        <f>SUM(C3:C9)</f>
        <v>0</v>
      </c>
      <c r="D10" s="12">
        <f>SUM(D3:D9)</f>
        <v>60000</v>
      </c>
      <c r="E10" s="12">
        <f>SUM(E3:E9)</f>
        <v>36000</v>
      </c>
      <c r="F10" s="12">
        <f>SUM(F3:F9)</f>
        <v>24000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153</v>
      </c>
      <c r="B12" s="8">
        <v>310000</v>
      </c>
      <c r="C12" s="8">
        <v>55000</v>
      </c>
      <c r="D12" s="8">
        <f>B12-C12</f>
        <v>255000</v>
      </c>
      <c r="E12" s="8">
        <f>D12*60%</f>
        <v>153000</v>
      </c>
      <c r="F12" s="8">
        <f>D12*40%</f>
        <v>102000</v>
      </c>
      <c r="H12" s="5"/>
      <c r="I12" s="6">
        <v>0</v>
      </c>
    </row>
    <row r="13" spans="1:33" x14ac:dyDescent="0.25">
      <c r="A13" s="5" t="s">
        <v>155</v>
      </c>
      <c r="B13" s="8">
        <v>200000</v>
      </c>
      <c r="C13" s="8">
        <v>0</v>
      </c>
      <c r="D13" s="8">
        <f t="shared" ref="D13:D17" si="3">B13-C13</f>
        <v>200000</v>
      </c>
      <c r="E13" s="8">
        <f t="shared" ref="E13:E17" si="4">D13*60%</f>
        <v>120000</v>
      </c>
      <c r="F13" s="8">
        <f t="shared" ref="F13:F17" si="5">D13*40%</f>
        <v>80000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310000</v>
      </c>
      <c r="C18" s="14">
        <f>SUM(C12:C12)</f>
        <v>55000</v>
      </c>
      <c r="D18" s="14">
        <f>SUM(D12:D12)</f>
        <v>255000</v>
      </c>
      <c r="E18" s="14">
        <f>SUM(E12:E17)</f>
        <v>273000</v>
      </c>
      <c r="F18" s="14">
        <f>SUM(F12:F17)</f>
        <v>182000</v>
      </c>
    </row>
    <row r="19" spans="1:33" x14ac:dyDescent="0.25">
      <c r="A19" s="15" t="s">
        <v>58</v>
      </c>
      <c r="B19" s="16"/>
      <c r="C19" s="16"/>
      <c r="D19" s="16"/>
      <c r="E19" s="16"/>
      <c r="F19" s="16"/>
    </row>
    <row r="20" spans="1:33" x14ac:dyDescent="0.25">
      <c r="A20" s="5" t="s">
        <v>156</v>
      </c>
      <c r="B20" s="8">
        <v>220000</v>
      </c>
      <c r="C20" s="8">
        <v>0</v>
      </c>
      <c r="D20" s="8">
        <f t="shared" ref="D20:D27" si="6">B20-C20</f>
        <v>220000</v>
      </c>
      <c r="E20" s="19">
        <f t="shared" ref="E20:E27" si="7">D20*60%</f>
        <v>132000</v>
      </c>
      <c r="F20" s="19">
        <f t="shared" ref="F20:F27" si="8">D20*40%</f>
        <v>88000</v>
      </c>
    </row>
    <row r="21" spans="1:33" x14ac:dyDescent="0.25">
      <c r="A21" s="5" t="s">
        <v>157</v>
      </c>
      <c r="B21" s="8">
        <v>50000</v>
      </c>
      <c r="C21" s="8">
        <v>0</v>
      </c>
      <c r="D21" s="8">
        <f t="shared" si="6"/>
        <v>50000</v>
      </c>
      <c r="E21" s="8">
        <f t="shared" si="7"/>
        <v>30000</v>
      </c>
      <c r="F21" s="8">
        <f t="shared" si="8"/>
        <v>20000</v>
      </c>
      <c r="H21" s="9" t="s">
        <v>13</v>
      </c>
      <c r="I21" s="10">
        <f>E98</f>
        <v>671000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ht="18.75" customHeight="1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99</v>
      </c>
      <c r="B28" s="16">
        <f>SUM(B20:B27)</f>
        <v>270000</v>
      </c>
      <c r="C28" s="16">
        <f>SUM(C20:C27)</f>
        <v>0</v>
      </c>
      <c r="D28" s="16">
        <f>SUM(D20:D27)</f>
        <v>270000</v>
      </c>
      <c r="E28" s="16">
        <f>SUM(E20:E26)</f>
        <v>162000</v>
      </c>
      <c r="F28" s="16">
        <f>SUM(F19:F26)</f>
        <v>108000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158</v>
      </c>
      <c r="B66" s="8">
        <v>235000</v>
      </c>
      <c r="C66" s="8">
        <v>35000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235000</v>
      </c>
      <c r="C75" s="18">
        <f>SUM(C66:C74)</f>
        <v>35000</v>
      </c>
      <c r="D75" s="18">
        <f>SUM(D66:D74)</f>
        <v>200000</v>
      </c>
      <c r="E75" s="18">
        <f>SUM(E66:E74)</f>
        <v>200000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875000</v>
      </c>
      <c r="C98" s="27">
        <f>C97+C88+C79+C75+C64+C37+C28+C18+C10</f>
        <v>90000</v>
      </c>
      <c r="D98" s="27">
        <f>D97+D88+D79+D75+D64+D37+D28+D18+D10</f>
        <v>785000</v>
      </c>
      <c r="E98" s="27">
        <f>E97+E88+E79+E75+E64+E37+E28+E18+E10</f>
        <v>671000</v>
      </c>
      <c r="F98" s="27">
        <f>F97+F88+F79+F75+F64+F37+F28+F18+F10</f>
        <v>314000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166</v>
      </c>
      <c r="I2" s="23">
        <v>10000</v>
      </c>
    </row>
    <row r="3" spans="1:33" x14ac:dyDescent="0.25">
      <c r="A3" s="5" t="s">
        <v>160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 t="s">
        <v>161</v>
      </c>
      <c r="B4" s="8">
        <v>480000</v>
      </c>
      <c r="C4" s="8">
        <v>28000</v>
      </c>
      <c r="D4" s="8">
        <f t="shared" si="0"/>
        <v>452000</v>
      </c>
      <c r="E4" s="8">
        <f t="shared" si="1"/>
        <v>271200</v>
      </c>
      <c r="F4" s="8">
        <f t="shared" si="2"/>
        <v>180800</v>
      </c>
      <c r="H4" s="5"/>
      <c r="I4" s="6">
        <v>0</v>
      </c>
    </row>
    <row r="5" spans="1:33" x14ac:dyDescent="0.25">
      <c r="A5" s="5" t="s">
        <v>168</v>
      </c>
      <c r="B5" s="8">
        <v>100000</v>
      </c>
      <c r="C5" s="8">
        <v>0</v>
      </c>
      <c r="D5" s="8">
        <f t="shared" si="0"/>
        <v>100000</v>
      </c>
      <c r="E5" s="8">
        <f t="shared" si="1"/>
        <v>60000</v>
      </c>
      <c r="F5" s="8">
        <f t="shared" si="2"/>
        <v>40000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630000</v>
      </c>
      <c r="C10" s="12">
        <f>SUM(C3:C9)</f>
        <v>28000</v>
      </c>
      <c r="D10" s="12">
        <f>SUM(D3:D9)</f>
        <v>602000</v>
      </c>
      <c r="E10" s="12">
        <f>SUM(E3:E9)</f>
        <v>361200</v>
      </c>
      <c r="F10" s="12">
        <f>SUM(F3:F8)</f>
        <v>240800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159</v>
      </c>
      <c r="B20" s="8">
        <v>100000</v>
      </c>
      <c r="C20" s="8">
        <v>0</v>
      </c>
      <c r="D20" s="8">
        <f t="shared" ref="D20:D27" si="6">B20-C20</f>
        <v>100000</v>
      </c>
      <c r="E20" s="19">
        <f t="shared" ref="E20:E27" si="7">D20*60%</f>
        <v>60000</v>
      </c>
      <c r="F20" s="19">
        <f t="shared" ref="F20:F27" si="8">D20*40%</f>
        <v>40000</v>
      </c>
    </row>
    <row r="21" spans="1:33" x14ac:dyDescent="0.25">
      <c r="A21" s="5" t="s">
        <v>165</v>
      </c>
      <c r="B21" s="8">
        <v>200000</v>
      </c>
      <c r="C21" s="8">
        <v>0</v>
      </c>
      <c r="D21" s="8">
        <f t="shared" si="6"/>
        <v>200000</v>
      </c>
      <c r="E21" s="8">
        <f t="shared" si="7"/>
        <v>120000</v>
      </c>
      <c r="F21" s="8">
        <f t="shared" si="8"/>
        <v>80000</v>
      </c>
      <c r="H21" s="9" t="s">
        <v>13</v>
      </c>
      <c r="I21" s="10">
        <f>E98</f>
        <v>1902450</v>
      </c>
    </row>
    <row r="22" spans="1:33" x14ac:dyDescent="0.25">
      <c r="A22" s="5" t="s">
        <v>171</v>
      </c>
      <c r="B22" s="8">
        <v>150000</v>
      </c>
      <c r="C22" s="8">
        <v>0</v>
      </c>
      <c r="D22" s="8">
        <f t="shared" si="6"/>
        <v>150000</v>
      </c>
      <c r="E22" s="8">
        <f t="shared" si="7"/>
        <v>90000</v>
      </c>
      <c r="F22" s="8">
        <f t="shared" si="8"/>
        <v>60000</v>
      </c>
      <c r="H22" s="9" t="s">
        <v>7</v>
      </c>
      <c r="I22" s="10">
        <f>I18</f>
        <v>10000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1892450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450000</v>
      </c>
      <c r="C28" s="16">
        <f>SUM(C20:C27)</f>
        <v>0</v>
      </c>
      <c r="D28" s="16">
        <f>SUM(D20:D27)</f>
        <v>450000</v>
      </c>
      <c r="E28" s="16">
        <f>SUM(E19:E27)</f>
        <v>270000</v>
      </c>
      <c r="F28" s="16">
        <f>SUM(F19:F27)</f>
        <v>180000</v>
      </c>
    </row>
    <row r="29" spans="1:33" x14ac:dyDescent="0.25">
      <c r="A29" s="20" t="s">
        <v>58</v>
      </c>
      <c r="B29" s="21"/>
      <c r="C29" s="21"/>
      <c r="D29" s="21"/>
      <c r="E29" s="21"/>
      <c r="F29" s="21"/>
    </row>
    <row r="30" spans="1:33" s="2" customFormat="1" x14ac:dyDescent="0.25">
      <c r="A30" s="5" t="s">
        <v>167</v>
      </c>
      <c r="B30" s="8">
        <v>50000</v>
      </c>
      <c r="C30" s="8">
        <v>0</v>
      </c>
      <c r="D30" s="8">
        <f t="shared" ref="D30:D36" si="9">B30-C30</f>
        <v>50000</v>
      </c>
      <c r="E30" s="8">
        <f t="shared" ref="E30:E36" si="10">D30*60%</f>
        <v>30000</v>
      </c>
      <c r="F30" s="8">
        <f t="shared" ref="F30:F36" si="11">D30*40%</f>
        <v>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170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99</v>
      </c>
      <c r="B37" s="21">
        <f>SUM(B30:B36)</f>
        <v>130000</v>
      </c>
      <c r="C37" s="21">
        <f>SUM(C30:C36)</f>
        <v>0</v>
      </c>
      <c r="D37" s="21">
        <f>SUM(D30:D36)</f>
        <v>130000</v>
      </c>
      <c r="E37" s="21">
        <f>SUM(E30:E36)</f>
        <v>78000</v>
      </c>
      <c r="F37" s="21">
        <f>SUM(F30:F36)</f>
        <v>52000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163</v>
      </c>
      <c r="B66" s="8">
        <v>900000</v>
      </c>
      <c r="C66" s="8">
        <v>0</v>
      </c>
      <c r="D66" s="8">
        <f t="shared" ref="D66:D78" si="15">B66-C66</f>
        <v>900000</v>
      </c>
      <c r="E66" s="8">
        <f t="shared" ref="E66:E78" si="16">D66</f>
        <v>900000</v>
      </c>
      <c r="F66" s="8"/>
    </row>
    <row r="67" spans="1:6" x14ac:dyDescent="0.25">
      <c r="A67" s="5" t="s">
        <v>164</v>
      </c>
      <c r="B67" s="8">
        <v>50000</v>
      </c>
      <c r="C67" s="8">
        <v>15000</v>
      </c>
      <c r="D67" s="8">
        <f t="shared" si="15"/>
        <v>35000</v>
      </c>
      <c r="E67" s="8">
        <f t="shared" si="16"/>
        <v>35000</v>
      </c>
      <c r="F67" s="8"/>
    </row>
    <row r="68" spans="1:6" x14ac:dyDescent="0.25">
      <c r="A68" s="5" t="s">
        <v>170</v>
      </c>
      <c r="B68" s="8">
        <v>40000</v>
      </c>
      <c r="C68" s="8">
        <v>0</v>
      </c>
      <c r="D68" s="8">
        <f t="shared" si="15"/>
        <v>40000</v>
      </c>
      <c r="E68" s="8">
        <f t="shared" si="16"/>
        <v>40000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990000</v>
      </c>
      <c r="C75" s="18">
        <f>SUM(C66:C74)</f>
        <v>15000</v>
      </c>
      <c r="D75" s="18">
        <f>SUM(D66:D74)</f>
        <v>975000</v>
      </c>
      <c r="E75" s="18">
        <f>SUM(E66:E74)</f>
        <v>975000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126</v>
      </c>
      <c r="B89" s="42"/>
      <c r="C89" s="42"/>
      <c r="D89" s="42"/>
      <c r="E89" s="42"/>
      <c r="F89" s="42"/>
    </row>
    <row r="90" spans="1:6" x14ac:dyDescent="0.25">
      <c r="A90" s="28" t="s">
        <v>162</v>
      </c>
      <c r="B90" s="29">
        <v>160000</v>
      </c>
      <c r="C90" s="29">
        <v>0</v>
      </c>
      <c r="D90" s="29">
        <f>B90-C90</f>
        <v>160000</v>
      </c>
      <c r="E90" s="29">
        <f>D90*45%</f>
        <v>72000</v>
      </c>
      <c r="F90" s="29">
        <f>D90*55%</f>
        <v>88000</v>
      </c>
    </row>
    <row r="91" spans="1:6" x14ac:dyDescent="0.25">
      <c r="A91" s="28" t="s">
        <v>169</v>
      </c>
      <c r="B91" s="29">
        <v>325000</v>
      </c>
      <c r="C91" s="29">
        <v>0</v>
      </c>
      <c r="D91" s="29">
        <f t="shared" ref="D91:D96" si="20">B91-C91</f>
        <v>325000</v>
      </c>
      <c r="E91" s="29">
        <f>D91*45%</f>
        <v>146250</v>
      </c>
      <c r="F91" s="29">
        <f>D91*55%</f>
        <v>178750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485000</v>
      </c>
      <c r="C97" s="42">
        <f>SUM(C90:C96)</f>
        <v>0</v>
      </c>
      <c r="D97" s="42">
        <f>SUM(D90:D96)</f>
        <v>485000</v>
      </c>
      <c r="E97" s="42">
        <f>SUM(E90:E96)</f>
        <v>218250</v>
      </c>
      <c r="F97" s="42">
        <f>SUM(F90:F94)</f>
        <v>266750</v>
      </c>
    </row>
    <row r="98" spans="1:6" x14ac:dyDescent="0.25">
      <c r="A98" s="26" t="s">
        <v>11</v>
      </c>
      <c r="B98" s="27">
        <f>B97+B88+B79+B75+B64+B37+B28+B18+B10</f>
        <v>2685000</v>
      </c>
      <c r="C98" s="27">
        <f>C97+C88+C79+C75+C64+C37+C28+C18+C10</f>
        <v>43000</v>
      </c>
      <c r="D98" s="27">
        <f>D97+D88+D79+D75+D64+D37+D28+D18+D10</f>
        <v>2642000</v>
      </c>
      <c r="E98" s="27">
        <f>E97+E88+E79+E75+E64+E37+E28+E18+E10</f>
        <v>1902450</v>
      </c>
      <c r="F98" s="27">
        <f>F97+F88+F79+F75+F64+F37+F28+F18+F10</f>
        <v>739550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2022-04-30T15:02:08Z</cp:lastPrinted>
  <dcterms:created xsi:type="dcterms:W3CDTF">2016-05-31T15:27:36Z</dcterms:created>
  <dcterms:modified xsi:type="dcterms:W3CDTF">2022-10-29T19:04:40Z</dcterms:modified>
</cp:coreProperties>
</file>