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activeTab="11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17'!$A$1:$F$80</definedName>
    <definedName name="_xlnm._FilterDatabase" localSheetId="17" hidden="1">'DIA 18'!$A$1:$F$84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21'!$A$1:$F$83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3'!$A$1:$F$84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4'!$A$1:$F$87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H34" i="2" l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B5" i="2"/>
  <c r="F35" i="2" l="1"/>
  <c r="B33" i="2"/>
  <c r="B34" i="2"/>
  <c r="E37" i="88" l="1"/>
  <c r="E10" i="88"/>
  <c r="I18" i="88"/>
  <c r="I22" i="88"/>
  <c r="F10" i="88"/>
  <c r="F90" i="88" l="1"/>
  <c r="E90" i="88"/>
  <c r="B21" i="2"/>
  <c r="B7" i="2"/>
  <c r="B32" i="2"/>
  <c r="B31" i="2"/>
  <c r="B30" i="2"/>
  <c r="B29" i="2"/>
  <c r="B28" i="2"/>
  <c r="B27" i="2"/>
  <c r="B26" i="2"/>
  <c r="B25" i="2"/>
  <c r="B24" i="2"/>
  <c r="B23" i="2"/>
  <c r="B22" i="2"/>
  <c r="B20" i="2"/>
  <c r="B19" i="2"/>
  <c r="B18" i="2"/>
  <c r="B17" i="2"/>
  <c r="B16" i="2"/>
  <c r="B15" i="2"/>
  <c r="B13" i="2"/>
  <c r="B12" i="2"/>
  <c r="B11" i="2"/>
  <c r="B10" i="2"/>
  <c r="B9" i="2"/>
  <c r="B8" i="2"/>
  <c r="B6" i="2"/>
  <c r="B4" i="2"/>
  <c r="F18" i="68"/>
  <c r="F10" i="86"/>
  <c r="F10" i="85"/>
  <c r="F10" i="69"/>
  <c r="E14" i="86" l="1"/>
  <c r="F37" i="86"/>
  <c r="E4" i="86"/>
  <c r="I18" i="86"/>
  <c r="I22" i="86" s="1"/>
  <c r="B10" i="86"/>
  <c r="F64" i="85" l="1"/>
  <c r="I18" i="85"/>
  <c r="I22" i="85" s="1"/>
  <c r="F13" i="84" l="1"/>
  <c r="F14" i="84"/>
  <c r="F15" i="84"/>
  <c r="F16" i="84"/>
  <c r="F17" i="84"/>
  <c r="E14" i="84"/>
  <c r="E15" i="84"/>
  <c r="E16" i="84"/>
  <c r="E17" i="84"/>
  <c r="D13" i="84"/>
  <c r="D14" i="84"/>
  <c r="E10" i="84"/>
  <c r="E37" i="84"/>
  <c r="F37" i="84"/>
  <c r="I18" i="84"/>
  <c r="I22" i="84" s="1"/>
  <c r="E75" i="83" l="1"/>
  <c r="F10" i="83"/>
  <c r="E12" i="83"/>
  <c r="F18" i="83"/>
  <c r="E18" i="83"/>
  <c r="I22" i="83"/>
  <c r="I18" i="83"/>
  <c r="F10" i="82" l="1"/>
  <c r="E17" i="82"/>
  <c r="F18" i="82"/>
  <c r="E37" i="82"/>
  <c r="F37" i="82"/>
  <c r="I22" i="82"/>
  <c r="I18" i="82"/>
  <c r="E10" i="81" l="1"/>
  <c r="F10" i="81"/>
  <c r="E18" i="81"/>
  <c r="F18" i="81"/>
  <c r="F10" i="67"/>
  <c r="F18" i="67"/>
  <c r="F79" i="81"/>
  <c r="I18" i="81"/>
  <c r="I22" i="81" s="1"/>
  <c r="F90" i="81"/>
  <c r="E90" i="81"/>
  <c r="E10" i="69" l="1"/>
  <c r="I18" i="69"/>
  <c r="I22" i="69" s="1"/>
  <c r="E18" i="69"/>
  <c r="F18" i="69"/>
  <c r="E65" i="68" l="1"/>
  <c r="F65" i="68"/>
  <c r="E37" i="68"/>
  <c r="F37" i="68"/>
  <c r="B65" i="68"/>
  <c r="E18" i="68"/>
  <c r="I22" i="68"/>
  <c r="I18" i="68"/>
  <c r="E92" i="68"/>
  <c r="F92" i="68"/>
  <c r="B80" i="68" l="1"/>
  <c r="D14" i="67" l="1"/>
  <c r="E12" i="67"/>
  <c r="E10" i="67"/>
  <c r="F37" i="67"/>
  <c r="E37" i="67"/>
  <c r="I18" i="67"/>
  <c r="I22" i="67" s="1"/>
  <c r="I18" i="66" l="1"/>
  <c r="E64" i="66"/>
  <c r="F64" i="66"/>
  <c r="E37" i="66"/>
  <c r="F37" i="66"/>
  <c r="I22" i="66" l="1"/>
  <c r="B64" i="66"/>
  <c r="E13" i="66"/>
  <c r="F39" i="66"/>
  <c r="E20" i="65" l="1"/>
  <c r="F20" i="65"/>
  <c r="I18" i="65"/>
  <c r="I24" i="65" s="1"/>
  <c r="E16" i="65"/>
  <c r="F37" i="62" l="1"/>
  <c r="E37" i="62" l="1"/>
  <c r="F64" i="59" l="1"/>
  <c r="B18" i="59"/>
  <c r="F17" i="59"/>
  <c r="F13" i="59"/>
  <c r="F16" i="59"/>
  <c r="B64" i="59"/>
  <c r="F37" i="28" l="1"/>
  <c r="E10" i="28"/>
  <c r="F10" i="28"/>
  <c r="E5" i="28"/>
  <c r="I18" i="28"/>
  <c r="I22" i="28" s="1"/>
  <c r="E64" i="77" l="1"/>
  <c r="F64" i="77"/>
  <c r="E18" i="77" l="1"/>
  <c r="I18" i="77"/>
  <c r="I22" i="77" s="1"/>
  <c r="E10" i="77"/>
  <c r="F18" i="77"/>
  <c r="E4" i="77"/>
  <c r="I18" i="76" l="1"/>
  <c r="I22" i="76" l="1"/>
  <c r="C64" i="76"/>
  <c r="F39" i="76"/>
  <c r="F10" i="75" l="1"/>
  <c r="F4" i="75"/>
  <c r="F18" i="75"/>
  <c r="I22" i="75"/>
  <c r="I18" i="75"/>
  <c r="E18" i="75"/>
  <c r="I22" i="74" l="1"/>
  <c r="I18" i="74"/>
  <c r="E23" i="73" l="1"/>
  <c r="F23" i="73"/>
  <c r="D83" i="73"/>
  <c r="F87" i="73"/>
  <c r="E87" i="73"/>
  <c r="F86" i="73"/>
  <c r="E86" i="73"/>
  <c r="I23" i="73"/>
  <c r="I27" i="73" s="1"/>
  <c r="E77" i="72" l="1"/>
  <c r="B77" i="72"/>
  <c r="E74" i="72"/>
  <c r="I18" i="72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D90" i="88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D32" i="88"/>
  <c r="F32" i="88" s="1"/>
  <c r="F37" i="88" s="1"/>
  <c r="D31" i="88"/>
  <c r="E31" i="88" s="1"/>
  <c r="E30" i="88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D5" i="88"/>
  <c r="F5" i="88" s="1"/>
  <c r="D4" i="88"/>
  <c r="E4" i="88" s="1"/>
  <c r="D3" i="88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I22" i="87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D14" i="86"/>
  <c r="D13" i="86"/>
  <c r="F13" i="86" s="1"/>
  <c r="D12" i="86"/>
  <c r="D18" i="86" s="1"/>
  <c r="C10" i="86"/>
  <c r="D9" i="86"/>
  <c r="F9" i="86" s="1"/>
  <c r="D8" i="86"/>
  <c r="F8" i="86" s="1"/>
  <c r="D7" i="86"/>
  <c r="E7" i="86" s="1"/>
  <c r="D6" i="86"/>
  <c r="F6" i="86" s="1"/>
  <c r="D5" i="86"/>
  <c r="E5" i="86" s="1"/>
  <c r="D4" i="86"/>
  <c r="D3" i="86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D59" i="85"/>
  <c r="F59" i="85" s="1"/>
  <c r="D58" i="85"/>
  <c r="F58" i="85" s="1"/>
  <c r="F57" i="85"/>
  <c r="D57" i="85"/>
  <c r="E57" i="85" s="1"/>
  <c r="E56" i="85"/>
  <c r="D56" i="85"/>
  <c r="F56" i="85" s="1"/>
  <c r="F55" i="85"/>
  <c r="D55" i="85"/>
  <c r="E55" i="85" s="1"/>
  <c r="D54" i="85"/>
  <c r="F54" i="85" s="1"/>
  <c r="D53" i="85"/>
  <c r="E53" i="85" s="1"/>
  <c r="E52" i="85"/>
  <c r="D52" i="85"/>
  <c r="F52" i="85" s="1"/>
  <c r="F51" i="85"/>
  <c r="D51" i="85"/>
  <c r="E51" i="85" s="1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D45" i="85"/>
  <c r="E45" i="85" s="1"/>
  <c r="D44" i="85"/>
  <c r="F44" i="85" s="1"/>
  <c r="F43" i="85"/>
  <c r="D43" i="85"/>
  <c r="E43" i="85" s="1"/>
  <c r="D42" i="85"/>
  <c r="F42" i="85" s="1"/>
  <c r="F41" i="85"/>
  <c r="D41" i="85"/>
  <c r="E41" i="85" s="1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D31" i="85"/>
  <c r="E31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5" i="85"/>
  <c r="D5" i="85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D32" i="84"/>
  <c r="F32" i="84" s="1"/>
  <c r="D31" i="84"/>
  <c r="E31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D22" i="84"/>
  <c r="E22" i="84" s="1"/>
  <c r="D21" i="84"/>
  <c r="E21" i="84" s="1"/>
  <c r="E20" i="84"/>
  <c r="D20" i="84"/>
  <c r="F20" i="84" s="1"/>
  <c r="C18" i="84"/>
  <c r="B18" i="84"/>
  <c r="D17" i="84"/>
  <c r="D16" i="84"/>
  <c r="D15" i="84"/>
  <c r="D12" i="84"/>
  <c r="E12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C98" i="83" s="1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F31" i="83"/>
  <c r="F37" i="83" s="1"/>
  <c r="D31" i="83"/>
  <c r="E31" i="83" s="1"/>
  <c r="E30" i="83"/>
  <c r="E37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D14" i="83"/>
  <c r="E14" i="83" s="1"/>
  <c r="E13" i="83"/>
  <c r="D13" i="83"/>
  <c r="F13" i="83" s="1"/>
  <c r="D12" i="83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D17" i="82"/>
  <c r="F17" i="82" s="1"/>
  <c r="F16" i="82"/>
  <c r="D16" i="82"/>
  <c r="E16" i="82" s="1"/>
  <c r="D15" i="82"/>
  <c r="F15" i="82" s="1"/>
  <c r="F14" i="82"/>
  <c r="D14" i="82"/>
  <c r="E14" i="82" s="1"/>
  <c r="E13" i="82"/>
  <c r="D13" i="82"/>
  <c r="F13" i="82" s="1"/>
  <c r="D12" i="82"/>
  <c r="E12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D4" i="82"/>
  <c r="F4" i="82" s="1"/>
  <c r="D3" i="82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D90" i="8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B79" i="81"/>
  <c r="E78" i="81"/>
  <c r="D78" i="8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E75" i="81" s="1"/>
  <c r="D68" i="81"/>
  <c r="E68" i="81" s="1"/>
  <c r="D67" i="81"/>
  <c r="E67" i="81" s="1"/>
  <c r="D66" i="81"/>
  <c r="E66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D31" i="81"/>
  <c r="E31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E5" i="81"/>
  <c r="D5" i="81"/>
  <c r="F5" i="81" s="1"/>
  <c r="D4" i="81"/>
  <c r="E4" i="81" s="1"/>
  <c r="E3" i="8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B98" i="80" s="1"/>
  <c r="D78" i="80"/>
  <c r="E78" i="80" s="1"/>
  <c r="D77" i="80"/>
  <c r="E77" i="80" s="1"/>
  <c r="E79" i="80" s="1"/>
  <c r="F75" i="80"/>
  <c r="E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E66" i="80"/>
  <c r="D66" i="80"/>
  <c r="D75" i="80" s="1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F30" i="80"/>
  <c r="F37" i="80" s="1"/>
  <c r="D30" i="80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I22" i="80"/>
  <c r="E22" i="80"/>
  <c r="D22" i="80"/>
  <c r="F22" i="80" s="1"/>
  <c r="E21" i="80"/>
  <c r="D21" i="80"/>
  <c r="F21" i="80" s="1"/>
  <c r="F20" i="80"/>
  <c r="D20" i="80"/>
  <c r="E18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E5" i="80"/>
  <c r="D5" i="80"/>
  <c r="F5" i="80" s="1"/>
  <c r="D4" i="80"/>
  <c r="E4" i="80" s="1"/>
  <c r="E3" i="80"/>
  <c r="E10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D14" i="69"/>
  <c r="E14" i="69" s="1"/>
  <c r="E13" i="69"/>
  <c r="D13" i="69"/>
  <c r="F13" i="69" s="1"/>
  <c r="D12" i="69"/>
  <c r="E12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E4" i="69"/>
  <c r="D4" i="69"/>
  <c r="F4" i="69" s="1"/>
  <c r="D3" i="69"/>
  <c r="D10" i="69" s="1"/>
  <c r="C98" i="68"/>
  <c r="B98" i="68"/>
  <c r="E97" i="68"/>
  <c r="D97" i="68"/>
  <c r="F97" i="68" s="1"/>
  <c r="F96" i="68"/>
  <c r="D96" i="68"/>
  <c r="E96" i="68" s="1"/>
  <c r="E95" i="68"/>
  <c r="D95" i="68"/>
  <c r="F95" i="68" s="1"/>
  <c r="F94" i="68"/>
  <c r="D94" i="68"/>
  <c r="E94" i="68" s="1"/>
  <c r="E93" i="68"/>
  <c r="D93" i="68"/>
  <c r="F93" i="68" s="1"/>
  <c r="D92" i="68"/>
  <c r="D91" i="68"/>
  <c r="C89" i="68"/>
  <c r="B89" i="68"/>
  <c r="E88" i="68"/>
  <c r="D88" i="68"/>
  <c r="F88" i="68" s="1"/>
  <c r="F87" i="68"/>
  <c r="D87" i="68"/>
  <c r="E87" i="68" s="1"/>
  <c r="E86" i="68"/>
  <c r="D86" i="68"/>
  <c r="F86" i="68" s="1"/>
  <c r="F85" i="68"/>
  <c r="D85" i="68"/>
  <c r="E85" i="68" s="1"/>
  <c r="E84" i="68"/>
  <c r="D84" i="68"/>
  <c r="F84" i="68" s="1"/>
  <c r="F83" i="68"/>
  <c r="F89" i="68" s="1"/>
  <c r="D83" i="68"/>
  <c r="E83" i="68" s="1"/>
  <c r="E82" i="68"/>
  <c r="E89" i="68" s="1"/>
  <c r="D82" i="68"/>
  <c r="F82" i="68" s="1"/>
  <c r="C80" i="68"/>
  <c r="E79" i="68"/>
  <c r="D79" i="68"/>
  <c r="E78" i="68"/>
  <c r="E80" i="68" s="1"/>
  <c r="D78" i="68"/>
  <c r="D80" i="68" s="1"/>
  <c r="F76" i="68"/>
  <c r="C76" i="68"/>
  <c r="B76" i="68"/>
  <c r="D75" i="68"/>
  <c r="E75" i="68" s="1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C65" i="68"/>
  <c r="D63" i="68"/>
  <c r="E63" i="68" s="1"/>
  <c r="D62" i="68"/>
  <c r="D61" i="68"/>
  <c r="E61" i="68" s="1"/>
  <c r="D60" i="68"/>
  <c r="F60" i="68" s="1"/>
  <c r="D59" i="68"/>
  <c r="D58" i="68"/>
  <c r="F58" i="68" s="1"/>
  <c r="D57" i="68"/>
  <c r="E57" i="68" s="1"/>
  <c r="D56" i="68"/>
  <c r="F56" i="68" s="1"/>
  <c r="D55" i="68"/>
  <c r="E55" i="68" s="1"/>
  <c r="D54" i="68"/>
  <c r="F54" i="68" s="1"/>
  <c r="D53" i="68"/>
  <c r="E53" i="68" s="1"/>
  <c r="E52" i="68"/>
  <c r="D52" i="68"/>
  <c r="F52" i="68" s="1"/>
  <c r="D51" i="68"/>
  <c r="E51" i="68" s="1"/>
  <c r="D50" i="68"/>
  <c r="F50" i="68" s="1"/>
  <c r="D49" i="68"/>
  <c r="E49" i="68" s="1"/>
  <c r="E48" i="68"/>
  <c r="D48" i="68"/>
  <c r="F48" i="68" s="1"/>
  <c r="D47" i="68"/>
  <c r="E47" i="68" s="1"/>
  <c r="D46" i="68"/>
  <c r="F46" i="68" s="1"/>
  <c r="D45" i="68"/>
  <c r="E45" i="68" s="1"/>
  <c r="D44" i="68"/>
  <c r="F44" i="68" s="1"/>
  <c r="D43" i="68"/>
  <c r="E43" i="68" s="1"/>
  <c r="E42" i="68"/>
  <c r="D42" i="68"/>
  <c r="F42" i="68" s="1"/>
  <c r="D41" i="68"/>
  <c r="E41" i="68" s="1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F22" i="68"/>
  <c r="D22" i="68"/>
  <c r="E22" i="68" s="1"/>
  <c r="F21" i="68"/>
  <c r="D21" i="68"/>
  <c r="E21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D13" i="68"/>
  <c r="F13" i="68" s="1"/>
  <c r="F12" i="68"/>
  <c r="D12" i="68"/>
  <c r="E12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E10" i="68" s="1"/>
  <c r="E4" i="68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D31" i="67"/>
  <c r="E31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D15" i="67"/>
  <c r="F15" i="67" s="1"/>
  <c r="D13" i="67"/>
  <c r="F13" i="67" s="1"/>
  <c r="D12" i="67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F97" i="66" s="1"/>
  <c r="D91" i="66"/>
  <c r="E91" i="66" s="1"/>
  <c r="E90" i="66"/>
  <c r="E97" i="66" s="1"/>
  <c r="D90" i="66"/>
  <c r="F90" i="66" s="1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D63" i="66"/>
  <c r="E63" i="66" s="1"/>
  <c r="E62" i="66"/>
  <c r="D62" i="66"/>
  <c r="F62" i="66" s="1"/>
  <c r="D61" i="66"/>
  <c r="E61" i="66" s="1"/>
  <c r="D60" i="66"/>
  <c r="F60" i="66" s="1"/>
  <c r="D59" i="66"/>
  <c r="D58" i="66"/>
  <c r="F58" i="66" s="1"/>
  <c r="D57" i="66"/>
  <c r="E57" i="66" s="1"/>
  <c r="E56" i="66"/>
  <c r="D56" i="66"/>
  <c r="F56" i="66" s="1"/>
  <c r="D55" i="66"/>
  <c r="E55" i="66" s="1"/>
  <c r="D54" i="66"/>
  <c r="F54" i="66" s="1"/>
  <c r="D53" i="66"/>
  <c r="E53" i="66" s="1"/>
  <c r="E52" i="66"/>
  <c r="D52" i="66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D46" i="66"/>
  <c r="F46" i="66" s="1"/>
  <c r="D45" i="66"/>
  <c r="E45" i="66" s="1"/>
  <c r="D44" i="66"/>
  <c r="F44" i="66" s="1"/>
  <c r="D43" i="66"/>
  <c r="E43" i="66" s="1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D16" i="66"/>
  <c r="D15" i="66"/>
  <c r="F15" i="66" s="1"/>
  <c r="D14" i="66"/>
  <c r="E14" i="66" s="1"/>
  <c r="D13" i="66"/>
  <c r="F12" i="66"/>
  <c r="D12" i="66"/>
  <c r="E12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E4" i="66"/>
  <c r="D4" i="66"/>
  <c r="F4" i="66" s="1"/>
  <c r="D3" i="66"/>
  <c r="D10" i="66" s="1"/>
  <c r="C99" i="65"/>
  <c r="B99" i="65"/>
  <c r="E98" i="65"/>
  <c r="D98" i="65"/>
  <c r="F98" i="65" s="1"/>
  <c r="F97" i="65"/>
  <c r="D97" i="65"/>
  <c r="E97" i="65" s="1"/>
  <c r="E96" i="65"/>
  <c r="D96" i="65"/>
  <c r="F96" i="65" s="1"/>
  <c r="F95" i="65"/>
  <c r="D95" i="65"/>
  <c r="E95" i="65" s="1"/>
  <c r="E94" i="65"/>
  <c r="D94" i="65"/>
  <c r="F94" i="65" s="1"/>
  <c r="F93" i="65"/>
  <c r="F99" i="65" s="1"/>
  <c r="D93" i="65"/>
  <c r="E93" i="65" s="1"/>
  <c r="E92" i="65"/>
  <c r="E99" i="65" s="1"/>
  <c r="D92" i="65"/>
  <c r="F92" i="65" s="1"/>
  <c r="C90" i="65"/>
  <c r="B90" i="65"/>
  <c r="E89" i="65"/>
  <c r="D89" i="65"/>
  <c r="F89" i="65" s="1"/>
  <c r="F88" i="65"/>
  <c r="D88" i="65"/>
  <c r="E88" i="65" s="1"/>
  <c r="E87" i="65"/>
  <c r="D87" i="65"/>
  <c r="F87" i="65" s="1"/>
  <c r="F86" i="65"/>
  <c r="D86" i="65"/>
  <c r="E86" i="65" s="1"/>
  <c r="E85" i="65"/>
  <c r="D85" i="65"/>
  <c r="F85" i="65" s="1"/>
  <c r="F84" i="65"/>
  <c r="F90" i="65" s="1"/>
  <c r="D84" i="65"/>
  <c r="E84" i="65" s="1"/>
  <c r="E83" i="65"/>
  <c r="E90" i="65" s="1"/>
  <c r="D83" i="65"/>
  <c r="F83" i="65" s="1"/>
  <c r="E81" i="65"/>
  <c r="C81" i="65"/>
  <c r="B81" i="65"/>
  <c r="E80" i="65"/>
  <c r="D80" i="65"/>
  <c r="E79" i="65"/>
  <c r="D79" i="65"/>
  <c r="D81" i="65" s="1"/>
  <c r="F77" i="65"/>
  <c r="C77" i="65"/>
  <c r="B77" i="65"/>
  <c r="D76" i="65"/>
  <c r="E76" i="65" s="1"/>
  <c r="D75" i="65"/>
  <c r="E75" i="65" s="1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C66" i="65"/>
  <c r="B66" i="65"/>
  <c r="D65" i="65"/>
  <c r="E65" i="65" s="1"/>
  <c r="E64" i="65"/>
  <c r="D64" i="65"/>
  <c r="F64" i="65" s="1"/>
  <c r="D63" i="65"/>
  <c r="E63" i="65" s="1"/>
  <c r="E62" i="65"/>
  <c r="D62" i="65"/>
  <c r="F62" i="65" s="1"/>
  <c r="D61" i="65"/>
  <c r="E60" i="65"/>
  <c r="D60" i="65"/>
  <c r="F60" i="65" s="1"/>
  <c r="D59" i="65"/>
  <c r="E59" i="65" s="1"/>
  <c r="E58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E50" i="65"/>
  <c r="D50" i="65"/>
  <c r="F50" i="65" s="1"/>
  <c r="D49" i="65"/>
  <c r="E49" i="65" s="1"/>
  <c r="E48" i="65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3" i="65" s="1"/>
  <c r="E42" i="65"/>
  <c r="D42" i="65"/>
  <c r="F42" i="65" s="1"/>
  <c r="D41" i="65"/>
  <c r="E41" i="65" s="1"/>
  <c r="E40" i="65"/>
  <c r="D40" i="65"/>
  <c r="F40" i="65" s="1"/>
  <c r="C39" i="65"/>
  <c r="B39" i="65"/>
  <c r="E38" i="65"/>
  <c r="D38" i="65"/>
  <c r="F38" i="65" s="1"/>
  <c r="D37" i="65"/>
  <c r="E37" i="65" s="1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C30" i="65"/>
  <c r="B30" i="65"/>
  <c r="E29" i="65"/>
  <c r="D29" i="65"/>
  <c r="F29" i="65" s="1"/>
  <c r="D28" i="65"/>
  <c r="E28" i="65" s="1"/>
  <c r="E27" i="65"/>
  <c r="D27" i="65"/>
  <c r="F27" i="65" s="1"/>
  <c r="D26" i="65"/>
  <c r="E26" i="65" s="1"/>
  <c r="D25" i="65"/>
  <c r="E25" i="65" s="1"/>
  <c r="F24" i="65"/>
  <c r="D24" i="65"/>
  <c r="E24" i="65" s="1"/>
  <c r="F23" i="65"/>
  <c r="D23" i="65"/>
  <c r="E23" i="65" s="1"/>
  <c r="E22" i="65"/>
  <c r="E30" i="65" s="1"/>
  <c r="D22" i="65"/>
  <c r="F22" i="65" s="1"/>
  <c r="C20" i="65"/>
  <c r="B20" i="65"/>
  <c r="E17" i="65"/>
  <c r="D17" i="65"/>
  <c r="F17" i="65" s="1"/>
  <c r="D16" i="65"/>
  <c r="D15" i="65"/>
  <c r="F15" i="65" s="1"/>
  <c r="D14" i="65"/>
  <c r="E14" i="65" s="1"/>
  <c r="E13" i="65"/>
  <c r="D13" i="65"/>
  <c r="F13" i="65" s="1"/>
  <c r="D12" i="65"/>
  <c r="E12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E4" i="65"/>
  <c r="D4" i="65"/>
  <c r="F4" i="65" s="1"/>
  <c r="D3" i="65"/>
  <c r="D10" i="65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C98" i="63" s="1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F37" i="63" s="1"/>
  <c r="D31" i="63"/>
  <c r="E31" i="63" s="1"/>
  <c r="E30" i="63"/>
  <c r="E37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I22" i="63"/>
  <c r="D22" i="63"/>
  <c r="E22" i="63" s="1"/>
  <c r="D21" i="63"/>
  <c r="E21" i="63" s="1"/>
  <c r="E20" i="63"/>
  <c r="D20" i="63"/>
  <c r="F20" i="63" s="1"/>
  <c r="C18" i="63"/>
  <c r="B18" i="63"/>
  <c r="E17" i="63"/>
  <c r="D17" i="63"/>
  <c r="F17" i="63" s="1"/>
  <c r="D16" i="63"/>
  <c r="E16" i="63" s="1"/>
  <c r="E15" i="63"/>
  <c r="D15" i="63"/>
  <c r="F15" i="63" s="1"/>
  <c r="D14" i="63"/>
  <c r="E14" i="63" s="1"/>
  <c r="E13" i="63"/>
  <c r="D13" i="63"/>
  <c r="F13" i="63" s="1"/>
  <c r="D12" i="63"/>
  <c r="E12" i="63" s="1"/>
  <c r="E18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E3" i="63"/>
  <c r="E10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D32" i="62"/>
  <c r="F32" i="62" s="1"/>
  <c r="D31" i="62"/>
  <c r="E31" i="62" s="1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10" i="62" s="1"/>
  <c r="E8" i="62"/>
  <c r="D8" i="62"/>
  <c r="F8" i="62" s="1"/>
  <c r="D7" i="62"/>
  <c r="E7" i="62" s="1"/>
  <c r="E6" i="62"/>
  <c r="D6" i="62"/>
  <c r="F6" i="62" s="1"/>
  <c r="D5" i="62"/>
  <c r="E5" i="62" s="1"/>
  <c r="D4" i="62"/>
  <c r="F4" i="62" s="1"/>
  <c r="D3" i="62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D92" i="61"/>
  <c r="D90" i="6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D31" i="61"/>
  <c r="E31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D22" i="61"/>
  <c r="E22" i="61" s="1"/>
  <c r="D21" i="61"/>
  <c r="E21" i="61" s="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C98" i="60" s="1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D31" i="60"/>
  <c r="D30" i="60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8" i="60" s="1"/>
  <c r="C10" i="60"/>
  <c r="B10" i="60"/>
  <c r="E9" i="60"/>
  <c r="D9" i="60"/>
  <c r="F9" i="60" s="1"/>
  <c r="D8" i="60"/>
  <c r="E8" i="60" s="1"/>
  <c r="D6" i="60"/>
  <c r="E6" i="60" s="1"/>
  <c r="D5" i="60"/>
  <c r="D4" i="60"/>
  <c r="E4" i="60" s="1"/>
  <c r="E3" i="60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D91" i="59"/>
  <c r="E91" i="59" s="1"/>
  <c r="D90" i="59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C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D52" i="59"/>
  <c r="F52" i="59" s="1"/>
  <c r="D51" i="59"/>
  <c r="E51" i="59" s="1"/>
  <c r="D50" i="59"/>
  <c r="F50" i="59" s="1"/>
  <c r="D49" i="59"/>
  <c r="E49" i="59" s="1"/>
  <c r="E48" i="59"/>
  <c r="D48" i="59"/>
  <c r="F48" i="59" s="1"/>
  <c r="D47" i="59"/>
  <c r="E47" i="59" s="1"/>
  <c r="D46" i="59"/>
  <c r="F46" i="59" s="1"/>
  <c r="D45" i="59"/>
  <c r="E45" i="59" s="1"/>
  <c r="D44" i="59"/>
  <c r="F44" i="59" s="1"/>
  <c r="D43" i="59"/>
  <c r="E43" i="59" s="1"/>
  <c r="D42" i="59"/>
  <c r="F42" i="59" s="1"/>
  <c r="D41" i="59"/>
  <c r="E41" i="59" s="1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F22" i="59"/>
  <c r="D22" i="59"/>
  <c r="E22" i="59" s="1"/>
  <c r="F21" i="59"/>
  <c r="D21" i="59"/>
  <c r="E21" i="59" s="1"/>
  <c r="E20" i="59"/>
  <c r="E28" i="59" s="1"/>
  <c r="D20" i="59"/>
  <c r="F20" i="59" s="1"/>
  <c r="C18" i="59"/>
  <c r="E17" i="59"/>
  <c r="D17" i="59"/>
  <c r="D16" i="59"/>
  <c r="E16" i="59" s="1"/>
  <c r="D15" i="59"/>
  <c r="F15" i="59" s="1"/>
  <c r="D14" i="59"/>
  <c r="D13" i="59"/>
  <c r="C10" i="59"/>
  <c r="B10" i="59"/>
  <c r="D9" i="59"/>
  <c r="E9" i="59" s="1"/>
  <c r="E8" i="59"/>
  <c r="D8" i="59"/>
  <c r="F8" i="59" s="1"/>
  <c r="D7" i="59"/>
  <c r="E6" i="59"/>
  <c r="D6" i="59"/>
  <c r="F6" i="59" s="1"/>
  <c r="E4" i="59"/>
  <c r="D4" i="59"/>
  <c r="F4" i="59" s="1"/>
  <c r="D3" i="59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D90" i="28"/>
  <c r="F90" i="28" s="1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D31" i="28"/>
  <c r="E31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D13" i="28"/>
  <c r="F13" i="28" s="1"/>
  <c r="D12" i="28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D5" i="28"/>
  <c r="D4" i="28"/>
  <c r="E4" i="28" s="1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I22" i="79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C98" i="78" s="1"/>
  <c r="B97" i="78"/>
  <c r="B98" i="78" s="1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I22" i="78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C98" i="77" s="1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D49" i="77"/>
  <c r="F49" i="77" s="1"/>
  <c r="D48" i="77"/>
  <c r="F48" i="77" s="1"/>
  <c r="D47" i="77"/>
  <c r="F47" i="77" s="1"/>
  <c r="D46" i="77"/>
  <c r="F46" i="77" s="1"/>
  <c r="E45" i="77"/>
  <c r="D45" i="77"/>
  <c r="F45" i="77" s="1"/>
  <c r="D44" i="77"/>
  <c r="F44" i="77" s="1"/>
  <c r="D43" i="77"/>
  <c r="F43" i="77" s="1"/>
  <c r="D42" i="77"/>
  <c r="F42" i="77" s="1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D14" i="77"/>
  <c r="F14" i="77" s="1"/>
  <c r="D13" i="77"/>
  <c r="F13" i="77" s="1"/>
  <c r="E12" i="77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D5" i="77"/>
  <c r="F5" i="77" s="1"/>
  <c r="D4" i="77"/>
  <c r="E3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B64" i="76"/>
  <c r="D63" i="76"/>
  <c r="E63" i="76" s="1"/>
  <c r="E62" i="76"/>
  <c r="D62" i="76"/>
  <c r="F62" i="76" s="1"/>
  <c r="D61" i="76"/>
  <c r="E61" i="76" s="1"/>
  <c r="D60" i="76"/>
  <c r="F60" i="76" s="1"/>
  <c r="D59" i="76"/>
  <c r="D58" i="76"/>
  <c r="F58" i="76" s="1"/>
  <c r="D57" i="76"/>
  <c r="E57" i="76" s="1"/>
  <c r="D56" i="76"/>
  <c r="F56" i="76" s="1"/>
  <c r="D55" i="76"/>
  <c r="E55" i="76" s="1"/>
  <c r="D54" i="76"/>
  <c r="F54" i="76" s="1"/>
  <c r="D53" i="76"/>
  <c r="E53" i="76" s="1"/>
  <c r="D52" i="76"/>
  <c r="F52" i="76" s="1"/>
  <c r="D51" i="76"/>
  <c r="E51" i="76" s="1"/>
  <c r="E50" i="76"/>
  <c r="D50" i="76"/>
  <c r="F50" i="76" s="1"/>
  <c r="D49" i="76"/>
  <c r="E48" i="76"/>
  <c r="D48" i="76"/>
  <c r="F48" i="76" s="1"/>
  <c r="D47" i="76"/>
  <c r="E47" i="76" s="1"/>
  <c r="D46" i="76"/>
  <c r="F46" i="76" s="1"/>
  <c r="D45" i="76"/>
  <c r="E45" i="76" s="1"/>
  <c r="D44" i="76"/>
  <c r="F44" i="76" s="1"/>
  <c r="D43" i="76"/>
  <c r="E43" i="76" s="1"/>
  <c r="D42" i="76"/>
  <c r="F42" i="76" s="1"/>
  <c r="D41" i="76"/>
  <c r="E41" i="76" s="1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F18" i="76" s="1"/>
  <c r="D16" i="76"/>
  <c r="E16" i="76" s="1"/>
  <c r="D15" i="76"/>
  <c r="F15" i="76" s="1"/>
  <c r="D14" i="76"/>
  <c r="E14" i="76" s="1"/>
  <c r="E13" i="76"/>
  <c r="D13" i="76"/>
  <c r="F13" i="76" s="1"/>
  <c r="F12" i="76"/>
  <c r="D12" i="76"/>
  <c r="E12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D4" i="76"/>
  <c r="F4" i="76" s="1"/>
  <c r="D3" i="76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D13" i="75"/>
  <c r="F13" i="75" s="1"/>
  <c r="D12" i="75"/>
  <c r="E12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E10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F97" i="74" s="1"/>
  <c r="D91" i="74"/>
  <c r="E91" i="74" s="1"/>
  <c r="E90" i="74"/>
  <c r="E97" i="74" s="1"/>
  <c r="D90" i="74"/>
  <c r="F90" i="74" s="1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C98" i="74" s="1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E30" i="74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F22" i="74"/>
  <c r="D22" i="74"/>
  <c r="E22" i="74" s="1"/>
  <c r="F21" i="74"/>
  <c r="D21" i="74"/>
  <c r="E21" i="74" s="1"/>
  <c r="E20" i="74"/>
  <c r="E28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F18" i="74" s="1"/>
  <c r="D14" i="74"/>
  <c r="E14" i="74" s="1"/>
  <c r="E18" i="74" s="1"/>
  <c r="D13" i="74"/>
  <c r="F13" i="74" s="1"/>
  <c r="D12" i="74"/>
  <c r="E12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102" i="73"/>
  <c r="B102" i="73"/>
  <c r="E101" i="73"/>
  <c r="D101" i="73"/>
  <c r="F101" i="73" s="1"/>
  <c r="D100" i="73"/>
  <c r="E100" i="73" s="1"/>
  <c r="D99" i="73"/>
  <c r="F99" i="73" s="1"/>
  <c r="D98" i="73"/>
  <c r="E98" i="73" s="1"/>
  <c r="E97" i="73"/>
  <c r="D97" i="73"/>
  <c r="F97" i="73" s="1"/>
  <c r="D96" i="73"/>
  <c r="E96" i="73" s="1"/>
  <c r="D95" i="73"/>
  <c r="C93" i="73"/>
  <c r="B93" i="73"/>
  <c r="E92" i="73"/>
  <c r="D92" i="73"/>
  <c r="F92" i="73" s="1"/>
  <c r="D91" i="73"/>
  <c r="E91" i="73" s="1"/>
  <c r="D90" i="73"/>
  <c r="F90" i="73" s="1"/>
  <c r="D89" i="73"/>
  <c r="E89" i="73" s="1"/>
  <c r="E88" i="73"/>
  <c r="D88" i="73"/>
  <c r="F88" i="73" s="1"/>
  <c r="D87" i="73"/>
  <c r="D86" i="73"/>
  <c r="C84" i="73"/>
  <c r="B84" i="73"/>
  <c r="E83" i="73"/>
  <c r="D82" i="73"/>
  <c r="D84" i="73" s="1"/>
  <c r="F80" i="73"/>
  <c r="C80" i="73"/>
  <c r="B80" i="73"/>
  <c r="D79" i="73"/>
  <c r="E79" i="73" s="1"/>
  <c r="D78" i="73"/>
  <c r="E78" i="73" s="1"/>
  <c r="D77" i="73"/>
  <c r="E77" i="73" s="1"/>
  <c r="D76" i="73"/>
  <c r="E76" i="73" s="1"/>
  <c r="D75" i="73"/>
  <c r="D74" i="73"/>
  <c r="E74" i="73" s="1"/>
  <c r="D73" i="73"/>
  <c r="E73" i="73" s="1"/>
  <c r="D72" i="73"/>
  <c r="E72" i="73" s="1"/>
  <c r="D71" i="73"/>
  <c r="E71" i="73" s="1"/>
  <c r="C69" i="73"/>
  <c r="B69" i="73"/>
  <c r="D68" i="73"/>
  <c r="E68" i="73" s="1"/>
  <c r="D67" i="73"/>
  <c r="F67" i="73" s="1"/>
  <c r="D66" i="73"/>
  <c r="E66" i="73" s="1"/>
  <c r="D65" i="73"/>
  <c r="F65" i="73" s="1"/>
  <c r="D64" i="73"/>
  <c r="F64" i="73" s="1"/>
  <c r="D63" i="73"/>
  <c r="F63" i="73" s="1"/>
  <c r="D62" i="73"/>
  <c r="E62" i="73" s="1"/>
  <c r="D61" i="73"/>
  <c r="F61" i="73" s="1"/>
  <c r="D60" i="73"/>
  <c r="E60" i="73" s="1"/>
  <c r="D59" i="73"/>
  <c r="F59" i="73" s="1"/>
  <c r="D58" i="73"/>
  <c r="E58" i="73" s="1"/>
  <c r="D57" i="73"/>
  <c r="F57" i="73" s="1"/>
  <c r="D56" i="73"/>
  <c r="E56" i="73" s="1"/>
  <c r="D55" i="73"/>
  <c r="F55" i="73" s="1"/>
  <c r="D54" i="73"/>
  <c r="E54" i="73" s="1"/>
  <c r="D53" i="73"/>
  <c r="F53" i="73" s="1"/>
  <c r="D52" i="73"/>
  <c r="E52" i="73" s="1"/>
  <c r="D51" i="73"/>
  <c r="F51" i="73" s="1"/>
  <c r="D50" i="73"/>
  <c r="E50" i="73" s="1"/>
  <c r="D49" i="73"/>
  <c r="F49" i="73" s="1"/>
  <c r="D48" i="73"/>
  <c r="E48" i="73" s="1"/>
  <c r="D47" i="73"/>
  <c r="F47" i="73" s="1"/>
  <c r="D46" i="73"/>
  <c r="E46" i="73" s="1"/>
  <c r="D45" i="73"/>
  <c r="F45" i="73" s="1"/>
  <c r="D44" i="73"/>
  <c r="E44" i="73" s="1"/>
  <c r="D43" i="73"/>
  <c r="F43" i="73" s="1"/>
  <c r="C42" i="73"/>
  <c r="B42" i="73"/>
  <c r="D41" i="73"/>
  <c r="F41" i="73" s="1"/>
  <c r="D40" i="73"/>
  <c r="E40" i="73" s="1"/>
  <c r="D39" i="73"/>
  <c r="F39" i="73" s="1"/>
  <c r="D38" i="73"/>
  <c r="E38" i="73" s="1"/>
  <c r="D37" i="73"/>
  <c r="F37" i="73" s="1"/>
  <c r="D36" i="73"/>
  <c r="E36" i="73" s="1"/>
  <c r="D35" i="73"/>
  <c r="F35" i="73" s="1"/>
  <c r="C33" i="73"/>
  <c r="B33" i="73"/>
  <c r="D32" i="73"/>
  <c r="F32" i="73" s="1"/>
  <c r="D31" i="73"/>
  <c r="E31" i="73" s="1"/>
  <c r="D30" i="73"/>
  <c r="F30" i="73" s="1"/>
  <c r="D29" i="73"/>
  <c r="E29" i="73" s="1"/>
  <c r="D28" i="73"/>
  <c r="E28" i="73" s="1"/>
  <c r="D27" i="73"/>
  <c r="E27" i="73" s="1"/>
  <c r="D26" i="73"/>
  <c r="E26" i="73" s="1"/>
  <c r="D25" i="73"/>
  <c r="F25" i="73" s="1"/>
  <c r="C23" i="73"/>
  <c r="B23" i="73"/>
  <c r="D17" i="73"/>
  <c r="F17" i="73" s="1"/>
  <c r="D16" i="73"/>
  <c r="E16" i="73" s="1"/>
  <c r="E15" i="73"/>
  <c r="F15" i="73"/>
  <c r="D14" i="73"/>
  <c r="E14" i="73" s="1"/>
  <c r="D13" i="73"/>
  <c r="F13" i="73" s="1"/>
  <c r="D12" i="73"/>
  <c r="C10" i="73"/>
  <c r="B10" i="73"/>
  <c r="E9" i="73"/>
  <c r="D9" i="73"/>
  <c r="F9" i="73" s="1"/>
  <c r="D8" i="73"/>
  <c r="E8" i="73" s="1"/>
  <c r="D7" i="73"/>
  <c r="F7" i="73" s="1"/>
  <c r="D6" i="73"/>
  <c r="E6" i="73" s="1"/>
  <c r="E5" i="73"/>
  <c r="D5" i="73"/>
  <c r="F5" i="73" s="1"/>
  <c r="D4" i="73"/>
  <c r="E4" i="73" s="1"/>
  <c r="D3" i="73"/>
  <c r="F3" i="73" s="1"/>
  <c r="C99" i="72"/>
  <c r="B99" i="72"/>
  <c r="E98" i="72"/>
  <c r="D98" i="72"/>
  <c r="F98" i="72" s="1"/>
  <c r="D97" i="72"/>
  <c r="E97" i="72" s="1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C90" i="72"/>
  <c r="B90" i="72"/>
  <c r="E89" i="72"/>
  <c r="D89" i="72"/>
  <c r="F89" i="72" s="1"/>
  <c r="D88" i="72"/>
  <c r="E88" i="72" s="1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C81" i="72"/>
  <c r="B81" i="72"/>
  <c r="E80" i="72"/>
  <c r="D80" i="72"/>
  <c r="E79" i="72"/>
  <c r="E81" i="72" s="1"/>
  <c r="D79" i="72"/>
  <c r="D81" i="72" s="1"/>
  <c r="F77" i="72"/>
  <c r="C77" i="72"/>
  <c r="D74" i="72"/>
  <c r="D73" i="72"/>
  <c r="E73" i="72" s="1"/>
  <c r="D72" i="72"/>
  <c r="E72" i="72" s="1"/>
  <c r="D71" i="72"/>
  <c r="E71" i="72" s="1"/>
  <c r="D70" i="72"/>
  <c r="D69" i="72"/>
  <c r="E69" i="72" s="1"/>
  <c r="D68" i="72"/>
  <c r="E68" i="72" s="1"/>
  <c r="D67" i="72"/>
  <c r="E67" i="72" s="1"/>
  <c r="D66" i="72"/>
  <c r="E66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E13" i="72"/>
  <c r="D13" i="72"/>
  <c r="F13" i="72" s="1"/>
  <c r="D12" i="72"/>
  <c r="E12" i="72" s="1"/>
  <c r="E18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D3" i="72"/>
  <c r="F3" i="72" s="1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C98" i="71" s="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E56" i="7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E48" i="71"/>
  <c r="D48" i="71"/>
  <c r="F48" i="71" s="1"/>
  <c r="D47" i="71"/>
  <c r="E47" i="71" s="1"/>
  <c r="E46" i="71"/>
  <c r="D46" i="71"/>
  <c r="F46" i="71" s="1"/>
  <c r="D45" i="71"/>
  <c r="E45" i="71" s="1"/>
  <c r="E44" i="71"/>
  <c r="D44" i="71"/>
  <c r="F44" i="71" s="1"/>
  <c r="D43" i="71"/>
  <c r="E43" i="71" s="1"/>
  <c r="E42" i="71"/>
  <c r="D42" i="71"/>
  <c r="F42" i="71" s="1"/>
  <c r="D41" i="71"/>
  <c r="E41" i="71" s="1"/>
  <c r="E40" i="7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I22" i="7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F16" i="71"/>
  <c r="D16" i="71"/>
  <c r="E16" i="71" s="1"/>
  <c r="E15" i="71"/>
  <c r="D15" i="71"/>
  <c r="F15" i="71" s="1"/>
  <c r="F14" i="71"/>
  <c r="D14" i="71"/>
  <c r="E14" i="71" s="1"/>
  <c r="E13" i="7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10" i="71" s="1"/>
  <c r="D39" i="70"/>
  <c r="E39" i="70"/>
  <c r="F39" i="70"/>
  <c r="D40" i="70"/>
  <c r="E40" i="70" s="1"/>
  <c r="F40" i="70"/>
  <c r="D41" i="70"/>
  <c r="E41" i="70"/>
  <c r="F41" i="70"/>
  <c r="D42" i="70"/>
  <c r="E42" i="70" s="1"/>
  <c r="F42" i="70"/>
  <c r="D43" i="70"/>
  <c r="E43" i="70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/>
  <c r="F49" i="70"/>
  <c r="D50" i="70"/>
  <c r="E50" i="70" s="1"/>
  <c r="F50" i="70"/>
  <c r="D51" i="70"/>
  <c r="E51" i="70"/>
  <c r="F51" i="70"/>
  <c r="D52" i="70"/>
  <c r="E52" i="70" s="1"/>
  <c r="F52" i="70"/>
  <c r="D53" i="70"/>
  <c r="E53" i="70"/>
  <c r="F53" i="70"/>
  <c r="D54" i="70"/>
  <c r="E54" i="70" s="1"/>
  <c r="F54" i="70"/>
  <c r="D55" i="70"/>
  <c r="E55" i="70"/>
  <c r="F55" i="70"/>
  <c r="D56" i="70"/>
  <c r="E56" i="70" s="1"/>
  <c r="F56" i="70"/>
  <c r="D57" i="70"/>
  <c r="E57" i="70"/>
  <c r="F57" i="70"/>
  <c r="D58" i="70"/>
  <c r="E58" i="70" s="1"/>
  <c r="F58" i="70"/>
  <c r="D59" i="70"/>
  <c r="E59" i="70"/>
  <c r="F59" i="70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E5" i="88" l="1"/>
  <c r="E32" i="88"/>
  <c r="F31" i="88"/>
  <c r="E75" i="88"/>
  <c r="C98" i="88"/>
  <c r="F18" i="86"/>
  <c r="C98" i="86"/>
  <c r="E9" i="86"/>
  <c r="D10" i="86"/>
  <c r="E12" i="86"/>
  <c r="B98" i="86"/>
  <c r="E3" i="86"/>
  <c r="C98" i="85"/>
  <c r="E75" i="85"/>
  <c r="E58" i="85"/>
  <c r="E30" i="85"/>
  <c r="E37" i="85" s="1"/>
  <c r="F37" i="85"/>
  <c r="E54" i="85"/>
  <c r="F53" i="85"/>
  <c r="E50" i="85"/>
  <c r="F45" i="85"/>
  <c r="E44" i="85"/>
  <c r="E42" i="85"/>
  <c r="E3" i="85"/>
  <c r="E10" i="85" s="1"/>
  <c r="E40" i="85"/>
  <c r="C98" i="84"/>
  <c r="E32" i="84"/>
  <c r="E3" i="84"/>
  <c r="F31" i="84"/>
  <c r="E30" i="84"/>
  <c r="E3" i="83"/>
  <c r="E10" i="83" s="1"/>
  <c r="E15" i="82"/>
  <c r="E18" i="82" s="1"/>
  <c r="C98" i="82"/>
  <c r="D10" i="82"/>
  <c r="E4" i="82"/>
  <c r="E30" i="82"/>
  <c r="F12" i="82"/>
  <c r="E79" i="81"/>
  <c r="C98" i="81"/>
  <c r="E30" i="81"/>
  <c r="E37" i="81" s="1"/>
  <c r="F37" i="81"/>
  <c r="F14" i="69"/>
  <c r="F12" i="69"/>
  <c r="F62" i="68"/>
  <c r="D65" i="68"/>
  <c r="E62" i="68"/>
  <c r="E32" i="68"/>
  <c r="D10" i="68"/>
  <c r="E60" i="68"/>
  <c r="E13" i="68"/>
  <c r="E58" i="68"/>
  <c r="E56" i="68"/>
  <c r="E54" i="68"/>
  <c r="E50" i="68"/>
  <c r="C99" i="68"/>
  <c r="E46" i="68"/>
  <c r="E98" i="68"/>
  <c r="F98" i="68"/>
  <c r="E20" i="68"/>
  <c r="E28" i="68" s="1"/>
  <c r="E44" i="68"/>
  <c r="E40" i="68"/>
  <c r="F39" i="67"/>
  <c r="E15" i="67"/>
  <c r="E18" i="67" s="1"/>
  <c r="E13" i="67"/>
  <c r="F31" i="67"/>
  <c r="E3" i="67"/>
  <c r="C98" i="67"/>
  <c r="E30" i="67"/>
  <c r="E60" i="66"/>
  <c r="E58" i="66"/>
  <c r="C98" i="66"/>
  <c r="E42" i="66"/>
  <c r="E54" i="66"/>
  <c r="F52" i="66"/>
  <c r="D64" i="66"/>
  <c r="E30" i="66"/>
  <c r="E15" i="66"/>
  <c r="E18" i="66"/>
  <c r="F14" i="66"/>
  <c r="F18" i="66" s="1"/>
  <c r="E46" i="66"/>
  <c r="E44" i="66"/>
  <c r="C100" i="65"/>
  <c r="E15" i="65"/>
  <c r="F14" i="65"/>
  <c r="F12" i="65"/>
  <c r="C98" i="62"/>
  <c r="E32" i="62"/>
  <c r="E30" i="62"/>
  <c r="D10" i="62"/>
  <c r="E4" i="62"/>
  <c r="E97" i="61"/>
  <c r="F31" i="61"/>
  <c r="E37" i="61"/>
  <c r="F37" i="61"/>
  <c r="E3" i="61"/>
  <c r="E10" i="61" s="1"/>
  <c r="E88" i="61"/>
  <c r="E20" i="61"/>
  <c r="F31" i="60"/>
  <c r="E10" i="60"/>
  <c r="E37" i="60"/>
  <c r="F37" i="60"/>
  <c r="E52" i="59"/>
  <c r="E15" i="59"/>
  <c r="D10" i="59"/>
  <c r="E14" i="59"/>
  <c r="F14" i="59"/>
  <c r="E50" i="59"/>
  <c r="E90" i="59"/>
  <c r="E97" i="59" s="1"/>
  <c r="F90" i="59"/>
  <c r="F97" i="59" s="1"/>
  <c r="C98" i="59"/>
  <c r="E30" i="59"/>
  <c r="E46" i="59"/>
  <c r="E44" i="59"/>
  <c r="E64" i="59" s="1"/>
  <c r="E13" i="59"/>
  <c r="E42" i="59"/>
  <c r="E40" i="59"/>
  <c r="F31" i="28"/>
  <c r="D10" i="28"/>
  <c r="C98" i="28"/>
  <c r="E13" i="28"/>
  <c r="E30" i="28"/>
  <c r="E37" i="28" s="1"/>
  <c r="E3" i="28"/>
  <c r="E49" i="77"/>
  <c r="E14" i="77"/>
  <c r="E5" i="77"/>
  <c r="E47" i="77"/>
  <c r="E66" i="77"/>
  <c r="E75" i="77" s="1"/>
  <c r="B98" i="77"/>
  <c r="D10" i="77"/>
  <c r="E43" i="77"/>
  <c r="E41" i="77"/>
  <c r="E60" i="76"/>
  <c r="E58" i="76"/>
  <c r="C98" i="76"/>
  <c r="D10" i="76"/>
  <c r="E4" i="76"/>
  <c r="E56" i="76"/>
  <c r="E18" i="76"/>
  <c r="E15" i="76"/>
  <c r="F14" i="76"/>
  <c r="E54" i="76"/>
  <c r="E52" i="76"/>
  <c r="E30" i="76"/>
  <c r="E46" i="76"/>
  <c r="E64" i="76" s="1"/>
  <c r="E44" i="76"/>
  <c r="E42" i="76"/>
  <c r="E40" i="76"/>
  <c r="C98" i="75"/>
  <c r="E13" i="75"/>
  <c r="E3" i="75"/>
  <c r="E13" i="74"/>
  <c r="F12" i="74"/>
  <c r="E80" i="73"/>
  <c r="E3" i="73"/>
  <c r="E10" i="73" s="1"/>
  <c r="E7" i="73"/>
  <c r="E25" i="73"/>
  <c r="F28" i="73"/>
  <c r="F29" i="73"/>
  <c r="E30" i="73"/>
  <c r="F31" i="73"/>
  <c r="E32" i="73"/>
  <c r="E35" i="73"/>
  <c r="F36" i="73"/>
  <c r="E37" i="73"/>
  <c r="F38" i="73"/>
  <c r="E39" i="73"/>
  <c r="F40" i="73"/>
  <c r="E41" i="73"/>
  <c r="E43" i="73"/>
  <c r="F44" i="73"/>
  <c r="E45" i="73"/>
  <c r="F46" i="73"/>
  <c r="E47" i="73"/>
  <c r="F48" i="73"/>
  <c r="E49" i="73"/>
  <c r="F50" i="73"/>
  <c r="E51" i="73"/>
  <c r="F52" i="73"/>
  <c r="E53" i="73"/>
  <c r="F54" i="73"/>
  <c r="E55" i="73"/>
  <c r="F56" i="73"/>
  <c r="E57" i="73"/>
  <c r="F58" i="73"/>
  <c r="E59" i="73"/>
  <c r="F60" i="73"/>
  <c r="E61" i="73"/>
  <c r="F62" i="73"/>
  <c r="E63" i="73"/>
  <c r="E65" i="73"/>
  <c r="F66" i="73"/>
  <c r="F69" i="73" s="1"/>
  <c r="E67" i="73"/>
  <c r="F68" i="73"/>
  <c r="E82" i="73"/>
  <c r="E84" i="73" s="1"/>
  <c r="C103" i="73"/>
  <c r="E90" i="73"/>
  <c r="E93" i="73" s="1"/>
  <c r="E99" i="73"/>
  <c r="E13" i="73"/>
  <c r="E17" i="73"/>
  <c r="F95" i="73"/>
  <c r="E95" i="73"/>
  <c r="C100" i="72"/>
  <c r="E70" i="72"/>
  <c r="D77" i="72"/>
  <c r="E3" i="72"/>
  <c r="E10" i="72" s="1"/>
  <c r="F4" i="88"/>
  <c r="F6" i="88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F91" i="88"/>
  <c r="F93" i="88"/>
  <c r="F97" i="88" s="1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6" i="86"/>
  <c r="F7" i="86"/>
  <c r="E8" i="86"/>
  <c r="F12" i="86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E64" i="85" s="1"/>
  <c r="D75" i="85"/>
  <c r="E88" i="85"/>
  <c r="F82" i="85"/>
  <c r="F88" i="85" s="1"/>
  <c r="F84" i="85"/>
  <c r="F86" i="85"/>
  <c r="E97" i="85"/>
  <c r="F91" i="85"/>
  <c r="F93" i="85"/>
  <c r="F97" i="85" s="1"/>
  <c r="F95" i="85"/>
  <c r="F4" i="84"/>
  <c r="F10" i="84" s="1"/>
  <c r="F6" i="84"/>
  <c r="F8" i="84"/>
  <c r="D10" i="84"/>
  <c r="D18" i="84"/>
  <c r="D88" i="84"/>
  <c r="B98" i="84"/>
  <c r="D97" i="84"/>
  <c r="F12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F91" i="84"/>
  <c r="F97" i="84" s="1"/>
  <c r="F93" i="84"/>
  <c r="F95" i="84"/>
  <c r="F4" i="83"/>
  <c r="F6" i="83"/>
  <c r="F8" i="83"/>
  <c r="D10" i="83"/>
  <c r="D18" i="83"/>
  <c r="D88" i="83"/>
  <c r="B98" i="83"/>
  <c r="D97" i="83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D18" i="82"/>
  <c r="F23" i="82"/>
  <c r="F24" i="82"/>
  <c r="F28" i="82" s="1"/>
  <c r="F26" i="82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F4" i="81"/>
  <c r="F6" i="81"/>
  <c r="F8" i="81"/>
  <c r="D10" i="81"/>
  <c r="D18" i="81"/>
  <c r="D88" i="81"/>
  <c r="B98" i="81"/>
  <c r="D97" i="81"/>
  <c r="F12" i="8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F91" i="81"/>
  <c r="F93" i="81"/>
  <c r="F97" i="81" s="1"/>
  <c r="F98" i="81" s="1"/>
  <c r="F95" i="81"/>
  <c r="F4" i="80"/>
  <c r="F10" i="80" s="1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2" i="80"/>
  <c r="F97" i="80" s="1"/>
  <c r="F98" i="80" s="1"/>
  <c r="F94" i="80"/>
  <c r="F96" i="80"/>
  <c r="C98" i="80"/>
  <c r="D10" i="80"/>
  <c r="F28" i="80"/>
  <c r="D64" i="80"/>
  <c r="D79" i="80"/>
  <c r="D97" i="80"/>
  <c r="D98" i="80" s="1"/>
  <c r="E90" i="80"/>
  <c r="E97" i="80" s="1"/>
  <c r="E98" i="80" s="1"/>
  <c r="I21" i="80" s="1"/>
  <c r="I23" i="80" s="1"/>
  <c r="F12" i="80"/>
  <c r="F18" i="80" s="1"/>
  <c r="F5" i="69"/>
  <c r="F7" i="69"/>
  <c r="F9" i="69"/>
  <c r="D28" i="69"/>
  <c r="D37" i="69"/>
  <c r="D64" i="69"/>
  <c r="E59" i="69"/>
  <c r="E64" i="69" s="1"/>
  <c r="D75" i="69"/>
  <c r="D18" i="69"/>
  <c r="F23" i="69"/>
  <c r="F24" i="69"/>
  <c r="F28" i="69" s="1"/>
  <c r="F26" i="69"/>
  <c r="E37" i="69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D98" i="69" s="1"/>
  <c r="F3" i="68"/>
  <c r="F5" i="68"/>
  <c r="F10" i="68" s="1"/>
  <c r="F7" i="68"/>
  <c r="F9" i="68"/>
  <c r="D28" i="68"/>
  <c r="D37" i="68"/>
  <c r="E59" i="68"/>
  <c r="D76" i="68"/>
  <c r="E3" i="68"/>
  <c r="D18" i="68"/>
  <c r="F23" i="68"/>
  <c r="F24" i="68"/>
  <c r="F28" i="68" s="1"/>
  <c r="F26" i="68"/>
  <c r="F31" i="68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6" i="68"/>
  <c r="D89" i="68"/>
  <c r="B99" i="68"/>
  <c r="D98" i="68"/>
  <c r="F4" i="67"/>
  <c r="F6" i="67"/>
  <c r="F8" i="67"/>
  <c r="D10" i="67"/>
  <c r="D18" i="67"/>
  <c r="D88" i="67"/>
  <c r="B98" i="67"/>
  <c r="D97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F91" i="67"/>
  <c r="F93" i="67"/>
  <c r="F97" i="67" s="1"/>
  <c r="F95" i="67"/>
  <c r="F3" i="66"/>
  <c r="F5" i="66"/>
  <c r="F7" i="66"/>
  <c r="F9" i="66"/>
  <c r="D28" i="66"/>
  <c r="D37" i="66"/>
  <c r="E59" i="66"/>
  <c r="D75" i="66"/>
  <c r="E3" i="66"/>
  <c r="E10" i="66" s="1"/>
  <c r="D18" i="66"/>
  <c r="F23" i="66"/>
  <c r="F24" i="66"/>
  <c r="F28" i="66" s="1"/>
  <c r="F26" i="66"/>
  <c r="F31" i="66"/>
  <c r="F33" i="66"/>
  <c r="F35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F3" i="65"/>
  <c r="F5" i="65"/>
  <c r="F7" i="65"/>
  <c r="F9" i="65"/>
  <c r="D30" i="65"/>
  <c r="D39" i="65"/>
  <c r="D66" i="65"/>
  <c r="E61" i="65"/>
  <c r="E66" i="65" s="1"/>
  <c r="D77" i="65"/>
  <c r="E3" i="65"/>
  <c r="E10" i="65" s="1"/>
  <c r="D20" i="65"/>
  <c r="F25" i="65"/>
  <c r="F26" i="65"/>
  <c r="F30" i="65" s="1"/>
  <c r="F28" i="65"/>
  <c r="E39" i="65"/>
  <c r="F33" i="65"/>
  <c r="F39" i="65" s="1"/>
  <c r="F35" i="65"/>
  <c r="F37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F65" i="65"/>
  <c r="E77" i="65"/>
  <c r="D90" i="65"/>
  <c r="B100" i="65"/>
  <c r="D99" i="65"/>
  <c r="D100" i="65" s="1"/>
  <c r="F4" i="63"/>
  <c r="F6" i="63"/>
  <c r="F10" i="63" s="1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E98" i="63" s="1"/>
  <c r="I21" i="63" s="1"/>
  <c r="I23" i="63" s="1"/>
  <c r="F91" i="63"/>
  <c r="F93" i="63"/>
  <c r="F97" i="63" s="1"/>
  <c r="F98" i="63" s="1"/>
  <c r="F95" i="63"/>
  <c r="F3" i="62"/>
  <c r="F5" i="62"/>
  <c r="F7" i="62"/>
  <c r="F10" i="62"/>
  <c r="D28" i="62"/>
  <c r="D37" i="62"/>
  <c r="D64" i="62"/>
  <c r="E59" i="62"/>
  <c r="E64" i="62" s="1"/>
  <c r="D75" i="62"/>
  <c r="E3" i="62"/>
  <c r="D18" i="62"/>
  <c r="F23" i="62"/>
  <c r="F24" i="62"/>
  <c r="F28" i="62" s="1"/>
  <c r="F26" i="62"/>
  <c r="F31" i="62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F4" i="61"/>
  <c r="F6" i="6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F82" i="61"/>
  <c r="F88" i="61" s="1"/>
  <c r="F84" i="61"/>
  <c r="F86" i="61"/>
  <c r="F93" i="61"/>
  <c r="F97" i="61" s="1"/>
  <c r="F95" i="61"/>
  <c r="F4" i="60"/>
  <c r="F6" i="60"/>
  <c r="F10" i="60" s="1"/>
  <c r="F8" i="60"/>
  <c r="D10" i="60"/>
  <c r="D18" i="60"/>
  <c r="D88" i="60"/>
  <c r="B98" i="60"/>
  <c r="D97" i="60"/>
  <c r="F18" i="60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F91" i="60"/>
  <c r="F93" i="60"/>
  <c r="F97" i="60" s="1"/>
  <c r="F95" i="60"/>
  <c r="F3" i="59"/>
  <c r="F9" i="59"/>
  <c r="D28" i="59"/>
  <c r="D37" i="59"/>
  <c r="D64" i="59"/>
  <c r="E59" i="59"/>
  <c r="D75" i="59"/>
  <c r="E3" i="59"/>
  <c r="E10" i="59" s="1"/>
  <c r="F23" i="59"/>
  <c r="F24" i="59"/>
  <c r="F28" i="59" s="1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D97" i="59"/>
  <c r="F4" i="28"/>
  <c r="F6" i="28"/>
  <c r="F8" i="28"/>
  <c r="D18" i="28"/>
  <c r="D88" i="28"/>
  <c r="B98" i="28"/>
  <c r="D97" i="28"/>
  <c r="F18" i="28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E37" i="79"/>
  <c r="E98" i="79" s="1"/>
  <c r="I21" i="79" s="1"/>
  <c r="I23" i="79" s="1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D98" i="79" s="1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D98" i="78" s="1"/>
  <c r="E3" i="78"/>
  <c r="E10" i="78" s="1"/>
  <c r="E59" i="78"/>
  <c r="E64" i="78" s="1"/>
  <c r="F28" i="77"/>
  <c r="F37" i="77"/>
  <c r="E6" i="77"/>
  <c r="E8" i="77"/>
  <c r="F12" i="77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10" i="77"/>
  <c r="F60" i="77"/>
  <c r="F3" i="76"/>
  <c r="F5" i="76"/>
  <c r="F7" i="76"/>
  <c r="F9" i="76"/>
  <c r="D28" i="76"/>
  <c r="D37" i="76"/>
  <c r="D64" i="76"/>
  <c r="E59" i="76"/>
  <c r="D75" i="76"/>
  <c r="E3" i="76"/>
  <c r="E10" i="76" s="1"/>
  <c r="D18" i="76"/>
  <c r="F23" i="76"/>
  <c r="F24" i="76"/>
  <c r="F28" i="76" s="1"/>
  <c r="F26" i="76"/>
  <c r="E37" i="76"/>
  <c r="F31" i="76"/>
  <c r="F37" i="76" s="1"/>
  <c r="F33" i="76"/>
  <c r="F35" i="76"/>
  <c r="F41" i="76"/>
  <c r="F43" i="76"/>
  <c r="F45" i="76"/>
  <c r="F47" i="76"/>
  <c r="F51" i="76"/>
  <c r="F53" i="76"/>
  <c r="F55" i="76"/>
  <c r="F57" i="76"/>
  <c r="F59" i="76"/>
  <c r="F61" i="76"/>
  <c r="F63" i="76"/>
  <c r="F64" i="76" s="1"/>
  <c r="E75" i="76"/>
  <c r="D88" i="76"/>
  <c r="B98" i="76"/>
  <c r="D97" i="76"/>
  <c r="D98" i="76" s="1"/>
  <c r="F6" i="75"/>
  <c r="F8" i="75"/>
  <c r="D10" i="75"/>
  <c r="D18" i="75"/>
  <c r="D88" i="75"/>
  <c r="B98" i="75"/>
  <c r="D97" i="75"/>
  <c r="F12" i="75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F91" i="75"/>
  <c r="F93" i="75"/>
  <c r="F97" i="75" s="1"/>
  <c r="F95" i="75"/>
  <c r="F3" i="74"/>
  <c r="F5" i="74"/>
  <c r="F7" i="74"/>
  <c r="F9" i="74"/>
  <c r="D28" i="74"/>
  <c r="D37" i="74"/>
  <c r="D64" i="74"/>
  <c r="E59" i="74"/>
  <c r="E64" i="74" s="1"/>
  <c r="D75" i="74"/>
  <c r="E3" i="74"/>
  <c r="E10" i="74" s="1"/>
  <c r="D18" i="74"/>
  <c r="F23" i="74"/>
  <c r="F24" i="74"/>
  <c r="F28" i="74" s="1"/>
  <c r="F26" i="74"/>
  <c r="E37" i="74"/>
  <c r="E98" i="74" s="1"/>
  <c r="I21" i="74" s="1"/>
  <c r="I23" i="74" s="1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D98" i="74" s="1"/>
  <c r="F4" i="73"/>
  <c r="F6" i="73"/>
  <c r="F10" i="73" s="1"/>
  <c r="F8" i="73"/>
  <c r="D10" i="73"/>
  <c r="D23" i="73"/>
  <c r="D93" i="73"/>
  <c r="B103" i="73"/>
  <c r="D102" i="73"/>
  <c r="F12" i="73"/>
  <c r="F14" i="73"/>
  <c r="F16" i="73"/>
  <c r="E33" i="73"/>
  <c r="F26" i="73"/>
  <c r="F27" i="73"/>
  <c r="D33" i="73"/>
  <c r="D42" i="73"/>
  <c r="D69" i="73"/>
  <c r="E64" i="73"/>
  <c r="E69" i="73" s="1"/>
  <c r="D80" i="73"/>
  <c r="F89" i="73"/>
  <c r="F93" i="73" s="1"/>
  <c r="F91" i="73"/>
  <c r="E102" i="73"/>
  <c r="F96" i="73"/>
  <c r="F98" i="73"/>
  <c r="F102" i="73" s="1"/>
  <c r="F100" i="73"/>
  <c r="F4" i="72"/>
  <c r="F6" i="72"/>
  <c r="F10" i="72" s="1"/>
  <c r="F8" i="72"/>
  <c r="D10" i="72"/>
  <c r="D18" i="72"/>
  <c r="D90" i="72"/>
  <c r="B100" i="72"/>
  <c r="D99" i="72"/>
  <c r="F12" i="72"/>
  <c r="F18" i="72" s="1"/>
  <c r="F14" i="72"/>
  <c r="F16" i="72"/>
  <c r="E28" i="72"/>
  <c r="F21" i="72"/>
  <c r="F28" i="72" s="1"/>
  <c r="F22" i="72"/>
  <c r="D28" i="72"/>
  <c r="D37" i="72"/>
  <c r="D64" i="72"/>
  <c r="E59" i="72"/>
  <c r="E64" i="72" s="1"/>
  <c r="E90" i="72"/>
  <c r="F84" i="72"/>
  <c r="F90" i="72" s="1"/>
  <c r="F86" i="72"/>
  <c r="F88" i="72"/>
  <c r="E99" i="72"/>
  <c r="E100" i="72" s="1"/>
  <c r="I21" i="72" s="1"/>
  <c r="I23" i="72" s="1"/>
  <c r="F93" i="72"/>
  <c r="F95" i="72"/>
  <c r="F99" i="72" s="1"/>
  <c r="F97" i="72"/>
  <c r="F3" i="71"/>
  <c r="F5" i="71"/>
  <c r="F7" i="71"/>
  <c r="F9" i="71"/>
  <c r="D28" i="71"/>
  <c r="D37" i="71"/>
  <c r="D64" i="71"/>
  <c r="E59" i="71"/>
  <c r="E64" i="71" s="1"/>
  <c r="D75" i="71"/>
  <c r="E3" i="71"/>
  <c r="E10" i="71" s="1"/>
  <c r="D18" i="71"/>
  <c r="F23" i="71"/>
  <c r="F24" i="71"/>
  <c r="F28" i="71" s="1"/>
  <c r="F26" i="71"/>
  <c r="E37" i="71"/>
  <c r="E98" i="71" s="1"/>
  <c r="I21" i="71" s="1"/>
  <c r="I23" i="71" s="1"/>
  <c r="F31" i="71"/>
  <c r="F37" i="71" s="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D98" i="71" s="1"/>
  <c r="E98" i="88" l="1"/>
  <c r="I21" i="88" s="1"/>
  <c r="I23" i="88" s="1"/>
  <c r="F98" i="88"/>
  <c r="E18" i="86"/>
  <c r="E10" i="86"/>
  <c r="E98" i="85"/>
  <c r="I21" i="85" s="1"/>
  <c r="I23" i="85" s="1"/>
  <c r="F98" i="85"/>
  <c r="F98" i="83"/>
  <c r="E98" i="83"/>
  <c r="I21" i="83" s="1"/>
  <c r="I23" i="83" s="1"/>
  <c r="E10" i="82"/>
  <c r="E98" i="82" s="1"/>
  <c r="I21" i="82" s="1"/>
  <c r="I23" i="82" s="1"/>
  <c r="D98" i="82"/>
  <c r="E98" i="81"/>
  <c r="I21" i="81" s="1"/>
  <c r="I23" i="81" s="1"/>
  <c r="E98" i="69"/>
  <c r="I21" i="69" s="1"/>
  <c r="I23" i="69" s="1"/>
  <c r="E99" i="68"/>
  <c r="I21" i="68" s="1"/>
  <c r="I23" i="68" s="1"/>
  <c r="D99" i="68"/>
  <c r="E98" i="67"/>
  <c r="I21" i="67" s="1"/>
  <c r="I23" i="67" s="1"/>
  <c r="F98" i="67"/>
  <c r="D98" i="66"/>
  <c r="E98" i="66"/>
  <c r="I21" i="66" s="1"/>
  <c r="I23" i="66" s="1"/>
  <c r="E100" i="65"/>
  <c r="I23" i="65" s="1"/>
  <c r="I25" i="65" s="1"/>
  <c r="D98" i="62"/>
  <c r="E98" i="62"/>
  <c r="I21" i="62" s="1"/>
  <c r="I23" i="62" s="1"/>
  <c r="F10" i="61"/>
  <c r="E98" i="61"/>
  <c r="I21" i="61" s="1"/>
  <c r="I23" i="61" s="1"/>
  <c r="F98" i="61"/>
  <c r="E98" i="60"/>
  <c r="I21" i="60" s="1"/>
  <c r="I23" i="60" s="1"/>
  <c r="F98" i="60"/>
  <c r="F98" i="28"/>
  <c r="D98" i="77"/>
  <c r="E98" i="76"/>
  <c r="I21" i="76" s="1"/>
  <c r="I23" i="76" s="1"/>
  <c r="E98" i="75"/>
  <c r="I21" i="75" s="1"/>
  <c r="I23" i="75" s="1"/>
  <c r="F98" i="75"/>
  <c r="E42" i="73"/>
  <c r="F33" i="73"/>
  <c r="F42" i="73"/>
  <c r="E103" i="73"/>
  <c r="I26" i="73" s="1"/>
  <c r="I28" i="73" s="1"/>
  <c r="F100" i="72"/>
  <c r="D98" i="88"/>
  <c r="E98" i="87"/>
  <c r="I21" i="87" s="1"/>
  <c r="I23" i="87" s="1"/>
  <c r="D98" i="87"/>
  <c r="E88" i="86"/>
  <c r="D98" i="86"/>
  <c r="E97" i="86"/>
  <c r="F64" i="86"/>
  <c r="E37" i="86"/>
  <c r="D98" i="85"/>
  <c r="D98" i="84"/>
  <c r="D98" i="83"/>
  <c r="F64" i="82"/>
  <c r="D98" i="81"/>
  <c r="F64" i="69"/>
  <c r="D98" i="67"/>
  <c r="F10" i="66"/>
  <c r="F98" i="66" s="1"/>
  <c r="F66" i="65"/>
  <c r="F10" i="65"/>
  <c r="D98" i="63"/>
  <c r="F64" i="62"/>
  <c r="D98" i="61"/>
  <c r="D98" i="60"/>
  <c r="F10" i="59"/>
  <c r="E98" i="28"/>
  <c r="I21" i="28" s="1"/>
  <c r="D98" i="28"/>
  <c r="F64" i="79"/>
  <c r="F98" i="79" s="1"/>
  <c r="F10" i="79"/>
  <c r="E97" i="78"/>
  <c r="F64" i="78"/>
  <c r="E88" i="78"/>
  <c r="E37" i="78"/>
  <c r="E28" i="78"/>
  <c r="F10" i="78"/>
  <c r="F98" i="78"/>
  <c r="F98" i="77"/>
  <c r="E37" i="77"/>
  <c r="E98" i="77" s="1"/>
  <c r="I21" i="77" s="1"/>
  <c r="I23" i="77" s="1"/>
  <c r="E28" i="77"/>
  <c r="F10" i="76"/>
  <c r="D98" i="75"/>
  <c r="F64" i="74"/>
  <c r="F10" i="74"/>
  <c r="D103" i="73"/>
  <c r="D100" i="72"/>
  <c r="F64" i="71"/>
  <c r="F98" i="71" s="1"/>
  <c r="F10" i="71"/>
  <c r="I23" i="28" l="1"/>
  <c r="B14" i="2"/>
  <c r="F98" i="82"/>
  <c r="F98" i="69"/>
  <c r="F99" i="68"/>
  <c r="F100" i="65"/>
  <c r="F98" i="62"/>
  <c r="F98" i="76"/>
  <c r="F103" i="73"/>
  <c r="F98" i="86"/>
  <c r="E98" i="86"/>
  <c r="I21" i="86" s="1"/>
  <c r="I23" i="86" s="1"/>
  <c r="E98" i="78"/>
  <c r="I21" i="78" s="1"/>
  <c r="I23" i="78" s="1"/>
  <c r="F98" i="74"/>
  <c r="C81" i="118" l="1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I22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4" i="70"/>
  <c r="F8" i="70"/>
  <c r="D18" i="70"/>
  <c r="F21" i="70"/>
  <c r="F22" i="70"/>
  <c r="F23" i="70"/>
  <c r="F24" i="70"/>
  <c r="F26" i="70"/>
  <c r="D28" i="70"/>
  <c r="E32" i="70"/>
  <c r="E34" i="70"/>
  <c r="E36" i="70"/>
  <c r="D64" i="70"/>
  <c r="D79" i="70"/>
  <c r="F81" i="70"/>
  <c r="F83" i="70"/>
  <c r="F87" i="70"/>
  <c r="F90" i="70"/>
  <c r="F92" i="70"/>
  <c r="F96" i="70"/>
  <c r="E81" i="70"/>
  <c r="E88" i="70" s="1"/>
  <c r="E90" i="70"/>
  <c r="E97" i="70" l="1"/>
  <c r="E37" i="70"/>
  <c r="E10" i="70"/>
  <c r="F12" i="70"/>
  <c r="F18" i="70" s="1"/>
  <c r="E12" i="70"/>
  <c r="E18" i="70" s="1"/>
  <c r="E14" i="70"/>
  <c r="F14" i="70"/>
  <c r="E16" i="70"/>
  <c r="F16" i="70"/>
  <c r="C98" i="70"/>
  <c r="F94" i="70"/>
  <c r="F85" i="70"/>
  <c r="D37" i="70"/>
  <c r="F35" i="70"/>
  <c r="F33" i="70"/>
  <c r="F31" i="70"/>
  <c r="D10" i="70"/>
  <c r="F6" i="70"/>
  <c r="F3" i="70"/>
  <c r="F5" i="70"/>
  <c r="F13" i="70"/>
  <c r="E13" i="70"/>
  <c r="F15" i="70"/>
  <c r="E15" i="70"/>
  <c r="F17" i="70"/>
  <c r="E17" i="70"/>
  <c r="E28" i="70"/>
  <c r="F30" i="70"/>
  <c r="E79" i="70"/>
  <c r="D88" i="70"/>
  <c r="D98" i="70" s="1"/>
  <c r="F84" i="70"/>
  <c r="F95" i="70"/>
  <c r="B98" i="70"/>
  <c r="E66" i="70"/>
  <c r="E75" i="70" s="1"/>
  <c r="E10" i="91"/>
  <c r="E10" i="92"/>
  <c r="E32" i="93"/>
  <c r="E10" i="93"/>
  <c r="E41" i="105"/>
  <c r="E10" i="105"/>
  <c r="E10" i="111"/>
  <c r="F7" i="70"/>
  <c r="F27" i="70"/>
  <c r="F28" i="70" s="1"/>
  <c r="F82" i="70"/>
  <c r="F88" i="70" s="1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64" i="70" l="1"/>
  <c r="F10" i="70"/>
  <c r="E98" i="70"/>
  <c r="I21" i="70" s="1"/>
  <c r="I23" i="70" s="1"/>
  <c r="F37" i="70"/>
  <c r="F98" i="70" s="1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  <c r="B98" i="59"/>
  <c r="D12" i="59"/>
  <c r="D18" i="59" l="1"/>
  <c r="D98" i="59" s="1"/>
  <c r="E12" i="59"/>
  <c r="F12" i="59"/>
  <c r="F18" i="59" l="1"/>
  <c r="F98" i="59" s="1"/>
  <c r="E18" i="59"/>
  <c r="E98" i="59" s="1"/>
  <c r="I21" i="59" s="1"/>
  <c r="I23" i="59" s="1"/>
  <c r="F18" i="84"/>
  <c r="F98" i="84" s="1"/>
  <c r="E13" i="84"/>
  <c r="E18" i="84" s="1"/>
  <c r="E98" i="84" s="1"/>
  <c r="I21" i="84" s="1"/>
  <c r="I23" i="84" s="1"/>
</calcChain>
</file>

<file path=xl/sharedStrings.xml><?xml version="1.0" encoding="utf-8"?>
<sst xmlns="http://schemas.openxmlformats.org/spreadsheetml/2006/main" count="2265" uniqueCount="397">
  <si>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</si>
  <si>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</si>
  <si>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</si>
  <si>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</si>
  <si>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</si>
  <si>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</si>
  <si>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</si>
  <si>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</si>
  <si>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</si>
  <si>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</si>
  <si>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</si>
  <si>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</si>
  <si>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</si>
  <si>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</si>
  <si>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</si>
  <si>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</si>
  <si>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</si>
  <si>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</si>
  <si>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</si>
  <si>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</si>
  <si>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</si>
  <si>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</si>
  <si>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</si>
  <si>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</si>
  <si>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</si>
  <si>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</si>
  <si>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</si>
  <si>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</si>
  <si>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</si>
  <si>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</si>
  <si>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</si>
  <si>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</si>
  <si>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</si>
  <si>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</si>
  <si>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</si>
  <si>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</si>
  <si>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</si>
  <si>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</si>
  <si>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</si>
  <si>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</si>
  <si>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</si>
  <si>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</si>
  <si>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</si>
  <si>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</si>
  <si>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</si>
  <si>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</si>
  <si>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</si>
  <si>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</si>
  <si>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</si>
  <si>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</si>
  <si>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 xml:space="preserve">LUIS FERNANDO AGUINAGA </t>
  </si>
  <si>
    <t xml:space="preserve">LUIS POSADA </t>
  </si>
  <si>
    <t xml:space="preserve">SANDRA PULGARIN </t>
  </si>
  <si>
    <t xml:space="preserve">GILGARDO AGUIRRE </t>
  </si>
  <si>
    <t xml:space="preserve">LUIS FELIPE LOPEZ </t>
  </si>
  <si>
    <t xml:space="preserve">SOR MARIA MARTINEZ </t>
  </si>
  <si>
    <t xml:space="preserve">MANUELA EXTRACCION </t>
  </si>
  <si>
    <t xml:space="preserve">WILSON PULGARIN </t>
  </si>
  <si>
    <t xml:space="preserve">LUZ AMANDA ECHEVERRY </t>
  </si>
  <si>
    <t xml:space="preserve">BERNARDO PEREZ </t>
  </si>
  <si>
    <t xml:space="preserve">DIENTES </t>
  </si>
  <si>
    <t xml:space="preserve">GLORIA CASTAÑEDA </t>
  </si>
  <si>
    <t xml:space="preserve">DR SARA CAÑAS </t>
  </si>
  <si>
    <t>DRA ALEJANDRA GARCES</t>
  </si>
  <si>
    <t xml:space="preserve">DRA YESSENIA VIDAL </t>
  </si>
  <si>
    <t>LUIS FELIPE LOPEZ</t>
  </si>
  <si>
    <t xml:space="preserve">JAIRO SUAREZ </t>
  </si>
  <si>
    <t xml:space="preserve">CRUZ ELBA TABARES </t>
  </si>
  <si>
    <t xml:space="preserve">DIEGO AGUIRRE </t>
  </si>
  <si>
    <t xml:space="preserve">DIEGO MAURICIO AGUDELO </t>
  </si>
  <si>
    <t xml:space="preserve">CLAUDIA YANETH VASQUEZ </t>
  </si>
  <si>
    <t xml:space="preserve">LUIS GUILLERMO MOLINA </t>
  </si>
  <si>
    <t xml:space="preserve">LAURA ARANGO </t>
  </si>
  <si>
    <t xml:space="preserve">OSCAR ALEX DIAZ </t>
  </si>
  <si>
    <t xml:space="preserve">DAIRO ALBERTO PRESIGA </t>
  </si>
  <si>
    <t xml:space="preserve">CLAUDIA OSORIO </t>
  </si>
  <si>
    <t xml:space="preserve">DR JUAN PABLO JARAMILLO </t>
  </si>
  <si>
    <t>TOTAL DR JUAN PABLO</t>
  </si>
  <si>
    <t>CLAUDIA OSORIO</t>
  </si>
  <si>
    <t xml:space="preserve">MONICA NARANJO </t>
  </si>
  <si>
    <t>MONICA NARANJO</t>
  </si>
  <si>
    <t xml:space="preserve">ELVIA GOMEZ </t>
  </si>
  <si>
    <t xml:space="preserve">ADOLFO IGLESIAS </t>
  </si>
  <si>
    <t xml:space="preserve">JULIO CESAR BEDOYA </t>
  </si>
  <si>
    <t xml:space="preserve">JOHAN OCAMPO </t>
  </si>
  <si>
    <t xml:space="preserve">YULIANA MONSALVE </t>
  </si>
  <si>
    <t xml:space="preserve">DIANA BETANCUR </t>
  </si>
  <si>
    <t xml:space="preserve">DON CARLOS </t>
  </si>
  <si>
    <t xml:space="preserve">CARLOS SALAMANCA </t>
  </si>
  <si>
    <t xml:space="preserve">CLAUDIA MARIA SANCHEZ </t>
  </si>
  <si>
    <t xml:space="preserve">TOTAL DRA SARA </t>
  </si>
  <si>
    <t xml:space="preserve">SARA VILLEGAS </t>
  </si>
  <si>
    <t xml:space="preserve">RUTH MARIA TABORDA </t>
  </si>
  <si>
    <t xml:space="preserve">HOBER BALLESTEROS </t>
  </si>
  <si>
    <t xml:space="preserve">GUANTES </t>
  </si>
  <si>
    <t xml:space="preserve">GINA BELTRAN </t>
  </si>
  <si>
    <t xml:space="preserve">PAOLA MEDINA </t>
  </si>
  <si>
    <t xml:space="preserve">MARCOS GONZALEZ </t>
  </si>
  <si>
    <t xml:space="preserve">JOCELYN CASTRILLON </t>
  </si>
  <si>
    <t xml:space="preserve">CESAR VELASQUEZ </t>
  </si>
  <si>
    <t xml:space="preserve">ESTEFANIA MAYA </t>
  </si>
  <si>
    <t xml:space="preserve">ESTEBAN GONZALEZ </t>
  </si>
  <si>
    <t xml:space="preserve">CLAUDIA MEJIA </t>
  </si>
  <si>
    <t xml:space="preserve">EUGENIA ECHEVERRY </t>
  </si>
  <si>
    <t>DRA MAYRA MONTIEL</t>
  </si>
  <si>
    <t xml:space="preserve">JORGE IVAN SANCHEZ </t>
  </si>
  <si>
    <t xml:space="preserve">YENY PAOLA COLORADO </t>
  </si>
  <si>
    <t xml:space="preserve">SIOMAR OSORNO </t>
  </si>
  <si>
    <t xml:space="preserve">JENYFER CRISTAL ROJAS </t>
  </si>
  <si>
    <t xml:space="preserve">ANGIE PAOLA HINCAPIE </t>
  </si>
  <si>
    <t xml:space="preserve">MARIA EUGENIA ECHEVERRY </t>
  </si>
  <si>
    <t xml:space="preserve">SAMUEL GARCIA </t>
  </si>
  <si>
    <t xml:space="preserve">JUAN DAVID VARGAS </t>
  </si>
  <si>
    <t xml:space="preserve">YEISON AMAYA </t>
  </si>
  <si>
    <t xml:space="preserve">JUAN CAMILO GOMEZ </t>
  </si>
  <si>
    <t xml:space="preserve">SANTIAGO ARBOLEDA </t>
  </si>
  <si>
    <t xml:space="preserve">GLORIA RODRIGUEZ </t>
  </si>
  <si>
    <t xml:space="preserve">RONALD DAVID RANGEL </t>
  </si>
  <si>
    <t>WILLER OLIVERO</t>
  </si>
  <si>
    <t>SANTIAGO PULGARIN</t>
  </si>
  <si>
    <t xml:space="preserve">YENY LONDOÑO </t>
  </si>
  <si>
    <t xml:space="preserve">CAROLINA CORDOBA </t>
  </si>
  <si>
    <t xml:space="preserve">JUAN ESTEBAN CASTRO </t>
  </si>
  <si>
    <t>JUAN JOSE COGOLLO</t>
  </si>
  <si>
    <t>MARIA ELISENIA CHAVARRIA</t>
  </si>
  <si>
    <t xml:space="preserve">PATRICIA VASQUEZ </t>
  </si>
  <si>
    <t xml:space="preserve">LUISA FERNANDA RUIZ </t>
  </si>
  <si>
    <t xml:space="preserve">MANUELA ALVAREZ </t>
  </si>
  <si>
    <t xml:space="preserve">DON HECTOR </t>
  </si>
  <si>
    <t xml:space="preserve">MARCOS MURILLO </t>
  </si>
  <si>
    <t xml:space="preserve">DANIEL RIVERA </t>
  </si>
  <si>
    <t xml:space="preserve">ROCEMARY SANCHEZ </t>
  </si>
  <si>
    <t xml:space="preserve">PAULA CARMONA </t>
  </si>
  <si>
    <t xml:space="preserve">JESUS MANUEL MONTES </t>
  </si>
  <si>
    <t>SEBASTIAN VILLA YEPEZ</t>
  </si>
  <si>
    <t xml:space="preserve">CRISTIAN MESA </t>
  </si>
  <si>
    <t xml:space="preserve">EDWIN ARGUMEDO </t>
  </si>
  <si>
    <t xml:space="preserve">JORGE ARMANDO CHAVERRA </t>
  </si>
  <si>
    <t xml:space="preserve">JONATHAN FRANCO </t>
  </si>
  <si>
    <t xml:space="preserve">GILDARDO AGUIRRE </t>
  </si>
  <si>
    <t xml:space="preserve">SANTIAGO MORALES </t>
  </si>
  <si>
    <t xml:space="preserve">CLAUDIA GALVIS </t>
  </si>
  <si>
    <t xml:space="preserve">ISABEL CORREA </t>
  </si>
  <si>
    <t>JAZMIN MUNERA</t>
  </si>
  <si>
    <t xml:space="preserve">SANTIAGO ARISTIZABAL </t>
  </si>
  <si>
    <t xml:space="preserve">MELISSA GIRALDO </t>
  </si>
  <si>
    <t xml:space="preserve">ANDRES ARISTIZABAL </t>
  </si>
  <si>
    <t xml:space="preserve">BRAYAN AMAYA </t>
  </si>
  <si>
    <t xml:space="preserve">ESTIVER PEREZ </t>
  </si>
  <si>
    <t xml:space="preserve">TANIA PANESSO </t>
  </si>
  <si>
    <t xml:space="preserve">GILMA ROSA GUTIERREZ </t>
  </si>
  <si>
    <t xml:space="preserve">COMPRAS </t>
  </si>
  <si>
    <t xml:space="preserve">JHON JAIRO OSPINA </t>
  </si>
  <si>
    <t xml:space="preserve">DIANA SUAREZ LAZARO </t>
  </si>
  <si>
    <t>CARPETA</t>
  </si>
  <si>
    <t xml:space="preserve">ALEXANDER BERRIO </t>
  </si>
  <si>
    <t xml:space="preserve">ALBEIRO ARBOLEDA </t>
  </si>
  <si>
    <t xml:space="preserve">MARIBEL ROCIO FRANCO </t>
  </si>
  <si>
    <t xml:space="preserve">OLIVER CONTRERAS </t>
  </si>
  <si>
    <t xml:space="preserve">OLGA HENAO </t>
  </si>
  <si>
    <t xml:space="preserve">ANA DELIA MEJIA </t>
  </si>
  <si>
    <t>KETTY MORALES</t>
  </si>
  <si>
    <t>LINA FRANCO</t>
  </si>
  <si>
    <t xml:space="preserve">YARLEDIS FADUL </t>
  </si>
  <si>
    <t xml:space="preserve">ESTEFANIA BETANCURT </t>
  </si>
  <si>
    <t>GERANY BERMUDEZ</t>
  </si>
  <si>
    <t xml:space="preserve">HERNANDO ACEVEDO </t>
  </si>
  <si>
    <t xml:space="preserve">JAIRO MEDINA </t>
  </si>
  <si>
    <t>SEBASTIAN ARISTIZABAL</t>
  </si>
  <si>
    <t xml:space="preserve">MARTHA MADRID </t>
  </si>
  <si>
    <t>ERIKA POSADA</t>
  </si>
  <si>
    <t>SEÑOR RESINA</t>
  </si>
  <si>
    <t>ALMUERZO ESTEBAN</t>
  </si>
  <si>
    <t>ALVARO PENAGOS</t>
  </si>
  <si>
    <t>YULIANA MONSALVE</t>
  </si>
  <si>
    <t>FELIPE ARROYAVE</t>
  </si>
  <si>
    <t>JOHAN ARROYAVE</t>
  </si>
  <si>
    <t>YULIANA LOPEZ</t>
  </si>
  <si>
    <t>CEBASTIAN LOPEZ</t>
  </si>
  <si>
    <t>JOSE GOMEZ</t>
  </si>
  <si>
    <t>ALBEIRO ARBOLEDA</t>
  </si>
  <si>
    <t>CARLOS ARBOLEDA</t>
  </si>
  <si>
    <t>DON  CARLOS</t>
  </si>
  <si>
    <t>LUZ ELENA ATENCIA</t>
  </si>
  <si>
    <t>MANUEL RAMIREZ</t>
  </si>
  <si>
    <t>YENIFER DUQUE</t>
  </si>
  <si>
    <t>ESTEFANNY ARISMENDI</t>
  </si>
  <si>
    <t xml:space="preserve">RUT QUIROZ </t>
  </si>
  <si>
    <t xml:space="preserve">ALVARO </t>
  </si>
  <si>
    <t xml:space="preserve">JAIRO RODRIGUEZ </t>
  </si>
  <si>
    <t>DR SARA CAÑAS</t>
  </si>
  <si>
    <t>DAYAN STIVEN RIVERA</t>
  </si>
  <si>
    <t>HERNANDO ACEVEDO</t>
  </si>
  <si>
    <t>VINOS</t>
  </si>
  <si>
    <t>ROCIO FRANCO</t>
  </si>
  <si>
    <t>DORIELA CAÑAS</t>
  </si>
  <si>
    <t>,,,,,,,,,,,,,,,,,,,,,,,,,,,,,,,,,,,,,,,,,,,,,,,,,,,,,,,,,,,,,,,,,,,,,,,,,,,,,,,,,,,,,,,,,,,,,,,,,,,,,,,,,,,,,,,,,,,,,,,,,,,,,,,,,,,,,,,,,,,,,,,,,,,,,,,,,,,,,,,,,,,,,,,,,,,,,,,,,,,,,,,,,,,,,,,,,,,,,,,</t>
  </si>
  <si>
    <t>LUZ MERY ARANGO</t>
  </si>
  <si>
    <t>CESAR RUA</t>
  </si>
  <si>
    <t>DRA YESENIA VIDAL</t>
  </si>
  <si>
    <t>SARA CAÑAS</t>
  </si>
  <si>
    <t xml:space="preserve">JHON JAIRO </t>
  </si>
  <si>
    <t xml:space="preserve">HERIBERTO </t>
  </si>
  <si>
    <t>0RLAND0</t>
  </si>
  <si>
    <t>LAURA SANCHEZ</t>
  </si>
  <si>
    <t xml:space="preserve">TOTAL DRA ALEJANDRA </t>
  </si>
  <si>
    <t xml:space="preserve">YESICA RIOS MAZO </t>
  </si>
  <si>
    <t xml:space="preserve">ANGELA MARIA ANGEL </t>
  </si>
  <si>
    <t xml:space="preserve">JUAN CARLOS MARTINEZ </t>
  </si>
  <si>
    <t xml:space="preserve">LAURA </t>
  </si>
  <si>
    <t>BLANCA LIBIA TABARES</t>
  </si>
  <si>
    <t xml:space="preserve">DORA USUGA </t>
  </si>
  <si>
    <t>FARLEY OCAMPO</t>
  </si>
  <si>
    <t xml:space="preserve">GERALDINE </t>
  </si>
  <si>
    <t xml:space="preserve">JOSE AREIZA </t>
  </si>
  <si>
    <t xml:space="preserve">LINA MARIA ORREGO </t>
  </si>
  <si>
    <t xml:space="preserve">ALEJANDRA MONTES </t>
  </si>
  <si>
    <t xml:space="preserve">LUIS ENRIQUE MONTES </t>
  </si>
  <si>
    <t xml:space="preserve">DORIS OSORIO </t>
  </si>
  <si>
    <t xml:space="preserve">SONIA OSORIO </t>
  </si>
  <si>
    <t xml:space="preserve">AURA FERNANDEZ </t>
  </si>
  <si>
    <t>LAURA ARANGO</t>
  </si>
  <si>
    <t xml:space="preserve">JESUS ALBERTO BETANCURT </t>
  </si>
  <si>
    <t>OLGA MONTAÑO</t>
  </si>
  <si>
    <t>GIULIANO JARAMILLO</t>
  </si>
  <si>
    <t xml:space="preserve">AURA AGUDELO </t>
  </si>
  <si>
    <t>STIVEN JARAMILLO</t>
  </si>
  <si>
    <t xml:space="preserve">LEONIDAS HURTADO </t>
  </si>
  <si>
    <t xml:space="preserve">LAURA SANCHEZ </t>
  </si>
  <si>
    <t xml:space="preserve">CLAUDIA ALZATE </t>
  </si>
  <si>
    <t xml:space="preserve">JONATHAN GUARIN </t>
  </si>
  <si>
    <t xml:space="preserve">LILIA FERNANDEZ </t>
  </si>
  <si>
    <t>EDWARD ANDRES ARISTIZABAL</t>
  </si>
  <si>
    <t xml:space="preserve">MARIA CECILIA  CORRALES </t>
  </si>
  <si>
    <t xml:space="preserve">VALENTINA SANCHEZ </t>
  </si>
  <si>
    <t>GLADYS ARREDONDO</t>
  </si>
  <si>
    <t xml:space="preserve">DANIELA ACEVEDO </t>
  </si>
  <si>
    <t xml:space="preserve">MARIA MONTOYA </t>
  </si>
  <si>
    <t xml:space="preserve">CRISTIAN ARANGO </t>
  </si>
  <si>
    <t xml:space="preserve">GLADYS PEREZ </t>
  </si>
  <si>
    <t xml:space="preserve">FREDY ALEJANDRO HERNANDEZ </t>
  </si>
  <si>
    <t xml:space="preserve">JHON EDISON ESPINOZA </t>
  </si>
  <si>
    <t xml:space="preserve">SANTIAGO BOTERO </t>
  </si>
  <si>
    <t xml:space="preserve">JAZMIN PEREZ </t>
  </si>
  <si>
    <t xml:space="preserve">YEISON GIRALDO </t>
  </si>
  <si>
    <t xml:space="preserve">ANA DURANGO </t>
  </si>
  <si>
    <t xml:space="preserve">JOHAN COLORADO </t>
  </si>
  <si>
    <t xml:space="preserve">ANDRES CAMILO GOMEZ </t>
  </si>
  <si>
    <t xml:space="preserve">MIGUEL ANGEL PALACIO </t>
  </si>
  <si>
    <t xml:space="preserve">SANTIAGO JARAMILLO </t>
  </si>
  <si>
    <t>PAGO RESTANTE EN VOUCHER 18/01/2022</t>
  </si>
  <si>
    <t xml:space="preserve">CESAR ALZATE </t>
  </si>
  <si>
    <t xml:space="preserve">GABRIEL MAZO </t>
  </si>
  <si>
    <t xml:space="preserve">MANUEL JOSE RAMIREZ </t>
  </si>
  <si>
    <t xml:space="preserve">PAGO CESAR ALZATE YULI </t>
  </si>
  <si>
    <t xml:space="preserve">CARLOS CONTADOR </t>
  </si>
  <si>
    <t xml:space="preserve">CLARA ESTER CARO </t>
  </si>
  <si>
    <t xml:space="preserve">FLOR HOYOS </t>
  </si>
  <si>
    <t xml:space="preserve">DEVUELTA DE VOUCHER </t>
  </si>
  <si>
    <t xml:space="preserve">SERVICIOS FINCA </t>
  </si>
  <si>
    <t xml:space="preserve">BRANDON MONSALVE </t>
  </si>
  <si>
    <t xml:space="preserve">ELICENIA ECHAVARRIAGA </t>
  </si>
  <si>
    <t xml:space="preserve">PATRICIA HINCAPIE </t>
  </si>
  <si>
    <t xml:space="preserve">JAMID ARBOLEDA </t>
  </si>
  <si>
    <t xml:space="preserve">LINA MOSQUERA </t>
  </si>
  <si>
    <t xml:space="preserve">LORENA MUSIS </t>
  </si>
  <si>
    <t xml:space="preserve">LORENA HERNANDEZ </t>
  </si>
  <si>
    <t xml:space="preserve">MARIANA FRANCO </t>
  </si>
  <si>
    <t xml:space="preserve">MARIANA ZAPATA </t>
  </si>
  <si>
    <t>VICTOR BUSTAMENTE</t>
  </si>
  <si>
    <t xml:space="preserve">LUCELLY QUIRAMA </t>
  </si>
  <si>
    <t xml:space="preserve">YESSICA RIOS </t>
  </si>
  <si>
    <t xml:space="preserve">OMAR PIRELA </t>
  </si>
  <si>
    <t xml:space="preserve">PAOLA ALVAREZ </t>
  </si>
  <si>
    <t xml:space="preserve">MIGUEL ANGEL ZAPATA </t>
  </si>
  <si>
    <t xml:space="preserve">BERLLINIT </t>
  </si>
  <si>
    <t xml:space="preserve">DEISY RAMIREZ </t>
  </si>
  <si>
    <t xml:space="preserve">ANA ZULUAGA </t>
  </si>
  <si>
    <t xml:space="preserve">JUAN DAVID CORREA </t>
  </si>
  <si>
    <t>MONICA OSORIO</t>
  </si>
  <si>
    <t xml:space="preserve">TATIANA CUELLAR </t>
  </si>
  <si>
    <t>JULIANA RESTREPO</t>
  </si>
  <si>
    <t xml:space="preserve">ALEXANDER ALZATE </t>
  </si>
  <si>
    <t xml:space="preserve">EMANUEL LONDOÑO </t>
  </si>
  <si>
    <t>DON ORLANDO</t>
  </si>
  <si>
    <t>LUZ MARINA VELEZ</t>
  </si>
  <si>
    <t xml:space="preserve">JESSICA CASTRO </t>
  </si>
  <si>
    <t>LAURA LONDOÑO</t>
  </si>
  <si>
    <t xml:space="preserve">SARA MUÑOZ </t>
  </si>
  <si>
    <t xml:space="preserve">MARTA ELENA PARRA </t>
  </si>
  <si>
    <t xml:space="preserve">QUEVIN URIBE </t>
  </si>
  <si>
    <t>MARIA ISABEL ARBOLEDA</t>
  </si>
  <si>
    <t xml:space="preserve">MARIANA RIOS </t>
  </si>
  <si>
    <t>ALBA NURY GOMEZ</t>
  </si>
  <si>
    <t xml:space="preserve">ALBA NURY GOMEZ </t>
  </si>
  <si>
    <t xml:space="preserve"> DAVID JOSE GOMEZ </t>
  </si>
  <si>
    <t xml:space="preserve">SHIRLEY GONZALEZ </t>
  </si>
  <si>
    <t>PERNO EN FIBRA DE VIDRIO</t>
  </si>
  <si>
    <t>MARIA EUGENIA ECHEVERRY</t>
  </si>
  <si>
    <t xml:space="preserve">RAFAEL FRANCO </t>
  </si>
  <si>
    <t xml:space="preserve">FRANKLIN HERNANDEZ </t>
  </si>
  <si>
    <t xml:space="preserve">PAULINA ESPINOZA </t>
  </si>
  <si>
    <t xml:space="preserve">ALISON ATHEORTUA </t>
  </si>
  <si>
    <t xml:space="preserve">YESICA RIOS </t>
  </si>
  <si>
    <t xml:space="preserve">GLORIA URIBE </t>
  </si>
  <si>
    <t xml:space="preserve">MARCEDES HENAO </t>
  </si>
  <si>
    <t>JOCELYN CASTRILLON</t>
  </si>
  <si>
    <t xml:space="preserve">JORGE MOLINA </t>
  </si>
  <si>
    <t xml:space="preserve">YESSENIA MARCANO </t>
  </si>
  <si>
    <t xml:space="preserve">DR JUAN CARLOS GOMEZ </t>
  </si>
  <si>
    <t xml:space="preserve">ÉXITO </t>
  </si>
  <si>
    <t xml:space="preserve">2 PERNOS EN FIBRA DE VIDRIO Y 5 PERNOS METALICOS </t>
  </si>
  <si>
    <t xml:space="preserve">LUZ MARINA LAVERDE </t>
  </si>
  <si>
    <t>DON CARLOS</t>
  </si>
  <si>
    <t>ALBA LUCIA JARAMILLO</t>
  </si>
  <si>
    <t xml:space="preserve">NATALY DIAZ </t>
  </si>
  <si>
    <t xml:space="preserve">DR SAR CAÑAS </t>
  </si>
  <si>
    <t xml:space="preserve">LUZ MARINA VELEZ </t>
  </si>
  <si>
    <t>JESUS LOPEZ</t>
  </si>
  <si>
    <t xml:space="preserve">SANDRA PATRICIA VELASQUEZ </t>
  </si>
  <si>
    <t xml:space="preserve">JULIAN ENRIQUE LEON </t>
  </si>
  <si>
    <t>DIEGO HENAO</t>
  </si>
  <si>
    <t xml:space="preserve">DR ALEJANDRA GARCES </t>
  </si>
  <si>
    <t>CLARA ESTER CARO</t>
  </si>
  <si>
    <t xml:space="preserve">YADIRA ALVAREZ </t>
  </si>
  <si>
    <t xml:space="preserve">PAPELERIA </t>
  </si>
  <si>
    <t xml:space="preserve">GERARDO ARTURO ALVAREZ </t>
  </si>
  <si>
    <t>RAFAEL FRANCO</t>
  </si>
  <si>
    <t xml:space="preserve">CARLOS </t>
  </si>
  <si>
    <t>MADELEN GOMEZ</t>
  </si>
  <si>
    <t xml:space="preserve">EAINIER CASTILLO </t>
  </si>
  <si>
    <t xml:space="preserve">VELONES </t>
  </si>
  <si>
    <t xml:space="preserve">MARIA EUGENIA SUAREZ </t>
  </si>
  <si>
    <t xml:space="preserve">PAGO LAB LUIS PTE CLAUDIA ALZATE </t>
  </si>
  <si>
    <t>DAVID</t>
  </si>
  <si>
    <t>YAMID ARBOLEDA</t>
  </si>
  <si>
    <t xml:space="preserve">JOSE ARTURO LOPEZ </t>
  </si>
  <si>
    <t xml:space="preserve">MARIA CRISTINA MARIN </t>
  </si>
  <si>
    <t>DRA SARA CAÑAS</t>
  </si>
  <si>
    <t>JHON JAIRO OSPINA</t>
  </si>
  <si>
    <t>ELCY LONDOÑO</t>
  </si>
  <si>
    <t xml:space="preserve">YAID ANDRES IBAÑEZ </t>
  </si>
  <si>
    <t xml:space="preserve">DUVAN CASTAÑO </t>
  </si>
  <si>
    <t>VERANIA MUÑOZ</t>
  </si>
  <si>
    <t xml:space="preserve">YIRA DIAZ </t>
  </si>
  <si>
    <t xml:space="preserve">JUAN SEBASTIAN AGUDELO </t>
  </si>
  <si>
    <t xml:space="preserve">SAMUEL VELASQUEZ </t>
  </si>
  <si>
    <t xml:space="preserve">EMERSON GUZMAN </t>
  </si>
  <si>
    <t xml:space="preserve">KAREN MAZO </t>
  </si>
  <si>
    <t xml:space="preserve">VALENTINA ARIAS </t>
  </si>
  <si>
    <t>EMMANUEL CARMONA</t>
  </si>
  <si>
    <t>MARISOL LONDOÑO</t>
  </si>
  <si>
    <t>PAGO LABORATORIO DOÑA FLOR</t>
  </si>
  <si>
    <t xml:space="preserve">JUAN FERNANDO GAITAN </t>
  </si>
  <si>
    <t>JULIANA HINESTROZA</t>
  </si>
  <si>
    <t>MARIANGEL PANTOJA</t>
  </si>
  <si>
    <t>ANDRES FELIPE OROZCO</t>
  </si>
  <si>
    <t>JONATHAN MUÑOZ</t>
  </si>
  <si>
    <t xml:space="preserve">ALEJANDRO CASERES </t>
  </si>
  <si>
    <t>SAMUEL RENDON</t>
  </si>
  <si>
    <t xml:space="preserve">RUBEN DARIO PALACIO </t>
  </si>
  <si>
    <t xml:space="preserve">LECHE </t>
  </si>
  <si>
    <t xml:space="preserve">MAYRA ALEJANDRA DIAZ </t>
  </si>
  <si>
    <t xml:space="preserve">TOTAL DRA SARA CAÑAS </t>
  </si>
  <si>
    <t>ELIANA OSORIO</t>
  </si>
  <si>
    <t>ISABEL CRISTINA GOMEZ</t>
  </si>
  <si>
    <t>ROSA ELENA CORREA</t>
  </si>
  <si>
    <t>HORAS EXTRAS GERALDINE</t>
  </si>
  <si>
    <t>CAFÉ</t>
  </si>
  <si>
    <t>JUAN DIEGO MUÑOZ</t>
  </si>
  <si>
    <t xml:space="preserve">FARLEY OCAMPO </t>
  </si>
  <si>
    <t>JAMID ARBOLEDA</t>
  </si>
  <si>
    <t xml:space="preserve">ANA DE JESUS VELASQUEZ </t>
  </si>
  <si>
    <t>EAINIER CASTILLO</t>
  </si>
  <si>
    <t xml:space="preserve">AJUSTE PAGOS FALTANTES </t>
  </si>
  <si>
    <t xml:space="preserve">TIFANY MORA </t>
  </si>
  <si>
    <t xml:space="preserve">SANDFRA LILIANA SALAZAR </t>
  </si>
  <si>
    <t xml:space="preserve">JERINGA DE BLANQUEAMIENTO </t>
  </si>
  <si>
    <t xml:space="preserve">TAPABOCAS </t>
  </si>
  <si>
    <t>YESICA ARROYAVE</t>
  </si>
  <si>
    <t xml:space="preserve">JHON NARVAEZ </t>
  </si>
  <si>
    <t xml:space="preserve">DIANA GUZMAN </t>
  </si>
  <si>
    <t>MAYRA ALEJANDRA DIAZ</t>
  </si>
  <si>
    <t>DRA YULI FRANCO</t>
  </si>
  <si>
    <t>TOTAL DRA YULI</t>
  </si>
  <si>
    <t xml:space="preserve">DR ESTEBAN VALENCIA </t>
  </si>
  <si>
    <t xml:space="preserve">NUBIA ESTELLA MUÑOZ </t>
  </si>
  <si>
    <t xml:space="preserve">PAGO GERALDINE </t>
  </si>
  <si>
    <t xml:space="preserve">LUZ ELENA OSORIO </t>
  </si>
  <si>
    <t xml:space="preserve">ESNEIDER DURANGO </t>
  </si>
  <si>
    <t xml:space="preserve">PAGO LAB LUIS PROVISIONALES CAROLINA </t>
  </si>
  <si>
    <t>PAGO LAB LUIS REPARACION CECILIA MUÑOZ</t>
  </si>
  <si>
    <t xml:space="preserve">PAGO DON ADRIAN </t>
  </si>
  <si>
    <t>SAMUEL LECHE</t>
  </si>
  <si>
    <t xml:space="preserve">BLANCA LILIA TABAREZ </t>
  </si>
  <si>
    <t xml:space="preserve">DEVOLUCION DINERO EN TRANSFERENCIA </t>
  </si>
  <si>
    <t xml:space="preserve">EVELIN RUIZ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</si>
</sst>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164" fontId="0" fillId="0" borderId="0" xfId="0" applyNumberFormat="1" applyBorder="1"/>
    <xf numFmtId="164" fontId="0" fillId="6" borderId="1" xfId="0" applyNumberFormat="1" applyFill="1" applyBorder="1"/>
    <xf numFmtId="0" fontId="0" fillId="0" borderId="2" xfId="0" applyFill="1" applyBorder="1"/>
    <xf numFmtId="44" fontId="1" fillId="0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52"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6" customFormat="1" x14ac:dyDescent="0.25">
      <c r="A1" s="3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7" t="s">
        <v>7</v>
      </c>
      <c r="I1" s="4" t="s">
        <v>8</v>
      </c>
      <c r="AG1" s="36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3"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topLeftCell="A10" zoomScale="80" zoomScaleNormal="80" workbookViewId="0">
      <selection activeCell="H43" sqref="H4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62</v>
      </c>
      <c r="B2" s="12"/>
      <c r="C2" s="12"/>
      <c r="D2" s="12"/>
      <c r="E2" s="12"/>
      <c r="F2" s="12"/>
      <c r="H2" s="22" t="s">
        <v>154</v>
      </c>
      <c r="I2" s="23">
        <v>33400</v>
      </c>
    </row>
    <row r="3" spans="1:33" x14ac:dyDescent="0.25">
      <c r="A3" s="5" t="s">
        <v>152</v>
      </c>
      <c r="B3" s="8">
        <v>1000000</v>
      </c>
      <c r="C3" s="8">
        <v>0</v>
      </c>
      <c r="D3" s="8">
        <f t="shared" ref="D3:D9" si="0">B3-C3</f>
        <v>1000000</v>
      </c>
      <c r="E3" s="8">
        <f t="shared" ref="E3:E9" si="1">D3*60%</f>
        <v>600000</v>
      </c>
      <c r="F3" s="8">
        <f t="shared" ref="F3:F9" si="2">D3*40%</f>
        <v>400000</v>
      </c>
      <c r="H3" s="5" t="s">
        <v>87</v>
      </c>
      <c r="I3" s="6">
        <v>50000</v>
      </c>
    </row>
    <row r="4" spans="1:33" x14ac:dyDescent="0.25">
      <c r="A4" s="5" t="s">
        <v>135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87</v>
      </c>
      <c r="I4" s="6">
        <v>70000</v>
      </c>
    </row>
    <row r="5" spans="1:33" x14ac:dyDescent="0.25">
      <c r="A5" s="5" t="s">
        <v>156</v>
      </c>
      <c r="B5" s="8">
        <v>300000</v>
      </c>
      <c r="C5" s="8">
        <v>50000</v>
      </c>
      <c r="D5" s="8">
        <f t="shared" si="0"/>
        <v>250000</v>
      </c>
      <c r="E5" s="8">
        <f>D5-F5</f>
        <v>190000</v>
      </c>
      <c r="F5" s="8">
        <v>60000</v>
      </c>
      <c r="H5" s="5"/>
      <c r="I5" s="6">
        <v>0</v>
      </c>
    </row>
    <row r="6" spans="1:33" x14ac:dyDescent="0.25">
      <c r="A6" s="5" t="s">
        <v>160</v>
      </c>
      <c r="B6" s="8">
        <v>230000</v>
      </c>
      <c r="C6" s="8">
        <v>15000</v>
      </c>
      <c r="D6" s="8">
        <f t="shared" si="0"/>
        <v>215000</v>
      </c>
      <c r="E6" s="8">
        <f t="shared" si="1"/>
        <v>129000</v>
      </c>
      <c r="F6" s="8">
        <f t="shared" si="2"/>
        <v>86000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1610000</v>
      </c>
      <c r="C10" s="12">
        <f>SUM(C3:C9)</f>
        <v>65000</v>
      </c>
      <c r="D10" s="12">
        <f>SUM(D3:D9)</f>
        <v>1545000</v>
      </c>
      <c r="E10" s="12">
        <f>SUM(E3:E9)</f>
        <v>967000</v>
      </c>
      <c r="F10" s="12">
        <f>SUM(F3:F9)</f>
        <v>578000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157</v>
      </c>
      <c r="B12" s="8">
        <v>350000</v>
      </c>
      <c r="C12" s="8">
        <v>100000</v>
      </c>
      <c r="D12" s="8">
        <f t="shared" ref="D12:D17" si="3">B12-C12</f>
        <v>250000</v>
      </c>
      <c r="E12" s="8">
        <v>170000</v>
      </c>
      <c r="F12" s="8">
        <v>80000</v>
      </c>
      <c r="H12" s="5"/>
      <c r="I12" s="6">
        <v>0</v>
      </c>
    </row>
    <row r="13" spans="1:33" x14ac:dyDescent="0.25">
      <c r="A13" s="5" t="s">
        <v>158</v>
      </c>
      <c r="B13" s="8">
        <v>140000</v>
      </c>
      <c r="C13" s="8">
        <v>0</v>
      </c>
      <c r="D13" s="8">
        <f t="shared" si="3"/>
        <v>140000</v>
      </c>
      <c r="E13" s="8">
        <f>D13*60%</f>
        <v>84000</v>
      </c>
      <c r="F13" s="8">
        <f>D13*40%</f>
        <v>56000</v>
      </c>
      <c r="H13" s="5"/>
      <c r="I13" s="6">
        <v>0</v>
      </c>
    </row>
    <row r="14" spans="1:33" x14ac:dyDescent="0.25">
      <c r="A14" s="5" t="s">
        <v>159</v>
      </c>
      <c r="B14" s="8">
        <v>70000</v>
      </c>
      <c r="C14" s="8">
        <v>0</v>
      </c>
      <c r="D14" s="8">
        <f t="shared" si="3"/>
        <v>70000</v>
      </c>
      <c r="E14" s="8">
        <f>D14*60%</f>
        <v>42000</v>
      </c>
      <c r="F14" s="8">
        <f>D14*40%</f>
        <v>28000</v>
      </c>
      <c r="H14" s="5"/>
      <c r="I14" s="6">
        <v>0</v>
      </c>
    </row>
    <row r="15" spans="1:33" x14ac:dyDescent="0.25">
      <c r="B15" s="8">
        <v>0</v>
      </c>
      <c r="C15" s="8">
        <v>0</v>
      </c>
      <c r="D15" s="8">
        <f t="shared" si="3"/>
        <v>0</v>
      </c>
      <c r="E15" s="8">
        <f>D15*60%</f>
        <v>0</v>
      </c>
      <c r="F15" s="8">
        <f>D15*40%</f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>D16*60%</f>
        <v>0</v>
      </c>
      <c r="F16" s="8">
        <f>D16*40%</f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>D17*60%</f>
        <v>0</v>
      </c>
      <c r="F17" s="8">
        <f>D17*40%</f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350000</v>
      </c>
      <c r="C18" s="14">
        <f>SUM(C12:C12)</f>
        <v>100000</v>
      </c>
      <c r="D18" s="14">
        <f>SUM(D12:D12)</f>
        <v>250000</v>
      </c>
      <c r="E18" s="14">
        <f>SUM(E12:E17)</f>
        <v>296000</v>
      </c>
      <c r="F18" s="14">
        <f>SUM(F12:F16)</f>
        <v>164000</v>
      </c>
      <c r="I18" s="2">
        <f>SUM(I2:I8)</f>
        <v>153400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4">B20-C20</f>
        <v>0</v>
      </c>
      <c r="E20" s="19">
        <f t="shared" ref="E20:E27" si="5">D20*60%</f>
        <v>0</v>
      </c>
      <c r="F20" s="19">
        <f t="shared" ref="F20:F27" si="6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4"/>
        <v>0</v>
      </c>
      <c r="E21" s="8">
        <f t="shared" si="5"/>
        <v>0</v>
      </c>
      <c r="F21" s="8">
        <f t="shared" si="6"/>
        <v>0</v>
      </c>
      <c r="H21" s="9" t="s">
        <v>13</v>
      </c>
      <c r="I21" s="10">
        <f>E98</f>
        <v>1755000</v>
      </c>
    </row>
    <row r="22" spans="1:33" x14ac:dyDescent="0.25">
      <c r="A22" s="5"/>
      <c r="B22" s="8">
        <v>0</v>
      </c>
      <c r="C22" s="8">
        <v>0</v>
      </c>
      <c r="D22" s="8">
        <f t="shared" si="4"/>
        <v>0</v>
      </c>
      <c r="E22" s="8">
        <f t="shared" si="5"/>
        <v>0</v>
      </c>
      <c r="F22" s="8">
        <f t="shared" si="6"/>
        <v>0</v>
      </c>
      <c r="H22" s="9" t="s">
        <v>7</v>
      </c>
      <c r="I22" s="10">
        <f>I18</f>
        <v>153400</v>
      </c>
    </row>
    <row r="23" spans="1:33" x14ac:dyDescent="0.25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12</v>
      </c>
      <c r="I23" s="10">
        <f>I21-I22</f>
        <v>1601600</v>
      </c>
    </row>
    <row r="24" spans="1:33" x14ac:dyDescent="0.25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</row>
    <row r="25" spans="1:33" x14ac:dyDescent="0.25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25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25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155</v>
      </c>
      <c r="B30" s="8">
        <v>200000</v>
      </c>
      <c r="C30" s="8">
        <v>0</v>
      </c>
      <c r="D30" s="8">
        <f t="shared" ref="D30:D36" si="7">B30-C30</f>
        <v>200000</v>
      </c>
      <c r="E30" s="8">
        <f t="shared" ref="E30:E36" si="8">D30*60%</f>
        <v>120000</v>
      </c>
      <c r="F30" s="8">
        <f t="shared" ref="F30:F36" si="9">D30*40%</f>
        <v>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70000</v>
      </c>
      <c r="C31" s="8">
        <v>0</v>
      </c>
      <c r="D31" s="8">
        <f t="shared" si="7"/>
        <v>70000</v>
      </c>
      <c r="E31" s="8">
        <f t="shared" si="8"/>
        <v>42000</v>
      </c>
      <c r="F31" s="8">
        <f t="shared" si="9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7"/>
        <v>0</v>
      </c>
      <c r="E32" s="8">
        <f t="shared" si="8"/>
        <v>0</v>
      </c>
      <c r="F32" s="8">
        <f t="shared" si="9"/>
        <v>0</v>
      </c>
    </row>
    <row r="33" spans="1:6" x14ac:dyDescent="0.25">
      <c r="A33" s="5"/>
      <c r="B33" s="8">
        <v>0</v>
      </c>
      <c r="C33" s="8">
        <v>0</v>
      </c>
      <c r="D33" s="8">
        <f t="shared" si="7"/>
        <v>0</v>
      </c>
      <c r="E33" s="8">
        <f t="shared" si="8"/>
        <v>0</v>
      </c>
      <c r="F33" s="8">
        <f t="shared" si="9"/>
        <v>0</v>
      </c>
    </row>
    <row r="34" spans="1:6" x14ac:dyDescent="0.25">
      <c r="A34" s="5"/>
      <c r="B34" s="8">
        <v>0</v>
      </c>
      <c r="C34" s="8">
        <v>0</v>
      </c>
      <c r="D34" s="8">
        <f t="shared" si="7"/>
        <v>0</v>
      </c>
      <c r="E34" s="8">
        <f t="shared" si="8"/>
        <v>0</v>
      </c>
      <c r="F34" s="8">
        <f t="shared" si="9"/>
        <v>0</v>
      </c>
    </row>
    <row r="35" spans="1:6" x14ac:dyDescent="0.25">
      <c r="A35" s="5"/>
      <c r="B35" s="8">
        <v>0</v>
      </c>
      <c r="C35" s="8">
        <v>0</v>
      </c>
      <c r="D35" s="8">
        <f t="shared" si="7"/>
        <v>0</v>
      </c>
      <c r="E35" s="8">
        <f t="shared" si="8"/>
        <v>0</v>
      </c>
      <c r="F35" s="8">
        <f t="shared" si="9"/>
        <v>0</v>
      </c>
    </row>
    <row r="36" spans="1:6" x14ac:dyDescent="0.25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</row>
    <row r="37" spans="1:6" x14ac:dyDescent="0.25">
      <c r="A37" s="20" t="s">
        <v>43</v>
      </c>
      <c r="B37" s="21">
        <f>SUM(B30:B36)</f>
        <v>270000</v>
      </c>
      <c r="C37" s="21">
        <f>SUM(C30:C36)</f>
        <v>0</v>
      </c>
      <c r="D37" s="21">
        <f>SUM(D30:D36)</f>
        <v>270000</v>
      </c>
      <c r="E37" s="21">
        <f>SUM(E30:E36)</f>
        <v>162000</v>
      </c>
      <c r="F37" s="21">
        <f>SUM(F30:F35)</f>
        <v>108000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0">B39-C39</f>
        <v>0</v>
      </c>
      <c r="E39" s="29">
        <f t="shared" ref="E39:E63" si="11">D39*60%</f>
        <v>0</v>
      </c>
      <c r="F39" s="29">
        <f t="shared" ref="F39:F63" si="12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0"/>
        <v>0</v>
      </c>
      <c r="E40" s="29">
        <f t="shared" si="11"/>
        <v>0</v>
      </c>
      <c r="F40" s="29">
        <f t="shared" si="12"/>
        <v>0</v>
      </c>
    </row>
    <row r="41" spans="1:6" x14ac:dyDescent="0.25">
      <c r="A41" s="28"/>
      <c r="B41" s="29">
        <v>0</v>
      </c>
      <c r="C41" s="29">
        <v>0</v>
      </c>
      <c r="D41" s="29">
        <f t="shared" si="10"/>
        <v>0</v>
      </c>
      <c r="E41" s="29">
        <f t="shared" si="11"/>
        <v>0</v>
      </c>
      <c r="F41" s="29">
        <f t="shared" si="12"/>
        <v>0</v>
      </c>
    </row>
    <row r="42" spans="1:6" x14ac:dyDescent="0.25">
      <c r="A42" s="28"/>
      <c r="B42" s="29">
        <v>0</v>
      </c>
      <c r="C42" s="29">
        <v>0</v>
      </c>
      <c r="D42" s="29">
        <f t="shared" si="10"/>
        <v>0</v>
      </c>
      <c r="E42" s="29">
        <f t="shared" si="11"/>
        <v>0</v>
      </c>
      <c r="F42" s="29">
        <f t="shared" si="12"/>
        <v>0</v>
      </c>
    </row>
    <row r="43" spans="1:6" x14ac:dyDescent="0.25">
      <c r="A43" s="28"/>
      <c r="B43" s="29">
        <v>0</v>
      </c>
      <c r="C43" s="29">
        <v>0</v>
      </c>
      <c r="D43" s="29">
        <f t="shared" si="10"/>
        <v>0</v>
      </c>
      <c r="E43" s="29">
        <f t="shared" si="11"/>
        <v>0</v>
      </c>
      <c r="F43" s="29">
        <f t="shared" si="12"/>
        <v>0</v>
      </c>
    </row>
    <row r="44" spans="1:6" x14ac:dyDescent="0.25">
      <c r="A44" s="28"/>
      <c r="B44" s="29">
        <v>0</v>
      </c>
      <c r="C44" s="29">
        <v>0</v>
      </c>
      <c r="D44" s="29">
        <f t="shared" si="10"/>
        <v>0</v>
      </c>
      <c r="E44" s="29">
        <f t="shared" si="11"/>
        <v>0</v>
      </c>
      <c r="F44" s="29">
        <f t="shared" si="12"/>
        <v>0</v>
      </c>
    </row>
    <row r="45" spans="1:6" x14ac:dyDescent="0.25">
      <c r="A45" s="28"/>
      <c r="B45" s="29">
        <v>0</v>
      </c>
      <c r="C45" s="29">
        <v>0</v>
      </c>
      <c r="D45" s="29">
        <f t="shared" si="10"/>
        <v>0</v>
      </c>
      <c r="E45" s="29">
        <f t="shared" si="11"/>
        <v>0</v>
      </c>
      <c r="F45" s="29">
        <f t="shared" si="12"/>
        <v>0</v>
      </c>
    </row>
    <row r="46" spans="1:6" x14ac:dyDescent="0.25">
      <c r="A46" s="28"/>
      <c r="B46" s="29">
        <v>0</v>
      </c>
      <c r="C46" s="29">
        <v>0</v>
      </c>
      <c r="D46" s="29">
        <f t="shared" si="10"/>
        <v>0</v>
      </c>
      <c r="E46" s="29">
        <f t="shared" si="11"/>
        <v>0</v>
      </c>
      <c r="F46" s="29">
        <f t="shared" si="12"/>
        <v>0</v>
      </c>
    </row>
    <row r="47" spans="1:6" x14ac:dyDescent="0.25">
      <c r="A47" s="28"/>
      <c r="B47" s="29">
        <v>0</v>
      </c>
      <c r="C47" s="29">
        <v>0</v>
      </c>
      <c r="D47" s="29">
        <f t="shared" si="10"/>
        <v>0</v>
      </c>
      <c r="E47" s="29">
        <f t="shared" si="11"/>
        <v>0</v>
      </c>
      <c r="F47" s="29">
        <f t="shared" si="12"/>
        <v>0</v>
      </c>
    </row>
    <row r="48" spans="1:6" x14ac:dyDescent="0.25">
      <c r="A48" s="28"/>
      <c r="B48" s="29">
        <v>0</v>
      </c>
      <c r="C48" s="29">
        <v>0</v>
      </c>
      <c r="D48" s="29">
        <f t="shared" si="10"/>
        <v>0</v>
      </c>
      <c r="E48" s="29">
        <f t="shared" si="11"/>
        <v>0</v>
      </c>
      <c r="F48" s="29">
        <f t="shared" si="12"/>
        <v>0</v>
      </c>
    </row>
    <row r="49" spans="1:6" x14ac:dyDescent="0.25">
      <c r="A49" s="28"/>
      <c r="B49" s="29">
        <v>0</v>
      </c>
      <c r="C49" s="29">
        <v>0</v>
      </c>
      <c r="D49" s="29">
        <f t="shared" si="10"/>
        <v>0</v>
      </c>
      <c r="E49" s="29">
        <f t="shared" si="11"/>
        <v>0</v>
      </c>
      <c r="F49" s="29">
        <f t="shared" si="12"/>
        <v>0</v>
      </c>
    </row>
    <row r="50" spans="1:6" x14ac:dyDescent="0.25">
      <c r="A50" s="28"/>
      <c r="B50" s="29">
        <v>0</v>
      </c>
      <c r="C50" s="29">
        <v>0</v>
      </c>
      <c r="D50" s="29">
        <f t="shared" si="10"/>
        <v>0</v>
      </c>
      <c r="E50" s="29">
        <f t="shared" si="11"/>
        <v>0</v>
      </c>
      <c r="F50" s="29">
        <f t="shared" si="12"/>
        <v>0</v>
      </c>
    </row>
    <row r="51" spans="1:6" x14ac:dyDescent="0.25">
      <c r="A51" s="28"/>
      <c r="B51" s="29">
        <v>0</v>
      </c>
      <c r="C51" s="29">
        <v>0</v>
      </c>
      <c r="D51" s="29">
        <f t="shared" si="10"/>
        <v>0</v>
      </c>
      <c r="E51" s="29">
        <f t="shared" si="11"/>
        <v>0</v>
      </c>
      <c r="F51" s="29">
        <f t="shared" si="12"/>
        <v>0</v>
      </c>
    </row>
    <row r="52" spans="1:6" x14ac:dyDescent="0.25">
      <c r="A52" s="28"/>
      <c r="B52" s="29">
        <v>0</v>
      </c>
      <c r="C52" s="29">
        <v>0</v>
      </c>
      <c r="D52" s="29">
        <f t="shared" si="10"/>
        <v>0</v>
      </c>
      <c r="E52" s="29">
        <f t="shared" si="11"/>
        <v>0</v>
      </c>
      <c r="F52" s="29">
        <f t="shared" si="12"/>
        <v>0</v>
      </c>
    </row>
    <row r="53" spans="1:6" x14ac:dyDescent="0.25">
      <c r="A53" s="28"/>
      <c r="B53" s="29">
        <v>0</v>
      </c>
      <c r="C53" s="29">
        <v>0</v>
      </c>
      <c r="D53" s="29">
        <f t="shared" si="10"/>
        <v>0</v>
      </c>
      <c r="E53" s="29">
        <f t="shared" si="11"/>
        <v>0</v>
      </c>
      <c r="F53" s="29">
        <f t="shared" si="12"/>
        <v>0</v>
      </c>
    </row>
    <row r="54" spans="1:6" x14ac:dyDescent="0.25">
      <c r="A54" s="28"/>
      <c r="B54" s="29">
        <v>0</v>
      </c>
      <c r="C54" s="29">
        <v>0</v>
      </c>
      <c r="D54" s="29">
        <f t="shared" si="10"/>
        <v>0</v>
      </c>
      <c r="E54" s="29">
        <f t="shared" si="11"/>
        <v>0</v>
      </c>
      <c r="F54" s="29">
        <f t="shared" si="12"/>
        <v>0</v>
      </c>
    </row>
    <row r="55" spans="1:6" x14ac:dyDescent="0.25">
      <c r="A55" s="28"/>
      <c r="B55" s="29">
        <v>0</v>
      </c>
      <c r="C55" s="29">
        <v>0</v>
      </c>
      <c r="D55" s="29">
        <f t="shared" si="10"/>
        <v>0</v>
      </c>
      <c r="E55" s="29">
        <f t="shared" si="11"/>
        <v>0</v>
      </c>
      <c r="F55" s="29">
        <f t="shared" si="12"/>
        <v>0</v>
      </c>
    </row>
    <row r="56" spans="1:6" x14ac:dyDescent="0.25">
      <c r="A56" s="28"/>
      <c r="B56" s="29">
        <v>0</v>
      </c>
      <c r="C56" s="29">
        <v>0</v>
      </c>
      <c r="D56" s="29">
        <f t="shared" si="10"/>
        <v>0</v>
      </c>
      <c r="E56" s="29">
        <f t="shared" si="11"/>
        <v>0</v>
      </c>
      <c r="F56" s="29">
        <f t="shared" si="12"/>
        <v>0</v>
      </c>
    </row>
    <row r="57" spans="1:6" x14ac:dyDescent="0.25">
      <c r="A57" s="28"/>
      <c r="B57" s="29">
        <v>0</v>
      </c>
      <c r="C57" s="29">
        <v>0</v>
      </c>
      <c r="D57" s="29">
        <f t="shared" si="10"/>
        <v>0</v>
      </c>
      <c r="E57" s="29">
        <f t="shared" si="11"/>
        <v>0</v>
      </c>
      <c r="F57" s="29">
        <f t="shared" si="12"/>
        <v>0</v>
      </c>
    </row>
    <row r="58" spans="1:6" x14ac:dyDescent="0.25">
      <c r="A58" s="28"/>
      <c r="B58" s="29">
        <v>0</v>
      </c>
      <c r="C58" s="29">
        <v>0</v>
      </c>
      <c r="D58" s="29">
        <f t="shared" si="10"/>
        <v>0</v>
      </c>
      <c r="E58" s="29">
        <f t="shared" si="11"/>
        <v>0</v>
      </c>
      <c r="F58" s="29">
        <f t="shared" si="12"/>
        <v>0</v>
      </c>
    </row>
    <row r="59" spans="1:6" x14ac:dyDescent="0.25">
      <c r="A59" s="30"/>
      <c r="B59" s="29">
        <v>0</v>
      </c>
      <c r="C59" s="29">
        <v>0</v>
      </c>
      <c r="D59" s="29">
        <f t="shared" si="10"/>
        <v>0</v>
      </c>
      <c r="E59" s="29">
        <f t="shared" si="11"/>
        <v>0</v>
      </c>
      <c r="F59" s="29">
        <f t="shared" si="12"/>
        <v>0</v>
      </c>
    </row>
    <row r="60" spans="1:6" x14ac:dyDescent="0.25">
      <c r="A60" s="28"/>
      <c r="B60" s="29">
        <v>0</v>
      </c>
      <c r="C60" s="29">
        <v>0</v>
      </c>
      <c r="D60" s="29">
        <f t="shared" si="10"/>
        <v>0</v>
      </c>
      <c r="E60" s="29">
        <f t="shared" si="11"/>
        <v>0</v>
      </c>
      <c r="F60" s="29">
        <f t="shared" si="12"/>
        <v>0</v>
      </c>
    </row>
    <row r="61" spans="1:6" x14ac:dyDescent="0.25">
      <c r="A61" s="28"/>
      <c r="B61" s="29">
        <v>0</v>
      </c>
      <c r="C61" s="29">
        <v>0</v>
      </c>
      <c r="D61" s="29">
        <f t="shared" si="10"/>
        <v>0</v>
      </c>
      <c r="E61" s="29">
        <f t="shared" si="11"/>
        <v>0</v>
      </c>
      <c r="F61" s="29">
        <f t="shared" si="12"/>
        <v>0</v>
      </c>
    </row>
    <row r="62" spans="1:6" x14ac:dyDescent="0.25">
      <c r="A62" s="28"/>
      <c r="B62" s="29">
        <v>0</v>
      </c>
      <c r="C62" s="29">
        <v>0</v>
      </c>
      <c r="D62" s="29">
        <f t="shared" si="10"/>
        <v>0</v>
      </c>
      <c r="E62" s="29">
        <f t="shared" si="11"/>
        <v>0</v>
      </c>
      <c r="F62" s="29">
        <f t="shared" si="12"/>
        <v>0</v>
      </c>
    </row>
    <row r="63" spans="1:6" x14ac:dyDescent="0.25">
      <c r="A63" s="28"/>
      <c r="B63" s="29">
        <v>0</v>
      </c>
      <c r="C63" s="29">
        <v>0</v>
      </c>
      <c r="D63" s="29">
        <f t="shared" si="10"/>
        <v>0</v>
      </c>
      <c r="E63" s="29">
        <f t="shared" si="11"/>
        <v>0</v>
      </c>
      <c r="F63" s="29">
        <f t="shared" si="12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153</v>
      </c>
      <c r="B66" s="8">
        <v>130000</v>
      </c>
      <c r="C66" s="8">
        <v>0</v>
      </c>
      <c r="D66" s="8">
        <f t="shared" ref="D66:D78" si="13">B66-C66</f>
        <v>130000</v>
      </c>
      <c r="E66" s="8">
        <f t="shared" ref="E66:E78" si="14">D66</f>
        <v>130000</v>
      </c>
      <c r="F66" s="8"/>
    </row>
    <row r="67" spans="1:6" x14ac:dyDescent="0.25">
      <c r="A67" s="5" t="s">
        <v>388</v>
      </c>
      <c r="B67" s="8">
        <v>200000</v>
      </c>
      <c r="C67" s="8">
        <v>0</v>
      </c>
      <c r="D67" s="8">
        <f t="shared" si="13"/>
        <v>200000</v>
      </c>
      <c r="E67" s="8">
        <f t="shared" si="14"/>
        <v>200000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3"/>
        <v>0</v>
      </c>
      <c r="E68" s="8">
        <f t="shared" si="14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3"/>
        <v>0</v>
      </c>
      <c r="E69" s="8">
        <f t="shared" si="14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3"/>
        <v>0</v>
      </c>
      <c r="E70" s="8">
        <f t="shared" si="14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3"/>
        <v>0</v>
      </c>
      <c r="E71" s="8">
        <f t="shared" si="14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3"/>
        <v>0</v>
      </c>
      <c r="E72" s="8">
        <f t="shared" si="14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3"/>
        <v>0</v>
      </c>
      <c r="E73" s="8">
        <f t="shared" si="14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3"/>
        <v>0</v>
      </c>
      <c r="E74" s="8">
        <f t="shared" si="14"/>
        <v>0</v>
      </c>
      <c r="F74" s="8"/>
    </row>
    <row r="75" spans="1:6" x14ac:dyDescent="0.25">
      <c r="A75" s="17" t="s">
        <v>19</v>
      </c>
      <c r="B75" s="18">
        <f>SUM(B66:B74)</f>
        <v>330000</v>
      </c>
      <c r="C75" s="18">
        <f>SUM(C66:C74)</f>
        <v>0</v>
      </c>
      <c r="D75" s="18">
        <f>SUM(D66:D74)</f>
        <v>330000</v>
      </c>
      <c r="E75" s="18">
        <f>SUM(E66:E74)</f>
        <v>330000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3"/>
        <v>0</v>
      </c>
      <c r="E77" s="8">
        <f t="shared" si="14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3"/>
        <v>0</v>
      </c>
      <c r="E78" s="8">
        <f t="shared" si="14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5">B82-C82</f>
        <v>0</v>
      </c>
      <c r="E82" s="29">
        <f t="shared" ref="E82:E87" si="16">D82*60%</f>
        <v>0</v>
      </c>
      <c r="F82" s="29">
        <f t="shared" ref="F82:F87" si="17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5"/>
        <v>0</v>
      </c>
      <c r="E83" s="29">
        <f t="shared" si="16"/>
        <v>0</v>
      </c>
      <c r="F83" s="29">
        <f t="shared" si="17"/>
        <v>0</v>
      </c>
    </row>
    <row r="84" spans="1:6" x14ac:dyDescent="0.25">
      <c r="A84" s="28"/>
      <c r="B84" s="29">
        <v>0</v>
      </c>
      <c r="C84" s="29">
        <v>0</v>
      </c>
      <c r="D84" s="29">
        <f t="shared" si="15"/>
        <v>0</v>
      </c>
      <c r="E84" s="29">
        <f t="shared" si="16"/>
        <v>0</v>
      </c>
      <c r="F84" s="29">
        <f t="shared" si="17"/>
        <v>0</v>
      </c>
    </row>
    <row r="85" spans="1:6" x14ac:dyDescent="0.25">
      <c r="A85" s="28"/>
      <c r="B85" s="29">
        <v>0</v>
      </c>
      <c r="C85" s="29">
        <v>0</v>
      </c>
      <c r="D85" s="29">
        <f t="shared" si="15"/>
        <v>0</v>
      </c>
      <c r="E85" s="29">
        <f t="shared" si="16"/>
        <v>0</v>
      </c>
      <c r="F85" s="29">
        <f t="shared" si="17"/>
        <v>0</v>
      </c>
    </row>
    <row r="86" spans="1:6" x14ac:dyDescent="0.25">
      <c r="A86" s="28"/>
      <c r="B86" s="29">
        <v>0</v>
      </c>
      <c r="C86" s="29">
        <v>0</v>
      </c>
      <c r="D86" s="29">
        <f t="shared" si="15"/>
        <v>0</v>
      </c>
      <c r="E86" s="29">
        <f t="shared" si="16"/>
        <v>0</v>
      </c>
      <c r="F86" s="29">
        <f t="shared" si="17"/>
        <v>0</v>
      </c>
    </row>
    <row r="87" spans="1:6" x14ac:dyDescent="0.25">
      <c r="A87" s="28"/>
      <c r="B87" s="29">
        <v>0</v>
      </c>
      <c r="C87" s="29">
        <v>0</v>
      </c>
      <c r="D87" s="29">
        <f t="shared" si="15"/>
        <v>0</v>
      </c>
      <c r="E87" s="29">
        <f t="shared" si="16"/>
        <v>0</v>
      </c>
      <c r="F87" s="29">
        <f t="shared" si="17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18">B91-C91</f>
        <v>0</v>
      </c>
      <c r="E91" s="29">
        <f t="shared" ref="E91:E96" si="19">D91*60%</f>
        <v>0</v>
      </c>
      <c r="F91" s="29">
        <f t="shared" ref="F91:F96" si="20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18"/>
        <v>0</v>
      </c>
      <c r="E92" s="29">
        <f t="shared" si="19"/>
        <v>0</v>
      </c>
      <c r="F92" s="29">
        <f t="shared" si="20"/>
        <v>0</v>
      </c>
    </row>
    <row r="93" spans="1:6" x14ac:dyDescent="0.25">
      <c r="A93" s="28"/>
      <c r="B93" s="29">
        <v>0</v>
      </c>
      <c r="C93" s="29">
        <v>0</v>
      </c>
      <c r="D93" s="29">
        <f t="shared" si="18"/>
        <v>0</v>
      </c>
      <c r="E93" s="29">
        <f t="shared" si="19"/>
        <v>0</v>
      </c>
      <c r="F93" s="29">
        <f t="shared" si="20"/>
        <v>0</v>
      </c>
    </row>
    <row r="94" spans="1:6" x14ac:dyDescent="0.25">
      <c r="A94" s="28"/>
      <c r="B94" s="29">
        <v>0</v>
      </c>
      <c r="C94" s="29">
        <v>0</v>
      </c>
      <c r="D94" s="29">
        <f t="shared" si="18"/>
        <v>0</v>
      </c>
      <c r="E94" s="29">
        <f t="shared" si="19"/>
        <v>0</v>
      </c>
      <c r="F94" s="29">
        <f t="shared" si="20"/>
        <v>0</v>
      </c>
    </row>
    <row r="95" spans="1:6" x14ac:dyDescent="0.25">
      <c r="A95" s="28"/>
      <c r="B95" s="29">
        <v>0</v>
      </c>
      <c r="C95" s="29">
        <v>0</v>
      </c>
      <c r="D95" s="29">
        <f t="shared" si="18"/>
        <v>0</v>
      </c>
      <c r="E95" s="29">
        <f t="shared" si="19"/>
        <v>0</v>
      </c>
      <c r="F95" s="29">
        <f t="shared" si="20"/>
        <v>0</v>
      </c>
    </row>
    <row r="96" spans="1:6" x14ac:dyDescent="0.25">
      <c r="A96" s="28"/>
      <c r="B96" s="29">
        <v>0</v>
      </c>
      <c r="C96" s="29">
        <v>0</v>
      </c>
      <c r="D96" s="29">
        <f t="shared" si="18"/>
        <v>0</v>
      </c>
      <c r="E96" s="29">
        <f t="shared" si="19"/>
        <v>0</v>
      </c>
      <c r="F96" s="29">
        <f t="shared" si="20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2560000</v>
      </c>
      <c r="C98" s="27">
        <f>C97+C88+C79+C75+C64+C37+C28+C18+C10</f>
        <v>165000</v>
      </c>
      <c r="D98" s="27">
        <f>D97+D88+D79+D75+D64+D37+D28+D18+D10</f>
        <v>2395000</v>
      </c>
      <c r="E98" s="27">
        <f>E97+E88+E79+E75+E64+E37+E28+E18+E10</f>
        <v>1755000</v>
      </c>
      <c r="F98" s="27">
        <f>F97+F88+F79+F75+F64+F37+F28+F18+F10</f>
        <v>850000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abSelected="1" zoomScale="80" zoomScaleNormal="80" workbookViewId="0">
      <selection activeCell="B57" sqref="B5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128</v>
      </c>
      <c r="I2" s="23">
        <v>50000</v>
      </c>
    </row>
    <row r="3" spans="1:33" x14ac:dyDescent="0.25">
      <c r="A3" s="5" t="s">
        <v>166</v>
      </c>
      <c r="B3" s="8">
        <v>200000</v>
      </c>
      <c r="C3" s="8">
        <v>0</v>
      </c>
      <c r="D3" s="8">
        <f t="shared" ref="D3:D9" si="0">B3-C3</f>
        <v>200000</v>
      </c>
      <c r="E3" s="8">
        <f t="shared" ref="E3:E9" si="1">D3*60%</f>
        <v>120000</v>
      </c>
      <c r="F3" s="8">
        <f t="shared" ref="F3:F9" si="2">D3*40%</f>
        <v>80000</v>
      </c>
      <c r="H3" s="5" t="s">
        <v>172</v>
      </c>
      <c r="I3" s="6">
        <v>16000</v>
      </c>
    </row>
    <row r="4" spans="1:33" x14ac:dyDescent="0.25">
      <c r="A4" s="5" t="s">
        <v>179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 t="s">
        <v>182</v>
      </c>
      <c r="I4" s="6">
        <v>50000</v>
      </c>
    </row>
    <row r="5" spans="1:33" x14ac:dyDescent="0.25">
      <c r="A5" s="5" t="s">
        <v>180</v>
      </c>
      <c r="B5" s="8">
        <v>300000</v>
      </c>
      <c r="C5" s="8">
        <v>0</v>
      </c>
      <c r="D5" s="8">
        <v>300000</v>
      </c>
      <c r="E5" s="8">
        <v>300000</v>
      </c>
      <c r="F5" s="8"/>
      <c r="H5" s="5"/>
      <c r="I5" s="6">
        <v>0</v>
      </c>
    </row>
    <row r="6" spans="1:33" x14ac:dyDescent="0.25">
      <c r="A6" s="5" t="s">
        <v>181</v>
      </c>
      <c r="B6" s="8">
        <v>140000</v>
      </c>
      <c r="C6" s="8">
        <v>0</v>
      </c>
      <c r="D6" s="8">
        <f t="shared" si="0"/>
        <v>140000</v>
      </c>
      <c r="E6" s="8">
        <f t="shared" si="1"/>
        <v>84000</v>
      </c>
      <c r="F6" s="8">
        <f t="shared" si="2"/>
        <v>56000</v>
      </c>
      <c r="H6" s="5"/>
      <c r="I6" s="6">
        <v>0</v>
      </c>
    </row>
    <row r="7" spans="1:33" x14ac:dyDescent="0.25">
      <c r="A7" s="5" t="s">
        <v>180</v>
      </c>
      <c r="B7" s="8">
        <v>300000</v>
      </c>
      <c r="C7" s="8">
        <v>0</v>
      </c>
      <c r="D7" s="8">
        <f t="shared" si="0"/>
        <v>300000</v>
      </c>
      <c r="E7" s="8">
        <v>270000</v>
      </c>
      <c r="F7" s="8">
        <v>30000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90</v>
      </c>
      <c r="B10" s="12">
        <f>SUM(B3:B9)</f>
        <v>1010000</v>
      </c>
      <c r="C10" s="12">
        <f>SUM(C3:C9)</f>
        <v>0</v>
      </c>
      <c r="D10" s="12">
        <f>SUM(D3:D9)</f>
        <v>1010000</v>
      </c>
      <c r="E10" s="12">
        <f>SUM(E3:E9)</f>
        <v>816000</v>
      </c>
      <c r="F10" s="12">
        <f>SUM(F3:F9)</f>
        <v>194000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167</v>
      </c>
      <c r="B12" s="8">
        <v>1000000</v>
      </c>
      <c r="C12" s="8">
        <v>120000</v>
      </c>
      <c r="D12" s="8">
        <f t="shared" ref="D12:D17" si="3">B12-C12</f>
        <v>880000</v>
      </c>
      <c r="E12" s="8">
        <f t="shared" ref="E12:E17" si="4">D12*60%</f>
        <v>528000</v>
      </c>
      <c r="F12" s="8">
        <f t="shared" ref="F12:F17" si="5">D12*40%</f>
        <v>352000</v>
      </c>
      <c r="H12" s="5"/>
      <c r="I12" s="6">
        <v>0</v>
      </c>
    </row>
    <row r="13" spans="1:33" x14ac:dyDescent="0.25">
      <c r="A13" s="5" t="s">
        <v>171</v>
      </c>
      <c r="B13" s="8">
        <v>70000</v>
      </c>
      <c r="C13" s="8">
        <v>0</v>
      </c>
      <c r="D13" s="8">
        <f t="shared" si="3"/>
        <v>70000</v>
      </c>
      <c r="E13" s="8">
        <f t="shared" si="4"/>
        <v>42000</v>
      </c>
      <c r="F13" s="8">
        <f t="shared" si="5"/>
        <v>28000</v>
      </c>
      <c r="H13" s="5"/>
      <c r="I13" s="6">
        <v>0</v>
      </c>
    </row>
    <row r="14" spans="1:33" x14ac:dyDescent="0.25">
      <c r="A14" s="5" t="s">
        <v>174</v>
      </c>
      <c r="B14" s="8">
        <v>230000</v>
      </c>
      <c r="C14" s="8">
        <v>0</v>
      </c>
      <c r="D14" s="8">
        <f t="shared" si="3"/>
        <v>230000</v>
      </c>
      <c r="E14" s="8">
        <f t="shared" si="4"/>
        <v>138000</v>
      </c>
      <c r="F14" s="8">
        <f t="shared" si="5"/>
        <v>92000</v>
      </c>
      <c r="H14" s="5"/>
      <c r="I14" s="6">
        <v>0</v>
      </c>
    </row>
    <row r="15" spans="1:33" x14ac:dyDescent="0.25">
      <c r="A15" s="5" t="s">
        <v>183</v>
      </c>
      <c r="B15" s="8">
        <v>80000</v>
      </c>
      <c r="C15" s="8">
        <v>0</v>
      </c>
      <c r="D15" s="8">
        <f t="shared" si="3"/>
        <v>80000</v>
      </c>
      <c r="E15" s="8">
        <f t="shared" si="4"/>
        <v>48000</v>
      </c>
      <c r="F15" s="8">
        <f t="shared" si="5"/>
        <v>32000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SUM(B12:B17)</f>
        <v>1380000</v>
      </c>
      <c r="C18" s="14">
        <f>SUM(C12:C12)</f>
        <v>120000</v>
      </c>
      <c r="D18" s="14">
        <f>SUM(D12:D17)</f>
        <v>1260000</v>
      </c>
      <c r="E18" s="14">
        <f>SUM(E12:E17)</f>
        <v>756000</v>
      </c>
      <c r="F18" s="14">
        <f>SUM(F12:F17)</f>
        <v>504000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3812000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116000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3696000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Q25" t="s">
        <v>196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173</v>
      </c>
      <c r="B30" s="8">
        <v>350000</v>
      </c>
      <c r="C30" s="8">
        <v>50000</v>
      </c>
      <c r="D30" s="8">
        <f t="shared" ref="D30:D36" si="9">B30-C30</f>
        <v>300000</v>
      </c>
      <c r="E30" s="8">
        <f t="shared" ref="E30:E36" si="10">D30*60%</f>
        <v>180000</v>
      </c>
      <c r="F30" s="8">
        <f t="shared" ref="F30:F36" si="11">D30*40%</f>
        <v>120000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186</v>
      </c>
      <c r="B31" s="8">
        <v>350000</v>
      </c>
      <c r="C31" s="8">
        <v>0</v>
      </c>
      <c r="D31" s="8">
        <f t="shared" si="9"/>
        <v>350000</v>
      </c>
      <c r="E31" s="8">
        <f t="shared" si="10"/>
        <v>210000</v>
      </c>
      <c r="F31" s="8">
        <f t="shared" si="11"/>
        <v>140000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700000</v>
      </c>
      <c r="C37" s="21">
        <f>SUM(C30:C36)</f>
        <v>50000</v>
      </c>
      <c r="D37" s="21">
        <f>SUM(D30:D36)</f>
        <v>650000</v>
      </c>
      <c r="E37" s="21">
        <f>SUM(E30:E36)</f>
        <v>390000</v>
      </c>
      <c r="F37" s="21">
        <f>SUM(F30:F36)</f>
        <v>260000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161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162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163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164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165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168</v>
      </c>
      <c r="B44" s="29">
        <v>150000</v>
      </c>
      <c r="C44" s="29">
        <v>0</v>
      </c>
      <c r="D44" s="29">
        <f t="shared" si="12"/>
        <v>150000</v>
      </c>
      <c r="E44" s="29">
        <f t="shared" si="13"/>
        <v>90000</v>
      </c>
      <c r="F44" s="29">
        <f t="shared" si="14"/>
        <v>60000</v>
      </c>
    </row>
    <row r="45" spans="1:6" x14ac:dyDescent="0.25">
      <c r="A45" s="28" t="s">
        <v>170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396</v>
      </c>
      <c r="B46" s="29">
        <v>100000</v>
      </c>
      <c r="C46" s="29">
        <v>0</v>
      </c>
      <c r="D46" s="29">
        <f t="shared" si="12"/>
        <v>100000</v>
      </c>
      <c r="E46" s="29">
        <f t="shared" si="13"/>
        <v>60000</v>
      </c>
      <c r="F46" s="29">
        <f t="shared" si="14"/>
        <v>40000</v>
      </c>
    </row>
    <row r="47" spans="1:6" x14ac:dyDescent="0.25">
      <c r="A47" s="28" t="s">
        <v>175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176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177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178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184</v>
      </c>
      <c r="B51" s="29">
        <v>200000</v>
      </c>
      <c r="C51" s="29">
        <v>0</v>
      </c>
      <c r="D51" s="29">
        <f t="shared" si="12"/>
        <v>200000</v>
      </c>
      <c r="E51" s="29">
        <f t="shared" si="13"/>
        <v>120000</v>
      </c>
      <c r="F51" s="29">
        <f t="shared" si="14"/>
        <v>80000</v>
      </c>
    </row>
    <row r="52" spans="1:6" x14ac:dyDescent="0.25">
      <c r="A52" s="28" t="s">
        <v>185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SUM(B39:B48)</f>
        <v>650000</v>
      </c>
      <c r="C64" s="32">
        <f>SUM(C59:C63)</f>
        <v>0</v>
      </c>
      <c r="D64" s="32">
        <f>SUM(D59:D63)</f>
        <v>0</v>
      </c>
      <c r="E64" s="32">
        <f>SUM(E39:E49)</f>
        <v>420000</v>
      </c>
      <c r="F64" s="32">
        <f>SUM(F38:F63)</f>
        <v>400000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169</v>
      </c>
      <c r="B66" s="8">
        <v>1250000</v>
      </c>
      <c r="C66" s="8">
        <v>50000</v>
      </c>
      <c r="D66" s="8"/>
      <c r="E66" s="8">
        <v>1250000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ref="D67:D78" si="15">B67-C67</f>
        <v>0</v>
      </c>
      <c r="E67" s="8">
        <f t="shared" ref="E67:E78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1250000</v>
      </c>
      <c r="C75" s="18">
        <f>SUM(C66:C74)</f>
        <v>50000</v>
      </c>
      <c r="D75" s="18">
        <f>SUM(D66:D74)</f>
        <v>0</v>
      </c>
      <c r="E75" s="18">
        <f>SUM(E66:E74)</f>
        <v>1250000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64</v>
      </c>
      <c r="B89" s="41"/>
      <c r="C89" s="41"/>
      <c r="D89" s="41"/>
      <c r="E89" s="41"/>
      <c r="F89" s="41"/>
    </row>
    <row r="90" spans="1:6" x14ac:dyDescent="0.25">
      <c r="A90" s="28" t="s">
        <v>174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450000</v>
      </c>
      <c r="C97" s="41">
        <f>SUM(C90:C96)</f>
        <v>0</v>
      </c>
      <c r="D97" s="41">
        <f>SUM(D90:D96)</f>
        <v>450000</v>
      </c>
      <c r="E97" s="41">
        <f>SUM(E90:E96)</f>
        <v>180000</v>
      </c>
      <c r="F97" s="41">
        <f>SUM(F90:F96)</f>
        <v>270000</v>
      </c>
    </row>
    <row r="98" spans="1:6" x14ac:dyDescent="0.25">
      <c r="A98" s="26" t="s">
        <v>11</v>
      </c>
      <c r="B98" s="27">
        <f>B97+B88+B79+B75+B64+B37+B28+B18+B10</f>
        <v>5440000</v>
      </c>
      <c r="C98" s="27">
        <f>C97+C88+C79+C75+C64+C37+C28+C18+C10</f>
        <v>220000</v>
      </c>
      <c r="D98" s="27">
        <f>D97+D88+D79+D75+D64+D37+D28+D18+D10</f>
        <v>3370000</v>
      </c>
      <c r="E98" s="27">
        <f>E97+E88+E79+E75+E64+E37+E28+E18+E10</f>
        <v>3812000</v>
      </c>
      <c r="F98" s="27">
        <f>F97+F88+F79+F75+F64+F37+F28+F18+F10</f>
        <v>1628000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37" sqref="F3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190</v>
      </c>
      <c r="B2" s="12"/>
      <c r="C2" s="12"/>
      <c r="D2" s="12"/>
      <c r="E2" s="12"/>
      <c r="F2" s="12"/>
      <c r="H2" s="22" t="s">
        <v>193</v>
      </c>
      <c r="I2" s="23">
        <v>185000</v>
      </c>
    </row>
    <row r="3" spans="1:33" x14ac:dyDescent="0.25">
      <c r="A3" s="5" t="s">
        <v>187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189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192</v>
      </c>
      <c r="B5" s="8">
        <v>210000</v>
      </c>
      <c r="C5" s="8">
        <v>50000</v>
      </c>
      <c r="D5" s="8">
        <f t="shared" si="0"/>
        <v>160000</v>
      </c>
      <c r="E5" s="8">
        <v>160000</v>
      </c>
      <c r="F5" s="8"/>
      <c r="H5" s="5"/>
      <c r="I5" s="6">
        <v>0</v>
      </c>
    </row>
    <row r="6" spans="1:33" x14ac:dyDescent="0.25">
      <c r="A6" s="5" t="s">
        <v>195</v>
      </c>
      <c r="B6" s="8">
        <v>80000</v>
      </c>
      <c r="C6" s="8">
        <v>0</v>
      </c>
      <c r="D6" s="8">
        <f t="shared" si="0"/>
        <v>80000</v>
      </c>
      <c r="E6" s="8">
        <f t="shared" si="1"/>
        <v>48000</v>
      </c>
      <c r="F6" s="8">
        <f t="shared" si="2"/>
        <v>32000</v>
      </c>
      <c r="H6" s="5"/>
      <c r="I6" s="6">
        <v>0</v>
      </c>
    </row>
    <row r="7" spans="1:33" x14ac:dyDescent="0.25">
      <c r="A7" s="5" t="s">
        <v>195</v>
      </c>
      <c r="B7" s="8">
        <v>50000</v>
      </c>
      <c r="C7" s="8">
        <v>20000</v>
      </c>
      <c r="D7" s="8"/>
      <c r="E7" s="8">
        <v>27000</v>
      </c>
      <c r="F7" s="8">
        <v>3000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500000</v>
      </c>
      <c r="C10" s="12">
        <f>SUM(C3:C9)</f>
        <v>70000</v>
      </c>
      <c r="D10" s="12">
        <f>SUM(D3:D9)</f>
        <v>400000</v>
      </c>
      <c r="E10" s="12">
        <f>SUM(E3:E9)</f>
        <v>331000</v>
      </c>
      <c r="F10" s="12">
        <f>SUM(F3:F9)</f>
        <v>99000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194</v>
      </c>
      <c r="B12" s="8">
        <v>450000</v>
      </c>
      <c r="C12" s="8">
        <v>0</v>
      </c>
      <c r="D12" s="8">
        <f t="shared" ref="D12:D17" si="3">B12-C12</f>
        <v>450000</v>
      </c>
      <c r="E12" s="8">
        <v>450000</v>
      </c>
      <c r="F12" s="8"/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>D13*60%</f>
        <v>0</v>
      </c>
      <c r="F13" s="8">
        <f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>D14*60%</f>
        <v>0</v>
      </c>
      <c r="F14" s="8">
        <f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>D15*60%</f>
        <v>0</v>
      </c>
      <c r="F15" s="8">
        <f>D15*40%</f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>D16*60%</f>
        <v>0</v>
      </c>
      <c r="F16" s="8">
        <f>D16*40%</f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>D17*60%</f>
        <v>0</v>
      </c>
      <c r="F17" s="8">
        <f>D17*40%</f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450000</v>
      </c>
      <c r="C18" s="14">
        <f>SUM(C12:C12)</f>
        <v>0</v>
      </c>
      <c r="D18" s="14">
        <f>SUM(D12:D12)</f>
        <v>450000</v>
      </c>
      <c r="E18" s="14">
        <f>SUM(E12:E12)</f>
        <v>450000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4">B20-C20</f>
        <v>0</v>
      </c>
      <c r="E20" s="19">
        <f t="shared" ref="E20:E27" si="5">D20*60%</f>
        <v>0</v>
      </c>
      <c r="F20" s="19">
        <f t="shared" ref="F20:F27" si="6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4"/>
        <v>0</v>
      </c>
      <c r="E21" s="8">
        <f t="shared" si="5"/>
        <v>0</v>
      </c>
      <c r="F21" s="8">
        <f t="shared" si="6"/>
        <v>0</v>
      </c>
      <c r="H21" s="9" t="s">
        <v>13</v>
      </c>
      <c r="I21" s="10">
        <f>E98</f>
        <v>1173000</v>
      </c>
    </row>
    <row r="22" spans="1:33" x14ac:dyDescent="0.25">
      <c r="A22" s="5"/>
      <c r="B22" s="8">
        <v>0</v>
      </c>
      <c r="C22" s="8">
        <v>0</v>
      </c>
      <c r="D22" s="8">
        <f t="shared" si="4"/>
        <v>0</v>
      </c>
      <c r="E22" s="8">
        <f t="shared" si="5"/>
        <v>0</v>
      </c>
      <c r="F22" s="8">
        <f t="shared" si="6"/>
        <v>0</v>
      </c>
      <c r="H22" s="9" t="s">
        <v>7</v>
      </c>
      <c r="I22" s="10">
        <v>185000</v>
      </c>
    </row>
    <row r="23" spans="1:33" x14ac:dyDescent="0.25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12</v>
      </c>
      <c r="I23" s="10">
        <f>I21-I22</f>
        <v>988000</v>
      </c>
    </row>
    <row r="24" spans="1:33" x14ac:dyDescent="0.25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</row>
    <row r="25" spans="1:33" x14ac:dyDescent="0.25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25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25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188</v>
      </c>
      <c r="B30" s="8">
        <v>350000</v>
      </c>
      <c r="C30" s="8">
        <v>0</v>
      </c>
      <c r="D30" s="8">
        <f t="shared" ref="D30:D36" si="7">B30-C30</f>
        <v>350000</v>
      </c>
      <c r="E30" s="8">
        <v>350000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191</v>
      </c>
      <c r="B31" s="8">
        <v>70000</v>
      </c>
      <c r="C31" s="8">
        <v>0</v>
      </c>
      <c r="D31" s="8">
        <f t="shared" si="7"/>
        <v>70000</v>
      </c>
      <c r="E31" s="8">
        <v>42000</v>
      </c>
      <c r="F31" s="8">
        <f t="shared" ref="F31:F36" si="8">D31*40%</f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7"/>
        <v>0</v>
      </c>
      <c r="E32" s="8">
        <f>D32*60%</f>
        <v>0</v>
      </c>
      <c r="F32" s="8">
        <f t="shared" si="8"/>
        <v>0</v>
      </c>
    </row>
    <row r="33" spans="1:6" x14ac:dyDescent="0.25">
      <c r="A33" s="5"/>
      <c r="B33" s="8">
        <v>0</v>
      </c>
      <c r="C33" s="8">
        <v>0</v>
      </c>
      <c r="D33" s="8">
        <f t="shared" si="7"/>
        <v>0</v>
      </c>
      <c r="E33" s="8">
        <f>D33*60%</f>
        <v>0</v>
      </c>
      <c r="F33" s="8">
        <f t="shared" si="8"/>
        <v>0</v>
      </c>
    </row>
    <row r="34" spans="1:6" x14ac:dyDescent="0.25">
      <c r="A34" s="5"/>
      <c r="B34" s="8">
        <v>0</v>
      </c>
      <c r="C34" s="8">
        <v>0</v>
      </c>
      <c r="D34" s="8">
        <f t="shared" si="7"/>
        <v>0</v>
      </c>
      <c r="E34" s="8">
        <f>D34*60%</f>
        <v>0</v>
      </c>
      <c r="F34" s="8">
        <f t="shared" si="8"/>
        <v>0</v>
      </c>
    </row>
    <row r="35" spans="1:6" x14ac:dyDescent="0.25">
      <c r="A35" s="5"/>
      <c r="B35" s="8">
        <v>0</v>
      </c>
      <c r="C35" s="8">
        <v>0</v>
      </c>
      <c r="D35" s="8">
        <f t="shared" si="7"/>
        <v>0</v>
      </c>
      <c r="E35" s="8">
        <f>D35*60%</f>
        <v>0</v>
      </c>
      <c r="F35" s="8">
        <f t="shared" si="8"/>
        <v>0</v>
      </c>
    </row>
    <row r="36" spans="1:6" x14ac:dyDescent="0.25">
      <c r="A36" s="5"/>
      <c r="B36" s="8">
        <v>0</v>
      </c>
      <c r="C36" s="8">
        <v>0</v>
      </c>
      <c r="D36" s="8">
        <f t="shared" si="7"/>
        <v>0</v>
      </c>
      <c r="E36" s="8">
        <f>D36*60%</f>
        <v>0</v>
      </c>
      <c r="F36" s="8">
        <f t="shared" si="8"/>
        <v>0</v>
      </c>
    </row>
    <row r="37" spans="1:6" x14ac:dyDescent="0.25">
      <c r="A37" s="20" t="s">
        <v>43</v>
      </c>
      <c r="B37" s="21">
        <f>SUM(B30:B36)</f>
        <v>420000</v>
      </c>
      <c r="C37" s="21">
        <f>SUM(C30:C36)</f>
        <v>0</v>
      </c>
      <c r="D37" s="21">
        <f>SUM(D30:D36)</f>
        <v>420000</v>
      </c>
      <c r="E37" s="21">
        <f>SUM(E30:E36)</f>
        <v>392000</v>
      </c>
      <c r="F37" s="21">
        <f>SUM(F30:F36)</f>
        <v>28000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9">B39-C39</f>
        <v>0</v>
      </c>
      <c r="E39" s="29">
        <f t="shared" ref="E39:E63" si="10">D39*60%</f>
        <v>0</v>
      </c>
      <c r="F39" s="29">
        <f t="shared" ref="F39:F63" si="11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9"/>
        <v>0</v>
      </c>
      <c r="E40" s="29">
        <f t="shared" si="10"/>
        <v>0</v>
      </c>
      <c r="F40" s="29">
        <f t="shared" si="11"/>
        <v>0</v>
      </c>
    </row>
    <row r="41" spans="1:6" x14ac:dyDescent="0.25">
      <c r="A41" s="28"/>
      <c r="B41" s="29">
        <v>0</v>
      </c>
      <c r="C41" s="29">
        <v>0</v>
      </c>
      <c r="D41" s="29">
        <f t="shared" si="9"/>
        <v>0</v>
      </c>
      <c r="E41" s="29">
        <f t="shared" si="10"/>
        <v>0</v>
      </c>
      <c r="F41" s="29">
        <f t="shared" si="11"/>
        <v>0</v>
      </c>
    </row>
    <row r="42" spans="1:6" x14ac:dyDescent="0.25">
      <c r="A42" s="28"/>
      <c r="B42" s="29">
        <v>0</v>
      </c>
      <c r="C42" s="29">
        <v>0</v>
      </c>
      <c r="D42" s="29">
        <f t="shared" si="9"/>
        <v>0</v>
      </c>
      <c r="E42" s="29">
        <f t="shared" si="10"/>
        <v>0</v>
      </c>
      <c r="F42" s="29">
        <f t="shared" si="11"/>
        <v>0</v>
      </c>
    </row>
    <row r="43" spans="1:6" x14ac:dyDescent="0.25">
      <c r="A43" s="28"/>
      <c r="B43" s="29">
        <v>0</v>
      </c>
      <c r="C43" s="29">
        <v>0</v>
      </c>
      <c r="D43" s="29">
        <f t="shared" si="9"/>
        <v>0</v>
      </c>
      <c r="E43" s="29">
        <f t="shared" si="10"/>
        <v>0</v>
      </c>
      <c r="F43" s="29">
        <f t="shared" si="11"/>
        <v>0</v>
      </c>
    </row>
    <row r="44" spans="1:6" x14ac:dyDescent="0.25">
      <c r="A44" s="28"/>
      <c r="B44" s="29">
        <v>0</v>
      </c>
      <c r="C44" s="29">
        <v>0</v>
      </c>
      <c r="D44" s="29">
        <f t="shared" si="9"/>
        <v>0</v>
      </c>
      <c r="E44" s="29">
        <f t="shared" si="10"/>
        <v>0</v>
      </c>
      <c r="F44" s="29">
        <f t="shared" si="11"/>
        <v>0</v>
      </c>
    </row>
    <row r="45" spans="1:6" x14ac:dyDescent="0.25">
      <c r="A45" s="28"/>
      <c r="B45" s="29">
        <v>0</v>
      </c>
      <c r="C45" s="29">
        <v>0</v>
      </c>
      <c r="D45" s="29">
        <f t="shared" si="9"/>
        <v>0</v>
      </c>
      <c r="E45" s="29">
        <f t="shared" si="10"/>
        <v>0</v>
      </c>
      <c r="F45" s="29">
        <f t="shared" si="11"/>
        <v>0</v>
      </c>
    </row>
    <row r="46" spans="1:6" x14ac:dyDescent="0.25">
      <c r="A46" s="28"/>
      <c r="B46" s="29">
        <v>0</v>
      </c>
      <c r="C46" s="29">
        <v>0</v>
      </c>
      <c r="D46" s="29">
        <f t="shared" si="9"/>
        <v>0</v>
      </c>
      <c r="E46" s="29">
        <f t="shared" si="10"/>
        <v>0</v>
      </c>
      <c r="F46" s="29">
        <f t="shared" si="11"/>
        <v>0</v>
      </c>
    </row>
    <row r="47" spans="1:6" x14ac:dyDescent="0.25">
      <c r="A47" s="28"/>
      <c r="B47" s="29">
        <v>0</v>
      </c>
      <c r="C47" s="29">
        <v>0</v>
      </c>
      <c r="D47" s="29">
        <f t="shared" si="9"/>
        <v>0</v>
      </c>
      <c r="E47" s="29">
        <f t="shared" si="10"/>
        <v>0</v>
      </c>
      <c r="F47" s="29">
        <f t="shared" si="11"/>
        <v>0</v>
      </c>
    </row>
    <row r="48" spans="1:6" x14ac:dyDescent="0.25">
      <c r="A48" s="28"/>
      <c r="B48" s="29">
        <v>0</v>
      </c>
      <c r="C48" s="29">
        <v>0</v>
      </c>
      <c r="D48" s="29">
        <f t="shared" si="9"/>
        <v>0</v>
      </c>
      <c r="E48" s="29">
        <f t="shared" si="10"/>
        <v>0</v>
      </c>
      <c r="F48" s="29">
        <f t="shared" si="11"/>
        <v>0</v>
      </c>
    </row>
    <row r="49" spans="1:6" x14ac:dyDescent="0.25">
      <c r="A49" s="28"/>
      <c r="B49" s="29">
        <v>0</v>
      </c>
      <c r="C49" s="29">
        <v>0</v>
      </c>
      <c r="D49" s="29">
        <f t="shared" si="9"/>
        <v>0</v>
      </c>
      <c r="E49" s="29">
        <f t="shared" si="10"/>
        <v>0</v>
      </c>
      <c r="F49" s="29">
        <f t="shared" si="11"/>
        <v>0</v>
      </c>
    </row>
    <row r="50" spans="1:6" x14ac:dyDescent="0.25">
      <c r="A50" s="28"/>
      <c r="B50" s="29">
        <v>0</v>
      </c>
      <c r="C50" s="29">
        <v>0</v>
      </c>
      <c r="D50" s="29">
        <f t="shared" si="9"/>
        <v>0</v>
      </c>
      <c r="E50" s="29">
        <f t="shared" si="10"/>
        <v>0</v>
      </c>
      <c r="F50" s="29">
        <f t="shared" si="11"/>
        <v>0</v>
      </c>
    </row>
    <row r="51" spans="1:6" x14ac:dyDescent="0.25">
      <c r="A51" s="28"/>
      <c r="B51" s="29">
        <v>0</v>
      </c>
      <c r="C51" s="29">
        <v>0</v>
      </c>
      <c r="D51" s="29">
        <f t="shared" si="9"/>
        <v>0</v>
      </c>
      <c r="E51" s="29">
        <f t="shared" si="10"/>
        <v>0</v>
      </c>
      <c r="F51" s="29">
        <f t="shared" si="11"/>
        <v>0</v>
      </c>
    </row>
    <row r="52" spans="1:6" x14ac:dyDescent="0.25">
      <c r="A52" s="28"/>
      <c r="B52" s="29">
        <v>0</v>
      </c>
      <c r="C52" s="29">
        <v>0</v>
      </c>
      <c r="D52" s="29">
        <f t="shared" si="9"/>
        <v>0</v>
      </c>
      <c r="E52" s="29">
        <f t="shared" si="10"/>
        <v>0</v>
      </c>
      <c r="F52" s="29">
        <f t="shared" si="11"/>
        <v>0</v>
      </c>
    </row>
    <row r="53" spans="1:6" x14ac:dyDescent="0.25">
      <c r="A53" s="28"/>
      <c r="B53" s="29">
        <v>0</v>
      </c>
      <c r="C53" s="29">
        <v>0</v>
      </c>
      <c r="D53" s="29">
        <f t="shared" si="9"/>
        <v>0</v>
      </c>
      <c r="E53" s="29">
        <f t="shared" si="10"/>
        <v>0</v>
      </c>
      <c r="F53" s="29">
        <f t="shared" si="11"/>
        <v>0</v>
      </c>
    </row>
    <row r="54" spans="1:6" x14ac:dyDescent="0.25">
      <c r="A54" s="28"/>
      <c r="B54" s="29">
        <v>0</v>
      </c>
      <c r="C54" s="29">
        <v>0</v>
      </c>
      <c r="D54" s="29">
        <f t="shared" si="9"/>
        <v>0</v>
      </c>
      <c r="E54" s="29">
        <f t="shared" si="10"/>
        <v>0</v>
      </c>
      <c r="F54" s="29">
        <f t="shared" si="11"/>
        <v>0</v>
      </c>
    </row>
    <row r="55" spans="1:6" x14ac:dyDescent="0.25">
      <c r="A55" s="28"/>
      <c r="B55" s="29">
        <v>0</v>
      </c>
      <c r="C55" s="29">
        <v>0</v>
      </c>
      <c r="D55" s="29">
        <f t="shared" si="9"/>
        <v>0</v>
      </c>
      <c r="E55" s="29">
        <f t="shared" si="10"/>
        <v>0</v>
      </c>
      <c r="F55" s="29">
        <f t="shared" si="11"/>
        <v>0</v>
      </c>
    </row>
    <row r="56" spans="1:6" x14ac:dyDescent="0.25">
      <c r="A56" s="28"/>
      <c r="B56" s="29">
        <v>0</v>
      </c>
      <c r="C56" s="29">
        <v>0</v>
      </c>
      <c r="D56" s="29">
        <f t="shared" si="9"/>
        <v>0</v>
      </c>
      <c r="E56" s="29">
        <f t="shared" si="10"/>
        <v>0</v>
      </c>
      <c r="F56" s="29">
        <f t="shared" si="11"/>
        <v>0</v>
      </c>
    </row>
    <row r="57" spans="1:6" x14ac:dyDescent="0.25">
      <c r="A57" s="28"/>
      <c r="B57" s="29">
        <v>0</v>
      </c>
      <c r="C57" s="29">
        <v>0</v>
      </c>
      <c r="D57" s="29">
        <f t="shared" si="9"/>
        <v>0</v>
      </c>
      <c r="E57" s="29">
        <f t="shared" si="10"/>
        <v>0</v>
      </c>
      <c r="F57" s="29">
        <f t="shared" si="11"/>
        <v>0</v>
      </c>
    </row>
    <row r="58" spans="1:6" x14ac:dyDescent="0.25">
      <c r="A58" s="28"/>
      <c r="B58" s="29">
        <v>0</v>
      </c>
      <c r="C58" s="29">
        <v>0</v>
      </c>
      <c r="D58" s="29">
        <f t="shared" si="9"/>
        <v>0</v>
      </c>
      <c r="E58" s="29">
        <f t="shared" si="10"/>
        <v>0</v>
      </c>
      <c r="F58" s="29">
        <f t="shared" si="11"/>
        <v>0</v>
      </c>
    </row>
    <row r="59" spans="1:6" x14ac:dyDescent="0.25">
      <c r="A59" s="30"/>
      <c r="B59" s="29">
        <v>0</v>
      </c>
      <c r="C59" s="29">
        <v>0</v>
      </c>
      <c r="D59" s="29">
        <f t="shared" si="9"/>
        <v>0</v>
      </c>
      <c r="E59" s="29">
        <f t="shared" si="10"/>
        <v>0</v>
      </c>
      <c r="F59" s="29">
        <f t="shared" si="11"/>
        <v>0</v>
      </c>
    </row>
    <row r="60" spans="1:6" x14ac:dyDescent="0.25">
      <c r="A60" s="28"/>
      <c r="B60" s="29">
        <v>0</v>
      </c>
      <c r="C60" s="29">
        <v>0</v>
      </c>
      <c r="D60" s="29">
        <f t="shared" si="9"/>
        <v>0</v>
      </c>
      <c r="E60" s="29">
        <f t="shared" si="10"/>
        <v>0</v>
      </c>
      <c r="F60" s="29">
        <f t="shared" si="11"/>
        <v>0</v>
      </c>
    </row>
    <row r="61" spans="1:6" x14ac:dyDescent="0.25">
      <c r="A61" s="28"/>
      <c r="B61" s="29">
        <v>0</v>
      </c>
      <c r="C61" s="29">
        <v>0</v>
      </c>
      <c r="D61" s="29">
        <f t="shared" si="9"/>
        <v>0</v>
      </c>
      <c r="E61" s="29">
        <f t="shared" si="10"/>
        <v>0</v>
      </c>
      <c r="F61" s="29">
        <f t="shared" si="11"/>
        <v>0</v>
      </c>
    </row>
    <row r="62" spans="1:6" x14ac:dyDescent="0.25">
      <c r="A62" s="28"/>
      <c r="B62" s="29">
        <v>0</v>
      </c>
      <c r="C62" s="29">
        <v>0</v>
      </c>
      <c r="D62" s="29">
        <f t="shared" si="9"/>
        <v>0</v>
      </c>
      <c r="E62" s="29">
        <f t="shared" si="10"/>
        <v>0</v>
      </c>
      <c r="F62" s="29">
        <f t="shared" si="11"/>
        <v>0</v>
      </c>
    </row>
    <row r="63" spans="1:6" x14ac:dyDescent="0.25">
      <c r="A63" s="28"/>
      <c r="B63" s="29">
        <v>0</v>
      </c>
      <c r="C63" s="29">
        <v>0</v>
      </c>
      <c r="D63" s="29">
        <f t="shared" si="9"/>
        <v>0</v>
      </c>
      <c r="E63" s="29">
        <f t="shared" si="10"/>
        <v>0</v>
      </c>
      <c r="F63" s="29">
        <f t="shared" si="11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2">B66-C66</f>
        <v>0</v>
      </c>
      <c r="E66" s="8">
        <f t="shared" ref="E66:E78" si="13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2"/>
        <v>0</v>
      </c>
      <c r="E67" s="8">
        <f t="shared" si="13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2"/>
        <v>0</v>
      </c>
      <c r="E68" s="8">
        <f t="shared" si="13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2"/>
        <v>0</v>
      </c>
      <c r="E69" s="8">
        <f t="shared" si="13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2"/>
        <v>0</v>
      </c>
      <c r="E70" s="8">
        <f t="shared" si="13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2"/>
        <v>0</v>
      </c>
      <c r="E71" s="8">
        <f t="shared" si="13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2"/>
        <v>0</v>
      </c>
      <c r="E72" s="8">
        <f t="shared" si="13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2"/>
        <v>0</v>
      </c>
      <c r="E73" s="8">
        <f t="shared" si="13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2"/>
        <v>0</v>
      </c>
      <c r="E74" s="8">
        <f t="shared" si="13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2"/>
        <v>0</v>
      </c>
      <c r="E77" s="8">
        <f t="shared" si="13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2"/>
        <v>0</v>
      </c>
      <c r="E78" s="8">
        <f t="shared" si="13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4">B82-C82</f>
        <v>0</v>
      </c>
      <c r="E82" s="29">
        <f t="shared" ref="E82:E87" si="15">D82*60%</f>
        <v>0</v>
      </c>
      <c r="F82" s="29">
        <f t="shared" ref="F82:F87" si="16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4"/>
        <v>0</v>
      </c>
      <c r="E83" s="29">
        <f t="shared" si="15"/>
        <v>0</v>
      </c>
      <c r="F83" s="29">
        <f t="shared" si="16"/>
        <v>0</v>
      </c>
    </row>
    <row r="84" spans="1:6" x14ac:dyDescent="0.25">
      <c r="A84" s="28"/>
      <c r="B84" s="29">
        <v>0</v>
      </c>
      <c r="C84" s="29">
        <v>0</v>
      </c>
      <c r="D84" s="29">
        <f t="shared" si="14"/>
        <v>0</v>
      </c>
      <c r="E84" s="29">
        <f t="shared" si="15"/>
        <v>0</v>
      </c>
      <c r="F84" s="29">
        <f t="shared" si="16"/>
        <v>0</v>
      </c>
    </row>
    <row r="85" spans="1:6" x14ac:dyDescent="0.25">
      <c r="A85" s="28"/>
      <c r="B85" s="29">
        <v>0</v>
      </c>
      <c r="C85" s="29">
        <v>0</v>
      </c>
      <c r="D85" s="29">
        <f t="shared" si="14"/>
        <v>0</v>
      </c>
      <c r="E85" s="29">
        <f t="shared" si="15"/>
        <v>0</v>
      </c>
      <c r="F85" s="29">
        <f t="shared" si="16"/>
        <v>0</v>
      </c>
    </row>
    <row r="86" spans="1:6" x14ac:dyDescent="0.25">
      <c r="A86" s="28"/>
      <c r="B86" s="29">
        <v>0</v>
      </c>
      <c r="C86" s="29">
        <v>0</v>
      </c>
      <c r="D86" s="29">
        <f t="shared" si="14"/>
        <v>0</v>
      </c>
      <c r="E86" s="29">
        <f t="shared" si="15"/>
        <v>0</v>
      </c>
      <c r="F86" s="29">
        <f t="shared" si="16"/>
        <v>0</v>
      </c>
    </row>
    <row r="87" spans="1:6" x14ac:dyDescent="0.25">
      <c r="A87" s="28"/>
      <c r="B87" s="29">
        <v>0</v>
      </c>
      <c r="C87" s="29">
        <v>0</v>
      </c>
      <c r="D87" s="29">
        <f t="shared" si="14"/>
        <v>0</v>
      </c>
      <c r="E87" s="29">
        <f t="shared" si="15"/>
        <v>0</v>
      </c>
      <c r="F87" s="29">
        <f t="shared" si="16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17">B91-C91</f>
        <v>0</v>
      </c>
      <c r="E91" s="29">
        <f t="shared" ref="E91:E96" si="18">D91*60%</f>
        <v>0</v>
      </c>
      <c r="F91" s="29">
        <f t="shared" ref="F91:F96" si="19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17"/>
        <v>0</v>
      </c>
      <c r="E92" s="29">
        <f t="shared" si="18"/>
        <v>0</v>
      </c>
      <c r="F92" s="29">
        <f t="shared" si="19"/>
        <v>0</v>
      </c>
    </row>
    <row r="93" spans="1:6" x14ac:dyDescent="0.25">
      <c r="A93" s="28"/>
      <c r="B93" s="29">
        <v>0</v>
      </c>
      <c r="C93" s="29">
        <v>0</v>
      </c>
      <c r="D93" s="29">
        <f t="shared" si="17"/>
        <v>0</v>
      </c>
      <c r="E93" s="29">
        <f t="shared" si="18"/>
        <v>0</v>
      </c>
      <c r="F93" s="29">
        <f t="shared" si="19"/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1370000</v>
      </c>
      <c r="C98" s="27">
        <f>C97+C88+C79+C75+C64+C37+C28+C18+C10</f>
        <v>70000</v>
      </c>
      <c r="D98" s="27">
        <f>D97+D88+D79+D75+D64+D37+D28+D18+D10</f>
        <v>1270000</v>
      </c>
      <c r="E98" s="27">
        <f>E97+E88+E79+E75+E64+E37+E28+E18+E10</f>
        <v>1173000</v>
      </c>
      <c r="F98" s="27">
        <f>F97+F88+F79+F75+F64+F37+F28+F18+F10</f>
        <v>127000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3" sqref="A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47</v>
      </c>
      <c r="B2" s="12"/>
      <c r="C2" s="12"/>
      <c r="D2" s="12"/>
      <c r="E2" s="12"/>
      <c r="F2" s="12"/>
      <c r="H2" s="22" t="s">
        <v>203</v>
      </c>
      <c r="I2" s="23">
        <v>50000</v>
      </c>
    </row>
    <row r="3" spans="1:33" x14ac:dyDescent="0.25">
      <c r="A3" s="5" t="s">
        <v>202</v>
      </c>
      <c r="B3" s="8">
        <v>40000</v>
      </c>
      <c r="C3" s="8">
        <v>0</v>
      </c>
      <c r="D3" s="8">
        <f t="shared" ref="D3:D9" si="0">B3-C3</f>
        <v>40000</v>
      </c>
      <c r="E3" s="8">
        <f t="shared" ref="E3:E9" si="1">D3*60%</f>
        <v>24000</v>
      </c>
      <c r="F3" s="8">
        <f t="shared" ref="F3:F9" si="2">D3*40%</f>
        <v>16000</v>
      </c>
      <c r="H3" s="5"/>
      <c r="I3" s="6">
        <v>0</v>
      </c>
    </row>
    <row r="4" spans="1:33" x14ac:dyDescent="0.25">
      <c r="A4" s="5" t="s">
        <v>204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110000</v>
      </c>
      <c r="C10" s="12">
        <f>SUM(C3:C9)</f>
        <v>0</v>
      </c>
      <c r="D10" s="12">
        <f>SUM(D3:D9)</f>
        <v>110000</v>
      </c>
      <c r="E10" s="12">
        <f>SUM(E3:E9)</f>
        <v>66000</v>
      </c>
      <c r="F10" s="12">
        <f>SUM(F3:F9)</f>
        <v>44000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197</v>
      </c>
      <c r="B20" s="8">
        <v>100000</v>
      </c>
      <c r="C20" s="8">
        <v>0</v>
      </c>
      <c r="D20" s="8">
        <f t="shared" ref="D20:D27" si="6">B20-C20</f>
        <v>100000</v>
      </c>
      <c r="E20" s="19">
        <f t="shared" ref="E20:E27" si="7">D20*60%</f>
        <v>60000</v>
      </c>
      <c r="F20" s="19">
        <f t="shared" ref="F20:F27" si="8">D20*40%</f>
        <v>40000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1346000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1296000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100000</v>
      </c>
      <c r="C28" s="16">
        <f>SUM(C20:C27)</f>
        <v>0</v>
      </c>
      <c r="D28" s="16">
        <f>SUM(D20:D27)</f>
        <v>100000</v>
      </c>
      <c r="E28" s="16">
        <f>SUM(E20:E27)</f>
        <v>60000</v>
      </c>
      <c r="F28" s="16">
        <f>SUM(F20:F27)</f>
        <v>40000</v>
      </c>
    </row>
    <row r="29" spans="1:33" x14ac:dyDescent="0.25">
      <c r="A29" s="20" t="s">
        <v>200</v>
      </c>
      <c r="B29" s="21"/>
      <c r="C29" s="21"/>
      <c r="D29" s="21"/>
      <c r="E29" s="21"/>
      <c r="F29" s="21"/>
    </row>
    <row r="30" spans="1:33" s="2" customFormat="1" x14ac:dyDescent="0.25">
      <c r="A30" s="5" t="s">
        <v>339</v>
      </c>
      <c r="B30" s="8"/>
      <c r="C30" s="8">
        <v>0</v>
      </c>
      <c r="D30" s="8"/>
      <c r="E30" s="8"/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750000</v>
      </c>
      <c r="C31" s="8">
        <v>0</v>
      </c>
      <c r="D31" s="8">
        <f t="shared" ref="D31:D36" si="9">B31-C31</f>
        <v>750000</v>
      </c>
      <c r="E31" s="8">
        <f t="shared" ref="E31:E36" si="10">D31*60%</f>
        <v>450000</v>
      </c>
      <c r="F31" s="8">
        <f t="shared" ref="F31:F36" si="11">D31*40%</f>
        <v>300000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750000</v>
      </c>
      <c r="C37" s="21">
        <f>SUM(C30:C36)</f>
        <v>0</v>
      </c>
      <c r="D37" s="21">
        <f>SUM(D30:D36)</f>
        <v>750000</v>
      </c>
      <c r="E37" s="21">
        <f>SUM(E30:E36)</f>
        <v>450000</v>
      </c>
      <c r="F37" s="21">
        <f>SUM(F30:F36)</f>
        <v>300000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/>
      <c r="B80" s="39"/>
      <c r="C80" s="39"/>
      <c r="D80" s="39"/>
      <c r="E80" s="39"/>
      <c r="F80" s="39"/>
    </row>
    <row r="81" spans="1:6" x14ac:dyDescent="0.25">
      <c r="A81" s="28"/>
      <c r="B81" s="29"/>
      <c r="C81" s="29">
        <v>0</v>
      </c>
      <c r="D81" s="29"/>
      <c r="E81" s="29"/>
      <c r="F81" s="29"/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199</v>
      </c>
      <c r="B89" s="41"/>
      <c r="C89" s="41"/>
      <c r="D89" s="41"/>
      <c r="E89" s="41"/>
      <c r="F89" s="41"/>
    </row>
    <row r="90" spans="1:6" x14ac:dyDescent="0.25">
      <c r="A90" s="28" t="s">
        <v>198</v>
      </c>
      <c r="B90" s="29">
        <v>1500000</v>
      </c>
      <c r="C90" s="29">
        <v>0</v>
      </c>
      <c r="D90" s="29">
        <f>B90-C90</f>
        <v>1500000</v>
      </c>
      <c r="E90" s="29">
        <v>470000</v>
      </c>
      <c r="F90" s="29">
        <v>1030000</v>
      </c>
    </row>
    <row r="91" spans="1:6" x14ac:dyDescent="0.25">
      <c r="A91" s="28" t="s">
        <v>201</v>
      </c>
      <c r="B91" s="29">
        <v>250000</v>
      </c>
      <c r="C91" s="29">
        <v>0</v>
      </c>
      <c r="D91" s="29">
        <v>250000</v>
      </c>
      <c r="E91" s="29">
        <v>100000</v>
      </c>
      <c r="F91" s="29">
        <v>150000</v>
      </c>
    </row>
    <row r="92" spans="1:6" x14ac:dyDescent="0.25">
      <c r="A92" s="28" t="s">
        <v>201</v>
      </c>
      <c r="B92" s="29">
        <v>500000</v>
      </c>
      <c r="C92" s="29">
        <v>0</v>
      </c>
      <c r="D92" s="29">
        <f>B92-C92</f>
        <v>500000</v>
      </c>
      <c r="E92" s="29">
        <v>200000</v>
      </c>
      <c r="F92" s="29">
        <v>300000</v>
      </c>
    </row>
    <row r="93" spans="1:6" x14ac:dyDescent="0.25">
      <c r="A93" s="28"/>
      <c r="B93" s="29">
        <v>0</v>
      </c>
      <c r="C93" s="29">
        <v>0</v>
      </c>
      <c r="D93" s="29">
        <f>B93-C93</f>
        <v>0</v>
      </c>
      <c r="E93" s="29">
        <f>D93*60%</f>
        <v>0</v>
      </c>
      <c r="F93" s="29">
        <f>D93*40%</f>
        <v>0</v>
      </c>
    </row>
    <row r="94" spans="1:6" x14ac:dyDescent="0.25">
      <c r="A94" s="28"/>
      <c r="B94" s="29">
        <v>0</v>
      </c>
      <c r="C94" s="29">
        <v>0</v>
      </c>
      <c r="D94" s="29">
        <f>B94-C94</f>
        <v>0</v>
      </c>
      <c r="E94" s="29">
        <f>D94*60%</f>
        <v>0</v>
      </c>
      <c r="F94" s="29">
        <f>D94*40%</f>
        <v>0</v>
      </c>
    </row>
    <row r="95" spans="1:6" x14ac:dyDescent="0.25">
      <c r="A95" s="28"/>
      <c r="B95" s="29">
        <v>0</v>
      </c>
      <c r="C95" s="29">
        <v>0</v>
      </c>
      <c r="D95" s="29">
        <f>B95-C95</f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>B96-C96</f>
        <v>0</v>
      </c>
      <c r="E96" s="29">
        <f>D96*60%</f>
        <v>0</v>
      </c>
      <c r="F96" s="29">
        <f>D96*40%</f>
        <v>0</v>
      </c>
    </row>
    <row r="97" spans="1:6" x14ac:dyDescent="0.25">
      <c r="A97" s="40" t="s">
        <v>33</v>
      </c>
      <c r="B97" s="41">
        <f>SUM(B90:B96)</f>
        <v>2250000</v>
      </c>
      <c r="C97" s="41">
        <f>SUM(C90:C96)</f>
        <v>0</v>
      </c>
      <c r="D97" s="41">
        <f>SUM(D90:D96)</f>
        <v>2250000</v>
      </c>
      <c r="E97" s="41">
        <f>SUM(E90:E96)</f>
        <v>770000</v>
      </c>
      <c r="F97" s="41">
        <f>SUM(F90:F96)</f>
        <v>1480000</v>
      </c>
    </row>
    <row r="98" spans="1:6" x14ac:dyDescent="0.25">
      <c r="A98" s="26" t="s">
        <v>11</v>
      </c>
      <c r="B98" s="27">
        <f>B97+B88+B79+B75+B64+B37+B28+B18+B10</f>
        <v>3210000</v>
      </c>
      <c r="C98" s="27">
        <f>C97+C88+C79+C75+C64+C37+C28+C18+C10</f>
        <v>0</v>
      </c>
      <c r="D98" s="27">
        <f>D97+D88+D79+D75+D64+D37+D28+D18+D10</f>
        <v>3210000</v>
      </c>
      <c r="E98" s="27">
        <f>E97+E88+E79+E75+E64+E37+E28+E18+E10</f>
        <v>1346000</v>
      </c>
      <c r="F98" s="27">
        <f>F97+F88+F79+F75+F64+F37+F28+F18+F10</f>
        <v>1864000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33" sqref="B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47</v>
      </c>
      <c r="B2" s="12"/>
      <c r="C2" s="12"/>
      <c r="D2" s="12"/>
      <c r="E2" s="12"/>
      <c r="F2" s="12"/>
      <c r="H2" s="22" t="s">
        <v>213</v>
      </c>
      <c r="I2" s="23">
        <v>260000</v>
      </c>
    </row>
    <row r="3" spans="1:33" x14ac:dyDescent="0.25">
      <c r="A3" s="5" t="s">
        <v>206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8" si="1">D3*60%</f>
        <v>42000</v>
      </c>
      <c r="F3" s="8">
        <f t="shared" ref="F3:F8" si="2">D3*40%</f>
        <v>28000</v>
      </c>
      <c r="H3" s="5"/>
      <c r="I3" s="6">
        <v>0</v>
      </c>
    </row>
    <row r="4" spans="1:33" x14ac:dyDescent="0.25">
      <c r="A4" s="5" t="s">
        <v>207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208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210</v>
      </c>
      <c r="B6" s="8">
        <v>80000</v>
      </c>
      <c r="C6" s="8">
        <v>0</v>
      </c>
      <c r="D6" s="8">
        <f t="shared" si="0"/>
        <v>80000</v>
      </c>
      <c r="E6" s="8">
        <f t="shared" si="1"/>
        <v>48000</v>
      </c>
      <c r="F6" s="8">
        <f t="shared" si="2"/>
        <v>32000</v>
      </c>
      <c r="H6" s="5"/>
      <c r="I6" s="6">
        <v>0</v>
      </c>
    </row>
    <row r="7" spans="1:33" x14ac:dyDescent="0.25">
      <c r="A7" s="5" t="s">
        <v>210</v>
      </c>
      <c r="B7" s="8">
        <v>160000</v>
      </c>
      <c r="C7" s="8">
        <v>0</v>
      </c>
      <c r="D7" s="8">
        <f t="shared" si="0"/>
        <v>160000</v>
      </c>
      <c r="E7" s="8">
        <f t="shared" si="1"/>
        <v>96000</v>
      </c>
      <c r="F7" s="8">
        <f t="shared" si="2"/>
        <v>64000</v>
      </c>
      <c r="H7" s="5"/>
      <c r="I7" s="6">
        <v>0</v>
      </c>
    </row>
    <row r="8" spans="1:33" x14ac:dyDescent="0.25">
      <c r="A8" s="5" t="s">
        <v>215</v>
      </c>
      <c r="B8" s="8">
        <v>70000</v>
      </c>
      <c r="C8" s="8">
        <v>0</v>
      </c>
      <c r="D8" s="8">
        <f t="shared" si="0"/>
        <v>70000</v>
      </c>
      <c r="E8" s="8">
        <f t="shared" si="1"/>
        <v>42000</v>
      </c>
      <c r="F8" s="8">
        <f t="shared" si="2"/>
        <v>28000</v>
      </c>
      <c r="H8" s="5"/>
      <c r="I8" s="6">
        <v>0</v>
      </c>
    </row>
    <row r="9" spans="1:33" x14ac:dyDescent="0.25">
      <c r="A9" s="5" t="s">
        <v>215</v>
      </c>
      <c r="B9" s="8">
        <v>350000</v>
      </c>
      <c r="C9" s="8">
        <v>28000</v>
      </c>
      <c r="D9" s="8">
        <f t="shared" si="0"/>
        <v>322000</v>
      </c>
      <c r="E9" s="8">
        <v>193200</v>
      </c>
      <c r="F9" s="8">
        <v>128800</v>
      </c>
      <c r="H9" s="5"/>
      <c r="I9" s="6">
        <v>0</v>
      </c>
    </row>
    <row r="10" spans="1:33" x14ac:dyDescent="0.25">
      <c r="A10" s="11" t="s">
        <v>205</v>
      </c>
      <c r="B10" s="12">
        <f>SUM(B3:B9)</f>
        <v>880000</v>
      </c>
      <c r="C10" s="12">
        <f>SUM(C3:C9)</f>
        <v>28000</v>
      </c>
      <c r="D10" s="12">
        <f>SUM(D3:D9)</f>
        <v>852000</v>
      </c>
      <c r="E10" s="12">
        <f>SUM(E3:E9)</f>
        <v>511200</v>
      </c>
      <c r="F10" s="12">
        <f>SUM(F3:F9)</f>
        <v>340800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799200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260000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539200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46</v>
      </c>
      <c r="B29" s="21"/>
      <c r="C29" s="21"/>
      <c r="D29" s="21"/>
      <c r="E29" s="21"/>
      <c r="F29" s="21"/>
    </row>
    <row r="30" spans="1:33" s="2" customFormat="1" x14ac:dyDescent="0.25">
      <c r="A30" s="5" t="s">
        <v>209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211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212</v>
      </c>
      <c r="B32" s="8">
        <v>200000</v>
      </c>
      <c r="C32" s="8">
        <v>0</v>
      </c>
      <c r="D32" s="8">
        <f t="shared" si="9"/>
        <v>200000</v>
      </c>
      <c r="E32" s="8">
        <f t="shared" si="10"/>
        <v>120000</v>
      </c>
      <c r="F32" s="8">
        <f t="shared" si="11"/>
        <v>80000</v>
      </c>
    </row>
    <row r="33" spans="1:6" x14ac:dyDescent="0.25">
      <c r="A33" s="5" t="s">
        <v>214</v>
      </c>
      <c r="B33" s="8">
        <v>150000</v>
      </c>
      <c r="C33" s="8">
        <v>0</v>
      </c>
      <c r="D33" s="8">
        <f t="shared" si="9"/>
        <v>150000</v>
      </c>
      <c r="E33" s="8">
        <f t="shared" si="10"/>
        <v>90000</v>
      </c>
      <c r="F33" s="8">
        <f t="shared" si="11"/>
        <v>60000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90</v>
      </c>
      <c r="B37" s="21">
        <f>SUM(B30:B36)</f>
        <v>480000</v>
      </c>
      <c r="C37" s="21">
        <f>SUM(C30:C36)</f>
        <v>0</v>
      </c>
      <c r="D37" s="21">
        <f>SUM(D30:D36)</f>
        <v>480000</v>
      </c>
      <c r="E37" s="21">
        <f>SUM(E30:E34)</f>
        <v>288000</v>
      </c>
      <c r="F37" s="21">
        <f>SUM(F30:F34)</f>
        <v>192000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1360000</v>
      </c>
      <c r="C98" s="27">
        <f>C97+C88+C79+C75+C64+C37+C28+C18+C10</f>
        <v>28000</v>
      </c>
      <c r="D98" s="27">
        <f>D97+D88+D79+D75+D64+D37+D28+D18+D10</f>
        <v>1332000</v>
      </c>
      <c r="E98" s="27">
        <f>E97+E88+E79+E75+E64+E37+E28+E18+E10</f>
        <v>799200</v>
      </c>
      <c r="F98" s="27">
        <f>F97+F88+F79+F75+F64+F37+F28+F18+F10</f>
        <v>532800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="80" zoomScaleNormal="80" workbookViewId="0">
      <selection activeCell="A33" sqref="A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377</v>
      </c>
      <c r="I2" s="23">
        <v>19000</v>
      </c>
    </row>
    <row r="3" spans="1:33" x14ac:dyDescent="0.25">
      <c r="A3" s="5" t="s">
        <v>214</v>
      </c>
      <c r="B3" s="8">
        <v>250000</v>
      </c>
      <c r="C3" s="8">
        <v>0</v>
      </c>
      <c r="D3" s="8">
        <v>250000</v>
      </c>
      <c r="E3" s="8">
        <v>150000</v>
      </c>
      <c r="F3" s="8">
        <v>100000</v>
      </c>
      <c r="H3" s="5" t="s">
        <v>378</v>
      </c>
      <c r="I3" s="6">
        <v>80000</v>
      </c>
    </row>
    <row r="4" spans="1:33" x14ac:dyDescent="0.25">
      <c r="A4" s="5" t="s">
        <v>241</v>
      </c>
      <c r="B4" s="8">
        <v>70000</v>
      </c>
      <c r="C4" s="8">
        <v>0</v>
      </c>
      <c r="D4" s="8">
        <v>70000</v>
      </c>
      <c r="E4" s="8">
        <v>42000</v>
      </c>
      <c r="F4" s="8">
        <v>28000</v>
      </c>
      <c r="H4" s="5"/>
      <c r="I4" s="6">
        <v>0</v>
      </c>
    </row>
    <row r="5" spans="1:33" x14ac:dyDescent="0.25">
      <c r="A5" s="5" t="s">
        <v>379</v>
      </c>
      <c r="B5" s="8">
        <v>120000</v>
      </c>
      <c r="C5" s="8">
        <v>0</v>
      </c>
      <c r="D5" s="8">
        <v>120000</v>
      </c>
      <c r="E5" s="8">
        <v>72000</v>
      </c>
      <c r="F5" s="8">
        <v>48000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v>0</v>
      </c>
      <c r="E6" s="8">
        <v>0</v>
      </c>
      <c r="F6" s="8"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v>0</v>
      </c>
      <c r="E7" s="8">
        <v>0</v>
      </c>
      <c r="F7" s="8"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v>0</v>
      </c>
      <c r="E8" s="8">
        <v>0</v>
      </c>
      <c r="F8" s="8">
        <v>0</v>
      </c>
      <c r="H8" s="5"/>
      <c r="I8" s="6">
        <v>0</v>
      </c>
    </row>
    <row r="9" spans="1:33" x14ac:dyDescent="0.25">
      <c r="A9" s="11" t="s">
        <v>90</v>
      </c>
      <c r="B9" s="12">
        <v>440000</v>
      </c>
      <c r="C9" s="12">
        <v>0</v>
      </c>
      <c r="D9" s="12">
        <v>440000</v>
      </c>
      <c r="E9" s="12">
        <v>264000</v>
      </c>
      <c r="F9" s="12">
        <v>176000</v>
      </c>
      <c r="H9" s="5"/>
      <c r="I9" s="6">
        <v>0</v>
      </c>
    </row>
    <row r="10" spans="1:33" x14ac:dyDescent="0.25">
      <c r="A10" s="13" t="s">
        <v>383</v>
      </c>
      <c r="B10" s="13"/>
      <c r="C10" s="14"/>
      <c r="D10" s="14">
        <v>0</v>
      </c>
      <c r="E10" s="14"/>
      <c r="F10" s="14"/>
      <c r="G10" s="52"/>
      <c r="H10" s="5"/>
      <c r="I10" s="6">
        <v>0</v>
      </c>
    </row>
    <row r="11" spans="1:33" x14ac:dyDescent="0.25">
      <c r="A11" s="5"/>
      <c r="B11" s="8"/>
      <c r="C11" s="8"/>
      <c r="D11" s="8"/>
      <c r="E11" s="8"/>
      <c r="F11" s="8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v>0</v>
      </c>
      <c r="E12" s="8">
        <v>0</v>
      </c>
      <c r="F12" s="8"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v>0</v>
      </c>
      <c r="E13" s="8">
        <v>0</v>
      </c>
      <c r="F13" s="8"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v>0</v>
      </c>
      <c r="E14" s="8">
        <v>0</v>
      </c>
      <c r="F14" s="8"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v>0</v>
      </c>
      <c r="E15" s="8">
        <v>0</v>
      </c>
      <c r="F15" s="8"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v>0</v>
      </c>
      <c r="E16" s="8">
        <v>0</v>
      </c>
      <c r="F16" s="8">
        <v>0</v>
      </c>
      <c r="H16" s="5"/>
      <c r="I16" s="6">
        <v>0</v>
      </c>
    </row>
    <row r="17" spans="1:33" x14ac:dyDescent="0.25">
      <c r="A17" s="13" t="s">
        <v>384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I17" s="2">
        <v>105100</v>
      </c>
    </row>
    <row r="18" spans="1:33" x14ac:dyDescent="0.25">
      <c r="A18" s="15" t="s">
        <v>40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</row>
    <row r="19" spans="1:33" x14ac:dyDescent="0.25">
      <c r="A19" s="5"/>
      <c r="B19" s="8"/>
      <c r="C19" s="8"/>
      <c r="D19" s="8"/>
      <c r="E19" s="19"/>
      <c r="F19" s="19"/>
    </row>
    <row r="20" spans="1:33" x14ac:dyDescent="0.25">
      <c r="A20" s="5"/>
      <c r="B20" s="8">
        <v>0</v>
      </c>
      <c r="C20" s="8">
        <v>0</v>
      </c>
      <c r="D20" s="8">
        <v>0</v>
      </c>
      <c r="E20" s="8">
        <v>0</v>
      </c>
      <c r="F20" s="8">
        <v>0</v>
      </c>
      <c r="H20" s="9" t="s">
        <v>13</v>
      </c>
      <c r="I20" s="10">
        <v>811000</v>
      </c>
    </row>
    <row r="21" spans="1:33" x14ac:dyDescent="0.25">
      <c r="A21" s="5"/>
      <c r="B21" s="8">
        <v>0</v>
      </c>
      <c r="C21" s="8">
        <v>0</v>
      </c>
      <c r="D21" s="8">
        <v>0</v>
      </c>
      <c r="E21" s="8">
        <v>0</v>
      </c>
      <c r="F21" s="8">
        <v>0</v>
      </c>
      <c r="H21" s="9" t="s">
        <v>7</v>
      </c>
      <c r="I21" s="10">
        <v>105100</v>
      </c>
    </row>
    <row r="22" spans="1:33" x14ac:dyDescent="0.25">
      <c r="A22" s="5"/>
      <c r="B22" s="8">
        <v>0</v>
      </c>
      <c r="C22" s="8">
        <v>0</v>
      </c>
      <c r="D22" s="8">
        <v>0</v>
      </c>
      <c r="E22" s="8">
        <v>0</v>
      </c>
      <c r="F22" s="8">
        <v>0</v>
      </c>
      <c r="H22" s="9" t="s">
        <v>12</v>
      </c>
      <c r="I22" s="10">
        <v>705900</v>
      </c>
    </row>
    <row r="23" spans="1:33" x14ac:dyDescent="0.25">
      <c r="A23" s="5"/>
      <c r="B23" s="8">
        <v>0</v>
      </c>
      <c r="C23" s="8">
        <v>0</v>
      </c>
      <c r="D23" s="8">
        <v>0</v>
      </c>
      <c r="E23" s="8">
        <v>0</v>
      </c>
      <c r="F23" s="8">
        <v>0</v>
      </c>
    </row>
    <row r="24" spans="1:33" x14ac:dyDescent="0.25">
      <c r="A24" s="5"/>
      <c r="B24" s="8">
        <v>0</v>
      </c>
      <c r="C24" s="8">
        <v>0</v>
      </c>
      <c r="D24" s="8">
        <v>0</v>
      </c>
      <c r="E24" s="8">
        <v>0</v>
      </c>
      <c r="F24" s="8">
        <v>0</v>
      </c>
    </row>
    <row r="25" spans="1:33" x14ac:dyDescent="0.25">
      <c r="A25" s="5"/>
      <c r="B25" s="8">
        <v>0</v>
      </c>
      <c r="C25" s="8">
        <v>0</v>
      </c>
      <c r="D25" s="8">
        <v>0</v>
      </c>
      <c r="E25" s="8">
        <v>0</v>
      </c>
      <c r="F25" s="8">
        <v>0</v>
      </c>
    </row>
    <row r="26" spans="1:33" x14ac:dyDescent="0.25">
      <c r="A26" s="5"/>
      <c r="B26" s="8">
        <v>0</v>
      </c>
      <c r="C26" s="8">
        <v>0</v>
      </c>
      <c r="D26" s="8">
        <v>0</v>
      </c>
      <c r="E26" s="8">
        <v>0</v>
      </c>
      <c r="F26" s="8">
        <v>0</v>
      </c>
      <c r="H26" s="2"/>
    </row>
    <row r="27" spans="1:33" x14ac:dyDescent="0.25">
      <c r="A27" s="15" t="s">
        <v>41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</row>
    <row r="28" spans="1:33" x14ac:dyDescent="0.25">
      <c r="A28" s="20" t="s">
        <v>47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</row>
    <row r="29" spans="1:33" s="2" customFormat="1" x14ac:dyDescent="0.25">
      <c r="A29" s="5" t="s">
        <v>380</v>
      </c>
      <c r="B29" s="8">
        <v>70000</v>
      </c>
      <c r="C29" s="8">
        <v>0</v>
      </c>
      <c r="D29" s="8">
        <v>70000</v>
      </c>
      <c r="E29" s="8">
        <v>42000</v>
      </c>
      <c r="F29" s="8">
        <v>28000</v>
      </c>
      <c r="G29"/>
      <c r="H29" s="2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5" t="s">
        <v>381</v>
      </c>
      <c r="B30" s="8">
        <v>70000</v>
      </c>
      <c r="C30" s="8">
        <v>0</v>
      </c>
      <c r="D30" s="8">
        <v>70000</v>
      </c>
      <c r="E30" s="8">
        <v>42000</v>
      </c>
      <c r="F30" s="8">
        <v>28000</v>
      </c>
    </row>
    <row r="31" spans="1:33" x14ac:dyDescent="0.25">
      <c r="A31" s="5" t="s">
        <v>394</v>
      </c>
      <c r="B31" s="8">
        <v>140000</v>
      </c>
      <c r="C31" s="8">
        <v>60000</v>
      </c>
      <c r="D31" s="8">
        <v>80000</v>
      </c>
      <c r="E31" s="8">
        <v>48000</v>
      </c>
      <c r="F31" s="8">
        <v>32000</v>
      </c>
    </row>
    <row r="32" spans="1:33" x14ac:dyDescent="0.25">
      <c r="A32" s="5"/>
      <c r="B32" s="8">
        <v>0</v>
      </c>
      <c r="C32" s="8">
        <v>0</v>
      </c>
      <c r="D32" s="8">
        <v>0</v>
      </c>
      <c r="E32" s="8">
        <v>0</v>
      </c>
      <c r="F32" s="8">
        <v>0</v>
      </c>
    </row>
    <row r="33" spans="1:7" x14ac:dyDescent="0.25">
      <c r="A33" s="5"/>
      <c r="B33" s="8">
        <v>0</v>
      </c>
      <c r="C33" s="8">
        <v>0</v>
      </c>
      <c r="D33" s="8">
        <v>0</v>
      </c>
      <c r="E33" s="8">
        <v>0</v>
      </c>
      <c r="F33" s="8">
        <v>0</v>
      </c>
    </row>
    <row r="34" spans="1:7" x14ac:dyDescent="0.25">
      <c r="A34" s="5"/>
      <c r="B34" s="8">
        <v>0</v>
      </c>
      <c r="C34" s="8">
        <v>0</v>
      </c>
      <c r="D34" s="8">
        <v>0</v>
      </c>
      <c r="E34" s="8">
        <v>0</v>
      </c>
      <c r="F34" s="8">
        <v>0</v>
      </c>
    </row>
    <row r="35" spans="1:7" x14ac:dyDescent="0.25">
      <c r="A35" s="20" t="s">
        <v>205</v>
      </c>
      <c r="B35" s="21">
        <v>280000</v>
      </c>
      <c r="C35" s="21">
        <v>60000</v>
      </c>
      <c r="D35" s="21">
        <v>220000</v>
      </c>
      <c r="E35" s="21">
        <v>132000</v>
      </c>
      <c r="F35" s="21">
        <v>88000</v>
      </c>
    </row>
    <row r="36" spans="1:7" x14ac:dyDescent="0.25">
      <c r="A36" s="47" t="s">
        <v>385</v>
      </c>
      <c r="B36" s="47"/>
      <c r="C36" s="48"/>
      <c r="D36" s="48"/>
      <c r="E36" s="48"/>
      <c r="F36" s="48"/>
      <c r="G36" s="52"/>
    </row>
    <row r="37" spans="1:7" x14ac:dyDescent="0.25">
      <c r="A37" s="28"/>
      <c r="B37" s="29">
        <v>0</v>
      </c>
      <c r="C37" s="29">
        <v>0</v>
      </c>
      <c r="D37" s="29">
        <v>0</v>
      </c>
      <c r="E37" s="29">
        <v>0</v>
      </c>
      <c r="F37" s="29">
        <v>0</v>
      </c>
    </row>
    <row r="38" spans="1:7" x14ac:dyDescent="0.25">
      <c r="A38" s="28"/>
      <c r="B38" s="29">
        <v>0</v>
      </c>
      <c r="C38" s="29">
        <v>0</v>
      </c>
      <c r="D38" s="29">
        <v>0</v>
      </c>
      <c r="E38" s="29">
        <v>0</v>
      </c>
      <c r="F38" s="29">
        <v>0</v>
      </c>
    </row>
    <row r="39" spans="1:7" x14ac:dyDescent="0.25">
      <c r="A39" s="28"/>
      <c r="B39" s="29">
        <v>0</v>
      </c>
      <c r="C39" s="29">
        <v>0</v>
      </c>
      <c r="D39" s="29">
        <v>0</v>
      </c>
      <c r="E39" s="29">
        <v>0</v>
      </c>
      <c r="F39" s="29">
        <v>0</v>
      </c>
    </row>
    <row r="40" spans="1:7" x14ac:dyDescent="0.25">
      <c r="A40" s="28"/>
      <c r="B40" s="29">
        <v>0</v>
      </c>
      <c r="C40" s="29">
        <v>0</v>
      </c>
      <c r="D40" s="29">
        <v>0</v>
      </c>
      <c r="E40" s="29">
        <v>0</v>
      </c>
      <c r="F40" s="29">
        <v>0</v>
      </c>
    </row>
    <row r="41" spans="1:7" x14ac:dyDescent="0.25">
      <c r="A41" s="28"/>
      <c r="B41" s="29">
        <v>0</v>
      </c>
      <c r="C41" s="29">
        <v>0</v>
      </c>
      <c r="D41" s="29">
        <v>0</v>
      </c>
      <c r="E41" s="29">
        <v>0</v>
      </c>
      <c r="F41" s="29">
        <v>0</v>
      </c>
    </row>
    <row r="42" spans="1:7" x14ac:dyDescent="0.25">
      <c r="A42" s="28"/>
      <c r="B42" s="29">
        <v>0</v>
      </c>
      <c r="C42" s="29">
        <v>0</v>
      </c>
      <c r="D42" s="29">
        <v>0</v>
      </c>
      <c r="E42" s="29">
        <v>0</v>
      </c>
      <c r="F42" s="29">
        <v>0</v>
      </c>
    </row>
    <row r="43" spans="1:7" x14ac:dyDescent="0.25">
      <c r="A43" s="28"/>
      <c r="B43" s="29">
        <v>0</v>
      </c>
      <c r="C43" s="29">
        <v>0</v>
      </c>
      <c r="D43" s="29">
        <v>0</v>
      </c>
      <c r="E43" s="29">
        <v>0</v>
      </c>
      <c r="F43" s="29">
        <v>0</v>
      </c>
    </row>
    <row r="44" spans="1:7" x14ac:dyDescent="0.25">
      <c r="A44" s="28"/>
      <c r="B44" s="29">
        <v>0</v>
      </c>
      <c r="C44" s="29">
        <v>0</v>
      </c>
      <c r="D44" s="29">
        <v>0</v>
      </c>
      <c r="E44" s="29">
        <v>0</v>
      </c>
      <c r="F44" s="29">
        <v>0</v>
      </c>
    </row>
    <row r="45" spans="1:7" x14ac:dyDescent="0.25">
      <c r="A45" s="28"/>
      <c r="B45" s="29">
        <v>0</v>
      </c>
      <c r="C45" s="29">
        <v>0</v>
      </c>
      <c r="D45" s="29">
        <v>0</v>
      </c>
      <c r="E45" s="29">
        <v>0</v>
      </c>
      <c r="F45" s="29">
        <v>0</v>
      </c>
    </row>
    <row r="46" spans="1:7" x14ac:dyDescent="0.25">
      <c r="A46" s="28"/>
      <c r="B46" s="29">
        <v>0</v>
      </c>
      <c r="C46" s="29">
        <v>0</v>
      </c>
      <c r="D46" s="29">
        <v>0</v>
      </c>
      <c r="E46" s="29">
        <v>0</v>
      </c>
      <c r="F46" s="29">
        <v>0</v>
      </c>
    </row>
    <row r="47" spans="1:7" x14ac:dyDescent="0.25">
      <c r="A47" s="28"/>
      <c r="B47" s="29">
        <v>0</v>
      </c>
      <c r="C47" s="29">
        <v>0</v>
      </c>
      <c r="D47" s="29">
        <v>0</v>
      </c>
      <c r="E47" s="29">
        <v>0</v>
      </c>
      <c r="F47" s="29">
        <v>0</v>
      </c>
    </row>
    <row r="48" spans="1:7" x14ac:dyDescent="0.25">
      <c r="A48" s="28"/>
      <c r="B48" s="29">
        <v>0</v>
      </c>
      <c r="C48" s="29">
        <v>0</v>
      </c>
      <c r="D48" s="29">
        <v>0</v>
      </c>
      <c r="E48" s="29">
        <v>0</v>
      </c>
      <c r="F48" s="29">
        <v>0</v>
      </c>
    </row>
    <row r="49" spans="1:6" x14ac:dyDescent="0.25">
      <c r="A49" s="28"/>
      <c r="B49" s="29">
        <v>0</v>
      </c>
      <c r="C49" s="29">
        <v>0</v>
      </c>
      <c r="D49" s="29">
        <v>0</v>
      </c>
      <c r="E49" s="29">
        <v>0</v>
      </c>
      <c r="F49" s="29">
        <v>0</v>
      </c>
    </row>
    <row r="50" spans="1:6" x14ac:dyDescent="0.25">
      <c r="A50" s="28"/>
      <c r="B50" s="29">
        <v>0</v>
      </c>
      <c r="C50" s="29">
        <v>0</v>
      </c>
      <c r="D50" s="29">
        <v>0</v>
      </c>
      <c r="E50" s="29">
        <v>0</v>
      </c>
      <c r="F50" s="29">
        <v>0</v>
      </c>
    </row>
    <row r="51" spans="1:6" x14ac:dyDescent="0.25">
      <c r="A51" s="28"/>
      <c r="B51" s="29">
        <v>0</v>
      </c>
      <c r="C51" s="29">
        <v>0</v>
      </c>
      <c r="D51" s="29">
        <v>0</v>
      </c>
      <c r="E51" s="29">
        <v>0</v>
      </c>
      <c r="F51" s="29">
        <v>0</v>
      </c>
    </row>
    <row r="52" spans="1:6" x14ac:dyDescent="0.25">
      <c r="A52" s="28"/>
      <c r="B52" s="29">
        <v>0</v>
      </c>
      <c r="C52" s="29">
        <v>0</v>
      </c>
      <c r="D52" s="29">
        <v>0</v>
      </c>
      <c r="E52" s="29">
        <v>0</v>
      </c>
      <c r="F52" s="29">
        <v>0</v>
      </c>
    </row>
    <row r="53" spans="1:6" x14ac:dyDescent="0.25">
      <c r="A53" s="28"/>
      <c r="B53" s="29">
        <v>0</v>
      </c>
      <c r="C53" s="29">
        <v>0</v>
      </c>
      <c r="D53" s="29">
        <v>0</v>
      </c>
      <c r="E53" s="29">
        <v>0</v>
      </c>
      <c r="F53" s="29">
        <v>0</v>
      </c>
    </row>
    <row r="54" spans="1:6" x14ac:dyDescent="0.25">
      <c r="A54" s="28"/>
      <c r="B54" s="29">
        <v>0</v>
      </c>
      <c r="C54" s="29">
        <v>0</v>
      </c>
      <c r="D54" s="29">
        <v>0</v>
      </c>
      <c r="E54" s="29">
        <v>0</v>
      </c>
      <c r="F54" s="29">
        <v>0</v>
      </c>
    </row>
    <row r="55" spans="1:6" x14ac:dyDescent="0.25">
      <c r="A55" s="28"/>
      <c r="B55" s="29">
        <v>0</v>
      </c>
      <c r="C55" s="29">
        <v>0</v>
      </c>
      <c r="D55" s="29">
        <v>0</v>
      </c>
      <c r="E55" s="29">
        <v>0</v>
      </c>
      <c r="F55" s="29">
        <v>0</v>
      </c>
    </row>
    <row r="56" spans="1:6" x14ac:dyDescent="0.25">
      <c r="A56" s="28"/>
      <c r="B56" s="29">
        <v>0</v>
      </c>
      <c r="C56" s="29">
        <v>0</v>
      </c>
      <c r="D56" s="29">
        <v>0</v>
      </c>
      <c r="E56" s="29">
        <v>0</v>
      </c>
      <c r="F56" s="29">
        <v>0</v>
      </c>
    </row>
    <row r="57" spans="1:6" x14ac:dyDescent="0.25">
      <c r="A57" s="30"/>
      <c r="B57" s="29">
        <v>0</v>
      </c>
      <c r="C57" s="29">
        <v>0</v>
      </c>
      <c r="D57" s="29">
        <v>0</v>
      </c>
      <c r="E57" s="29">
        <v>0</v>
      </c>
      <c r="F57" s="29">
        <v>0</v>
      </c>
    </row>
    <row r="58" spans="1:6" x14ac:dyDescent="0.25">
      <c r="A58" s="28"/>
      <c r="B58" s="29">
        <v>0</v>
      </c>
      <c r="C58" s="29">
        <v>0</v>
      </c>
      <c r="D58" s="29">
        <v>0</v>
      </c>
      <c r="E58" s="29">
        <v>0</v>
      </c>
      <c r="F58" s="29">
        <v>0</v>
      </c>
    </row>
    <row r="59" spans="1:6" x14ac:dyDescent="0.25">
      <c r="A59" s="28"/>
      <c r="B59" s="29">
        <v>0</v>
      </c>
      <c r="C59" s="29">
        <v>0</v>
      </c>
      <c r="D59" s="29">
        <v>0</v>
      </c>
      <c r="E59" s="29">
        <v>0</v>
      </c>
      <c r="F59" s="29">
        <v>0</v>
      </c>
    </row>
    <row r="60" spans="1:6" x14ac:dyDescent="0.25">
      <c r="A60" s="28"/>
      <c r="B60" s="29">
        <v>0</v>
      </c>
      <c r="C60" s="29">
        <v>0</v>
      </c>
      <c r="D60" s="29">
        <v>0</v>
      </c>
      <c r="E60" s="29">
        <v>0</v>
      </c>
      <c r="F60" s="29">
        <v>0</v>
      </c>
    </row>
    <row r="61" spans="1:6" x14ac:dyDescent="0.25">
      <c r="A61" s="28"/>
      <c r="B61" s="29">
        <v>0</v>
      </c>
      <c r="C61" s="29">
        <v>0</v>
      </c>
      <c r="D61" s="29">
        <v>0</v>
      </c>
      <c r="E61" s="29">
        <v>0</v>
      </c>
      <c r="F61" s="29">
        <v>0</v>
      </c>
    </row>
    <row r="62" spans="1:6" x14ac:dyDescent="0.25">
      <c r="A62" s="31"/>
      <c r="B62" s="32">
        <v>0</v>
      </c>
      <c r="C62" s="32">
        <v>0</v>
      </c>
      <c r="D62" s="32">
        <v>0</v>
      </c>
      <c r="E62" s="32">
        <v>0</v>
      </c>
      <c r="F62" s="32">
        <v>0</v>
      </c>
    </row>
    <row r="63" spans="1:6" x14ac:dyDescent="0.25">
      <c r="A63" s="17" t="s">
        <v>45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</row>
    <row r="64" spans="1:6" x14ac:dyDescent="0.25">
      <c r="A64" s="5" t="s">
        <v>18</v>
      </c>
      <c r="B64" s="8"/>
      <c r="C64" s="8"/>
      <c r="D64" s="8"/>
      <c r="E64" s="8"/>
      <c r="F64" s="8"/>
    </row>
    <row r="65" spans="1:6" x14ac:dyDescent="0.25">
      <c r="A65" s="5" t="s">
        <v>289</v>
      </c>
      <c r="B65" s="8">
        <v>310000</v>
      </c>
      <c r="C65" s="8">
        <v>15000</v>
      </c>
      <c r="D65" s="8">
        <v>295000</v>
      </c>
      <c r="E65" s="8">
        <v>295000</v>
      </c>
      <c r="F65" s="8"/>
    </row>
    <row r="66" spans="1:6" x14ac:dyDescent="0.25">
      <c r="A66" s="5" t="s">
        <v>380</v>
      </c>
      <c r="B66" s="8">
        <v>120000</v>
      </c>
      <c r="C66" s="8">
        <v>0</v>
      </c>
      <c r="D66" s="8">
        <v>120000</v>
      </c>
      <c r="E66" s="8">
        <v>120000</v>
      </c>
      <c r="F66" s="8"/>
    </row>
    <row r="67" spans="1:6" x14ac:dyDescent="0.25">
      <c r="A67" s="5"/>
      <c r="B67" s="8">
        <v>0</v>
      </c>
      <c r="C67" s="8">
        <v>0</v>
      </c>
      <c r="D67" s="8">
        <v>0</v>
      </c>
      <c r="E67" s="8"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v>0</v>
      </c>
      <c r="E68" s="8"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v>0</v>
      </c>
      <c r="E69" s="8"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v>0</v>
      </c>
      <c r="E70" s="8"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v>0</v>
      </c>
      <c r="E71" s="8"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v>0</v>
      </c>
      <c r="E72" s="8">
        <v>0</v>
      </c>
      <c r="F72" s="8"/>
    </row>
    <row r="73" spans="1:6" x14ac:dyDescent="0.25">
      <c r="A73" s="17"/>
      <c r="B73" s="18">
        <v>0</v>
      </c>
      <c r="C73" s="18">
        <v>0</v>
      </c>
      <c r="D73" s="18">
        <v>0</v>
      </c>
      <c r="E73" s="18">
        <v>0</v>
      </c>
      <c r="F73" s="18"/>
    </row>
    <row r="74" spans="1:6" x14ac:dyDescent="0.25">
      <c r="A74" s="34" t="s">
        <v>19</v>
      </c>
      <c r="B74" s="35">
        <v>430000</v>
      </c>
      <c r="C74" s="35">
        <v>15000</v>
      </c>
      <c r="D74" s="35">
        <v>415000</v>
      </c>
      <c r="E74" s="35">
        <v>415000</v>
      </c>
      <c r="F74" s="35">
        <v>0</v>
      </c>
    </row>
    <row r="75" spans="1:6" x14ac:dyDescent="0.25">
      <c r="A75" s="5" t="s">
        <v>23</v>
      </c>
      <c r="B75" s="8"/>
      <c r="C75" s="8"/>
      <c r="D75" s="8"/>
      <c r="E75" s="8"/>
      <c r="F75" s="8"/>
    </row>
    <row r="76" spans="1:6" x14ac:dyDescent="0.25">
      <c r="A76" s="5"/>
      <c r="B76" s="8">
        <v>0</v>
      </c>
      <c r="C76" s="8">
        <v>0</v>
      </c>
      <c r="D76" s="8">
        <v>0</v>
      </c>
      <c r="E76" s="8">
        <v>0</v>
      </c>
      <c r="F76" s="8">
        <v>0</v>
      </c>
    </row>
    <row r="77" spans="1:6" x14ac:dyDescent="0.25">
      <c r="A77" s="34"/>
      <c r="B77" s="35">
        <v>0</v>
      </c>
      <c r="C77" s="35">
        <v>0</v>
      </c>
      <c r="D77" s="35">
        <v>0</v>
      </c>
      <c r="E77" s="35">
        <v>0</v>
      </c>
      <c r="F77" s="35">
        <v>0</v>
      </c>
    </row>
    <row r="78" spans="1:6" x14ac:dyDescent="0.25">
      <c r="A78" s="38" t="s">
        <v>27</v>
      </c>
      <c r="B78" s="39">
        <v>0</v>
      </c>
      <c r="C78" s="39">
        <v>0</v>
      </c>
      <c r="D78" s="39">
        <v>0</v>
      </c>
      <c r="E78" s="39">
        <v>0</v>
      </c>
      <c r="F78" s="39"/>
    </row>
    <row r="79" spans="1:6" x14ac:dyDescent="0.25">
      <c r="A79" s="28" t="s">
        <v>30</v>
      </c>
      <c r="B79" s="29"/>
      <c r="C79" s="29"/>
      <c r="D79" s="29"/>
      <c r="E79" s="29"/>
      <c r="F79" s="29"/>
    </row>
    <row r="80" spans="1:6" x14ac:dyDescent="0.25">
      <c r="A80" s="28"/>
      <c r="B80" s="29">
        <v>0</v>
      </c>
      <c r="C80" s="29">
        <v>0</v>
      </c>
      <c r="D80" s="29">
        <v>0</v>
      </c>
      <c r="E80" s="29">
        <v>0</v>
      </c>
      <c r="F80" s="29">
        <v>0</v>
      </c>
    </row>
    <row r="81" spans="1:6" x14ac:dyDescent="0.25">
      <c r="A81" s="28"/>
      <c r="B81" s="29">
        <v>0</v>
      </c>
      <c r="C81" s="29">
        <v>0</v>
      </c>
      <c r="D81" s="29">
        <v>0</v>
      </c>
      <c r="E81" s="29">
        <v>0</v>
      </c>
      <c r="F81" s="29">
        <v>0</v>
      </c>
    </row>
    <row r="82" spans="1:6" x14ac:dyDescent="0.25">
      <c r="A82" s="28"/>
      <c r="B82" s="29">
        <v>0</v>
      </c>
      <c r="C82" s="29">
        <v>0</v>
      </c>
      <c r="D82" s="29">
        <v>0</v>
      </c>
      <c r="E82" s="29">
        <v>0</v>
      </c>
      <c r="F82" s="29">
        <v>0</v>
      </c>
    </row>
    <row r="83" spans="1:6" x14ac:dyDescent="0.25">
      <c r="A83" s="28"/>
      <c r="B83" s="29">
        <v>0</v>
      </c>
      <c r="C83" s="29">
        <v>0</v>
      </c>
      <c r="D83" s="29">
        <v>0</v>
      </c>
      <c r="E83" s="29">
        <v>0</v>
      </c>
      <c r="F83" s="29">
        <v>0</v>
      </c>
    </row>
    <row r="84" spans="1:6" x14ac:dyDescent="0.25">
      <c r="A84" s="28"/>
      <c r="B84" s="29">
        <v>0</v>
      </c>
      <c r="C84" s="29">
        <v>0</v>
      </c>
      <c r="D84" s="29">
        <v>0</v>
      </c>
      <c r="E84" s="29">
        <v>0</v>
      </c>
      <c r="F84" s="29">
        <v>0</v>
      </c>
    </row>
    <row r="85" spans="1:6" x14ac:dyDescent="0.25">
      <c r="A85" s="28"/>
      <c r="B85" s="29">
        <v>0</v>
      </c>
      <c r="C85" s="29">
        <v>0</v>
      </c>
      <c r="D85" s="29">
        <v>0</v>
      </c>
      <c r="E85" s="29">
        <v>0</v>
      </c>
      <c r="F85" s="29">
        <v>0</v>
      </c>
    </row>
    <row r="86" spans="1:6" x14ac:dyDescent="0.25">
      <c r="A86" s="38"/>
      <c r="B86" s="39">
        <v>0</v>
      </c>
      <c r="C86" s="39">
        <v>0</v>
      </c>
      <c r="D86" s="39">
        <v>0</v>
      </c>
      <c r="E86" s="39">
        <v>0</v>
      </c>
      <c r="F86" s="39">
        <v>0</v>
      </c>
    </row>
    <row r="87" spans="1:6" x14ac:dyDescent="0.25">
      <c r="A87" s="40" t="s">
        <v>31</v>
      </c>
      <c r="B87" s="41">
        <v>0</v>
      </c>
      <c r="C87" s="41">
        <v>0</v>
      </c>
      <c r="D87" s="41">
        <v>0</v>
      </c>
      <c r="E87" s="41">
        <v>0</v>
      </c>
      <c r="F87" s="41">
        <v>0</v>
      </c>
    </row>
    <row r="88" spans="1:6" x14ac:dyDescent="0.25">
      <c r="A88" s="28" t="s">
        <v>32</v>
      </c>
      <c r="B88" s="29"/>
      <c r="C88" s="29"/>
      <c r="D88" s="29"/>
      <c r="E88" s="29"/>
      <c r="F88" s="29"/>
    </row>
    <row r="89" spans="1:6" x14ac:dyDescent="0.25">
      <c r="A89" s="28"/>
      <c r="B89" s="29">
        <v>0</v>
      </c>
      <c r="C89" s="29">
        <v>0</v>
      </c>
      <c r="D89" s="29">
        <v>0</v>
      </c>
      <c r="E89" s="29">
        <v>0</v>
      </c>
      <c r="F89" s="29">
        <v>0</v>
      </c>
    </row>
    <row r="90" spans="1:6" x14ac:dyDescent="0.25">
      <c r="A90" s="28"/>
      <c r="B90" s="29">
        <v>0</v>
      </c>
      <c r="C90" s="29">
        <v>0</v>
      </c>
      <c r="D90" s="29">
        <v>0</v>
      </c>
      <c r="E90" s="29">
        <v>0</v>
      </c>
      <c r="F90" s="29">
        <v>0</v>
      </c>
    </row>
    <row r="91" spans="1:6" x14ac:dyDescent="0.25">
      <c r="A91" s="28"/>
      <c r="B91" s="29">
        <v>0</v>
      </c>
      <c r="C91" s="29">
        <v>0</v>
      </c>
      <c r="D91" s="29">
        <v>0</v>
      </c>
      <c r="E91" s="29">
        <v>0</v>
      </c>
      <c r="F91" s="29">
        <v>0</v>
      </c>
    </row>
    <row r="92" spans="1:6" x14ac:dyDescent="0.25">
      <c r="A92" s="28"/>
      <c r="B92" s="29">
        <v>0</v>
      </c>
      <c r="C92" s="29">
        <v>0</v>
      </c>
      <c r="D92" s="29">
        <v>0</v>
      </c>
      <c r="E92" s="29">
        <v>0</v>
      </c>
      <c r="F92" s="29">
        <v>0</v>
      </c>
    </row>
    <row r="93" spans="1:6" x14ac:dyDescent="0.25">
      <c r="A93" s="28"/>
      <c r="B93" s="29">
        <v>0</v>
      </c>
      <c r="C93" s="29">
        <v>0</v>
      </c>
      <c r="D93" s="29">
        <v>0</v>
      </c>
      <c r="E93" s="29">
        <v>0</v>
      </c>
      <c r="F93" s="29">
        <v>0</v>
      </c>
    </row>
    <row r="94" spans="1:6" x14ac:dyDescent="0.25">
      <c r="A94" s="28"/>
      <c r="B94" s="29">
        <v>0</v>
      </c>
      <c r="C94" s="29">
        <v>0</v>
      </c>
      <c r="D94" s="29">
        <v>0</v>
      </c>
      <c r="E94" s="29">
        <v>0</v>
      </c>
      <c r="F94" s="29">
        <v>0</v>
      </c>
    </row>
    <row r="95" spans="1:6" x14ac:dyDescent="0.25">
      <c r="A95" s="40"/>
      <c r="B95" s="41">
        <v>0</v>
      </c>
      <c r="C95" s="41">
        <v>0</v>
      </c>
      <c r="D95" s="41">
        <v>0</v>
      </c>
      <c r="E95" s="41">
        <v>0</v>
      </c>
      <c r="F95" s="41">
        <v>0</v>
      </c>
    </row>
    <row r="96" spans="1:6" x14ac:dyDescent="0.25">
      <c r="A96" s="26" t="s">
        <v>33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</row>
    <row r="97" spans="1:6" x14ac:dyDescent="0.25">
      <c r="A97" t="s">
        <v>11</v>
      </c>
      <c r="B97" s="1">
        <v>1150000</v>
      </c>
      <c r="C97" s="1">
        <v>75000</v>
      </c>
      <c r="D97" s="1">
        <v>1075000</v>
      </c>
      <c r="E97" s="1">
        <v>811000</v>
      </c>
      <c r="F97" s="1">
        <v>264000</v>
      </c>
    </row>
  </sheetData>
  <autoFilter ref="A1:F80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94</v>
      </c>
      <c r="I2" s="23">
        <v>330000</v>
      </c>
    </row>
    <row r="3" spans="1:33" x14ac:dyDescent="0.25">
      <c r="A3" s="5" t="s">
        <v>189</v>
      </c>
      <c r="B3" s="8">
        <v>430000</v>
      </c>
      <c r="C3" s="8">
        <v>0</v>
      </c>
      <c r="D3" s="8">
        <f t="shared" ref="D3:D9" si="0">B3-C3</f>
        <v>430000</v>
      </c>
      <c r="E3" s="8">
        <f t="shared" ref="E3:E9" si="1">D3*60%</f>
        <v>258000</v>
      </c>
      <c r="F3" s="8">
        <f t="shared" ref="F3:F9" si="2">D3*40%</f>
        <v>172000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430000</v>
      </c>
      <c r="C10" s="12">
        <f>SUM(C3:C9)</f>
        <v>0</v>
      </c>
      <c r="D10" s="12">
        <f>SUM(D3:D9)</f>
        <v>430000</v>
      </c>
      <c r="E10" s="12">
        <f>SUM(E3:E9)</f>
        <v>258000</v>
      </c>
      <c r="F10" s="12">
        <f>SUM(F3:F9)</f>
        <v>172000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216</v>
      </c>
      <c r="B12" s="8">
        <v>160000</v>
      </c>
      <c r="C12" s="8">
        <v>0</v>
      </c>
      <c r="D12" s="8">
        <f t="shared" ref="D12:D17" si="3">B12-C12</f>
        <v>160000</v>
      </c>
      <c r="E12" s="8">
        <f t="shared" ref="E12:E17" si="4">D12*60%</f>
        <v>96000</v>
      </c>
      <c r="F12" s="8">
        <f t="shared" ref="F12:F17" si="5">D12*40%</f>
        <v>64000</v>
      </c>
      <c r="H12" s="5"/>
      <c r="I12" s="6">
        <v>0</v>
      </c>
    </row>
    <row r="13" spans="1:33" x14ac:dyDescent="0.25">
      <c r="A13" s="5" t="s">
        <v>217</v>
      </c>
      <c r="B13" s="8">
        <v>80000</v>
      </c>
      <c r="C13" s="8">
        <v>0</v>
      </c>
      <c r="D13" s="8">
        <f t="shared" si="3"/>
        <v>80000</v>
      </c>
      <c r="E13" s="8">
        <f t="shared" si="4"/>
        <v>48000</v>
      </c>
      <c r="F13" s="8">
        <f t="shared" si="5"/>
        <v>32000</v>
      </c>
      <c r="H13" s="5"/>
      <c r="I13" s="6">
        <v>0</v>
      </c>
    </row>
    <row r="14" spans="1:33" x14ac:dyDescent="0.25">
      <c r="A14" s="5" t="s">
        <v>218</v>
      </c>
      <c r="B14" s="8">
        <v>175000</v>
      </c>
      <c r="C14" s="8">
        <v>90000</v>
      </c>
      <c r="D14" s="8">
        <f t="shared" si="3"/>
        <v>85000</v>
      </c>
      <c r="E14" s="8">
        <f t="shared" si="4"/>
        <v>51000</v>
      </c>
      <c r="F14" s="8">
        <f t="shared" si="5"/>
        <v>34000</v>
      </c>
      <c r="H14" s="5"/>
      <c r="I14" s="6">
        <v>0</v>
      </c>
    </row>
    <row r="15" spans="1:33" x14ac:dyDescent="0.25">
      <c r="A15" s="5" t="s">
        <v>114</v>
      </c>
      <c r="B15" s="8">
        <v>10000</v>
      </c>
      <c r="C15" s="8">
        <v>0</v>
      </c>
      <c r="D15" s="8">
        <f t="shared" si="3"/>
        <v>10000</v>
      </c>
      <c r="E15" s="8">
        <f t="shared" si="4"/>
        <v>6000</v>
      </c>
      <c r="F15" s="8">
        <f t="shared" si="5"/>
        <v>4000</v>
      </c>
      <c r="H15" s="5"/>
      <c r="I15" s="6">
        <v>0</v>
      </c>
    </row>
    <row r="16" spans="1:33" x14ac:dyDescent="0.25">
      <c r="A16" s="5" t="s">
        <v>220</v>
      </c>
      <c r="B16" s="8">
        <v>300000</v>
      </c>
      <c r="C16" s="8">
        <v>72000</v>
      </c>
      <c r="D16" s="8">
        <f t="shared" si="3"/>
        <v>228000</v>
      </c>
      <c r="E16" s="8">
        <f>D16-F16</f>
        <v>198000</v>
      </c>
      <c r="F16" s="8">
        <v>30000</v>
      </c>
      <c r="H16" s="5"/>
      <c r="I16" s="6">
        <v>0</v>
      </c>
    </row>
    <row r="17" spans="1:33" x14ac:dyDescent="0.25">
      <c r="A17" s="5" t="s">
        <v>220</v>
      </c>
      <c r="B17" s="8">
        <v>50000</v>
      </c>
      <c r="C17" s="8">
        <v>0</v>
      </c>
      <c r="D17" s="8">
        <f t="shared" si="3"/>
        <v>50000</v>
      </c>
      <c r="E17" s="8">
        <f t="shared" si="4"/>
        <v>30000</v>
      </c>
      <c r="F17" s="8">
        <f t="shared" si="5"/>
        <v>20000</v>
      </c>
      <c r="H17" s="5"/>
      <c r="I17" s="6">
        <v>0</v>
      </c>
    </row>
    <row r="18" spans="1:33" x14ac:dyDescent="0.25">
      <c r="A18" s="5" t="s">
        <v>221</v>
      </c>
      <c r="B18" s="8">
        <v>80000</v>
      </c>
      <c r="C18" s="8"/>
      <c r="D18" s="8"/>
      <c r="E18" s="8">
        <v>48000</v>
      </c>
      <c r="F18" s="8">
        <v>32000</v>
      </c>
      <c r="H18" s="24"/>
      <c r="I18" s="49">
        <f>SUM(I2:I5)</f>
        <v>330000</v>
      </c>
    </row>
    <row r="19" spans="1:33" x14ac:dyDescent="0.25">
      <c r="A19" s="5" t="s">
        <v>222</v>
      </c>
      <c r="B19" s="8">
        <v>60000</v>
      </c>
      <c r="C19" s="8"/>
      <c r="D19" s="8">
        <v>60000</v>
      </c>
      <c r="E19" s="8">
        <v>36000</v>
      </c>
      <c r="F19" s="8">
        <v>24000</v>
      </c>
      <c r="H19" s="24"/>
      <c r="I19" s="49"/>
    </row>
    <row r="20" spans="1:33" x14ac:dyDescent="0.25">
      <c r="A20" s="13" t="s">
        <v>39</v>
      </c>
      <c r="B20" s="14">
        <f>SUM(B12:B12)</f>
        <v>160000</v>
      </c>
      <c r="C20" s="14">
        <f>SUM(C12:C12)</f>
        <v>0</v>
      </c>
      <c r="D20" s="14">
        <f>SUM(D12:D12)</f>
        <v>160000</v>
      </c>
      <c r="E20" s="14">
        <f>SUM(E12:E19)</f>
        <v>513000</v>
      </c>
      <c r="F20" s="14">
        <f>SUM(F12:F19)</f>
        <v>240000</v>
      </c>
    </row>
    <row r="21" spans="1:33" x14ac:dyDescent="0.25">
      <c r="A21" s="15" t="s">
        <v>40</v>
      </c>
      <c r="B21" s="16"/>
      <c r="C21" s="16"/>
      <c r="D21" s="16"/>
      <c r="E21" s="16"/>
      <c r="F21" s="16"/>
    </row>
    <row r="22" spans="1:33" x14ac:dyDescent="0.25">
      <c r="A22" s="5"/>
      <c r="B22" s="8">
        <v>0</v>
      </c>
      <c r="C22" s="8">
        <v>0</v>
      </c>
      <c r="D22" s="8">
        <f t="shared" ref="D22:D29" si="6">B22-C22</f>
        <v>0</v>
      </c>
      <c r="E22" s="19">
        <f t="shared" ref="E22:E29" si="7">D22*60%</f>
        <v>0</v>
      </c>
      <c r="F22" s="19">
        <f t="shared" ref="F22:F29" si="8">D22*40%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13</v>
      </c>
      <c r="I23" s="10">
        <f>E100</f>
        <v>816000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  <c r="H24" s="9" t="s">
        <v>7</v>
      </c>
      <c r="I24" s="10">
        <f>I18</f>
        <v>330000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12</v>
      </c>
      <c r="I25" s="10">
        <f>I23-I24</f>
        <v>486000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</row>
    <row r="28" spans="1:33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</row>
    <row r="29" spans="1:33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H29" s="2"/>
    </row>
    <row r="30" spans="1:33" x14ac:dyDescent="0.25">
      <c r="A30" s="15" t="s">
        <v>41</v>
      </c>
      <c r="B30" s="16">
        <f>SUM(B22:B29)</f>
        <v>0</v>
      </c>
      <c r="C30" s="16">
        <f>SUM(C22:C29)</f>
        <v>0</v>
      </c>
      <c r="D30" s="16">
        <f>SUM(D22:D29)</f>
        <v>0</v>
      </c>
      <c r="E30" s="16">
        <f>SUM(E22:E29)</f>
        <v>0</v>
      </c>
      <c r="F30" s="16">
        <f>SUM(F22:F29)</f>
        <v>0</v>
      </c>
    </row>
    <row r="31" spans="1:33" x14ac:dyDescent="0.25">
      <c r="A31" s="20" t="s">
        <v>42</v>
      </c>
      <c r="B31" s="21"/>
      <c r="C31" s="21"/>
      <c r="D31" s="21"/>
      <c r="E31" s="21"/>
      <c r="F31" s="21"/>
    </row>
    <row r="32" spans="1:33" s="2" customFormat="1" x14ac:dyDescent="0.25">
      <c r="A32" s="5"/>
      <c r="B32" s="8">
        <v>0</v>
      </c>
      <c r="C32" s="8">
        <v>0</v>
      </c>
      <c r="D32" s="8">
        <f t="shared" ref="D32:D38" si="9">B32-C32</f>
        <v>0</v>
      </c>
      <c r="E32" s="8">
        <f t="shared" ref="E32:E38" si="10">D32*60%</f>
        <v>0</v>
      </c>
      <c r="F32" s="8">
        <f t="shared" ref="F32:F38" si="11">D32*40%</f>
        <v>0</v>
      </c>
      <c r="G32"/>
      <c r="H32" s="2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2" customFormat="1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  <c r="G33"/>
      <c r="H33" s="2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33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33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33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</row>
    <row r="38" spans="1:33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</row>
    <row r="39" spans="1:33" x14ac:dyDescent="0.25">
      <c r="A39" s="20" t="s">
        <v>43</v>
      </c>
      <c r="B39" s="21">
        <f>SUM(B32:B38)</f>
        <v>0</v>
      </c>
      <c r="C39" s="21">
        <f>SUM(C32:C38)</f>
        <v>0</v>
      </c>
      <c r="D39" s="21">
        <f>SUM(D32:D38)</f>
        <v>0</v>
      </c>
      <c r="E39" s="21">
        <f>SUM(E32:E38)</f>
        <v>0</v>
      </c>
      <c r="F39" s="21">
        <f>SUM(F32:F38)</f>
        <v>0</v>
      </c>
    </row>
    <row r="40" spans="1:33" x14ac:dyDescent="0.25">
      <c r="A40" s="47" t="s">
        <v>44</v>
      </c>
      <c r="B40" s="48">
        <v>0</v>
      </c>
      <c r="C40" s="48">
        <v>0</v>
      </c>
      <c r="D40" s="48">
        <f>B40-C40</f>
        <v>0</v>
      </c>
      <c r="E40" s="48">
        <f>D40*60%</f>
        <v>0</v>
      </c>
      <c r="F40" s="48">
        <f>D40*40%</f>
        <v>0</v>
      </c>
    </row>
    <row r="41" spans="1:33" x14ac:dyDescent="0.25">
      <c r="A41" s="28"/>
      <c r="B41" s="29">
        <v>0</v>
      </c>
      <c r="C41" s="29">
        <v>0</v>
      </c>
      <c r="D41" s="29">
        <f t="shared" ref="D41:D65" si="12">B41-C41</f>
        <v>0</v>
      </c>
      <c r="E41" s="29">
        <f t="shared" ref="E41:E65" si="13">D41*60%</f>
        <v>0</v>
      </c>
      <c r="F41" s="29">
        <f t="shared" ref="F41:F65" si="14">D41*40%</f>
        <v>0</v>
      </c>
    </row>
    <row r="42" spans="1:33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33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33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33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33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33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33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30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25">
      <c r="A65" s="28"/>
      <c r="B65" s="29">
        <v>0</v>
      </c>
      <c r="C65" s="29">
        <v>0</v>
      </c>
      <c r="D65" s="29">
        <f t="shared" si="12"/>
        <v>0</v>
      </c>
      <c r="E65" s="29">
        <f t="shared" si="13"/>
        <v>0</v>
      </c>
      <c r="F65" s="29">
        <f t="shared" si="14"/>
        <v>0</v>
      </c>
    </row>
    <row r="66" spans="1:6" x14ac:dyDescent="0.25">
      <c r="A66" s="31" t="s">
        <v>45</v>
      </c>
      <c r="B66" s="32">
        <f>SUM(B61:B65)</f>
        <v>0</v>
      </c>
      <c r="C66" s="32">
        <f>SUM(C61:C65)</f>
        <v>0</v>
      </c>
      <c r="D66" s="32">
        <f>SUM(D61:D65)</f>
        <v>0</v>
      </c>
      <c r="E66" s="32">
        <f>SUM(E61:E65)</f>
        <v>0</v>
      </c>
      <c r="F66" s="32">
        <f>SUM(F61:F65)</f>
        <v>0</v>
      </c>
    </row>
    <row r="67" spans="1:6" x14ac:dyDescent="0.25">
      <c r="A67" s="17" t="s">
        <v>18</v>
      </c>
      <c r="B67" s="18"/>
      <c r="C67" s="18"/>
      <c r="D67" s="18"/>
      <c r="E67" s="18"/>
      <c r="F67" s="18"/>
    </row>
    <row r="68" spans="1:6" x14ac:dyDescent="0.25">
      <c r="A68" s="5" t="s">
        <v>219</v>
      </c>
      <c r="B68" s="8">
        <v>45000</v>
      </c>
      <c r="C68" s="8"/>
      <c r="D68" s="8">
        <f t="shared" ref="D68:D80" si="15">B68-C68</f>
        <v>45000</v>
      </c>
      <c r="E68" s="8">
        <f t="shared" ref="E68:E80" si="16">D68</f>
        <v>45000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17" t="s">
        <v>19</v>
      </c>
      <c r="B77" s="18">
        <f>SUM(B68:B76)</f>
        <v>45000</v>
      </c>
      <c r="C77" s="18">
        <f>SUM(C68:C76)</f>
        <v>0</v>
      </c>
      <c r="D77" s="18">
        <f>SUM(D68:D76)</f>
        <v>45000</v>
      </c>
      <c r="E77" s="18">
        <f>SUM(E68:E76)</f>
        <v>45000</v>
      </c>
      <c r="F77" s="18">
        <f>SUM(F68:F76)</f>
        <v>0</v>
      </c>
    </row>
    <row r="78" spans="1:6" x14ac:dyDescent="0.25">
      <c r="A78" s="34" t="s">
        <v>23</v>
      </c>
      <c r="B78" s="35"/>
      <c r="C78" s="35"/>
      <c r="D78" s="35"/>
      <c r="E78" s="35"/>
      <c r="F78" s="35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25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25">
      <c r="A82" s="38" t="s">
        <v>30</v>
      </c>
      <c r="B82" s="39"/>
      <c r="C82" s="39"/>
      <c r="D82" s="39"/>
      <c r="E82" s="39"/>
      <c r="F82" s="39"/>
    </row>
    <row r="83" spans="1:6" x14ac:dyDescent="0.25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ref="D84:D89" si="17">B84-C84</f>
        <v>0</v>
      </c>
      <c r="E84" s="29">
        <f t="shared" ref="E84:E89" si="18">D84*60%</f>
        <v>0</v>
      </c>
      <c r="F84" s="29">
        <f t="shared" ref="F84:F89" si="19">D84*40%</f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38" t="s">
        <v>31</v>
      </c>
      <c r="B90" s="39">
        <f>SUM(B83:B89)</f>
        <v>0</v>
      </c>
      <c r="C90" s="39">
        <f>SUM(C83:C89)</f>
        <v>0</v>
      </c>
      <c r="D90" s="39">
        <f>SUM(D83:D89)</f>
        <v>0</v>
      </c>
      <c r="E90" s="39">
        <f>SUM(E83:E89)</f>
        <v>0</v>
      </c>
      <c r="F90" s="39">
        <f>SUM(F83:F89)</f>
        <v>0</v>
      </c>
    </row>
    <row r="91" spans="1:6" x14ac:dyDescent="0.25">
      <c r="A91" s="40" t="s">
        <v>32</v>
      </c>
      <c r="B91" s="41"/>
      <c r="C91" s="41"/>
      <c r="D91" s="41"/>
      <c r="E91" s="41"/>
      <c r="F91" s="41"/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ref="D93:D98" si="20">B93-C93</f>
        <v>0</v>
      </c>
      <c r="E93" s="29">
        <f t="shared" ref="E93:E98" si="21">D93*60%</f>
        <v>0</v>
      </c>
      <c r="F93" s="29">
        <f t="shared" ref="F93:F98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40" t="s">
        <v>33</v>
      </c>
      <c r="B99" s="41">
        <f>SUM(B92:B98)</f>
        <v>0</v>
      </c>
      <c r="C99" s="41">
        <f>SUM(C92:C98)</f>
        <v>0</v>
      </c>
      <c r="D99" s="41">
        <f>SUM(D92:D98)</f>
        <v>0</v>
      </c>
      <c r="E99" s="41">
        <f>SUM(E92:E98)</f>
        <v>0</v>
      </c>
      <c r="F99" s="41">
        <f>SUM(F92:F98)</f>
        <v>0</v>
      </c>
    </row>
    <row r="100" spans="1:6" x14ac:dyDescent="0.25">
      <c r="A100" s="26" t="s">
        <v>11</v>
      </c>
      <c r="B100" s="27">
        <f>B99+B90+B81+B77+B66+B39+B30+B20+B10</f>
        <v>635000</v>
      </c>
      <c r="C100" s="27">
        <f>C99+C90+C81+C77+C66+C39+C30+C20+C10</f>
        <v>0</v>
      </c>
      <c r="D100" s="27">
        <f>D99+D90+D81+D77+D66+D39+D30+D20+D10</f>
        <v>635000</v>
      </c>
      <c r="E100" s="27">
        <f>E99+E90+E81+E77+E66+E39+E30+E20+E10</f>
        <v>816000</v>
      </c>
      <c r="F100" s="27">
        <f>F99+F90+F81+F77+F66+F39+F30+F20+F10</f>
        <v>412000</v>
      </c>
    </row>
  </sheetData>
  <autoFilter ref="A1:F84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8" zoomScale="80" zoomScaleNormal="80" workbookViewId="0">
      <selection activeCell="H2" sqref="H2:I6"/>
    </sheetView>
  </sheetViews>
  <sheetFormatPr baseColWidth="10" defaultRowHeight="15" x14ac:dyDescent="0.25"/>
  <cols>
    <col min="1" max="1" width="29.71093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250</v>
      </c>
      <c r="I2" s="23">
        <v>119000</v>
      </c>
    </row>
    <row r="3" spans="1:33" x14ac:dyDescent="0.25">
      <c r="A3" s="5" t="s">
        <v>241</v>
      </c>
      <c r="B3" s="8">
        <v>210000</v>
      </c>
      <c r="C3" s="8">
        <v>0</v>
      </c>
      <c r="D3" s="8">
        <f t="shared" ref="D3:D9" si="0">B3-C3</f>
        <v>210000</v>
      </c>
      <c r="E3" s="8">
        <f t="shared" ref="E3:E9" si="1">D3*60%</f>
        <v>126000</v>
      </c>
      <c r="F3" s="8">
        <f t="shared" ref="F3:F9" si="2">D3*40%</f>
        <v>84000</v>
      </c>
      <c r="H3" s="5" t="s">
        <v>254</v>
      </c>
      <c r="I3" s="50">
        <v>10000</v>
      </c>
    </row>
    <row r="4" spans="1:33" x14ac:dyDescent="0.25">
      <c r="A4" s="5" t="s">
        <v>245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94</v>
      </c>
      <c r="I4" s="6">
        <v>430000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87</v>
      </c>
      <c r="I5" s="6">
        <v>300000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255</v>
      </c>
      <c r="I6" s="6">
        <v>20000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290000</v>
      </c>
      <c r="C10" s="12">
        <f>SUM(C3:C9)</f>
        <v>0</v>
      </c>
      <c r="D10" s="12">
        <f>SUM(D3:D9)</f>
        <v>290000</v>
      </c>
      <c r="E10" s="12">
        <f>SUM(E3:E9)</f>
        <v>174000</v>
      </c>
      <c r="F10" s="12">
        <f>SUM(F3:F9)</f>
        <v>116000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229</v>
      </c>
      <c r="B12" s="8">
        <v>300000</v>
      </c>
      <c r="C12" s="8">
        <v>0</v>
      </c>
      <c r="D12" s="8">
        <f t="shared" ref="D12:D17" si="3">B12-C12</f>
        <v>300000</v>
      </c>
      <c r="E12" s="8">
        <f t="shared" ref="E12:E17" si="4">D12*60%</f>
        <v>180000</v>
      </c>
      <c r="F12" s="8">
        <f t="shared" ref="F12:F17" si="5">D12*40%</f>
        <v>120000</v>
      </c>
      <c r="H12" s="5"/>
      <c r="I12" s="6">
        <v>0</v>
      </c>
    </row>
    <row r="13" spans="1:33" x14ac:dyDescent="0.25">
      <c r="A13" s="5" t="s">
        <v>231</v>
      </c>
      <c r="B13" s="8">
        <v>400000</v>
      </c>
      <c r="C13" s="8">
        <v>120000</v>
      </c>
      <c r="D13" s="8">
        <f t="shared" si="3"/>
        <v>280000</v>
      </c>
      <c r="E13" s="8">
        <f>D13*100%</f>
        <v>280000</v>
      </c>
      <c r="F13" s="8"/>
      <c r="H13" s="5"/>
      <c r="I13" s="6">
        <v>0</v>
      </c>
    </row>
    <row r="14" spans="1:33" x14ac:dyDescent="0.25">
      <c r="A14" s="5" t="s">
        <v>235</v>
      </c>
      <c r="B14" s="8">
        <v>500000</v>
      </c>
      <c r="C14" s="8">
        <v>100000</v>
      </c>
      <c r="D14" s="8">
        <f t="shared" si="3"/>
        <v>400000</v>
      </c>
      <c r="E14" s="8">
        <f t="shared" si="4"/>
        <v>240000</v>
      </c>
      <c r="F14" s="8">
        <f t="shared" si="5"/>
        <v>160000</v>
      </c>
      <c r="H14" s="5"/>
      <c r="I14" s="6">
        <v>0</v>
      </c>
    </row>
    <row r="15" spans="1:33" x14ac:dyDescent="0.25">
      <c r="A15" s="5" t="s">
        <v>231</v>
      </c>
      <c r="B15" s="8">
        <v>100000</v>
      </c>
      <c r="C15" s="8">
        <v>0</v>
      </c>
      <c r="D15" s="8">
        <f t="shared" si="3"/>
        <v>100000</v>
      </c>
      <c r="E15" s="8">
        <f t="shared" si="4"/>
        <v>60000</v>
      </c>
      <c r="F15" s="8">
        <f t="shared" si="5"/>
        <v>40000</v>
      </c>
      <c r="H15" s="5"/>
      <c r="I15" s="6">
        <v>0</v>
      </c>
    </row>
    <row r="16" spans="1:33" x14ac:dyDescent="0.25">
      <c r="A16" s="5" t="s">
        <v>251</v>
      </c>
      <c r="B16" s="8">
        <v>50000</v>
      </c>
      <c r="C16" s="8">
        <v>0</v>
      </c>
      <c r="D16" s="8">
        <f t="shared" si="3"/>
        <v>50000</v>
      </c>
      <c r="E16" s="8"/>
      <c r="F16" s="8">
        <v>60000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0</v>
      </c>
      <c r="D18" s="14">
        <f>SUM(D12:D12)</f>
        <v>300000</v>
      </c>
      <c r="E18" s="14">
        <f>SUM(E12:E17)</f>
        <v>760000</v>
      </c>
      <c r="F18" s="14">
        <f>SUM(F12:F17)</f>
        <v>380000</v>
      </c>
      <c r="I18" s="2">
        <f>SUM(I2:I13)</f>
        <v>879000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2721400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879000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1842400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236</v>
      </c>
      <c r="B30" s="8">
        <v>200000</v>
      </c>
      <c r="C30" s="8">
        <v>0</v>
      </c>
      <c r="D30" s="8">
        <f t="shared" ref="D30:D36" si="9">B30-C30</f>
        <v>200000</v>
      </c>
      <c r="E30" s="8">
        <f t="shared" ref="E30:E36" si="10">D30*60%</f>
        <v>120000</v>
      </c>
      <c r="F30" s="8">
        <f t="shared" ref="F30:F36" si="11">D30*40%</f>
        <v>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252</v>
      </c>
      <c r="B31" s="8">
        <v>140000</v>
      </c>
      <c r="C31" s="8">
        <v>0</v>
      </c>
      <c r="D31" s="8">
        <f t="shared" si="9"/>
        <v>140000</v>
      </c>
      <c r="E31" s="8">
        <f t="shared" si="10"/>
        <v>84000</v>
      </c>
      <c r="F31" s="8">
        <f t="shared" si="11"/>
        <v>56000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340000</v>
      </c>
      <c r="C37" s="21">
        <f>SUM(C30:C36)</f>
        <v>0</v>
      </c>
      <c r="D37" s="21">
        <f>SUM(D30:D36)</f>
        <v>340000</v>
      </c>
      <c r="E37" s="21">
        <f>SUM(E30:E35)</f>
        <v>204000</v>
      </c>
      <c r="F37" s="21">
        <f>SUM(F30:F33)</f>
        <v>136000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223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>D39*40%</f>
        <v>20000</v>
      </c>
    </row>
    <row r="40" spans="1:6" x14ac:dyDescent="0.25">
      <c r="A40" s="28" t="s">
        <v>224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ref="F40:F63" si="14">D40*40%</f>
        <v>24000</v>
      </c>
    </row>
    <row r="41" spans="1:6" x14ac:dyDescent="0.25">
      <c r="A41" s="28" t="s">
        <v>225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226</v>
      </c>
      <c r="B42" s="29">
        <v>170000</v>
      </c>
      <c r="C42" s="29"/>
      <c r="D42" s="29">
        <f t="shared" si="12"/>
        <v>170000</v>
      </c>
      <c r="E42" s="29">
        <f t="shared" si="13"/>
        <v>102000</v>
      </c>
      <c r="F42" s="29">
        <f t="shared" si="14"/>
        <v>68000</v>
      </c>
    </row>
    <row r="43" spans="1:6" x14ac:dyDescent="0.25">
      <c r="A43" s="28" t="s">
        <v>227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228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230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229</v>
      </c>
      <c r="B46" s="29">
        <v>30000</v>
      </c>
      <c r="C46" s="29">
        <v>28000</v>
      </c>
      <c r="D46" s="29">
        <f t="shared" si="12"/>
        <v>2000</v>
      </c>
      <c r="E46" s="29">
        <f t="shared" si="13"/>
        <v>1200</v>
      </c>
      <c r="F46" s="29">
        <f t="shared" si="14"/>
        <v>800</v>
      </c>
    </row>
    <row r="47" spans="1:6" x14ac:dyDescent="0.25">
      <c r="A47" s="28" t="s">
        <v>232</v>
      </c>
      <c r="B47" s="29">
        <v>170000</v>
      </c>
      <c r="C47" s="29">
        <v>20000</v>
      </c>
      <c r="D47" s="29">
        <f t="shared" si="12"/>
        <v>150000</v>
      </c>
      <c r="E47" s="29">
        <f t="shared" si="13"/>
        <v>90000</v>
      </c>
      <c r="F47" s="29">
        <f t="shared" si="14"/>
        <v>60000</v>
      </c>
    </row>
    <row r="48" spans="1:6" x14ac:dyDescent="0.25">
      <c r="A48" s="28" t="s">
        <v>233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234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211</v>
      </c>
      <c r="B50" s="29">
        <v>150000</v>
      </c>
      <c r="C50" s="29">
        <v>0</v>
      </c>
      <c r="D50" s="29">
        <f t="shared" si="12"/>
        <v>150000</v>
      </c>
      <c r="E50" s="29">
        <f t="shared" si="13"/>
        <v>90000</v>
      </c>
      <c r="F50" s="29">
        <f t="shared" si="14"/>
        <v>60000</v>
      </c>
    </row>
    <row r="51" spans="1:6" x14ac:dyDescent="0.25">
      <c r="A51" s="28" t="s">
        <v>238</v>
      </c>
      <c r="B51" s="29">
        <v>300000</v>
      </c>
      <c r="C51" s="29">
        <v>28000</v>
      </c>
      <c r="D51" s="29">
        <f t="shared" si="12"/>
        <v>272000</v>
      </c>
      <c r="E51" s="29">
        <f t="shared" si="13"/>
        <v>163200</v>
      </c>
      <c r="F51" s="29">
        <f t="shared" si="14"/>
        <v>108800</v>
      </c>
    </row>
    <row r="52" spans="1:6" x14ac:dyDescent="0.25">
      <c r="A52" s="28" t="s">
        <v>239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240</v>
      </c>
      <c r="B53" s="29">
        <v>150000</v>
      </c>
      <c r="C53" s="29">
        <v>0</v>
      </c>
      <c r="D53" s="29">
        <f t="shared" si="12"/>
        <v>150000</v>
      </c>
      <c r="E53" s="29">
        <f t="shared" si="13"/>
        <v>90000</v>
      </c>
      <c r="F53" s="29">
        <f t="shared" si="14"/>
        <v>60000</v>
      </c>
    </row>
    <row r="54" spans="1:6" x14ac:dyDescent="0.25">
      <c r="A54" s="28" t="s">
        <v>242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243</v>
      </c>
      <c r="B55" s="29">
        <v>60000</v>
      </c>
      <c r="C55" s="29">
        <v>0</v>
      </c>
      <c r="D55" s="29">
        <f t="shared" si="12"/>
        <v>60000</v>
      </c>
      <c r="E55" s="29">
        <f t="shared" si="13"/>
        <v>36000</v>
      </c>
      <c r="F55" s="29">
        <f t="shared" si="14"/>
        <v>24000</v>
      </c>
    </row>
    <row r="56" spans="1:6" x14ac:dyDescent="0.25">
      <c r="A56" s="28" t="s">
        <v>244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246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247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248</v>
      </c>
      <c r="B59" s="29">
        <v>150000</v>
      </c>
      <c r="C59" s="29">
        <v>0</v>
      </c>
      <c r="D59" s="29">
        <f t="shared" si="12"/>
        <v>150000</v>
      </c>
      <c r="E59" s="29">
        <f t="shared" si="13"/>
        <v>90000</v>
      </c>
      <c r="F59" s="29">
        <f t="shared" si="14"/>
        <v>60000</v>
      </c>
    </row>
    <row r="60" spans="1:6" x14ac:dyDescent="0.25">
      <c r="A60" s="28" t="s">
        <v>249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253</v>
      </c>
      <c r="B61" s="29">
        <v>100000</v>
      </c>
      <c r="C61" s="29">
        <v>0</v>
      </c>
      <c r="D61" s="29">
        <f t="shared" si="12"/>
        <v>100000</v>
      </c>
      <c r="E61" s="29">
        <f t="shared" si="13"/>
        <v>60000</v>
      </c>
      <c r="F61" s="29">
        <f t="shared" si="14"/>
        <v>40000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SUM(B40:B61)</f>
        <v>1940000</v>
      </c>
      <c r="C64" s="32">
        <f>SUM(C59:C63)</f>
        <v>0</v>
      </c>
      <c r="D64" s="32">
        <f>SUM(D39:D63)</f>
        <v>1914000</v>
      </c>
      <c r="E64" s="32">
        <f>SUM(E39:E63)</f>
        <v>1148400</v>
      </c>
      <c r="F64" s="32">
        <f>SUM(F38:F63)</f>
        <v>765600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236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 t="s">
        <v>237</v>
      </c>
      <c r="B67" s="8">
        <v>100000</v>
      </c>
      <c r="C67" s="8">
        <v>15000</v>
      </c>
      <c r="D67" s="8">
        <f t="shared" si="15"/>
        <v>85000</v>
      </c>
      <c r="E67" s="8">
        <f t="shared" si="16"/>
        <v>85000</v>
      </c>
      <c r="F67" s="8"/>
    </row>
    <row r="68" spans="1:6" x14ac:dyDescent="0.25">
      <c r="A68" s="5" t="s">
        <v>58</v>
      </c>
      <c r="B68" s="8">
        <v>200000</v>
      </c>
      <c r="C68" s="8">
        <v>0</v>
      </c>
      <c r="D68" s="8">
        <f t="shared" si="15"/>
        <v>200000</v>
      </c>
      <c r="E68" s="8">
        <f t="shared" si="16"/>
        <v>200000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450000</v>
      </c>
      <c r="C75" s="18">
        <f>SUM(C66:C74)</f>
        <v>15000</v>
      </c>
      <c r="D75" s="18">
        <f>SUM(D66:D74)</f>
        <v>435000</v>
      </c>
      <c r="E75" s="18">
        <f>SUM(E66:E74)</f>
        <v>435000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3320000</v>
      </c>
      <c r="C98" s="27">
        <f>C97+C88+C79+C75+C64+C37+C28+C18+C10</f>
        <v>15000</v>
      </c>
      <c r="D98" s="27">
        <f>D97+D88+D79+D75+D64+D37+D28+D18+D10</f>
        <v>3279000</v>
      </c>
      <c r="E98" s="27">
        <f>E97+E88+E79+E75+E64+E37+E28+E18+E10</f>
        <v>2721400</v>
      </c>
      <c r="F98" s="27">
        <f>F97+F88+F79+F75+F64+F37+F28+F18+F10</f>
        <v>1397600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64" zoomScale="80" zoomScaleNormal="80" workbookViewId="0">
      <selection activeCell="B5" sqref="B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62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33" sqref="H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62</v>
      </c>
      <c r="B2" s="12"/>
      <c r="C2" s="12"/>
      <c r="D2" s="12"/>
      <c r="E2" s="12"/>
      <c r="F2" s="12"/>
      <c r="H2" s="22" t="s">
        <v>258</v>
      </c>
      <c r="I2" s="23">
        <v>31000</v>
      </c>
    </row>
    <row r="3" spans="1:33" x14ac:dyDescent="0.25">
      <c r="A3" s="5" t="s">
        <v>214</v>
      </c>
      <c r="B3" s="8">
        <v>1400000</v>
      </c>
      <c r="C3" s="8">
        <v>450000</v>
      </c>
      <c r="D3" s="8">
        <f t="shared" ref="D3:D9" si="0">B3-C3</f>
        <v>950000</v>
      </c>
      <c r="E3" s="8">
        <f t="shared" ref="E3:E9" si="1">D3*60%</f>
        <v>570000</v>
      </c>
      <c r="F3" s="8">
        <f t="shared" ref="F3:F9" si="2">D3*40%</f>
        <v>380000</v>
      </c>
      <c r="H3" s="5" t="s">
        <v>259</v>
      </c>
      <c r="I3" s="6">
        <v>56900</v>
      </c>
    </row>
    <row r="4" spans="1:33" x14ac:dyDescent="0.25">
      <c r="A4" s="5" t="s">
        <v>262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/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1480000</v>
      </c>
      <c r="C10" s="12">
        <f>SUM(C3:C9)</f>
        <v>450000</v>
      </c>
      <c r="D10" s="12">
        <f>SUM(D3:D9)</f>
        <v>1030000</v>
      </c>
      <c r="E10" s="12">
        <f>SUM(E3:E8)</f>
        <v>618000</v>
      </c>
      <c r="F10" s="12">
        <f>SUM(F3:F8)</f>
        <v>412000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257</v>
      </c>
      <c r="B12" s="8">
        <v>450000</v>
      </c>
      <c r="C12" s="8">
        <v>195000</v>
      </c>
      <c r="D12" s="8">
        <f t="shared" ref="D12:D17" si="3">B12-C12</f>
        <v>255000</v>
      </c>
      <c r="E12" s="8">
        <f>D12*100%</f>
        <v>255000</v>
      </c>
      <c r="F12" s="8"/>
      <c r="H12" s="5"/>
      <c r="I12" s="6">
        <v>0</v>
      </c>
    </row>
    <row r="13" spans="1:33" x14ac:dyDescent="0.25">
      <c r="A13" s="5" t="s">
        <v>260</v>
      </c>
      <c r="B13" s="8">
        <v>300000</v>
      </c>
      <c r="C13" s="8">
        <v>0</v>
      </c>
      <c r="D13" s="8">
        <f t="shared" si="3"/>
        <v>300000</v>
      </c>
      <c r="E13" s="8">
        <f t="shared" ref="E13:E17" si="4">D13*60%</f>
        <v>180000</v>
      </c>
      <c r="F13" s="8">
        <f t="shared" ref="F13:F17" si="5">D13*40%</f>
        <v>120000</v>
      </c>
      <c r="H13" s="5"/>
      <c r="I13" s="6">
        <v>0</v>
      </c>
    </row>
    <row r="14" spans="1:33" x14ac:dyDescent="0.25">
      <c r="A14" s="5" t="s">
        <v>261</v>
      </c>
      <c r="B14" s="8">
        <v>335000</v>
      </c>
      <c r="C14" s="8">
        <v>0</v>
      </c>
      <c r="D14" s="8">
        <f>B14-C14</f>
        <v>335000</v>
      </c>
      <c r="E14" s="8">
        <v>295000</v>
      </c>
      <c r="F14" s="8">
        <v>40000</v>
      </c>
      <c r="H14" s="5"/>
      <c r="I14" s="6">
        <v>0</v>
      </c>
    </row>
    <row r="15" spans="1:33" x14ac:dyDescent="0.25">
      <c r="A15" s="5" t="s">
        <v>263</v>
      </c>
      <c r="B15" s="8">
        <v>650000</v>
      </c>
      <c r="C15" s="8">
        <v>0</v>
      </c>
      <c r="D15" s="8">
        <f t="shared" si="3"/>
        <v>650000</v>
      </c>
      <c r="E15" s="8">
        <f t="shared" si="4"/>
        <v>390000</v>
      </c>
      <c r="F15" s="8">
        <f t="shared" si="5"/>
        <v>260000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450000</v>
      </c>
      <c r="C18" s="14">
        <f>SUM(C12:C12)</f>
        <v>195000</v>
      </c>
      <c r="D18" s="14">
        <f>SUM(D12:D12)</f>
        <v>255000</v>
      </c>
      <c r="E18" s="14">
        <f>SUM(E12:E17)</f>
        <v>1120000</v>
      </c>
      <c r="F18" s="14">
        <f>SUM(F13:F17)</f>
        <v>420000</v>
      </c>
      <c r="I18" s="2">
        <f>SUM(I2:I8)</f>
        <v>87900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2251000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87900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2163100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256</v>
      </c>
      <c r="B30" s="8">
        <v>400000</v>
      </c>
      <c r="C30" s="8">
        <v>45000</v>
      </c>
      <c r="D30" s="8">
        <f t="shared" ref="D30:D36" si="9">B30-C30</f>
        <v>355000</v>
      </c>
      <c r="E30" s="8">
        <f t="shared" ref="E30:E36" si="10">D30*60%</f>
        <v>213000</v>
      </c>
      <c r="F30" s="8">
        <f t="shared" ref="F30:F36" si="11">D30*40%</f>
        <v>142000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214</v>
      </c>
      <c r="B31" s="8">
        <v>500000</v>
      </c>
      <c r="C31" s="8">
        <v>0</v>
      </c>
      <c r="D31" s="8">
        <f t="shared" si="9"/>
        <v>500000</v>
      </c>
      <c r="E31" s="8">
        <f t="shared" si="10"/>
        <v>300000</v>
      </c>
      <c r="F31" s="8">
        <f t="shared" si="11"/>
        <v>200000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900000</v>
      </c>
      <c r="C37" s="21">
        <f>SUM(C30:C36)</f>
        <v>45000</v>
      </c>
      <c r="D37" s="21">
        <f>SUM(D30:D36)</f>
        <v>855000</v>
      </c>
      <c r="E37" s="21">
        <f>SUM(E30:E35)</f>
        <v>513000</v>
      </c>
      <c r="F37" s="21">
        <f>SUM(F30:F34)</f>
        <v>342000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/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2830000</v>
      </c>
      <c r="C98" s="27">
        <f>C97+C88+C79+C75+C64+C37+C28+C18+C10</f>
        <v>690000</v>
      </c>
      <c r="D98" s="27">
        <f>D97+D88+D79+D75+D64+D37+D28+D18+D10</f>
        <v>2140000</v>
      </c>
      <c r="E98" s="27">
        <f>E97+E88+E79+E75+E64+E37+E28+E18+E10</f>
        <v>2251000</v>
      </c>
      <c r="F98" s="27">
        <f>F97+F88+F79+F75+F64+F37+F28+F18+F10</f>
        <v>1174000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topLeftCell="A28" zoomScale="80" zoomScaleNormal="80" workbookViewId="0">
      <selection activeCell="F65" sqref="F6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190</v>
      </c>
      <c r="B2" s="12"/>
      <c r="C2" s="12"/>
      <c r="D2" s="12"/>
      <c r="E2" s="12"/>
      <c r="F2" s="12"/>
      <c r="H2" s="22" t="s">
        <v>284</v>
      </c>
      <c r="I2" s="23">
        <v>2500</v>
      </c>
    </row>
    <row r="3" spans="1:33" x14ac:dyDescent="0.25">
      <c r="A3" s="5" t="s">
        <v>152</v>
      </c>
      <c r="B3" s="8">
        <v>1000000</v>
      </c>
      <c r="C3" s="8">
        <v>1000000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 t="s">
        <v>279</v>
      </c>
      <c r="B4" s="8">
        <v>160000</v>
      </c>
      <c r="C4" s="8">
        <v>0</v>
      </c>
      <c r="D4" s="8">
        <f t="shared" si="0"/>
        <v>160000</v>
      </c>
      <c r="E4" s="8">
        <f t="shared" si="1"/>
        <v>96000</v>
      </c>
      <c r="F4" s="8">
        <f t="shared" si="2"/>
        <v>64000</v>
      </c>
      <c r="H4" s="5"/>
      <c r="I4" s="6">
        <v>0</v>
      </c>
    </row>
    <row r="5" spans="1:33" x14ac:dyDescent="0.25">
      <c r="A5" s="5" t="s">
        <v>262</v>
      </c>
      <c r="B5" s="8">
        <v>350000</v>
      </c>
      <c r="C5" s="8">
        <v>28000</v>
      </c>
      <c r="D5" s="8">
        <f t="shared" si="0"/>
        <v>322000</v>
      </c>
      <c r="E5" s="8">
        <f t="shared" si="1"/>
        <v>193200</v>
      </c>
      <c r="F5" s="8">
        <f t="shared" si="2"/>
        <v>128800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90</v>
      </c>
      <c r="B10" s="12">
        <f>SUM(B3:B9)</f>
        <v>1510000</v>
      </c>
      <c r="C10" s="12">
        <f>SUM(C3:C9)</f>
        <v>1028000</v>
      </c>
      <c r="D10" s="12">
        <f>SUM(D3:D9)</f>
        <v>482000</v>
      </c>
      <c r="E10" s="12">
        <f>SUM(E4:E9)</f>
        <v>289200</v>
      </c>
      <c r="F10" s="12">
        <f>SUM(F4:F8)</f>
        <v>192800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275</v>
      </c>
      <c r="B12" s="8">
        <v>80000</v>
      </c>
      <c r="C12" s="8">
        <v>0</v>
      </c>
      <c r="D12" s="8">
        <f t="shared" ref="D12:D17" si="3">B12-C12</f>
        <v>80000</v>
      </c>
      <c r="E12" s="8">
        <f t="shared" ref="E12:E17" si="4">D12*60%</f>
        <v>48000</v>
      </c>
      <c r="F12" s="8">
        <f t="shared" ref="F12:F17" si="5">D12*40%</f>
        <v>32000</v>
      </c>
      <c r="H12" s="5"/>
      <c r="I12" s="6">
        <v>0</v>
      </c>
    </row>
    <row r="13" spans="1:33" x14ac:dyDescent="0.25">
      <c r="A13" s="5" t="s">
        <v>290</v>
      </c>
      <c r="B13" s="8">
        <v>50000</v>
      </c>
      <c r="C13" s="8">
        <v>0</v>
      </c>
      <c r="D13" s="8">
        <f t="shared" si="3"/>
        <v>50000</v>
      </c>
      <c r="E13" s="8">
        <f t="shared" si="4"/>
        <v>30000</v>
      </c>
      <c r="F13" s="8">
        <f t="shared" si="5"/>
        <v>20000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78000</v>
      </c>
      <c r="F18" s="14">
        <f>SUM(F12:F17)</f>
        <v>52000</v>
      </c>
      <c r="I18" s="2">
        <f>SUM(I2:I6)</f>
        <v>2500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270</v>
      </c>
      <c r="B20" s="8">
        <v>450000</v>
      </c>
      <c r="C20" s="8">
        <v>90000</v>
      </c>
      <c r="D20" s="8">
        <f t="shared" ref="D20:D27" si="6">B20-C20</f>
        <v>360000</v>
      </c>
      <c r="E20" s="19">
        <f t="shared" ref="E20:E27" si="7">D20*60%</f>
        <v>216000</v>
      </c>
      <c r="F20" s="19">
        <f t="shared" ref="F20:F27" si="8">D20*40%</f>
        <v>144000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E99</f>
        <v>2267200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2264700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450000</v>
      </c>
      <c r="C28" s="16">
        <f>SUM(C20:C27)</f>
        <v>90000</v>
      </c>
      <c r="D28" s="16">
        <f>SUM(D20:D27)</f>
        <v>360000</v>
      </c>
      <c r="E28" s="16">
        <f>SUM(E20:E27)</f>
        <v>216000</v>
      </c>
      <c r="F28" s="16">
        <f>SUM(F20:F27)</f>
        <v>144000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293</v>
      </c>
      <c r="B30" s="8">
        <v>580000</v>
      </c>
      <c r="C30" s="8">
        <v>40000</v>
      </c>
      <c r="D30" s="8">
        <f t="shared" ref="D30:D36" si="9">B30-C30</f>
        <v>540000</v>
      </c>
      <c r="E30" s="8">
        <f t="shared" ref="E30:E36" si="10">D30*60%</f>
        <v>324000</v>
      </c>
      <c r="F30" s="8">
        <f t="shared" ref="F30:F36" si="11">D30*40%</f>
        <v>216000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285</v>
      </c>
      <c r="B31" s="8">
        <v>200000</v>
      </c>
      <c r="C31" s="8">
        <v>200000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294</v>
      </c>
      <c r="B32" s="8">
        <v>270000</v>
      </c>
      <c r="C32" s="8">
        <v>60000</v>
      </c>
      <c r="D32" s="8">
        <f t="shared" si="9"/>
        <v>210000</v>
      </c>
      <c r="E32" s="8">
        <f t="shared" si="10"/>
        <v>126000</v>
      </c>
      <c r="F32" s="8">
        <f t="shared" si="11"/>
        <v>84000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1050000</v>
      </c>
      <c r="C37" s="21">
        <f>SUM(C30:C36)</f>
        <v>300000</v>
      </c>
      <c r="D37" s="21">
        <f>SUM(D30:D36)</f>
        <v>750000</v>
      </c>
      <c r="E37" s="21">
        <f>SUM(E30:E36)</f>
        <v>450000</v>
      </c>
      <c r="F37" s="21">
        <f>SUM(F30:F36)</f>
        <v>300000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264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265</v>
      </c>
      <c r="B40" s="29">
        <v>150000</v>
      </c>
      <c r="C40" s="29">
        <v>0</v>
      </c>
      <c r="D40" s="29">
        <f t="shared" si="12"/>
        <v>150000</v>
      </c>
      <c r="E40" s="29">
        <f t="shared" si="13"/>
        <v>90000</v>
      </c>
      <c r="F40" s="29">
        <f t="shared" si="14"/>
        <v>60000</v>
      </c>
    </row>
    <row r="41" spans="1:6" x14ac:dyDescent="0.25">
      <c r="A41" s="28" t="s">
        <v>266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241</v>
      </c>
      <c r="B42" s="29">
        <v>150000</v>
      </c>
      <c r="C42" s="29">
        <v>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267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268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269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272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273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274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276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277</v>
      </c>
      <c r="B50" s="29">
        <v>100000</v>
      </c>
      <c r="C50" s="29">
        <v>0</v>
      </c>
      <c r="D50" s="29">
        <f t="shared" si="12"/>
        <v>100000</v>
      </c>
      <c r="E50" s="29">
        <f t="shared" si="13"/>
        <v>60000</v>
      </c>
      <c r="F50" s="29">
        <f t="shared" si="14"/>
        <v>40000</v>
      </c>
    </row>
    <row r="51" spans="1:6" x14ac:dyDescent="0.25">
      <c r="A51" s="28" t="s">
        <v>278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280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281</v>
      </c>
      <c r="B53" s="29">
        <v>60000</v>
      </c>
      <c r="C53" s="29">
        <v>0</v>
      </c>
      <c r="D53" s="29">
        <f t="shared" si="12"/>
        <v>60000</v>
      </c>
      <c r="E53" s="29">
        <f t="shared" si="13"/>
        <v>36000</v>
      </c>
      <c r="F53" s="29">
        <f t="shared" si="14"/>
        <v>24000</v>
      </c>
    </row>
    <row r="54" spans="1:6" x14ac:dyDescent="0.25">
      <c r="A54" s="28" t="s">
        <v>282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283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286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287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288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290</v>
      </c>
      <c r="B59" s="29">
        <v>60000</v>
      </c>
      <c r="C59" s="29">
        <v>0</v>
      </c>
      <c r="D59" s="29">
        <f t="shared" si="12"/>
        <v>60000</v>
      </c>
      <c r="E59" s="29">
        <f t="shared" si="13"/>
        <v>36000</v>
      </c>
      <c r="F59" s="29">
        <f t="shared" si="14"/>
        <v>24000</v>
      </c>
    </row>
    <row r="60" spans="1:6" x14ac:dyDescent="0.25">
      <c r="A60" s="28" t="s">
        <v>291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292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295</v>
      </c>
      <c r="B62" s="29">
        <v>60000</v>
      </c>
      <c r="C62" s="29">
        <v>0</v>
      </c>
      <c r="D62" s="29">
        <f t="shared" si="12"/>
        <v>60000</v>
      </c>
      <c r="E62" s="29">
        <f t="shared" si="13"/>
        <v>36000</v>
      </c>
      <c r="F62" s="29">
        <f t="shared" si="14"/>
        <v>24000</v>
      </c>
    </row>
    <row r="63" spans="1:6" x14ac:dyDescent="0.25">
      <c r="A63" s="28" t="s">
        <v>296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/>
      <c r="B64" s="29"/>
      <c r="C64" s="29"/>
      <c r="D64" s="29"/>
      <c r="E64" s="29"/>
      <c r="F64" s="29"/>
    </row>
    <row r="65" spans="1:6" x14ac:dyDescent="0.25">
      <c r="A65" s="31" t="s">
        <v>45</v>
      </c>
      <c r="B65" s="32">
        <f>SUM(B39:B64)</f>
        <v>1540000</v>
      </c>
      <c r="C65" s="32">
        <f>SUM(C59:C63)</f>
        <v>0</v>
      </c>
      <c r="D65" s="32">
        <f>SUM(D39:D64)</f>
        <v>1540000</v>
      </c>
      <c r="E65" s="32">
        <f>SUM(E39:E64)</f>
        <v>924000</v>
      </c>
      <c r="F65" s="32">
        <f>SUM(F39:F64)</f>
        <v>616000</v>
      </c>
    </row>
    <row r="66" spans="1:6" x14ac:dyDescent="0.25">
      <c r="A66" s="17" t="s">
        <v>18</v>
      </c>
      <c r="B66" s="18"/>
      <c r="C66" s="18"/>
      <c r="D66" s="18"/>
      <c r="E66" s="18"/>
      <c r="F66" s="18"/>
    </row>
    <row r="67" spans="1:6" x14ac:dyDescent="0.25">
      <c r="A67" s="5" t="s">
        <v>289</v>
      </c>
      <c r="B67" s="8">
        <v>250000</v>
      </c>
      <c r="C67" s="8">
        <v>60000</v>
      </c>
      <c r="D67" s="8">
        <f t="shared" ref="D67:D79" si="15">B67-C67</f>
        <v>190000</v>
      </c>
      <c r="E67" s="8">
        <f>D67-F67</f>
        <v>130000</v>
      </c>
      <c r="F67" s="8">
        <v>60000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9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17" t="s">
        <v>19</v>
      </c>
      <c r="B76" s="18">
        <f>SUM(B67:B75)</f>
        <v>250000</v>
      </c>
      <c r="C76" s="18">
        <f>SUM(C67:C75)</f>
        <v>60000</v>
      </c>
      <c r="D76" s="18">
        <f>SUM(D67:D75)</f>
        <v>190000</v>
      </c>
      <c r="E76" s="18">
        <f>SUM(E67:E75)</f>
        <v>130000</v>
      </c>
      <c r="F76" s="18">
        <f>SUM(F67:F75)</f>
        <v>60000</v>
      </c>
    </row>
    <row r="77" spans="1:6" x14ac:dyDescent="0.25">
      <c r="A77" s="34" t="s">
        <v>23</v>
      </c>
      <c r="B77" s="35"/>
      <c r="C77" s="35"/>
      <c r="D77" s="35"/>
      <c r="E77" s="35"/>
      <c r="F77" s="35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34" t="s">
        <v>27</v>
      </c>
      <c r="B80" s="35">
        <f>SUM(B78:B79)</f>
        <v>0</v>
      </c>
      <c r="C80" s="35">
        <f>SUM(C78:C79)</f>
        <v>0</v>
      </c>
      <c r="D80" s="35">
        <f>SUM(D78:D79)</f>
        <v>0</v>
      </c>
      <c r="E80" s="35">
        <f>SUM(E78:E79)</f>
        <v>0</v>
      </c>
      <c r="F80" s="35"/>
    </row>
    <row r="81" spans="1:6" x14ac:dyDescent="0.25">
      <c r="A81" s="38" t="s">
        <v>30</v>
      </c>
      <c r="B81" s="39"/>
      <c r="C81" s="39"/>
      <c r="D81" s="39"/>
      <c r="E81" s="39"/>
      <c r="F81" s="39"/>
    </row>
    <row r="82" spans="1:6" x14ac:dyDescent="0.25">
      <c r="A82" s="28"/>
      <c r="B82" s="29">
        <v>0</v>
      </c>
      <c r="C82" s="29">
        <v>0</v>
      </c>
      <c r="D82" s="29">
        <f>B82-C82</f>
        <v>0</v>
      </c>
      <c r="E82" s="29">
        <f>D82*60%</f>
        <v>0</v>
      </c>
      <c r="F82" s="29">
        <f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ref="D83:D88" si="17">B83-C83</f>
        <v>0</v>
      </c>
      <c r="E83" s="29">
        <f t="shared" ref="E83:E88" si="18">D83*60%</f>
        <v>0</v>
      </c>
      <c r="F83" s="29">
        <f t="shared" ref="F83:F88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8" t="s">
        <v>31</v>
      </c>
      <c r="B89" s="39">
        <f>SUM(B82:B88)</f>
        <v>0</v>
      </c>
      <c r="C89" s="39">
        <f>SUM(C82:C88)</f>
        <v>0</v>
      </c>
      <c r="D89" s="39">
        <f>SUM(D82:D88)</f>
        <v>0</v>
      </c>
      <c r="E89" s="39">
        <f>SUM(E82:E88)</f>
        <v>0</v>
      </c>
      <c r="F89" s="39">
        <f>SUM(F82:F88)</f>
        <v>0</v>
      </c>
    </row>
    <row r="90" spans="1:6" x14ac:dyDescent="0.25">
      <c r="A90" s="40" t="s">
        <v>64</v>
      </c>
      <c r="B90" s="41"/>
      <c r="C90" s="41"/>
      <c r="D90" s="41"/>
      <c r="E90" s="41"/>
      <c r="F90" s="41"/>
    </row>
    <row r="91" spans="1:6" x14ac:dyDescent="0.25">
      <c r="A91" s="28" t="s">
        <v>152</v>
      </c>
      <c r="B91" s="29">
        <v>300000</v>
      </c>
      <c r="C91" s="29">
        <v>0</v>
      </c>
      <c r="D91" s="29">
        <f>B91-C91</f>
        <v>300000</v>
      </c>
      <c r="E91" s="29"/>
      <c r="F91" s="29">
        <v>300000</v>
      </c>
    </row>
    <row r="92" spans="1:6" x14ac:dyDescent="0.25">
      <c r="A92" s="28" t="s">
        <v>271</v>
      </c>
      <c r="B92" s="29">
        <v>450000</v>
      </c>
      <c r="C92" s="29">
        <v>0</v>
      </c>
      <c r="D92" s="29">
        <f t="shared" ref="D92:D97" si="20">B92-C92</f>
        <v>450000</v>
      </c>
      <c r="E92" s="29">
        <f>D92*40%</f>
        <v>180000</v>
      </c>
      <c r="F92" s="29">
        <f>D92*60%</f>
        <v>270000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ref="E93:E97" si="21">D93*60%</f>
        <v>0</v>
      </c>
      <c r="F93" s="29">
        <f t="shared" ref="F93:F97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0" t="s">
        <v>33</v>
      </c>
      <c r="B98" s="41">
        <f>SUM(B91:B97)</f>
        <v>750000</v>
      </c>
      <c r="C98" s="41">
        <f>SUM(C91:C97)</f>
        <v>0</v>
      </c>
      <c r="D98" s="41">
        <f>SUM(D91:D97)</f>
        <v>750000</v>
      </c>
      <c r="E98" s="41">
        <f>SUM(E91:E97)</f>
        <v>180000</v>
      </c>
      <c r="F98" s="41">
        <f>SUM(F91:F97)</f>
        <v>570000</v>
      </c>
    </row>
    <row r="99" spans="1:6" x14ac:dyDescent="0.25">
      <c r="A99" s="26" t="s">
        <v>11</v>
      </c>
      <c r="B99" s="27">
        <f>B98+B89+B80+B76+B65+B37+B28+B18+B10</f>
        <v>5630000</v>
      </c>
      <c r="C99" s="27">
        <f>C98+C89+C80+C76+C65+C37+C28+C18+C10</f>
        <v>1478000</v>
      </c>
      <c r="D99" s="27">
        <f>D98+D89+D80+D76+D65+D37+D28+D18+D10</f>
        <v>4152000</v>
      </c>
      <c r="E99" s="27">
        <f>E98+E89+E80+E76+E65+E37+E28+E18+E10</f>
        <v>2267200</v>
      </c>
      <c r="F99" s="27">
        <f>F98+F89+F80+F76+F65+F37+F28+F18+F10</f>
        <v>1934800</v>
      </c>
    </row>
  </sheetData>
  <autoFilter ref="A1:F83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2"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62</v>
      </c>
      <c r="B2" s="12"/>
      <c r="C2" s="12"/>
      <c r="D2" s="12"/>
      <c r="E2" s="12"/>
      <c r="F2" s="12"/>
      <c r="H2" s="22" t="s">
        <v>297</v>
      </c>
      <c r="I2" s="23">
        <v>38000</v>
      </c>
    </row>
    <row r="3" spans="1:33" x14ac:dyDescent="0.25">
      <c r="A3" s="5" t="s">
        <v>299</v>
      </c>
      <c r="B3" s="8">
        <v>500000</v>
      </c>
      <c r="C3" s="8">
        <v>150000</v>
      </c>
      <c r="D3" s="8">
        <f t="shared" ref="D3:D9" si="0">B3-C3</f>
        <v>350000</v>
      </c>
      <c r="E3" s="8">
        <v>300000</v>
      </c>
      <c r="F3" s="8">
        <v>50000</v>
      </c>
      <c r="H3" s="5" t="s">
        <v>87</v>
      </c>
      <c r="I3" s="6">
        <v>50000</v>
      </c>
    </row>
    <row r="4" spans="1:33" x14ac:dyDescent="0.25">
      <c r="A4" s="5" t="s">
        <v>300</v>
      </c>
      <c r="B4" s="8">
        <v>40000</v>
      </c>
      <c r="C4" s="8">
        <v>0</v>
      </c>
      <c r="D4" s="8">
        <f t="shared" si="0"/>
        <v>40000</v>
      </c>
      <c r="E4" s="8">
        <f t="shared" ref="E4:E9" si="1">D4*60%</f>
        <v>24000</v>
      </c>
      <c r="F4" s="8">
        <f t="shared" ref="F4:F9" si="2">D4*40%</f>
        <v>16000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540000</v>
      </c>
      <c r="C10" s="12">
        <f>SUM(C3:C9)</f>
        <v>150000</v>
      </c>
      <c r="D10" s="12">
        <f>SUM(D3:D9)</f>
        <v>390000</v>
      </c>
      <c r="E10" s="12">
        <f>SUM(E3:E8)</f>
        <v>324000</v>
      </c>
      <c r="F10" s="12">
        <f>SUM(F3:F8)</f>
        <v>66000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75</v>
      </c>
      <c r="B12" s="8">
        <v>200000</v>
      </c>
      <c r="C12" s="8">
        <v>0</v>
      </c>
      <c r="D12" s="8">
        <f t="shared" ref="D12:D17" si="3">B12-C12</f>
        <v>200000</v>
      </c>
      <c r="E12" s="8">
        <f t="shared" ref="E12:E17" si="4">D12*60%</f>
        <v>120000</v>
      </c>
      <c r="F12" s="8">
        <f t="shared" ref="F12:F17" si="5">D12*40%</f>
        <v>80000</v>
      </c>
      <c r="H12" s="5"/>
      <c r="I12" s="6">
        <v>0</v>
      </c>
    </row>
    <row r="13" spans="1:33" x14ac:dyDescent="0.25">
      <c r="A13" s="5" t="s">
        <v>298</v>
      </c>
      <c r="B13" s="8">
        <v>200000</v>
      </c>
      <c r="C13" s="8">
        <v>0</v>
      </c>
      <c r="D13" s="8">
        <f t="shared" si="3"/>
        <v>200000</v>
      </c>
      <c r="E13" s="8">
        <f t="shared" si="4"/>
        <v>120000</v>
      </c>
      <c r="F13" s="8">
        <f t="shared" si="5"/>
        <v>80000</v>
      </c>
      <c r="H13" s="5"/>
      <c r="I13" s="6">
        <v>0</v>
      </c>
    </row>
    <row r="14" spans="1:33" x14ac:dyDescent="0.25">
      <c r="A14" s="5" t="s">
        <v>263</v>
      </c>
      <c r="B14" s="8">
        <v>1000000</v>
      </c>
      <c r="C14" s="8">
        <v>0</v>
      </c>
      <c r="D14" s="8">
        <f t="shared" si="3"/>
        <v>1000000</v>
      </c>
      <c r="E14" s="8">
        <f t="shared" si="4"/>
        <v>600000</v>
      </c>
      <c r="F14" s="8">
        <f t="shared" si="5"/>
        <v>400000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840000</v>
      </c>
      <c r="F18" s="14">
        <f>SUM(F12:F17)</f>
        <v>560000</v>
      </c>
      <c r="I18" s="2">
        <f>SUM(I2:I9)</f>
        <v>88000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1164000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88000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1076000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740000</v>
      </c>
      <c r="C98" s="27">
        <f>C97+C88+C79+C75+C64+C37+C28+C18+C10</f>
        <v>150000</v>
      </c>
      <c r="D98" s="27">
        <f>D97+D88+D79+D75+D64+D37+D28+D18+D10</f>
        <v>590000</v>
      </c>
      <c r="E98" s="27">
        <f>E97+E88+E79+E75+E64+E37+E28+E18+E10</f>
        <v>1164000</v>
      </c>
      <c r="F98" s="27">
        <f>F97+F88+F79+F75+F64+F37+F28+F18+F10</f>
        <v>626000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4" zoomScaleNormal="84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190</v>
      </c>
      <c r="B2" s="12"/>
      <c r="C2" s="12"/>
      <c r="D2" s="12"/>
      <c r="E2" s="12"/>
      <c r="F2" s="12"/>
      <c r="H2" s="22" t="s">
        <v>310</v>
      </c>
      <c r="I2" s="23">
        <v>19700</v>
      </c>
    </row>
    <row r="3" spans="1:33" x14ac:dyDescent="0.25">
      <c r="A3" s="5" t="s">
        <v>305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311</v>
      </c>
      <c r="I3" s="6">
        <v>69000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SUM(E3:E7)</f>
        <v>48000</v>
      </c>
      <c r="F10" s="12">
        <f>SUM(F3:F7)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302</v>
      </c>
      <c r="B12" s="8">
        <v>200000</v>
      </c>
      <c r="C12" s="8">
        <v>0</v>
      </c>
      <c r="D12" s="8">
        <f t="shared" ref="D12:D17" si="3">B12-C12</f>
        <v>200000</v>
      </c>
      <c r="E12" s="8">
        <f t="shared" ref="E12:E17" si="4">D12*60%</f>
        <v>120000</v>
      </c>
      <c r="F12" s="8">
        <f t="shared" ref="F12:F17" si="5">D12*40%</f>
        <v>80000</v>
      </c>
      <c r="H12" s="5"/>
      <c r="I12" s="6">
        <v>0</v>
      </c>
    </row>
    <row r="13" spans="1:33" x14ac:dyDescent="0.25">
      <c r="A13" s="5" t="s">
        <v>301</v>
      </c>
      <c r="B13" s="8">
        <v>130000</v>
      </c>
      <c r="C13" s="8">
        <v>0</v>
      </c>
      <c r="D13" s="8">
        <f t="shared" si="3"/>
        <v>130000</v>
      </c>
      <c r="E13" s="8">
        <f t="shared" si="4"/>
        <v>78000</v>
      </c>
      <c r="F13" s="8">
        <f t="shared" si="5"/>
        <v>52000</v>
      </c>
      <c r="H13" s="5"/>
      <c r="I13" s="6">
        <v>0</v>
      </c>
    </row>
    <row r="14" spans="1:33" x14ac:dyDescent="0.25">
      <c r="A14" s="5" t="s">
        <v>308</v>
      </c>
      <c r="B14" s="8">
        <v>60000</v>
      </c>
      <c r="C14" s="8">
        <v>0</v>
      </c>
      <c r="D14" s="8">
        <f t="shared" si="3"/>
        <v>60000</v>
      </c>
      <c r="E14" s="8">
        <f t="shared" si="4"/>
        <v>36000</v>
      </c>
      <c r="F14" s="8">
        <f t="shared" si="5"/>
        <v>24000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234000</v>
      </c>
      <c r="F18" s="14">
        <f>SUM(F12:F17)</f>
        <v>156000</v>
      </c>
      <c r="I18" s="2">
        <f>SUM(I2:I6)</f>
        <v>88700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1158000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88700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1069300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303</v>
      </c>
      <c r="B30" s="8">
        <v>210000</v>
      </c>
      <c r="C30" s="8">
        <v>0</v>
      </c>
      <c r="D30" s="8">
        <f t="shared" ref="D30:D36" si="9">B30-C30</f>
        <v>210000</v>
      </c>
      <c r="E30" s="8">
        <f t="shared" ref="E30:E36" si="10">D30*60%</f>
        <v>126000</v>
      </c>
      <c r="F30" s="8">
        <f t="shared" ref="F30:F36" si="11">D30*40%</f>
        <v>84000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210000</v>
      </c>
      <c r="C37" s="21">
        <f>SUM(C30:C36)</f>
        <v>0</v>
      </c>
      <c r="D37" s="21">
        <f>SUM(D30:D36)</f>
        <v>210000</v>
      </c>
      <c r="E37" s="21">
        <f>SUM(E30:E36)</f>
        <v>126000</v>
      </c>
      <c r="F37" s="21">
        <f>SUM(F30:F36)</f>
        <v>84000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304</v>
      </c>
      <c r="B66" s="8">
        <v>220000</v>
      </c>
      <c r="C66" s="8">
        <v>0</v>
      </c>
      <c r="D66" s="8">
        <f t="shared" ref="D66:D78" si="15">B66-C66</f>
        <v>220000</v>
      </c>
      <c r="E66" s="8">
        <f t="shared" ref="E66:E78" si="16">D66</f>
        <v>220000</v>
      </c>
      <c r="F66" s="8"/>
    </row>
    <row r="67" spans="1:6" x14ac:dyDescent="0.25">
      <c r="A67" s="5" t="s">
        <v>306</v>
      </c>
      <c r="B67" s="8">
        <v>100000</v>
      </c>
      <c r="C67" s="8"/>
      <c r="D67" s="8">
        <f t="shared" si="15"/>
        <v>100000</v>
      </c>
      <c r="E67" s="8">
        <f t="shared" si="16"/>
        <v>100000</v>
      </c>
      <c r="F67" s="8"/>
    </row>
    <row r="68" spans="1:6" x14ac:dyDescent="0.25">
      <c r="A68" s="5" t="s">
        <v>307</v>
      </c>
      <c r="B68" s="8">
        <v>300000</v>
      </c>
      <c r="C68" s="8">
        <v>0</v>
      </c>
      <c r="D68" s="8">
        <f t="shared" si="15"/>
        <v>300000</v>
      </c>
      <c r="E68" s="8">
        <f t="shared" si="16"/>
        <v>300000</v>
      </c>
      <c r="F68" s="8"/>
    </row>
    <row r="69" spans="1:6" x14ac:dyDescent="0.25">
      <c r="A69" s="5" t="s">
        <v>58</v>
      </c>
      <c r="B69" s="8">
        <v>100000</v>
      </c>
      <c r="C69" s="8">
        <v>100000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720000</v>
      </c>
      <c r="C75" s="18">
        <f>SUM(C66:C74)</f>
        <v>100000</v>
      </c>
      <c r="D75" s="18">
        <f>SUM(D66:D74)</f>
        <v>620000</v>
      </c>
      <c r="E75" s="18">
        <f>SUM(E66:E70)</f>
        <v>620000</v>
      </c>
      <c r="F75" s="18">
        <f>SUM(F66:F74)</f>
        <v>0</v>
      </c>
    </row>
    <row r="76" spans="1:6" x14ac:dyDescent="0.25">
      <c r="A76" s="34" t="s">
        <v>64</v>
      </c>
      <c r="B76" s="35"/>
      <c r="C76" s="35"/>
      <c r="D76" s="35"/>
      <c r="E76" s="35"/>
      <c r="F76" s="35"/>
    </row>
    <row r="77" spans="1:6" x14ac:dyDescent="0.25">
      <c r="A77" s="5" t="s">
        <v>216</v>
      </c>
      <c r="B77" s="8">
        <v>300000</v>
      </c>
      <c r="C77" s="8">
        <v>0</v>
      </c>
      <c r="D77" s="8">
        <f t="shared" si="15"/>
        <v>300000</v>
      </c>
      <c r="E77" s="8">
        <v>50000</v>
      </c>
      <c r="F77" s="8">
        <v>250000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300000</v>
      </c>
      <c r="C79" s="35">
        <f>SUM(C77:C78)</f>
        <v>0</v>
      </c>
      <c r="D79" s="35">
        <f>SUM(D77:D78)</f>
        <v>300000</v>
      </c>
      <c r="E79" s="35">
        <f>SUM(E77:E78)</f>
        <v>50000</v>
      </c>
      <c r="F79" s="35">
        <f>SUM(F77:F78)</f>
        <v>250000</v>
      </c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309</v>
      </c>
      <c r="B89" s="41"/>
      <c r="C89" s="41"/>
      <c r="D89" s="41"/>
      <c r="E89" s="41"/>
      <c r="F89" s="41"/>
    </row>
    <row r="90" spans="1:6" x14ac:dyDescent="0.25">
      <c r="A90" s="28" t="s">
        <v>301</v>
      </c>
      <c r="B90" s="29">
        <v>200000</v>
      </c>
      <c r="C90" s="29">
        <v>0</v>
      </c>
      <c r="D90" s="29">
        <f>B90-C90</f>
        <v>200000</v>
      </c>
      <c r="E90" s="29">
        <f>D90*40%</f>
        <v>80000</v>
      </c>
      <c r="F90" s="29">
        <f>D90*60%</f>
        <v>120000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200000</v>
      </c>
      <c r="C97" s="41">
        <f>SUM(C90:C96)</f>
        <v>0</v>
      </c>
      <c r="D97" s="41">
        <f>SUM(D90:D96)</f>
        <v>200000</v>
      </c>
      <c r="E97" s="41">
        <f>SUM(E90:E96)</f>
        <v>80000</v>
      </c>
      <c r="F97" s="41">
        <f>SUM(F90:F96)</f>
        <v>120000</v>
      </c>
    </row>
    <row r="98" spans="1:6" x14ac:dyDescent="0.25">
      <c r="A98" s="26" t="s">
        <v>11</v>
      </c>
      <c r="B98" s="27">
        <f>B97+B88+B79+B75+B64+B37+B28+B18+B10</f>
        <v>1710000</v>
      </c>
      <c r="C98" s="27">
        <f>C97+C88+C79+C75+C64+C37+C28+C18+C10</f>
        <v>100000</v>
      </c>
      <c r="D98" s="27">
        <f>D97+D88+D79+D75+D64+D37+D28+D18+D10</f>
        <v>1610000</v>
      </c>
      <c r="E98" s="27">
        <f>E97+E88+E79+E75+E64+E37+E28+E18+E10</f>
        <v>1158000</v>
      </c>
      <c r="F98" s="27">
        <f>F97+F88+F79+F75+F64+F37+F28+F18+F10</f>
        <v>642000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5" zoomScale="80" zoomScaleNormal="80" workbookViewId="0">
      <selection activeCell="H15" sqref="H15"/>
    </sheetView>
  </sheetViews>
  <sheetFormatPr baseColWidth="10" defaultRowHeight="15" x14ac:dyDescent="0.25"/>
  <cols>
    <col min="1" max="1" width="29.71093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316</v>
      </c>
      <c r="B2" s="12"/>
      <c r="C2" s="12"/>
      <c r="D2" s="12"/>
      <c r="E2" s="12"/>
      <c r="F2" s="12"/>
      <c r="H2" s="22" t="s">
        <v>313</v>
      </c>
      <c r="I2" s="23">
        <v>100000</v>
      </c>
    </row>
    <row r="3" spans="1:33" x14ac:dyDescent="0.25">
      <c r="A3" s="5" t="s">
        <v>214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/>
      <c r="B4" s="8">
        <v>15000</v>
      </c>
      <c r="C4" s="8">
        <v>0</v>
      </c>
      <c r="D4" s="8">
        <f t="shared" si="0"/>
        <v>15000</v>
      </c>
      <c r="E4" s="8">
        <f t="shared" si="1"/>
        <v>9000</v>
      </c>
      <c r="F4" s="8">
        <f t="shared" si="2"/>
        <v>6000</v>
      </c>
      <c r="H4" s="5"/>
      <c r="I4" s="6">
        <v>0</v>
      </c>
    </row>
    <row r="5" spans="1:33" x14ac:dyDescent="0.25">
      <c r="A5" s="5" t="s">
        <v>321</v>
      </c>
      <c r="B5" s="8">
        <v>160000</v>
      </c>
      <c r="C5" s="8">
        <v>0</v>
      </c>
      <c r="D5" s="8">
        <f t="shared" si="0"/>
        <v>160000</v>
      </c>
      <c r="E5" s="8">
        <f t="shared" si="1"/>
        <v>96000</v>
      </c>
      <c r="F5" s="8">
        <f t="shared" si="2"/>
        <v>64000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275000</v>
      </c>
      <c r="C10" s="12">
        <f>SUM(C3:C9)</f>
        <v>0</v>
      </c>
      <c r="D10" s="12">
        <f>SUM(D3:D9)</f>
        <v>275000</v>
      </c>
      <c r="E10" s="12">
        <f>SUM(E3:E9)</f>
        <v>165000</v>
      </c>
      <c r="F10" s="12">
        <f>SUM(F3:F8)</f>
        <v>110000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314</v>
      </c>
      <c r="B12" s="8">
        <v>80000</v>
      </c>
      <c r="C12" s="8">
        <v>0</v>
      </c>
      <c r="D12" s="8">
        <f t="shared" ref="D12:D17" si="3">B12-C12</f>
        <v>80000</v>
      </c>
      <c r="E12" s="8">
        <f t="shared" ref="E12:E16" si="4">D12*60%</f>
        <v>48000</v>
      </c>
      <c r="F12" s="8">
        <f t="shared" ref="F12:F17" si="5">D12*40%</f>
        <v>32000</v>
      </c>
      <c r="H12" s="5"/>
      <c r="I12" s="6">
        <v>0</v>
      </c>
    </row>
    <row r="13" spans="1:33" x14ac:dyDescent="0.25">
      <c r="A13" s="5" t="s">
        <v>318</v>
      </c>
      <c r="B13" s="8">
        <v>280000</v>
      </c>
      <c r="C13" s="8">
        <v>0</v>
      </c>
      <c r="D13" s="8">
        <f t="shared" si="3"/>
        <v>280000</v>
      </c>
      <c r="E13" s="8">
        <f t="shared" si="4"/>
        <v>168000</v>
      </c>
      <c r="F13" s="8">
        <f t="shared" si="5"/>
        <v>112000</v>
      </c>
      <c r="H13" s="5"/>
      <c r="I13" s="6">
        <v>0</v>
      </c>
    </row>
    <row r="14" spans="1:33" x14ac:dyDescent="0.25">
      <c r="A14" s="5" t="s">
        <v>319</v>
      </c>
      <c r="B14" s="8">
        <v>150000</v>
      </c>
      <c r="C14" s="8">
        <v>0</v>
      </c>
      <c r="D14" s="8">
        <f t="shared" si="3"/>
        <v>150000</v>
      </c>
      <c r="E14" s="8">
        <f t="shared" si="4"/>
        <v>90000</v>
      </c>
      <c r="F14" s="8">
        <f t="shared" si="5"/>
        <v>60000</v>
      </c>
      <c r="H14" s="5"/>
      <c r="I14" s="6">
        <v>0</v>
      </c>
    </row>
    <row r="15" spans="1:33" x14ac:dyDescent="0.25">
      <c r="A15" s="5" t="s">
        <v>320</v>
      </c>
      <c r="B15" s="8">
        <v>50000</v>
      </c>
      <c r="C15" s="8">
        <v>0</v>
      </c>
      <c r="D15" s="8">
        <f t="shared" si="3"/>
        <v>50000</v>
      </c>
      <c r="E15" s="8">
        <f t="shared" si="4"/>
        <v>30000</v>
      </c>
      <c r="F15" s="8">
        <f t="shared" si="5"/>
        <v>20000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>D17*60%</f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336000</v>
      </c>
      <c r="F18" s="14">
        <f>SUM(F12:F17)</f>
        <v>224000</v>
      </c>
      <c r="I18" s="2">
        <f>SUM(I2:I6)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986400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886400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315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317</v>
      </c>
      <c r="B31" s="8">
        <v>450000</v>
      </c>
      <c r="C31" s="8">
        <v>67600</v>
      </c>
      <c r="D31" s="8">
        <f t="shared" si="9"/>
        <v>382400</v>
      </c>
      <c r="E31" s="8">
        <v>337400</v>
      </c>
      <c r="F31" s="8">
        <v>45000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530000</v>
      </c>
      <c r="C37" s="21">
        <f>SUM(C30:C36)</f>
        <v>67600</v>
      </c>
      <c r="D37" s="21">
        <f>SUM(D30:D36)</f>
        <v>462400</v>
      </c>
      <c r="E37" s="21">
        <f>SUM(E30:E34)</f>
        <v>385400</v>
      </c>
      <c r="F37" s="21">
        <f>SUM(F30:F34)</f>
        <v>77000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312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985000</v>
      </c>
      <c r="C98" s="27">
        <f>C97+C88+C79+C75+C64+C37+C28+C18+C10</f>
        <v>67600</v>
      </c>
      <c r="D98" s="27">
        <f>D97+D88+D79+D75+D64+D37+D28+D18+D10</f>
        <v>917400</v>
      </c>
      <c r="E98" s="27">
        <f>E97+E88+E79+E75+E64+E37+E28+E18+E10</f>
        <v>986400</v>
      </c>
      <c r="F98" s="27">
        <f>F97+F88+F79+F75+F64+F37+F28+F18+F10</f>
        <v>411000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8" zoomScale="80" zoomScaleNormal="80" workbookViewId="0">
      <selection activeCell="A16" sqref="A1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322</v>
      </c>
      <c r="B2" s="12"/>
      <c r="C2" s="12"/>
      <c r="D2" s="12"/>
      <c r="E2" s="12"/>
      <c r="F2" s="12"/>
      <c r="H2" s="22" t="s">
        <v>325</v>
      </c>
      <c r="I2" s="23">
        <v>10100</v>
      </c>
    </row>
    <row r="3" spans="1:33" x14ac:dyDescent="0.25">
      <c r="A3" s="5" t="s">
        <v>323</v>
      </c>
      <c r="B3" s="8">
        <v>1000000</v>
      </c>
      <c r="C3" s="8">
        <v>705000</v>
      </c>
      <c r="D3" s="8">
        <f t="shared" ref="D3:D9" si="0">B3-C3</f>
        <v>295000</v>
      </c>
      <c r="E3" s="8">
        <f t="shared" ref="E3:E9" si="1">D3*60%</f>
        <v>177000</v>
      </c>
      <c r="F3" s="8">
        <f t="shared" ref="F3:F9" si="2">D3*40%</f>
        <v>118000</v>
      </c>
      <c r="H3" s="5" t="s">
        <v>313</v>
      </c>
      <c r="I3" s="6">
        <v>50000</v>
      </c>
    </row>
    <row r="4" spans="1:33" x14ac:dyDescent="0.25">
      <c r="A4" s="5" t="s">
        <v>294</v>
      </c>
      <c r="B4" s="8">
        <v>250000</v>
      </c>
      <c r="C4" s="8">
        <v>0</v>
      </c>
      <c r="D4" s="8">
        <f t="shared" si="0"/>
        <v>250000</v>
      </c>
      <c r="E4" s="8">
        <f t="shared" si="1"/>
        <v>150000</v>
      </c>
      <c r="F4" s="8">
        <f t="shared" si="2"/>
        <v>100000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48</v>
      </c>
      <c r="B10" s="12">
        <f>SUM(B3:B9)</f>
        <v>1250000</v>
      </c>
      <c r="C10" s="12">
        <f>SUM(C3:C9)</f>
        <v>705000</v>
      </c>
      <c r="D10" s="12">
        <f>SUM(D3:D9)</f>
        <v>545000</v>
      </c>
      <c r="E10" s="12">
        <f>SUM(E3:E9)</f>
        <v>327000</v>
      </c>
      <c r="F10" s="12">
        <f>SUM(F3:F9)</f>
        <v>218000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257</v>
      </c>
      <c r="B12" s="8">
        <v>450000</v>
      </c>
      <c r="C12" s="8">
        <v>0</v>
      </c>
      <c r="D12" s="8">
        <f t="shared" ref="D12:D17" si="3">B12-C12</f>
        <v>450000</v>
      </c>
      <c r="E12" s="8">
        <f>D12-F12</f>
        <v>360000</v>
      </c>
      <c r="F12" s="8">
        <v>90000</v>
      </c>
      <c r="H12" s="5"/>
      <c r="I12" s="6">
        <v>0</v>
      </c>
    </row>
    <row r="13" spans="1:33" x14ac:dyDescent="0.25">
      <c r="A13" s="5" t="s">
        <v>324</v>
      </c>
      <c r="B13" s="8">
        <v>40000</v>
      </c>
      <c r="C13" s="8">
        <v>0</v>
      </c>
      <c r="D13" s="8">
        <f t="shared" si="3"/>
        <v>40000</v>
      </c>
      <c r="E13" s="8">
        <f t="shared" ref="E13:E17" si="4">D13*60%</f>
        <v>24000</v>
      </c>
      <c r="F13" s="8">
        <f t="shared" ref="F13:F17" si="5">D13*40%</f>
        <v>16000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/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450000</v>
      </c>
      <c r="C18" s="14">
        <f>SUM(C12:C12)</f>
        <v>0</v>
      </c>
      <c r="D18" s="14">
        <f>SUM(D12:D12)</f>
        <v>450000</v>
      </c>
      <c r="E18" s="14">
        <f>SUM(E12:E16)</f>
        <v>384000</v>
      </c>
      <c r="F18" s="14">
        <f>SUM(F12:F17)</f>
        <v>106000</v>
      </c>
      <c r="I18" s="2">
        <f>SUM(I2:I6)</f>
        <v>60100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1576000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60100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1515900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326</v>
      </c>
      <c r="B66" s="8">
        <v>300000</v>
      </c>
      <c r="C66" s="8">
        <v>0</v>
      </c>
      <c r="D66" s="8">
        <f t="shared" ref="D66:D78" si="15">B66-C66</f>
        <v>300000</v>
      </c>
      <c r="E66" s="8">
        <f t="shared" ref="E66:E78" si="16">D66</f>
        <v>300000</v>
      </c>
      <c r="F66" s="8"/>
    </row>
    <row r="67" spans="1:6" x14ac:dyDescent="0.25">
      <c r="A67" s="5" t="s">
        <v>327</v>
      </c>
      <c r="B67" s="8">
        <v>400000</v>
      </c>
      <c r="C67" s="8">
        <v>35000</v>
      </c>
      <c r="D67" s="8">
        <f t="shared" si="15"/>
        <v>365000</v>
      </c>
      <c r="E67" s="8">
        <f t="shared" si="16"/>
        <v>365000</v>
      </c>
      <c r="F67" s="8"/>
    </row>
    <row r="68" spans="1:6" x14ac:dyDescent="0.25">
      <c r="A68" s="5" t="s">
        <v>312</v>
      </c>
      <c r="B68" s="8">
        <v>270000</v>
      </c>
      <c r="C68" s="8">
        <v>70000</v>
      </c>
      <c r="D68" s="8">
        <f t="shared" si="15"/>
        <v>200000</v>
      </c>
      <c r="E68" s="8">
        <f t="shared" si="16"/>
        <v>200000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970000</v>
      </c>
      <c r="C75" s="18">
        <f>SUM(C66:C74)</f>
        <v>105000</v>
      </c>
      <c r="D75" s="18">
        <f>SUM(D66:D74)</f>
        <v>865000</v>
      </c>
      <c r="E75" s="18">
        <f>SUM(E66:E70)</f>
        <v>865000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2670000</v>
      </c>
      <c r="C98" s="27">
        <f>C97+C88+C79+C75+C64+C37+C28+C18+C10</f>
        <v>810000</v>
      </c>
      <c r="D98" s="27">
        <f>D97+D88+D79+D75+D64+D37+D28+D18+D10</f>
        <v>1860000</v>
      </c>
      <c r="E98" s="27">
        <f>E97+E88+E79+E75+E64+E37+E28+E18+E10</f>
        <v>1576000</v>
      </c>
      <c r="F98" s="27">
        <f>F97+F88+F79+F75+F64+F37+F28+F18+F10</f>
        <v>324000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6" zoomScale="80" zoomScaleNormal="80" workbookViewId="0">
      <selection activeCell="A33" sqref="A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331</v>
      </c>
      <c r="I2" s="23">
        <v>45000</v>
      </c>
    </row>
    <row r="3" spans="1:33" x14ac:dyDescent="0.25">
      <c r="A3" s="5" t="s">
        <v>330</v>
      </c>
      <c r="B3" s="8">
        <v>400000</v>
      </c>
      <c r="C3" s="8">
        <v>240000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 t="s">
        <v>333</v>
      </c>
      <c r="I3" s="6">
        <v>30000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334</v>
      </c>
      <c r="I4" s="6">
        <v>100000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400000</v>
      </c>
      <c r="C10" s="12">
        <f>SUM(C3:C9)</f>
        <v>240000</v>
      </c>
      <c r="D10" s="12">
        <f>SUM(D3:D9)</f>
        <v>160000</v>
      </c>
      <c r="E10" s="12">
        <f>SUM(E3:E7)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332</v>
      </c>
      <c r="B12" s="8">
        <v>60000</v>
      </c>
      <c r="C12" s="8">
        <v>0</v>
      </c>
      <c r="D12" s="8">
        <f t="shared" ref="D12:D17" si="3">B12-C12</f>
        <v>60000</v>
      </c>
      <c r="E12" s="8">
        <f t="shared" ref="E12:E17" si="4">D12*60%</f>
        <v>36000</v>
      </c>
      <c r="F12" s="8">
        <f t="shared" ref="F12:F17" si="5">D12*40%</f>
        <v>24000</v>
      </c>
      <c r="H12" s="5"/>
      <c r="I12" s="6">
        <v>0</v>
      </c>
    </row>
    <row r="13" spans="1:33" x14ac:dyDescent="0.25">
      <c r="A13" s="5" t="s">
        <v>216</v>
      </c>
      <c r="B13" s="8">
        <v>400000</v>
      </c>
      <c r="C13" s="8"/>
      <c r="D13" s="8">
        <f>B13-C13</f>
        <v>400000</v>
      </c>
      <c r="E13" s="8">
        <f t="shared" si="4"/>
        <v>240000</v>
      </c>
      <c r="F13" s="8">
        <f t="shared" si="5"/>
        <v>160000</v>
      </c>
      <c r="H13" s="5"/>
      <c r="I13" s="6">
        <v>0</v>
      </c>
    </row>
    <row r="14" spans="1:33" x14ac:dyDescent="0.25">
      <c r="A14" s="5" t="s">
        <v>335</v>
      </c>
      <c r="B14" s="8">
        <v>1500000</v>
      </c>
      <c r="C14" s="8">
        <v>360000</v>
      </c>
      <c r="D14" s="8">
        <f>B14-C14</f>
        <v>1140000</v>
      </c>
      <c r="E14" s="8">
        <f t="shared" si="4"/>
        <v>684000</v>
      </c>
      <c r="F14" s="8">
        <f t="shared" si="5"/>
        <v>456000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60000</v>
      </c>
      <c r="C18" s="14">
        <f>SUM(C12:C12)</f>
        <v>0</v>
      </c>
      <c r="D18" s="14">
        <f>SUM(D12:D12)</f>
        <v>60000</v>
      </c>
      <c r="E18" s="14">
        <f>SUM(E12:E17)</f>
        <v>960000</v>
      </c>
      <c r="F18" s="14">
        <f>SUM(F12:F17)</f>
        <v>640000</v>
      </c>
      <c r="I18" s="2">
        <f>SUM(I2:I8)</f>
        <v>175000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1338000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175000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1163000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328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 t="shared" ref="F30:F36" si="11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329</v>
      </c>
      <c r="B31" s="8">
        <v>100000</v>
      </c>
      <c r="C31" s="8">
        <v>0</v>
      </c>
      <c r="D31" s="8">
        <f t="shared" si="9"/>
        <v>100000</v>
      </c>
      <c r="E31" s="8">
        <f t="shared" si="10"/>
        <v>60000</v>
      </c>
      <c r="F31" s="8">
        <f t="shared" si="11"/>
        <v>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294</v>
      </c>
      <c r="B32" s="8">
        <v>250000</v>
      </c>
      <c r="C32" s="8">
        <v>20000</v>
      </c>
      <c r="D32" s="8">
        <f t="shared" si="9"/>
        <v>230000</v>
      </c>
      <c r="E32" s="8">
        <f t="shared" si="10"/>
        <v>138000</v>
      </c>
      <c r="F32" s="8">
        <f t="shared" si="11"/>
        <v>92000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490000</v>
      </c>
      <c r="C37" s="21">
        <f>SUM(C30:C36)</f>
        <v>20000</v>
      </c>
      <c r="D37" s="21">
        <f>SUM(D30:D36)</f>
        <v>470000</v>
      </c>
      <c r="E37" s="21">
        <f>SUM(E30:E36)</f>
        <v>282000</v>
      </c>
      <c r="F37" s="21">
        <f>SUM(F30:F35)</f>
        <v>188000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950000</v>
      </c>
      <c r="C98" s="27">
        <f>C97+C88+C79+C75+C64+C37+C28+C18+C10</f>
        <v>260000</v>
      </c>
      <c r="D98" s="27">
        <f>D97+D88+D79+D75+D64+D37+D28+D18+D10</f>
        <v>690000</v>
      </c>
      <c r="E98" s="27">
        <f>E97+E88+E79+E75+E64+E37+E28+E18+E10</f>
        <v>1338000</v>
      </c>
      <c r="F98" s="27">
        <f>F97+F88+F79+F75+F64+F37+F28+F18+F10</f>
        <v>892000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8"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338</v>
      </c>
      <c r="B2" s="12"/>
      <c r="C2" s="12"/>
      <c r="D2" s="12"/>
      <c r="E2" s="12"/>
      <c r="F2" s="12"/>
      <c r="H2" s="22" t="s">
        <v>352</v>
      </c>
      <c r="I2" s="23">
        <v>587500</v>
      </c>
    </row>
    <row r="3" spans="1:33" x14ac:dyDescent="0.25">
      <c r="A3" s="5" t="s">
        <v>339</v>
      </c>
      <c r="B3" s="8">
        <v>1000000</v>
      </c>
      <c r="C3" s="8">
        <v>350000</v>
      </c>
      <c r="D3" s="8">
        <f t="shared" ref="D3:D9" si="0">B3-C3</f>
        <v>650000</v>
      </c>
      <c r="E3" s="8">
        <f t="shared" ref="E3:E9" si="1">D3*60%</f>
        <v>390000</v>
      </c>
      <c r="F3" s="8">
        <f t="shared" ref="F3:F9" si="2">D3*40%</f>
        <v>260000</v>
      </c>
      <c r="H3" s="5" t="s">
        <v>313</v>
      </c>
      <c r="I3" s="6">
        <v>50000</v>
      </c>
    </row>
    <row r="4" spans="1:33" x14ac:dyDescent="0.25">
      <c r="A4" s="5" t="s">
        <v>356</v>
      </c>
      <c r="B4" s="8">
        <v>20000</v>
      </c>
      <c r="C4" s="8">
        <v>0</v>
      </c>
      <c r="D4" s="8">
        <f t="shared" si="0"/>
        <v>20000</v>
      </c>
      <c r="E4" s="8">
        <f t="shared" si="1"/>
        <v>12000</v>
      </c>
      <c r="F4" s="8">
        <f t="shared" si="2"/>
        <v>8000</v>
      </c>
      <c r="H4" s="5" t="s">
        <v>361</v>
      </c>
      <c r="I4" s="6">
        <v>50000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/>
      <c r="H5" s="5"/>
      <c r="I5" s="6">
        <v>0</v>
      </c>
    </row>
    <row r="6" spans="1:33" x14ac:dyDescent="0.25"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90</v>
      </c>
      <c r="B10" s="12">
        <f>SUM(B3:B9)</f>
        <v>1020000</v>
      </c>
      <c r="C10" s="12">
        <f>SUM(C3:C9)</f>
        <v>350000</v>
      </c>
      <c r="D10" s="12">
        <f>SUM(D3:D9)</f>
        <v>670000</v>
      </c>
      <c r="E10" s="12">
        <f>SUM(E3:E9)</f>
        <v>402000</v>
      </c>
      <c r="F10" s="12">
        <f>SUM(F3:F9)</f>
        <v>268000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263</v>
      </c>
      <c r="B12" s="8">
        <v>750000</v>
      </c>
      <c r="C12" s="8">
        <v>60000</v>
      </c>
      <c r="D12" s="8">
        <f t="shared" ref="D12:D17" si="3">B12-C12</f>
        <v>690000</v>
      </c>
      <c r="E12" s="8">
        <f t="shared" ref="E12:E17" si="4">D12*60%</f>
        <v>414000</v>
      </c>
      <c r="F12" s="8">
        <f t="shared" ref="F12:F17" si="5">D12*40%</f>
        <v>276000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750000</v>
      </c>
      <c r="C18" s="14">
        <f>SUM(C12:C12)</f>
        <v>60000</v>
      </c>
      <c r="D18" s="14">
        <f>SUM(D12:D12)</f>
        <v>690000</v>
      </c>
      <c r="E18" s="14">
        <f>SUM(E12:E12)</f>
        <v>414000</v>
      </c>
      <c r="F18" s="14">
        <f>SUM(F12:F12)</f>
        <v>276000</v>
      </c>
      <c r="I18" s="2">
        <f>SUM(I2:I6)</f>
        <v>687500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1803800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687500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1116300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346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60000</v>
      </c>
      <c r="C37" s="21">
        <f>SUM(C30:C36)</f>
        <v>0</v>
      </c>
      <c r="D37" s="21">
        <f>SUM(D30:D36)</f>
        <v>60000</v>
      </c>
      <c r="E37" s="21">
        <f>SUM(E30:E36)</f>
        <v>36000</v>
      </c>
      <c r="F37" s="21">
        <f>SUM(F30:F36)</f>
        <v>24000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336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95</v>
      </c>
      <c r="B40" s="29">
        <v>175000</v>
      </c>
      <c r="C40" s="29">
        <v>14000</v>
      </c>
      <c r="D40" s="29">
        <f t="shared" si="12"/>
        <v>161000</v>
      </c>
      <c r="E40" s="29">
        <f t="shared" si="13"/>
        <v>96600</v>
      </c>
      <c r="F40" s="29">
        <f t="shared" si="14"/>
        <v>64400</v>
      </c>
    </row>
    <row r="41" spans="1:6" x14ac:dyDescent="0.25">
      <c r="A41" s="28" t="s">
        <v>337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260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340</v>
      </c>
      <c r="B43" s="29">
        <v>150000</v>
      </c>
      <c r="C43" s="29">
        <v>0</v>
      </c>
      <c r="D43" s="29">
        <f t="shared" si="12"/>
        <v>150000</v>
      </c>
      <c r="E43" s="29">
        <f t="shared" si="13"/>
        <v>90000</v>
      </c>
      <c r="F43" s="29">
        <f t="shared" si="14"/>
        <v>60000</v>
      </c>
    </row>
    <row r="44" spans="1:6" x14ac:dyDescent="0.25">
      <c r="A44" s="28" t="s">
        <v>341</v>
      </c>
      <c r="B44" s="29">
        <v>50000</v>
      </c>
      <c r="C44" s="29"/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342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344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345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347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>D48*40%</f>
        <v>20000</v>
      </c>
    </row>
    <row r="49" spans="1:6" x14ac:dyDescent="0.25">
      <c r="A49" s="28" t="s">
        <v>348</v>
      </c>
      <c r="B49" s="29">
        <v>150000</v>
      </c>
      <c r="C49" s="29">
        <v>28000</v>
      </c>
      <c r="D49" s="29">
        <f t="shared" si="12"/>
        <v>122000</v>
      </c>
      <c r="E49" s="29">
        <f t="shared" si="13"/>
        <v>73200</v>
      </c>
      <c r="F49" s="29">
        <f t="shared" si="14"/>
        <v>48800</v>
      </c>
    </row>
    <row r="50" spans="1:6" x14ac:dyDescent="0.25">
      <c r="A50" s="28" t="s">
        <v>349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350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351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354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353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355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357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358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359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308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50000</v>
      </c>
      <c r="C64" s="32">
        <f>SUM(C59:C63)</f>
        <v>0</v>
      </c>
      <c r="D64" s="32">
        <f>SUM(D59:D63)</f>
        <v>50000</v>
      </c>
      <c r="E64" s="32">
        <f>SUM(E39:E61)</f>
        <v>871800</v>
      </c>
      <c r="F64" s="32">
        <f>SUM(F39:F62)</f>
        <v>581200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343</v>
      </c>
      <c r="B66" s="8">
        <v>100000</v>
      </c>
      <c r="C66" s="8">
        <v>70000</v>
      </c>
      <c r="D66" s="8">
        <f t="shared" ref="D66:D78" si="15">B66-C66</f>
        <v>30000</v>
      </c>
      <c r="E66" s="8">
        <f t="shared" ref="E66:E78" si="16">D66</f>
        <v>30000</v>
      </c>
      <c r="F66" s="8"/>
    </row>
    <row r="67" spans="1:6" x14ac:dyDescent="0.25">
      <c r="A67" s="5" t="s">
        <v>360</v>
      </c>
      <c r="B67" s="8">
        <v>50000</v>
      </c>
      <c r="C67" s="8">
        <v>0</v>
      </c>
      <c r="D67" s="8">
        <f t="shared" si="15"/>
        <v>50000</v>
      </c>
      <c r="E67" s="8">
        <f t="shared" si="16"/>
        <v>50000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150000</v>
      </c>
      <c r="C75" s="18">
        <f>SUM(C66:C74)</f>
        <v>70000</v>
      </c>
      <c r="D75" s="18">
        <f>SUM(D66:D74)</f>
        <v>80000</v>
      </c>
      <c r="E75" s="18">
        <f>SUM(E66:E74)</f>
        <v>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2030000</v>
      </c>
      <c r="C98" s="27">
        <f>C97+C88+C79+C75+C64+C37+C28+C18+C10</f>
        <v>480000</v>
      </c>
      <c r="D98" s="27">
        <f>D97+D88+D79+D75+D64+D37+D28+D18+D10</f>
        <v>1550000</v>
      </c>
      <c r="E98" s="27">
        <f>E97+E88+E79+E75+E64+E37+E28+E18+E10</f>
        <v>1803800</v>
      </c>
      <c r="F98" s="27">
        <f>F97+F88+F79+F75+F64+F37+F28+F18+F10</f>
        <v>1149200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2" zoomScaleNormal="82" workbookViewId="0">
      <selection activeCell="A7" sqref="A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62</v>
      </c>
      <c r="B2" s="12"/>
      <c r="C2" s="12"/>
      <c r="D2" s="12"/>
      <c r="E2" s="12"/>
      <c r="F2" s="12"/>
      <c r="H2" s="22" t="s">
        <v>367</v>
      </c>
      <c r="I2" s="23">
        <v>20000</v>
      </c>
    </row>
    <row r="3" spans="1:33" x14ac:dyDescent="0.25">
      <c r="A3" s="5" t="s">
        <v>214</v>
      </c>
      <c r="B3" s="8">
        <v>1500000</v>
      </c>
      <c r="C3" s="8">
        <v>900000</v>
      </c>
      <c r="D3" s="8">
        <f t="shared" ref="D3:D9" si="0">B3-C3</f>
        <v>600000</v>
      </c>
      <c r="E3" s="8">
        <f t="shared" ref="E3:E9" si="1">D3*60%</f>
        <v>360000</v>
      </c>
      <c r="F3" s="8">
        <f t="shared" ref="F3:F9" si="2">D3*40%</f>
        <v>240000</v>
      </c>
      <c r="H3" s="5" t="s">
        <v>368</v>
      </c>
      <c r="I3" s="6">
        <v>16550</v>
      </c>
    </row>
    <row r="4" spans="1:33" x14ac:dyDescent="0.25">
      <c r="A4" s="5" t="s">
        <v>366</v>
      </c>
      <c r="B4" s="8">
        <v>150000</v>
      </c>
      <c r="C4" s="8">
        <v>0</v>
      </c>
      <c r="D4" s="8">
        <f t="shared" si="0"/>
        <v>150000</v>
      </c>
      <c r="E4" s="8">
        <f>D4-'DIA 29'!F4</f>
        <v>80000</v>
      </c>
      <c r="F4" s="8">
        <v>70000</v>
      </c>
      <c r="H4" s="5" t="s">
        <v>374</v>
      </c>
      <c r="I4" s="6">
        <v>684000</v>
      </c>
    </row>
    <row r="5" spans="1:33" x14ac:dyDescent="0.25">
      <c r="A5" s="5" t="s">
        <v>156</v>
      </c>
      <c r="B5" s="8">
        <v>300000</v>
      </c>
      <c r="C5" s="8">
        <v>141000</v>
      </c>
      <c r="D5" s="8">
        <f t="shared" si="0"/>
        <v>159000</v>
      </c>
      <c r="E5" s="8">
        <f>D5*100%</f>
        <v>159000</v>
      </c>
      <c r="F5" s="8"/>
      <c r="H5" s="5"/>
      <c r="I5" s="6">
        <v>0</v>
      </c>
    </row>
    <row r="6" spans="1:33" x14ac:dyDescent="0.25">
      <c r="A6" s="5" t="s">
        <v>156</v>
      </c>
      <c r="B6" s="8">
        <v>100000</v>
      </c>
      <c r="C6" s="8">
        <v>0</v>
      </c>
      <c r="D6" s="8">
        <f t="shared" si="0"/>
        <v>100000</v>
      </c>
      <c r="E6" s="8">
        <f t="shared" si="1"/>
        <v>60000</v>
      </c>
      <c r="F6" s="8">
        <f t="shared" si="2"/>
        <v>40000</v>
      </c>
      <c r="H6" s="5"/>
      <c r="I6" s="6">
        <v>0</v>
      </c>
    </row>
    <row r="7" spans="1:33" x14ac:dyDescent="0.25">
      <c r="A7" s="51" t="s">
        <v>370</v>
      </c>
      <c r="B7" s="8">
        <v>400000</v>
      </c>
      <c r="C7" s="8"/>
      <c r="D7" s="8">
        <f t="shared" si="0"/>
        <v>400000</v>
      </c>
      <c r="E7" s="8">
        <f t="shared" si="1"/>
        <v>240000</v>
      </c>
      <c r="F7" s="8">
        <f t="shared" si="2"/>
        <v>160000</v>
      </c>
      <c r="H7" s="5"/>
      <c r="I7" s="6">
        <v>0</v>
      </c>
    </row>
    <row r="8" spans="1:33" x14ac:dyDescent="0.25">
      <c r="A8" s="5" t="s">
        <v>373</v>
      </c>
      <c r="B8" s="8">
        <v>400000</v>
      </c>
      <c r="C8" s="8">
        <v>0</v>
      </c>
      <c r="D8" s="8">
        <f t="shared" si="0"/>
        <v>400000</v>
      </c>
      <c r="E8" s="8">
        <f t="shared" si="1"/>
        <v>240000</v>
      </c>
      <c r="F8" s="8">
        <f t="shared" si="2"/>
        <v>160000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 t="s">
        <v>34</v>
      </c>
      <c r="I9" s="6">
        <v>0</v>
      </c>
    </row>
    <row r="10" spans="1:33" x14ac:dyDescent="0.25">
      <c r="A10" s="11" t="s">
        <v>363</v>
      </c>
      <c r="B10" s="12">
        <f>SUM(B3:B9)</f>
        <v>2850000</v>
      </c>
      <c r="C10" s="12">
        <f>SUM(C3:C9)</f>
        <v>1041000</v>
      </c>
      <c r="D10" s="12">
        <f>SUM(D3:D9)</f>
        <v>1809000</v>
      </c>
      <c r="E10" s="12">
        <f>SUM(E3:E9)</f>
        <v>1139000</v>
      </c>
      <c r="F10" s="12">
        <f>SUM(F3:F9)</f>
        <v>670000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110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 t="s">
        <v>371</v>
      </c>
      <c r="B13" s="8">
        <v>750000</v>
      </c>
      <c r="C13" s="8">
        <v>0</v>
      </c>
      <c r="D13" s="8">
        <f t="shared" si="3"/>
        <v>750000</v>
      </c>
      <c r="E13" s="8">
        <f t="shared" si="4"/>
        <v>450000</v>
      </c>
      <c r="F13" s="8">
        <f t="shared" si="5"/>
        <v>300000</v>
      </c>
      <c r="H13" s="5"/>
      <c r="I13" s="6">
        <v>0</v>
      </c>
    </row>
    <row r="14" spans="1:33" x14ac:dyDescent="0.25">
      <c r="A14" s="5" t="s">
        <v>372</v>
      </c>
      <c r="B14" s="8">
        <v>500000</v>
      </c>
      <c r="C14" s="8">
        <v>120000</v>
      </c>
      <c r="D14" s="8">
        <f t="shared" si="3"/>
        <v>380000</v>
      </c>
      <c r="E14" s="8">
        <f>D14-F14</f>
        <v>280000</v>
      </c>
      <c r="F14" s="8">
        <v>100000</v>
      </c>
      <c r="H14" s="5"/>
      <c r="I14" s="6">
        <v>0</v>
      </c>
    </row>
    <row r="15" spans="1:33" x14ac:dyDescent="0.25">
      <c r="A15" s="5" t="s">
        <v>375</v>
      </c>
      <c r="B15" s="8">
        <v>150000</v>
      </c>
      <c r="C15" s="8">
        <v>0</v>
      </c>
      <c r="D15" s="8">
        <f t="shared" si="3"/>
        <v>150000</v>
      </c>
      <c r="E15" s="8">
        <f t="shared" si="4"/>
        <v>90000</v>
      </c>
      <c r="F15" s="8">
        <f t="shared" si="5"/>
        <v>60000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880000</v>
      </c>
      <c r="F18" s="14">
        <f>SUM(F12:F17)</f>
        <v>500000</v>
      </c>
      <c r="I18" s="2">
        <f>SUM(I2:I5)</f>
        <v>720550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365</v>
      </c>
      <c r="B20" s="8">
        <v>70000</v>
      </c>
      <c r="C20" s="8">
        <v>0</v>
      </c>
      <c r="D20" s="8">
        <f t="shared" ref="D20:D27" si="6">B20-C20</f>
        <v>70000</v>
      </c>
      <c r="E20" s="19">
        <f t="shared" ref="E20:E27" si="7">D20*60%</f>
        <v>42000</v>
      </c>
      <c r="F20" s="19">
        <f t="shared" ref="F20:F27" si="8">D20*40%</f>
        <v>28000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2337000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720550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1616450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70000</v>
      </c>
      <c r="C28" s="16">
        <f>SUM(C20:C27)</f>
        <v>0</v>
      </c>
      <c r="D28" s="16">
        <f>SUM(D20:D27)</f>
        <v>70000</v>
      </c>
      <c r="E28" s="16">
        <f>SUM(E20:E27)</f>
        <v>42000</v>
      </c>
      <c r="F28" s="16">
        <f>SUM(F20:F27)</f>
        <v>28000</v>
      </c>
    </row>
    <row r="29" spans="1:33" x14ac:dyDescent="0.25">
      <c r="A29" s="20" t="s">
        <v>63</v>
      </c>
      <c r="B29" s="21"/>
      <c r="C29" s="21"/>
      <c r="D29" s="21"/>
      <c r="E29" s="21"/>
      <c r="F29" s="21"/>
    </row>
    <row r="30" spans="1:33" s="2" customFormat="1" x14ac:dyDescent="0.25">
      <c r="A30" s="5" t="s">
        <v>362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369</v>
      </c>
      <c r="B31" s="8">
        <v>140000</v>
      </c>
      <c r="C31" s="8">
        <v>0</v>
      </c>
      <c r="D31" s="8">
        <f t="shared" si="9"/>
        <v>140000</v>
      </c>
      <c r="E31" s="8">
        <f t="shared" si="10"/>
        <v>84000</v>
      </c>
      <c r="F31" s="8">
        <f t="shared" si="11"/>
        <v>56000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205</v>
      </c>
      <c r="B37" s="21">
        <f>SUM(B30:B36)</f>
        <v>210000</v>
      </c>
      <c r="C37" s="21">
        <f>SUM(C30:C36)</f>
        <v>0</v>
      </c>
      <c r="D37" s="21">
        <f>SUM(D30:D36)</f>
        <v>210000</v>
      </c>
      <c r="E37" s="21">
        <f>SUM(E30:E36)</f>
        <v>126000</v>
      </c>
      <c r="F37" s="21">
        <f>SUM(F30:F34)</f>
        <v>84000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364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150000</v>
      </c>
      <c r="C75" s="18">
        <f>SUM(C66:C74)</f>
        <v>0</v>
      </c>
      <c r="D75" s="18">
        <f>SUM(D66:D74)</f>
        <v>150000</v>
      </c>
      <c r="E75" s="18">
        <f>SUM(E66:E74)</f>
        <v>150000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3380000</v>
      </c>
      <c r="C98" s="27">
        <f>C97+C88+C79+C75+C64+C37+C28+C18+C10</f>
        <v>1041000</v>
      </c>
      <c r="D98" s="27">
        <f>D97+D88+D79+D75+D64+D37+D28+D18+D10</f>
        <v>2339000</v>
      </c>
      <c r="E98" s="27">
        <f>E97+E88+E79+E75+E64+E37+E28+E18+E10</f>
        <v>2337000</v>
      </c>
      <c r="F98" s="27">
        <f>F97+F88+F79+F75+F64+F37+F28+F18+F10</f>
        <v>1282000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zoomScale="80" zoomScaleNormal="80" workbookViewId="0">
      <selection activeCell="H80" sqref="H8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60</v>
      </c>
      <c r="I2" s="23">
        <v>4300</v>
      </c>
    </row>
    <row r="3" spans="1:33" x14ac:dyDescent="0.25">
      <c r="A3" s="5" t="s">
        <v>55</v>
      </c>
      <c r="B3" s="8">
        <v>500000</v>
      </c>
      <c r="C3" s="8">
        <v>130000</v>
      </c>
      <c r="D3" s="8">
        <f t="shared" ref="D3:D9" si="0">B3-C3</f>
        <v>370000</v>
      </c>
      <c r="E3" s="8">
        <f t="shared" ref="E3:E9" si="1">D3*60%</f>
        <v>222000</v>
      </c>
      <c r="F3" s="8">
        <f t="shared" ref="F3:F9" si="2">D3*40%</f>
        <v>148000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500000</v>
      </c>
      <c r="C10" s="12">
        <f>SUM(C3:C9)</f>
        <v>130000</v>
      </c>
      <c r="D10" s="12">
        <f>SUM(D3:D9)</f>
        <v>370000</v>
      </c>
      <c r="E10" s="12">
        <f>SUM(E3:E9)</f>
        <v>222000</v>
      </c>
      <c r="F10" s="12">
        <f>SUM(F3:F9)</f>
        <v>148000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SUM(I2:I4)</f>
        <v>4300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E100</f>
        <v>1710000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4300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1705700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50</v>
      </c>
      <c r="B66" s="8">
        <v>80000</v>
      </c>
      <c r="C66" s="8">
        <v>0</v>
      </c>
      <c r="D66" s="8">
        <f t="shared" ref="D66:D80" si="15">B66-C66</f>
        <v>80000</v>
      </c>
      <c r="E66" s="8">
        <f t="shared" ref="E66:E80" si="16">D66</f>
        <v>80000</v>
      </c>
      <c r="F66" s="8"/>
    </row>
    <row r="67" spans="1:6" x14ac:dyDescent="0.25">
      <c r="A67" s="5" t="s">
        <v>51</v>
      </c>
      <c r="B67" s="8">
        <v>90000</v>
      </c>
      <c r="C67" s="8">
        <v>0</v>
      </c>
      <c r="D67" s="8">
        <f t="shared" si="15"/>
        <v>90000</v>
      </c>
      <c r="E67" s="8">
        <f t="shared" si="16"/>
        <v>90000</v>
      </c>
      <c r="F67" s="8"/>
    </row>
    <row r="68" spans="1:6" x14ac:dyDescent="0.25">
      <c r="A68" s="5" t="s">
        <v>52</v>
      </c>
      <c r="B68" s="8">
        <v>130000</v>
      </c>
      <c r="C68" s="8">
        <v>0</v>
      </c>
      <c r="D68" s="8">
        <f t="shared" si="15"/>
        <v>130000</v>
      </c>
      <c r="E68" s="8">
        <f t="shared" si="16"/>
        <v>130000</v>
      </c>
      <c r="F68" s="8"/>
    </row>
    <row r="69" spans="1:6" x14ac:dyDescent="0.25">
      <c r="A69" s="5" t="s">
        <v>53</v>
      </c>
      <c r="B69" s="8">
        <v>500000</v>
      </c>
      <c r="C69" s="8">
        <v>150000</v>
      </c>
      <c r="D69" s="8">
        <f t="shared" si="15"/>
        <v>350000</v>
      </c>
      <c r="E69" s="8">
        <f t="shared" si="16"/>
        <v>350000</v>
      </c>
      <c r="F69" s="8"/>
    </row>
    <row r="70" spans="1:6" x14ac:dyDescent="0.25">
      <c r="A70" s="5" t="s">
        <v>54</v>
      </c>
      <c r="B70" s="8">
        <v>100000</v>
      </c>
      <c r="C70" s="8">
        <v>30000</v>
      </c>
      <c r="D70" s="8">
        <f t="shared" si="15"/>
        <v>70000</v>
      </c>
      <c r="E70" s="8">
        <f t="shared" si="16"/>
        <v>70000</v>
      </c>
      <c r="F70" s="8"/>
    </row>
    <row r="71" spans="1:6" x14ac:dyDescent="0.25">
      <c r="A71" s="5" t="s">
        <v>56</v>
      </c>
      <c r="B71" s="8">
        <v>80000</v>
      </c>
      <c r="C71" s="8">
        <v>0</v>
      </c>
      <c r="D71" s="8">
        <f t="shared" si="15"/>
        <v>80000</v>
      </c>
      <c r="E71" s="8">
        <f t="shared" si="16"/>
        <v>80000</v>
      </c>
      <c r="F71" s="8"/>
    </row>
    <row r="72" spans="1:6" x14ac:dyDescent="0.25">
      <c r="A72" s="5" t="s">
        <v>57</v>
      </c>
      <c r="B72" s="8">
        <v>300000</v>
      </c>
      <c r="C72" s="8">
        <v>0</v>
      </c>
      <c r="D72" s="8">
        <f t="shared" si="15"/>
        <v>300000</v>
      </c>
      <c r="E72" s="8">
        <f t="shared" si="16"/>
        <v>300000</v>
      </c>
      <c r="F72" s="8"/>
    </row>
    <row r="73" spans="1:6" x14ac:dyDescent="0.25">
      <c r="A73" s="5" t="s">
        <v>58</v>
      </c>
      <c r="B73" s="8">
        <v>100000</v>
      </c>
      <c r="C73" s="8">
        <v>0</v>
      </c>
      <c r="D73" s="8">
        <f t="shared" si="15"/>
        <v>100000</v>
      </c>
      <c r="E73" s="8">
        <f t="shared" si="16"/>
        <v>100000</v>
      </c>
      <c r="F73" s="8"/>
    </row>
    <row r="74" spans="1:6" x14ac:dyDescent="0.25">
      <c r="A74" s="5" t="s">
        <v>59</v>
      </c>
      <c r="B74" s="8">
        <v>80000</v>
      </c>
      <c r="C74" s="8">
        <v>0</v>
      </c>
      <c r="D74" s="8">
        <f t="shared" si="15"/>
        <v>80000</v>
      </c>
      <c r="E74" s="8">
        <f>D74*60%</f>
        <v>48000</v>
      </c>
      <c r="F74" s="8">
        <v>32000</v>
      </c>
    </row>
    <row r="75" spans="1:6" x14ac:dyDescent="0.25">
      <c r="A75" s="5" t="s">
        <v>59</v>
      </c>
      <c r="B75" s="8">
        <v>80000</v>
      </c>
      <c r="C75" s="8"/>
      <c r="D75" s="8"/>
      <c r="E75" s="8">
        <v>80000</v>
      </c>
      <c r="F75" s="8"/>
    </row>
    <row r="76" spans="1:6" x14ac:dyDescent="0.25">
      <c r="A76" s="5" t="s">
        <v>61</v>
      </c>
      <c r="B76" s="8">
        <v>160000</v>
      </c>
      <c r="C76" s="8"/>
      <c r="D76" s="8"/>
      <c r="E76" s="8">
        <v>160000</v>
      </c>
      <c r="F76" s="8"/>
    </row>
    <row r="77" spans="1:6" x14ac:dyDescent="0.25">
      <c r="A77" s="17" t="s">
        <v>19</v>
      </c>
      <c r="B77" s="18">
        <f>SUM(B66:B76)</f>
        <v>1700000</v>
      </c>
      <c r="C77" s="18">
        <f>SUM(C66:C74)</f>
        <v>180000</v>
      </c>
      <c r="D77" s="18">
        <f>SUM(D66:D75)</f>
        <v>1280000</v>
      </c>
      <c r="E77" s="18">
        <f>SUM(E66:E76)</f>
        <v>1488000</v>
      </c>
      <c r="F77" s="18">
        <f>SUM(F66:F74)</f>
        <v>32000</v>
      </c>
    </row>
    <row r="78" spans="1:6" x14ac:dyDescent="0.25">
      <c r="A78" s="34" t="s">
        <v>23</v>
      </c>
      <c r="B78" s="35"/>
      <c r="C78" s="35"/>
      <c r="D78" s="35"/>
      <c r="E78" s="35"/>
      <c r="F78" s="35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25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25">
      <c r="A82" s="38" t="s">
        <v>30</v>
      </c>
      <c r="B82" s="39"/>
      <c r="C82" s="39"/>
      <c r="D82" s="39"/>
      <c r="E82" s="39"/>
      <c r="F82" s="39"/>
    </row>
    <row r="83" spans="1:6" x14ac:dyDescent="0.25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ref="D84:D89" si="17">B84-C84</f>
        <v>0</v>
      </c>
      <c r="E84" s="29">
        <f t="shared" ref="E84:E89" si="18">D84*60%</f>
        <v>0</v>
      </c>
      <c r="F84" s="29">
        <f t="shared" ref="F84:F89" si="19">D84*40%</f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38" t="s">
        <v>31</v>
      </c>
      <c r="B90" s="39">
        <f>SUM(B83:B89)</f>
        <v>0</v>
      </c>
      <c r="C90" s="39">
        <f>SUM(C83:C89)</f>
        <v>0</v>
      </c>
      <c r="D90" s="39">
        <f>SUM(D83:D89)</f>
        <v>0</v>
      </c>
      <c r="E90" s="39">
        <f>SUM(E83:E89)</f>
        <v>0</v>
      </c>
      <c r="F90" s="39">
        <f>SUM(F83:F89)</f>
        <v>0</v>
      </c>
    </row>
    <row r="91" spans="1:6" x14ac:dyDescent="0.25">
      <c r="A91" s="40" t="s">
        <v>32</v>
      </c>
      <c r="B91" s="41"/>
      <c r="C91" s="41"/>
      <c r="D91" s="41"/>
      <c r="E91" s="41"/>
      <c r="F91" s="41"/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ref="D93:D98" si="20">B93-C93</f>
        <v>0</v>
      </c>
      <c r="E93" s="29">
        <f t="shared" ref="E93:E98" si="21">D93*60%</f>
        <v>0</v>
      </c>
      <c r="F93" s="29">
        <f t="shared" ref="F93:F98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40" t="s">
        <v>33</v>
      </c>
      <c r="B99" s="41">
        <f>SUM(B92:B98)</f>
        <v>0</v>
      </c>
      <c r="C99" s="41">
        <f>SUM(C92:C98)</f>
        <v>0</v>
      </c>
      <c r="D99" s="41">
        <f>SUM(D92:D98)</f>
        <v>0</v>
      </c>
      <c r="E99" s="41">
        <f>SUM(E92:E98)</f>
        <v>0</v>
      </c>
      <c r="F99" s="41">
        <f>SUM(F92:F98)</f>
        <v>0</v>
      </c>
    </row>
    <row r="100" spans="1:6" x14ac:dyDescent="0.25">
      <c r="A100" s="26" t="s">
        <v>11</v>
      </c>
      <c r="B100" s="27">
        <f>B99+B90+B81+B77+B64+B37+B28+B18+B10</f>
        <v>2200000</v>
      </c>
      <c r="C100" s="27">
        <f>C99+C90+C81+C77+C64+C37+C28+C18+C10</f>
        <v>310000</v>
      </c>
      <c r="D100" s="27">
        <f>D99+D90+D81+D77+D64+D37+D28+D18+D10</f>
        <v>1650000</v>
      </c>
      <c r="E100" s="27">
        <f>E99+E90+E81+E77+E64+E37+E28+E18+E10</f>
        <v>1710000</v>
      </c>
      <c r="F100" s="27">
        <f>F99+F90+F81+F77+F64+F37+F28+F18+F10</f>
        <v>180000</v>
      </c>
    </row>
  </sheetData>
  <autoFilter ref="A1:F84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G10" sqref="G1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392</v>
      </c>
      <c r="I2" s="23">
        <v>30000</v>
      </c>
    </row>
    <row r="3" spans="1:33" x14ac:dyDescent="0.25">
      <c r="A3" s="5" t="s">
        <v>214</v>
      </c>
      <c r="B3" s="8">
        <v>900000</v>
      </c>
      <c r="C3" s="8">
        <v>120000</v>
      </c>
      <c r="D3" s="8">
        <f t="shared" ref="D3:D9" si="0">B3-C3</f>
        <v>780000</v>
      </c>
      <c r="E3" s="8">
        <v>690000</v>
      </c>
      <c r="F3" s="8">
        <v>90000</v>
      </c>
      <c r="H3" s="5" t="s">
        <v>313</v>
      </c>
      <c r="I3" s="6">
        <v>25000</v>
      </c>
    </row>
    <row r="4" spans="1:33" x14ac:dyDescent="0.25">
      <c r="A4" s="5"/>
      <c r="B4" s="8">
        <v>30000</v>
      </c>
      <c r="C4" s="8">
        <v>14000</v>
      </c>
      <c r="D4" s="8">
        <f t="shared" si="0"/>
        <v>16000</v>
      </c>
      <c r="E4" s="8">
        <f t="shared" ref="E4:E9" si="1">D4*60%</f>
        <v>9600</v>
      </c>
      <c r="F4" s="8">
        <f t="shared" ref="F4:F9" si="2">D4*40%</f>
        <v>6400</v>
      </c>
      <c r="H4" s="5" t="s">
        <v>390</v>
      </c>
      <c r="I4" s="6">
        <v>150000</v>
      </c>
    </row>
    <row r="5" spans="1:33" x14ac:dyDescent="0.25">
      <c r="A5" s="5"/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 t="s">
        <v>391</v>
      </c>
      <c r="I5" s="6">
        <v>15000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393</v>
      </c>
      <c r="I6" s="6">
        <v>30000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1000000</v>
      </c>
      <c r="C10" s="12">
        <f>SUM(C3:C9)</f>
        <v>134000</v>
      </c>
      <c r="D10" s="12">
        <f>SUM(D3:D9)</f>
        <v>866000</v>
      </c>
      <c r="E10" s="12">
        <f>SUM(E3:E9)</f>
        <v>741600</v>
      </c>
      <c r="F10" s="12">
        <f>SUM(F3:F8)</f>
        <v>124400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235</v>
      </c>
      <c r="B12" s="8">
        <v>500000</v>
      </c>
      <c r="C12" s="8">
        <v>0</v>
      </c>
      <c r="D12" s="8">
        <f t="shared" ref="D12:D17" si="3">B12-C12</f>
        <v>500000</v>
      </c>
      <c r="E12" s="8">
        <f t="shared" ref="E12:E17" si="4">D12*60%</f>
        <v>300000</v>
      </c>
      <c r="F12" s="8">
        <f t="shared" ref="F12:F17" si="5">D12*40%</f>
        <v>200000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SUM(C12:C12)</f>
        <v>0</v>
      </c>
      <c r="D18" s="14">
        <f>SUM(D12:D12)</f>
        <v>500000</v>
      </c>
      <c r="E18" s="14">
        <f>SUM(E12:E12)</f>
        <v>300000</v>
      </c>
      <c r="F18" s="14">
        <f>SUM(F12:F12)</f>
        <v>200000</v>
      </c>
      <c r="I18" s="2">
        <f>SUM(I2:I10)</f>
        <v>250000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1582200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1332200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382</v>
      </c>
      <c r="B30" s="8">
        <v>150000</v>
      </c>
      <c r="C30" s="8">
        <v>14000</v>
      </c>
      <c r="D30" s="8">
        <f t="shared" ref="D30:D36" si="9">B30-C30</f>
        <v>136000</v>
      </c>
      <c r="E30" s="8">
        <f t="shared" ref="E30:E36" si="10">D30*60%</f>
        <v>81600</v>
      </c>
      <c r="F30" s="8">
        <f t="shared" ref="F30:F36" si="11">D30*40%</f>
        <v>54400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380</v>
      </c>
      <c r="B31" s="8">
        <v>240000</v>
      </c>
      <c r="C31" s="8">
        <v>0</v>
      </c>
      <c r="D31" s="8">
        <f t="shared" si="9"/>
        <v>240000</v>
      </c>
      <c r="E31" s="8">
        <f t="shared" si="10"/>
        <v>144000</v>
      </c>
      <c r="F31" s="8">
        <f t="shared" si="11"/>
        <v>96000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389</v>
      </c>
      <c r="B32" s="8">
        <v>80000</v>
      </c>
      <c r="C32" s="8">
        <v>0</v>
      </c>
      <c r="D32" s="8">
        <f t="shared" si="9"/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470000</v>
      </c>
      <c r="C37" s="21">
        <f>SUM(C30:C36)</f>
        <v>14000</v>
      </c>
      <c r="D37" s="21">
        <f>SUM(D30:D36)</f>
        <v>456000</v>
      </c>
      <c r="E37" s="21">
        <f>SUM(E30:E36)</f>
        <v>273600</v>
      </c>
      <c r="F37" s="21">
        <f>SUM(F30:F35)</f>
        <v>182400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 t="s">
        <v>386</v>
      </c>
      <c r="B66" s="8">
        <v>140000</v>
      </c>
      <c r="C66" s="8">
        <v>15000</v>
      </c>
      <c r="D66" s="8">
        <f t="shared" ref="D66:D78" si="15">B66-C66</f>
        <v>125000</v>
      </c>
      <c r="E66" s="8">
        <f t="shared" ref="E66:E78" si="16">D66</f>
        <v>125000</v>
      </c>
      <c r="F66" s="8"/>
    </row>
    <row r="67" spans="1:6" x14ac:dyDescent="0.25">
      <c r="A67" s="5" t="s">
        <v>388</v>
      </c>
      <c r="B67" s="8">
        <v>200000</v>
      </c>
      <c r="C67" s="8">
        <v>70000</v>
      </c>
      <c r="D67" s="8">
        <f t="shared" si="15"/>
        <v>130000</v>
      </c>
      <c r="E67" s="8">
        <f t="shared" si="16"/>
        <v>130000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340000</v>
      </c>
      <c r="C75" s="18">
        <f>SUM(C66:C74)</f>
        <v>85000</v>
      </c>
      <c r="D75" s="18">
        <f>SUM(D66:D74)</f>
        <v>255000</v>
      </c>
      <c r="E75" s="18">
        <f>SUM(E66:E74)</f>
        <v>255000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309</v>
      </c>
      <c r="B89" s="41"/>
      <c r="C89" s="41"/>
      <c r="D89" s="41"/>
      <c r="E89" s="41"/>
      <c r="F89" s="41"/>
    </row>
    <row r="90" spans="1:6" x14ac:dyDescent="0.25">
      <c r="A90" s="28" t="s">
        <v>376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30000</v>
      </c>
      <c r="C97" s="41">
        <f>SUM(C90:C96)</f>
        <v>0</v>
      </c>
      <c r="D97" s="41">
        <f>SUM(D90:D96)</f>
        <v>30000</v>
      </c>
      <c r="E97" s="41">
        <f>SUM(E90:E96)</f>
        <v>12000</v>
      </c>
      <c r="F97" s="41">
        <f>SUM(F90:F96)</f>
        <v>18000</v>
      </c>
    </row>
    <row r="98" spans="1:6" x14ac:dyDescent="0.25">
      <c r="A98" s="26" t="s">
        <v>11</v>
      </c>
      <c r="B98" s="27">
        <f>B97+B88+B79+B75+B64+B37+B28+B18+B10</f>
        <v>2340000</v>
      </c>
      <c r="C98" s="27">
        <f>C97+C88+C79+C75+C64+C37+C28+C18+C10</f>
        <v>233000</v>
      </c>
      <c r="D98" s="27">
        <f>D97+D88+D79+D75+D64+D37+D28+D18+D10</f>
        <v>2107000</v>
      </c>
      <c r="E98" s="27">
        <f>E97+E88+E79+E75+E64+E37+E28+E18+E10</f>
        <v>1582200</v>
      </c>
      <c r="F98" s="27">
        <f>F97+F88+F79+F75+F64+F37+F28+F18+F10</f>
        <v>524800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K28" sqref="K28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3.85546875" bestFit="1" customWidth="1"/>
  </cols>
  <sheetData>
    <row r="1" spans="1:8" x14ac:dyDescent="0.25">
      <c r="A1" s="42"/>
    </row>
    <row r="2" spans="1:8" x14ac:dyDescent="0.25">
      <c r="A2" s="53" t="s">
        <v>24</v>
      </c>
      <c r="B2" s="53"/>
      <c r="E2" s="53" t="s">
        <v>26</v>
      </c>
      <c r="F2" s="53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  <c r="H3" s="4" t="s">
        <v>8</v>
      </c>
    </row>
    <row r="4" spans="1:8" x14ac:dyDescent="0.25">
      <c r="A4" s="43">
        <v>1</v>
      </c>
      <c r="B4" s="6">
        <f>'DIA 1'!I21</f>
        <v>0</v>
      </c>
      <c r="E4" s="43">
        <v>1</v>
      </c>
      <c r="F4" s="6"/>
      <c r="H4" s="6"/>
    </row>
    <row r="5" spans="1:8" x14ac:dyDescent="0.25">
      <c r="A5" s="44">
        <v>2</v>
      </c>
      <c r="B5" s="6">
        <f>'DIA 2'!I27</f>
        <v>0</v>
      </c>
      <c r="E5" s="44">
        <v>2</v>
      </c>
      <c r="F5" s="6">
        <f>'DIA 2'!I20</f>
        <v>0</v>
      </c>
      <c r="H5" s="6">
        <f>'DIA 2'!F28</f>
        <v>0</v>
      </c>
    </row>
    <row r="6" spans="1:8" x14ac:dyDescent="0.25">
      <c r="A6" s="43">
        <v>3</v>
      </c>
      <c r="B6" s="6">
        <f>'DIA 3'!I21</f>
        <v>1710000</v>
      </c>
      <c r="E6" s="43">
        <v>3</v>
      </c>
      <c r="F6" s="6">
        <f>'DIA 3'!I22</f>
        <v>4300</v>
      </c>
      <c r="H6" s="6">
        <f>'DIA 3'!F28</f>
        <v>0</v>
      </c>
    </row>
    <row r="7" spans="1:8" x14ac:dyDescent="0.25">
      <c r="A7" s="44">
        <v>4</v>
      </c>
      <c r="B7" s="6">
        <f>'DIA 4'!I26</f>
        <v>2304005</v>
      </c>
      <c r="E7" s="44">
        <v>4</v>
      </c>
      <c r="F7" s="6">
        <f>'DIA 4'!I27</f>
        <v>3800</v>
      </c>
      <c r="H7" s="6">
        <f>'DIA 4'!F28</f>
        <v>0</v>
      </c>
    </row>
    <row r="8" spans="1:8" x14ac:dyDescent="0.25">
      <c r="A8" s="43">
        <v>5</v>
      </c>
      <c r="B8" s="6">
        <f>'DIA 5'!I21</f>
        <v>534000</v>
      </c>
      <c r="E8" s="43">
        <v>5</v>
      </c>
      <c r="F8" s="6">
        <f>'DIA 5'!I22</f>
        <v>80000</v>
      </c>
      <c r="H8" s="6">
        <f>'DIA 5'!F28</f>
        <v>0</v>
      </c>
    </row>
    <row r="9" spans="1:8" x14ac:dyDescent="0.25">
      <c r="A9" s="44">
        <v>6</v>
      </c>
      <c r="B9" s="6">
        <f>'DIA 6'!I21</f>
        <v>363000</v>
      </c>
      <c r="E9" s="44">
        <v>6</v>
      </c>
      <c r="F9" s="6">
        <f>'DIA 6'!I22</f>
        <v>280000</v>
      </c>
      <c r="H9" s="6">
        <f>'DIA 6'!F28</f>
        <v>0</v>
      </c>
    </row>
    <row r="10" spans="1:8" x14ac:dyDescent="0.25">
      <c r="A10" s="43">
        <v>7</v>
      </c>
      <c r="B10" s="6">
        <f>'DIA 7'!I21</f>
        <v>2768600</v>
      </c>
      <c r="E10" s="43">
        <v>7</v>
      </c>
      <c r="F10" s="6">
        <f>'DIA 7'!I22</f>
        <v>317000</v>
      </c>
      <c r="H10" s="6">
        <f>'DIA 7'!F28</f>
        <v>0</v>
      </c>
    </row>
    <row r="11" spans="1:8" x14ac:dyDescent="0.25">
      <c r="A11" s="44">
        <v>8</v>
      </c>
      <c r="B11" s="6">
        <f>'DIA 8'!I21</f>
        <v>2204400</v>
      </c>
      <c r="E11" s="44">
        <v>8</v>
      </c>
      <c r="F11" s="6">
        <f>'DIA 8'!I22</f>
        <v>250000</v>
      </c>
      <c r="H11" s="6">
        <f>'DIA 8'!F28</f>
        <v>0</v>
      </c>
    </row>
    <row r="12" spans="1:8" x14ac:dyDescent="0.25">
      <c r="A12" s="43">
        <v>9</v>
      </c>
      <c r="B12" s="6">
        <f>'DIA 9'!I21</f>
        <v>0</v>
      </c>
      <c r="E12" s="43">
        <v>9</v>
      </c>
      <c r="F12" s="6">
        <f>'DIA 9'!I20</f>
        <v>0</v>
      </c>
      <c r="H12" s="6">
        <f>'DIA 9'!F28</f>
        <v>0</v>
      </c>
    </row>
    <row r="13" spans="1:8" x14ac:dyDescent="0.25">
      <c r="A13" s="44">
        <v>10</v>
      </c>
      <c r="B13" s="6">
        <f>'DIA 10'!I21</f>
        <v>0</v>
      </c>
      <c r="E13" s="44">
        <v>10</v>
      </c>
      <c r="F13" s="6">
        <f>'DIA 10'!I20</f>
        <v>0</v>
      </c>
      <c r="H13" s="6">
        <f>'DIA 10'!F28</f>
        <v>0</v>
      </c>
    </row>
    <row r="14" spans="1:8" x14ac:dyDescent="0.25">
      <c r="A14" s="43">
        <v>11</v>
      </c>
      <c r="B14" s="6">
        <f>'DIA 11'!I21</f>
        <v>1755000</v>
      </c>
      <c r="E14" s="43">
        <v>11</v>
      </c>
      <c r="F14" s="6">
        <f>'DIA 11'!I22</f>
        <v>153400</v>
      </c>
      <c r="H14" s="6">
        <f>'DIA 11'!F28</f>
        <v>0</v>
      </c>
    </row>
    <row r="15" spans="1:8" x14ac:dyDescent="0.25">
      <c r="A15" s="44">
        <v>12</v>
      </c>
      <c r="B15" s="6">
        <f>'DIA 12'!I21</f>
        <v>3812000</v>
      </c>
      <c r="E15" s="44">
        <v>12</v>
      </c>
      <c r="F15" s="6">
        <f>'DIA 12'!I22</f>
        <v>116000</v>
      </c>
      <c r="H15" s="6">
        <f>'DIA 12'!F28</f>
        <v>0</v>
      </c>
    </row>
    <row r="16" spans="1:8" x14ac:dyDescent="0.25">
      <c r="A16" s="43">
        <v>13</v>
      </c>
      <c r="B16" s="6">
        <f>'DIA 13'!I21</f>
        <v>1173000</v>
      </c>
      <c r="E16" s="43">
        <v>13</v>
      </c>
      <c r="F16" s="6">
        <f>'DIA 13'!I22</f>
        <v>185000</v>
      </c>
      <c r="H16" s="6">
        <f>'DIA 13'!F28</f>
        <v>0</v>
      </c>
    </row>
    <row r="17" spans="1:8" x14ac:dyDescent="0.25">
      <c r="A17" s="44">
        <v>14</v>
      </c>
      <c r="B17" s="6">
        <f>'DIA 14'!I21</f>
        <v>1346000</v>
      </c>
      <c r="E17" s="44">
        <v>14</v>
      </c>
      <c r="F17" s="6">
        <f>'DIA 14'!I22</f>
        <v>50000</v>
      </c>
      <c r="H17" s="6">
        <f>'DIA 14'!F28</f>
        <v>40000</v>
      </c>
    </row>
    <row r="18" spans="1:8" x14ac:dyDescent="0.25">
      <c r="A18" s="43">
        <v>15</v>
      </c>
      <c r="B18" s="6">
        <f>'DIA 15'!I21</f>
        <v>799200</v>
      </c>
      <c r="E18" s="43">
        <v>15</v>
      </c>
      <c r="F18" s="6">
        <f>'DIA 15'!I22</f>
        <v>260000</v>
      </c>
      <c r="H18" s="6">
        <f>'DIA 15'!F28</f>
        <v>0</v>
      </c>
    </row>
    <row r="19" spans="1:8" x14ac:dyDescent="0.25">
      <c r="A19" s="44">
        <v>16</v>
      </c>
      <c r="B19" s="6">
        <f>'DIA 16'!I21</f>
        <v>0</v>
      </c>
      <c r="E19" s="44">
        <v>16</v>
      </c>
      <c r="F19" s="6">
        <f>'DIA 16'!I20</f>
        <v>0</v>
      </c>
      <c r="H19" s="6">
        <f>'DIA 16'!F28</f>
        <v>0</v>
      </c>
    </row>
    <row r="20" spans="1:8" x14ac:dyDescent="0.25">
      <c r="A20" s="43">
        <v>17</v>
      </c>
      <c r="B20" s="6">
        <f>'DIA 17'!I20</f>
        <v>811000</v>
      </c>
      <c r="E20" s="43">
        <v>17</v>
      </c>
      <c r="F20" s="6">
        <f>'DIA 17'!I21</f>
        <v>105100</v>
      </c>
      <c r="H20" s="6">
        <f>'DIA 17'!F28</f>
        <v>0</v>
      </c>
    </row>
    <row r="21" spans="1:8" x14ac:dyDescent="0.25">
      <c r="A21" s="44">
        <v>18</v>
      </c>
      <c r="B21" s="6">
        <f>'DIA 18'!I23</f>
        <v>816000</v>
      </c>
      <c r="E21" s="44">
        <v>18</v>
      </c>
      <c r="F21" s="6">
        <f>'DIA 18'!I24</f>
        <v>330000</v>
      </c>
      <c r="H21" s="6">
        <f>'DIA 18'!F28</f>
        <v>0</v>
      </c>
    </row>
    <row r="22" spans="1:8" x14ac:dyDescent="0.25">
      <c r="A22" s="43">
        <v>19</v>
      </c>
      <c r="B22" s="6">
        <f>'DIA 19'!I21</f>
        <v>2721400</v>
      </c>
      <c r="E22" s="43">
        <v>19</v>
      </c>
      <c r="F22" s="6">
        <f>'DIA 19'!I22</f>
        <v>879000</v>
      </c>
      <c r="H22" s="6">
        <f>'DIA 19'!F28</f>
        <v>0</v>
      </c>
    </row>
    <row r="23" spans="1:8" x14ac:dyDescent="0.25">
      <c r="A23" s="44">
        <v>20</v>
      </c>
      <c r="B23" s="6">
        <f>'DIA 20'!I21</f>
        <v>2251000</v>
      </c>
      <c r="E23" s="44">
        <v>20</v>
      </c>
      <c r="F23" s="6">
        <f>'DIA 20'!I22</f>
        <v>87900</v>
      </c>
      <c r="H23" s="6">
        <f>'DIA 20'!F28</f>
        <v>0</v>
      </c>
    </row>
    <row r="24" spans="1:8" x14ac:dyDescent="0.25">
      <c r="A24" s="43">
        <v>21</v>
      </c>
      <c r="B24" s="6">
        <f>'DIA 21'!I21</f>
        <v>2267200</v>
      </c>
      <c r="E24" s="43">
        <v>21</v>
      </c>
      <c r="F24" s="6">
        <f>'DIA 21'!I22</f>
        <v>2500</v>
      </c>
      <c r="H24" s="6">
        <f>'DIA 21'!F28</f>
        <v>144000</v>
      </c>
    </row>
    <row r="25" spans="1:8" x14ac:dyDescent="0.25">
      <c r="A25" s="44">
        <v>22</v>
      </c>
      <c r="B25" s="6">
        <f>'DIA 22'!I21</f>
        <v>1164000</v>
      </c>
      <c r="E25" s="44">
        <v>22</v>
      </c>
      <c r="F25" s="6">
        <f>'DIA 22'!I22</f>
        <v>88000</v>
      </c>
      <c r="H25" s="6">
        <f>'DIA 22'!F28</f>
        <v>0</v>
      </c>
    </row>
    <row r="26" spans="1:8" x14ac:dyDescent="0.25">
      <c r="A26" s="43">
        <v>23</v>
      </c>
      <c r="B26" s="6">
        <f>'DIA 23'!I21</f>
        <v>0</v>
      </c>
      <c r="E26" s="43">
        <v>23</v>
      </c>
      <c r="F26" s="6">
        <f>'DIA 23'!I20</f>
        <v>0</v>
      </c>
      <c r="H26" s="6">
        <f>'DIA 23'!F28</f>
        <v>0</v>
      </c>
    </row>
    <row r="27" spans="1:8" x14ac:dyDescent="0.25">
      <c r="A27" s="44">
        <v>24</v>
      </c>
      <c r="B27" s="6">
        <f>'DIA 24'!I21</f>
        <v>1158000</v>
      </c>
      <c r="E27" s="44">
        <v>24</v>
      </c>
      <c r="F27" s="6">
        <f>'DIA 24'!I22</f>
        <v>88700</v>
      </c>
      <c r="H27" s="6">
        <f>'DIA 24'!F28</f>
        <v>0</v>
      </c>
    </row>
    <row r="28" spans="1:8" x14ac:dyDescent="0.25">
      <c r="A28" s="43">
        <v>25</v>
      </c>
      <c r="B28" s="6">
        <f>'DIA 25'!I21</f>
        <v>986400</v>
      </c>
      <c r="E28" s="43">
        <v>25</v>
      </c>
      <c r="F28" s="6">
        <f>'DIA 25'!I22</f>
        <v>100000</v>
      </c>
      <c r="H28" s="6">
        <f>'DIA 25'!F28</f>
        <v>0</v>
      </c>
    </row>
    <row r="29" spans="1:8" x14ac:dyDescent="0.25">
      <c r="A29" s="44">
        <v>26</v>
      </c>
      <c r="B29" s="6">
        <f>'DIA 26'!I21</f>
        <v>1576000</v>
      </c>
      <c r="E29" s="44">
        <v>26</v>
      </c>
      <c r="F29" s="6">
        <f>'DIA 26'!I22</f>
        <v>60100</v>
      </c>
      <c r="H29" s="6">
        <f>'DIA 26'!F28</f>
        <v>0</v>
      </c>
    </row>
    <row r="30" spans="1:8" x14ac:dyDescent="0.25">
      <c r="A30" s="43">
        <v>27</v>
      </c>
      <c r="B30" s="6">
        <f>'DIA 27'!I21</f>
        <v>1338000</v>
      </c>
      <c r="E30" s="43">
        <v>27</v>
      </c>
      <c r="F30" s="6">
        <f>'DIA 27'!I22</f>
        <v>175000</v>
      </c>
      <c r="H30" s="6">
        <f>'DIA 27'!F28</f>
        <v>0</v>
      </c>
    </row>
    <row r="31" spans="1:8" x14ac:dyDescent="0.25">
      <c r="A31" s="44">
        <v>28</v>
      </c>
      <c r="B31" s="6">
        <f>'DIA 28'!I21</f>
        <v>1803800</v>
      </c>
      <c r="E31" s="44">
        <v>28</v>
      </c>
      <c r="F31" s="6">
        <f>'DIA 28'!I22</f>
        <v>687500</v>
      </c>
      <c r="H31" s="6">
        <f>'DIA 28'!F28</f>
        <v>0</v>
      </c>
    </row>
    <row r="32" spans="1:8" x14ac:dyDescent="0.25">
      <c r="A32" s="43">
        <v>29</v>
      </c>
      <c r="B32" s="6">
        <f>'DIA 29'!I21</f>
        <v>2337000</v>
      </c>
      <c r="E32" s="43">
        <v>29</v>
      </c>
      <c r="F32" s="6">
        <f>'DIA 29'!I22</f>
        <v>720550</v>
      </c>
      <c r="H32" s="6">
        <f>'DIA 29'!F28</f>
        <v>28000</v>
      </c>
    </row>
    <row r="33" spans="1:8" x14ac:dyDescent="0.25">
      <c r="A33" s="44">
        <v>30</v>
      </c>
      <c r="B33" s="6">
        <f>'DIA 30'!I21</f>
        <v>0</v>
      </c>
      <c r="E33" s="44">
        <v>30</v>
      </c>
      <c r="F33" s="6"/>
      <c r="H33" s="6"/>
    </row>
    <row r="34" spans="1:8" x14ac:dyDescent="0.25">
      <c r="A34" s="43">
        <v>31</v>
      </c>
      <c r="B34" s="6">
        <f>'DIA 31'!I21</f>
        <v>1582200</v>
      </c>
      <c r="E34" s="43">
        <v>31</v>
      </c>
      <c r="F34" s="6">
        <f>'DIA 31'!I22</f>
        <v>250000</v>
      </c>
      <c r="H34" s="6">
        <f>'DIA 31'!F28</f>
        <v>0</v>
      </c>
    </row>
    <row r="35" spans="1:8" x14ac:dyDescent="0.25">
      <c r="A35" s="3" t="s">
        <v>29</v>
      </c>
      <c r="B35" s="10">
        <f>SUM(B4:B34)</f>
        <v>39581205</v>
      </c>
      <c r="E35" s="3" t="s">
        <v>29</v>
      </c>
      <c r="F35" s="10">
        <f>SUM(F4:F34)</f>
        <v>5273850</v>
      </c>
      <c r="H35" s="10">
        <f>SUM(H4:H34)</f>
        <v>212000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6"/>
      <c r="H1" s="37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5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opLeftCell="A10" zoomScale="80" zoomScaleNormal="80" workbookViewId="0">
      <selection activeCell="H30" sqref="H3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60</v>
      </c>
      <c r="I2" s="23">
        <v>3800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66</v>
      </c>
      <c r="B12" s="8">
        <v>60000</v>
      </c>
      <c r="C12" s="8">
        <v>0</v>
      </c>
      <c r="D12" s="8">
        <f>B12-C12</f>
        <v>60000</v>
      </c>
      <c r="E12" s="8">
        <v>5</v>
      </c>
      <c r="F12" s="8">
        <f t="shared" ref="F12:F17" si="3">D12*40%</f>
        <v>24000</v>
      </c>
      <c r="H12" s="5"/>
      <c r="I12" s="6">
        <v>0</v>
      </c>
    </row>
    <row r="13" spans="1:33" x14ac:dyDescent="0.25">
      <c r="A13" s="5" t="s">
        <v>68</v>
      </c>
      <c r="B13" s="8">
        <v>130000</v>
      </c>
      <c r="C13" s="8">
        <v>0</v>
      </c>
      <c r="D13" s="8">
        <f>B13-C13</f>
        <v>130000</v>
      </c>
      <c r="E13" s="8">
        <f>D13*60%</f>
        <v>78000</v>
      </c>
      <c r="F13" s="8">
        <f t="shared" si="3"/>
        <v>52000</v>
      </c>
      <c r="H13" s="5"/>
      <c r="I13" s="6">
        <v>0</v>
      </c>
    </row>
    <row r="14" spans="1:33" x14ac:dyDescent="0.25">
      <c r="A14" s="5" t="s">
        <v>70</v>
      </c>
      <c r="B14" s="8">
        <v>80000</v>
      </c>
      <c r="C14" s="8">
        <v>0</v>
      </c>
      <c r="D14" s="8">
        <f>B14-C14</f>
        <v>80000</v>
      </c>
      <c r="E14" s="8">
        <f>D14*60%</f>
        <v>48000</v>
      </c>
      <c r="F14" s="8">
        <f t="shared" si="3"/>
        <v>32000</v>
      </c>
      <c r="H14" s="5"/>
      <c r="I14" s="6">
        <v>0</v>
      </c>
    </row>
    <row r="15" spans="1:33" x14ac:dyDescent="0.25">
      <c r="A15" s="5" t="s">
        <v>72</v>
      </c>
      <c r="B15" s="8">
        <v>50000</v>
      </c>
      <c r="C15" s="8">
        <v>0</v>
      </c>
      <c r="D15" s="8">
        <v>50000</v>
      </c>
      <c r="E15" s="8">
        <f>D15*60%</f>
        <v>30000</v>
      </c>
      <c r="F15" s="8">
        <f t="shared" si="3"/>
        <v>20000</v>
      </c>
      <c r="H15" s="5"/>
      <c r="I15" s="6">
        <v>0</v>
      </c>
    </row>
    <row r="16" spans="1:33" x14ac:dyDescent="0.25">
      <c r="A16" s="5" t="s">
        <v>73</v>
      </c>
      <c r="B16" s="8">
        <v>50000</v>
      </c>
      <c r="C16" s="8">
        <v>0</v>
      </c>
      <c r="D16" s="8">
        <f>B16-C16</f>
        <v>50000</v>
      </c>
      <c r="E16" s="8">
        <f>D16*60%</f>
        <v>30000</v>
      </c>
      <c r="F16" s="8">
        <f t="shared" si="3"/>
        <v>20000</v>
      </c>
      <c r="H16" s="5"/>
      <c r="I16" s="6">
        <v>0</v>
      </c>
    </row>
    <row r="17" spans="1:9" x14ac:dyDescent="0.25">
      <c r="A17" s="5" t="s">
        <v>74</v>
      </c>
      <c r="B17" s="8">
        <v>70000</v>
      </c>
      <c r="C17" s="8">
        <v>0</v>
      </c>
      <c r="D17" s="8">
        <f>B17-C17</f>
        <v>70000</v>
      </c>
      <c r="E17" s="8">
        <f>D17*60%</f>
        <v>42000</v>
      </c>
      <c r="F17" s="8">
        <f t="shared" si="3"/>
        <v>28000</v>
      </c>
      <c r="H17" s="5"/>
      <c r="I17" s="6">
        <v>0</v>
      </c>
    </row>
    <row r="18" spans="1:9" x14ac:dyDescent="0.25">
      <c r="A18" s="5" t="s">
        <v>75</v>
      </c>
      <c r="B18" s="8">
        <v>100000</v>
      </c>
      <c r="C18" s="8"/>
      <c r="D18" s="8"/>
      <c r="E18" s="8">
        <v>60000</v>
      </c>
      <c r="F18" s="8">
        <v>40000</v>
      </c>
      <c r="H18" s="24"/>
      <c r="I18" s="49"/>
    </row>
    <row r="19" spans="1:9" x14ac:dyDescent="0.25">
      <c r="A19" s="5" t="s">
        <v>80</v>
      </c>
      <c r="B19" s="8">
        <v>100000</v>
      </c>
      <c r="C19" s="8"/>
      <c r="D19" s="8">
        <v>100000</v>
      </c>
      <c r="E19" s="8">
        <v>60000</v>
      </c>
      <c r="F19" s="8">
        <v>40000</v>
      </c>
      <c r="H19" s="24"/>
      <c r="I19" s="49"/>
    </row>
    <row r="20" spans="1:9" x14ac:dyDescent="0.25">
      <c r="A20" s="5" t="s">
        <v>82</v>
      </c>
      <c r="B20" s="8">
        <v>70000</v>
      </c>
      <c r="C20" s="8"/>
      <c r="D20" s="8">
        <v>70000</v>
      </c>
      <c r="E20" s="8">
        <v>42000</v>
      </c>
      <c r="F20" s="8">
        <v>28000</v>
      </c>
      <c r="H20" s="24"/>
      <c r="I20" s="49"/>
    </row>
    <row r="21" spans="1:9" x14ac:dyDescent="0.25">
      <c r="A21" s="5" t="s">
        <v>81</v>
      </c>
      <c r="B21" s="8">
        <v>100000</v>
      </c>
      <c r="C21" s="8"/>
      <c r="D21" s="8">
        <v>100000</v>
      </c>
      <c r="E21" s="8">
        <v>60000</v>
      </c>
      <c r="F21" s="8">
        <v>40000</v>
      </c>
      <c r="H21" s="24"/>
      <c r="I21" s="49"/>
    </row>
    <row r="22" spans="1:9" x14ac:dyDescent="0.25">
      <c r="A22" s="5" t="s">
        <v>83</v>
      </c>
      <c r="B22" s="8">
        <v>60000</v>
      </c>
      <c r="C22" s="8"/>
      <c r="D22" s="8">
        <v>60000</v>
      </c>
      <c r="E22" s="8">
        <v>36000</v>
      </c>
      <c r="F22" s="8">
        <v>24000</v>
      </c>
      <c r="H22" s="24"/>
      <c r="I22" s="49"/>
    </row>
    <row r="23" spans="1:9" x14ac:dyDescent="0.25">
      <c r="A23" s="13" t="s">
        <v>39</v>
      </c>
      <c r="B23" s="14">
        <f>SUM(B12:B12)</f>
        <v>60000</v>
      </c>
      <c r="C23" s="14">
        <f>SUM(C12:C12)</f>
        <v>0</v>
      </c>
      <c r="D23" s="14">
        <f>SUM(D12:D12)</f>
        <v>60000</v>
      </c>
      <c r="E23" s="14">
        <f>SUM(E12:E22)</f>
        <v>486005</v>
      </c>
      <c r="F23" s="14">
        <f>SUM(F12:F22)</f>
        <v>348000</v>
      </c>
      <c r="I23" s="2">
        <f>SUM(I2:I12)</f>
        <v>3800</v>
      </c>
    </row>
    <row r="24" spans="1:9" x14ac:dyDescent="0.25">
      <c r="A24" s="15" t="s">
        <v>40</v>
      </c>
      <c r="B24" s="16"/>
      <c r="C24" s="16"/>
      <c r="D24" s="16"/>
      <c r="E24" s="16"/>
      <c r="F24" s="16"/>
    </row>
    <row r="25" spans="1:9" x14ac:dyDescent="0.25">
      <c r="A25" s="5"/>
      <c r="B25" s="8">
        <v>0</v>
      </c>
      <c r="C25" s="8">
        <v>0</v>
      </c>
      <c r="D25" s="8">
        <f t="shared" ref="D25:D32" si="4">B25-C25</f>
        <v>0</v>
      </c>
      <c r="E25" s="19">
        <f t="shared" ref="E25:E32" si="5">D25*60%</f>
        <v>0</v>
      </c>
      <c r="F25" s="19">
        <f t="shared" ref="F25:F32" si="6">D25*40%</f>
        <v>0</v>
      </c>
    </row>
    <row r="26" spans="1:9" x14ac:dyDescent="0.25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  <c r="H26" s="9" t="s">
        <v>13</v>
      </c>
      <c r="I26" s="10">
        <f>E103</f>
        <v>2304005</v>
      </c>
    </row>
    <row r="27" spans="1:9" x14ac:dyDescent="0.25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9" t="s">
        <v>7</v>
      </c>
      <c r="I27" s="10">
        <f>I23</f>
        <v>3800</v>
      </c>
    </row>
    <row r="28" spans="1:9" x14ac:dyDescent="0.25">
      <c r="A28" s="5"/>
      <c r="B28" s="8">
        <v>0</v>
      </c>
      <c r="C28" s="8">
        <v>0</v>
      </c>
      <c r="D28" s="8">
        <f t="shared" si="4"/>
        <v>0</v>
      </c>
      <c r="E28" s="8">
        <f t="shared" si="5"/>
        <v>0</v>
      </c>
      <c r="F28" s="8">
        <f t="shared" si="6"/>
        <v>0</v>
      </c>
      <c r="H28" s="9" t="s">
        <v>12</v>
      </c>
      <c r="I28" s="10">
        <f>I26-I27</f>
        <v>2300205</v>
      </c>
    </row>
    <row r="29" spans="1:9" x14ac:dyDescent="0.25">
      <c r="A29" s="5"/>
      <c r="B29" s="8">
        <v>0</v>
      </c>
      <c r="C29" s="8">
        <v>0</v>
      </c>
      <c r="D29" s="8">
        <f t="shared" si="4"/>
        <v>0</v>
      </c>
      <c r="E29" s="8">
        <f t="shared" si="5"/>
        <v>0</v>
      </c>
      <c r="F29" s="8">
        <f t="shared" si="6"/>
        <v>0</v>
      </c>
    </row>
    <row r="30" spans="1:9" x14ac:dyDescent="0.25">
      <c r="A30" s="5"/>
      <c r="B30" s="8">
        <v>0</v>
      </c>
      <c r="C30" s="8">
        <v>0</v>
      </c>
      <c r="D30" s="8">
        <f t="shared" si="4"/>
        <v>0</v>
      </c>
      <c r="E30" s="8">
        <f t="shared" si="5"/>
        <v>0</v>
      </c>
      <c r="F30" s="8">
        <f t="shared" si="6"/>
        <v>0</v>
      </c>
    </row>
    <row r="31" spans="1:9" x14ac:dyDescent="0.25">
      <c r="A31" s="5"/>
      <c r="B31" s="8">
        <v>0</v>
      </c>
      <c r="C31" s="8">
        <v>0</v>
      </c>
      <c r="D31" s="8">
        <f t="shared" si="4"/>
        <v>0</v>
      </c>
      <c r="E31" s="8">
        <f t="shared" si="5"/>
        <v>0</v>
      </c>
      <c r="F31" s="8">
        <f t="shared" si="6"/>
        <v>0</v>
      </c>
    </row>
    <row r="32" spans="1:9" x14ac:dyDescent="0.25">
      <c r="A32" s="5"/>
      <c r="B32" s="8">
        <v>0</v>
      </c>
      <c r="C32" s="8">
        <v>0</v>
      </c>
      <c r="D32" s="8">
        <f t="shared" si="4"/>
        <v>0</v>
      </c>
      <c r="E32" s="8">
        <f t="shared" si="5"/>
        <v>0</v>
      </c>
      <c r="F32" s="8">
        <f t="shared" si="6"/>
        <v>0</v>
      </c>
      <c r="H32" s="2"/>
    </row>
    <row r="33" spans="1:33" x14ac:dyDescent="0.25">
      <c r="A33" s="15" t="s">
        <v>41</v>
      </c>
      <c r="B33" s="16">
        <f>SUM(B25:B32)</f>
        <v>0</v>
      </c>
      <c r="C33" s="16">
        <f>SUM(C25:C32)</f>
        <v>0</v>
      </c>
      <c r="D33" s="16">
        <f>SUM(D25:D32)</f>
        <v>0</v>
      </c>
      <c r="E33" s="16">
        <f>SUM(E25:E32)</f>
        <v>0</v>
      </c>
      <c r="F33" s="16">
        <f>SUM(F25:F32)</f>
        <v>0</v>
      </c>
    </row>
    <row r="34" spans="1:33" x14ac:dyDescent="0.25">
      <c r="A34" s="20" t="s">
        <v>42</v>
      </c>
      <c r="B34" s="21"/>
      <c r="C34" s="21"/>
      <c r="D34" s="21"/>
      <c r="E34" s="21"/>
      <c r="F34" s="21"/>
    </row>
    <row r="35" spans="1:33" s="2" customFormat="1" x14ac:dyDescent="0.25">
      <c r="A35" s="5"/>
      <c r="B35" s="8">
        <v>0</v>
      </c>
      <c r="C35" s="8">
        <v>0</v>
      </c>
      <c r="D35" s="8">
        <f t="shared" ref="D35:D41" si="7">B35-C35</f>
        <v>0</v>
      </c>
      <c r="E35" s="8">
        <f t="shared" ref="E35:E41" si="8">D35*60%</f>
        <v>0</v>
      </c>
      <c r="F35" s="8">
        <f t="shared" ref="F35:F41" si="9">D35*40%</f>
        <v>0</v>
      </c>
      <c r="G35"/>
      <c r="H35" s="2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2" customFormat="1" x14ac:dyDescent="0.25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  <c r="G36"/>
      <c r="H36" s="24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5">
      <c r="A37" s="5"/>
      <c r="B37" s="8">
        <v>0</v>
      </c>
      <c r="C37" s="8">
        <v>0</v>
      </c>
      <c r="D37" s="8">
        <f t="shared" si="7"/>
        <v>0</v>
      </c>
      <c r="E37" s="8">
        <f t="shared" si="8"/>
        <v>0</v>
      </c>
      <c r="F37" s="8">
        <f t="shared" si="9"/>
        <v>0</v>
      </c>
    </row>
    <row r="38" spans="1:33" x14ac:dyDescent="0.25">
      <c r="A38" s="5"/>
      <c r="B38" s="8">
        <v>0</v>
      </c>
      <c r="C38" s="8">
        <v>0</v>
      </c>
      <c r="D38" s="8">
        <f t="shared" si="7"/>
        <v>0</v>
      </c>
      <c r="E38" s="8">
        <f t="shared" si="8"/>
        <v>0</v>
      </c>
      <c r="F38" s="8">
        <f t="shared" si="9"/>
        <v>0</v>
      </c>
    </row>
    <row r="39" spans="1:33" x14ac:dyDescent="0.25">
      <c r="A39" s="5"/>
      <c r="B39" s="8">
        <v>0</v>
      </c>
      <c r="C39" s="8">
        <v>0</v>
      </c>
      <c r="D39" s="8">
        <f t="shared" si="7"/>
        <v>0</v>
      </c>
      <c r="E39" s="8">
        <f t="shared" si="8"/>
        <v>0</v>
      </c>
      <c r="F39" s="8">
        <f t="shared" si="9"/>
        <v>0</v>
      </c>
    </row>
    <row r="40" spans="1:33" x14ac:dyDescent="0.25">
      <c r="A40" s="5"/>
      <c r="B40" s="8">
        <v>0</v>
      </c>
      <c r="C40" s="8">
        <v>0</v>
      </c>
      <c r="D40" s="8">
        <f t="shared" si="7"/>
        <v>0</v>
      </c>
      <c r="E40" s="8">
        <f t="shared" si="8"/>
        <v>0</v>
      </c>
      <c r="F40" s="8">
        <f t="shared" si="9"/>
        <v>0</v>
      </c>
    </row>
    <row r="41" spans="1:33" x14ac:dyDescent="0.25">
      <c r="A41" s="5"/>
      <c r="B41" s="8">
        <v>0</v>
      </c>
      <c r="C41" s="8">
        <v>0</v>
      </c>
      <c r="D41" s="8">
        <f t="shared" si="7"/>
        <v>0</v>
      </c>
      <c r="E41" s="8">
        <f t="shared" si="8"/>
        <v>0</v>
      </c>
      <c r="F41" s="8">
        <f t="shared" si="9"/>
        <v>0</v>
      </c>
    </row>
    <row r="42" spans="1:33" x14ac:dyDescent="0.25">
      <c r="A42" s="20" t="s">
        <v>43</v>
      </c>
      <c r="B42" s="21">
        <f>SUM(B35:B41)</f>
        <v>0</v>
      </c>
      <c r="C42" s="21">
        <f>SUM(C35:C41)</f>
        <v>0</v>
      </c>
      <c r="D42" s="21">
        <f>SUM(D35:D41)</f>
        <v>0</v>
      </c>
      <c r="E42" s="21">
        <f>SUM(E35:E41)</f>
        <v>0</v>
      </c>
      <c r="F42" s="21">
        <f>SUM(F35:F41)</f>
        <v>0</v>
      </c>
    </row>
    <row r="43" spans="1:33" x14ac:dyDescent="0.25">
      <c r="A43" s="47" t="s">
        <v>44</v>
      </c>
      <c r="B43" s="48">
        <v>0</v>
      </c>
      <c r="C43" s="48">
        <v>0</v>
      </c>
      <c r="D43" s="48">
        <f>B43-C43</f>
        <v>0</v>
      </c>
      <c r="E43" s="48">
        <f>D43*60%</f>
        <v>0</v>
      </c>
      <c r="F43" s="48">
        <f>D43*40%</f>
        <v>0</v>
      </c>
    </row>
    <row r="44" spans="1:33" x14ac:dyDescent="0.25">
      <c r="A44" s="28"/>
      <c r="B44" s="29">
        <v>0</v>
      </c>
      <c r="C44" s="29">
        <v>0</v>
      </c>
      <c r="D44" s="29">
        <f t="shared" ref="D44:D68" si="10">B44-C44</f>
        <v>0</v>
      </c>
      <c r="E44" s="29">
        <f t="shared" ref="E44:E68" si="11">D44*60%</f>
        <v>0</v>
      </c>
      <c r="F44" s="29">
        <f t="shared" ref="F44:F68" si="12">D44*40%</f>
        <v>0</v>
      </c>
    </row>
    <row r="45" spans="1:33" x14ac:dyDescent="0.25">
      <c r="A45" s="28"/>
      <c r="B45" s="29">
        <v>0</v>
      </c>
      <c r="C45" s="29">
        <v>0</v>
      </c>
      <c r="D45" s="29">
        <f t="shared" si="10"/>
        <v>0</v>
      </c>
      <c r="E45" s="29">
        <f t="shared" si="11"/>
        <v>0</v>
      </c>
      <c r="F45" s="29">
        <f t="shared" si="12"/>
        <v>0</v>
      </c>
    </row>
    <row r="46" spans="1:33" x14ac:dyDescent="0.25">
      <c r="A46" s="28"/>
      <c r="B46" s="29">
        <v>0</v>
      </c>
      <c r="C46" s="29">
        <v>0</v>
      </c>
      <c r="D46" s="29">
        <f t="shared" si="10"/>
        <v>0</v>
      </c>
      <c r="E46" s="29">
        <f t="shared" si="11"/>
        <v>0</v>
      </c>
      <c r="F46" s="29">
        <f t="shared" si="12"/>
        <v>0</v>
      </c>
    </row>
    <row r="47" spans="1:33" x14ac:dyDescent="0.25">
      <c r="A47" s="28"/>
      <c r="B47" s="29">
        <v>0</v>
      </c>
      <c r="C47" s="29">
        <v>0</v>
      </c>
      <c r="D47" s="29">
        <f t="shared" si="10"/>
        <v>0</v>
      </c>
      <c r="E47" s="29">
        <f t="shared" si="11"/>
        <v>0</v>
      </c>
      <c r="F47" s="29">
        <f t="shared" si="12"/>
        <v>0</v>
      </c>
    </row>
    <row r="48" spans="1:33" x14ac:dyDescent="0.25">
      <c r="A48" s="28"/>
      <c r="B48" s="29">
        <v>0</v>
      </c>
      <c r="C48" s="29">
        <v>0</v>
      </c>
      <c r="D48" s="29">
        <f t="shared" si="10"/>
        <v>0</v>
      </c>
      <c r="E48" s="29">
        <f t="shared" si="11"/>
        <v>0</v>
      </c>
      <c r="F48" s="29">
        <f t="shared" si="12"/>
        <v>0</v>
      </c>
    </row>
    <row r="49" spans="1:6" x14ac:dyDescent="0.25">
      <c r="A49" s="28"/>
      <c r="B49" s="29">
        <v>0</v>
      </c>
      <c r="C49" s="29">
        <v>0</v>
      </c>
      <c r="D49" s="29">
        <f t="shared" si="10"/>
        <v>0</v>
      </c>
      <c r="E49" s="29">
        <f t="shared" si="11"/>
        <v>0</v>
      </c>
      <c r="F49" s="29">
        <f t="shared" si="12"/>
        <v>0</v>
      </c>
    </row>
    <row r="50" spans="1:6" x14ac:dyDescent="0.25">
      <c r="A50" s="28"/>
      <c r="B50" s="29">
        <v>0</v>
      </c>
      <c r="C50" s="29">
        <v>0</v>
      </c>
      <c r="D50" s="29">
        <f t="shared" si="10"/>
        <v>0</v>
      </c>
      <c r="E50" s="29">
        <f t="shared" si="11"/>
        <v>0</v>
      </c>
      <c r="F50" s="29">
        <f t="shared" si="12"/>
        <v>0</v>
      </c>
    </row>
    <row r="51" spans="1:6" x14ac:dyDescent="0.25">
      <c r="A51" s="28"/>
      <c r="B51" s="29">
        <v>0</v>
      </c>
      <c r="C51" s="29">
        <v>0</v>
      </c>
      <c r="D51" s="29">
        <f t="shared" si="10"/>
        <v>0</v>
      </c>
      <c r="E51" s="29">
        <f t="shared" si="11"/>
        <v>0</v>
      </c>
      <c r="F51" s="29">
        <f t="shared" si="12"/>
        <v>0</v>
      </c>
    </row>
    <row r="52" spans="1:6" x14ac:dyDescent="0.25">
      <c r="A52" s="28"/>
      <c r="B52" s="29">
        <v>0</v>
      </c>
      <c r="C52" s="29">
        <v>0</v>
      </c>
      <c r="D52" s="29">
        <f t="shared" si="10"/>
        <v>0</v>
      </c>
      <c r="E52" s="29">
        <f t="shared" si="11"/>
        <v>0</v>
      </c>
      <c r="F52" s="29">
        <f t="shared" si="12"/>
        <v>0</v>
      </c>
    </row>
    <row r="53" spans="1:6" x14ac:dyDescent="0.25">
      <c r="A53" s="28"/>
      <c r="B53" s="29">
        <v>0</v>
      </c>
      <c r="C53" s="29">
        <v>0</v>
      </c>
      <c r="D53" s="29">
        <f t="shared" si="10"/>
        <v>0</v>
      </c>
      <c r="E53" s="29">
        <f t="shared" si="11"/>
        <v>0</v>
      </c>
      <c r="F53" s="29">
        <f t="shared" si="12"/>
        <v>0</v>
      </c>
    </row>
    <row r="54" spans="1:6" x14ac:dyDescent="0.25">
      <c r="A54" s="28"/>
      <c r="B54" s="29">
        <v>0</v>
      </c>
      <c r="C54" s="29">
        <v>0</v>
      </c>
      <c r="D54" s="29">
        <f t="shared" si="10"/>
        <v>0</v>
      </c>
      <c r="E54" s="29">
        <f t="shared" si="11"/>
        <v>0</v>
      </c>
      <c r="F54" s="29">
        <f t="shared" si="12"/>
        <v>0</v>
      </c>
    </row>
    <row r="55" spans="1:6" x14ac:dyDescent="0.25">
      <c r="A55" s="28"/>
      <c r="B55" s="29">
        <v>0</v>
      </c>
      <c r="C55" s="29">
        <v>0</v>
      </c>
      <c r="D55" s="29">
        <f t="shared" si="10"/>
        <v>0</v>
      </c>
      <c r="E55" s="29">
        <f t="shared" si="11"/>
        <v>0</v>
      </c>
      <c r="F55" s="29">
        <f t="shared" si="12"/>
        <v>0</v>
      </c>
    </row>
    <row r="56" spans="1:6" x14ac:dyDescent="0.25">
      <c r="A56" s="28"/>
      <c r="B56" s="29">
        <v>0</v>
      </c>
      <c r="C56" s="29">
        <v>0</v>
      </c>
      <c r="D56" s="29">
        <f t="shared" si="10"/>
        <v>0</v>
      </c>
      <c r="E56" s="29">
        <f t="shared" si="11"/>
        <v>0</v>
      </c>
      <c r="F56" s="29">
        <f t="shared" si="12"/>
        <v>0</v>
      </c>
    </row>
    <row r="57" spans="1:6" x14ac:dyDescent="0.25">
      <c r="A57" s="28"/>
      <c r="B57" s="29">
        <v>0</v>
      </c>
      <c r="C57" s="29">
        <v>0</v>
      </c>
      <c r="D57" s="29">
        <f t="shared" si="10"/>
        <v>0</v>
      </c>
      <c r="E57" s="29">
        <f t="shared" si="11"/>
        <v>0</v>
      </c>
      <c r="F57" s="29">
        <f t="shared" si="12"/>
        <v>0</v>
      </c>
    </row>
    <row r="58" spans="1:6" x14ac:dyDescent="0.25">
      <c r="A58" s="28"/>
      <c r="B58" s="29">
        <v>0</v>
      </c>
      <c r="C58" s="29">
        <v>0</v>
      </c>
      <c r="D58" s="29">
        <f t="shared" si="10"/>
        <v>0</v>
      </c>
      <c r="E58" s="29">
        <f t="shared" si="11"/>
        <v>0</v>
      </c>
      <c r="F58" s="29">
        <f t="shared" si="12"/>
        <v>0</v>
      </c>
    </row>
    <row r="59" spans="1:6" x14ac:dyDescent="0.25">
      <c r="A59" s="28"/>
      <c r="B59" s="29">
        <v>0</v>
      </c>
      <c r="C59" s="29">
        <v>0</v>
      </c>
      <c r="D59" s="29">
        <f t="shared" si="10"/>
        <v>0</v>
      </c>
      <c r="E59" s="29">
        <f t="shared" si="11"/>
        <v>0</v>
      </c>
      <c r="F59" s="29">
        <f t="shared" si="12"/>
        <v>0</v>
      </c>
    </row>
    <row r="60" spans="1:6" x14ac:dyDescent="0.25">
      <c r="A60" s="28"/>
      <c r="B60" s="29">
        <v>0</v>
      </c>
      <c r="C60" s="29">
        <v>0</v>
      </c>
      <c r="D60" s="29">
        <f t="shared" si="10"/>
        <v>0</v>
      </c>
      <c r="E60" s="29">
        <f t="shared" si="11"/>
        <v>0</v>
      </c>
      <c r="F60" s="29">
        <f t="shared" si="12"/>
        <v>0</v>
      </c>
    </row>
    <row r="61" spans="1:6" x14ac:dyDescent="0.25">
      <c r="A61" s="28"/>
      <c r="B61" s="29">
        <v>0</v>
      </c>
      <c r="C61" s="29">
        <v>0</v>
      </c>
      <c r="D61" s="29">
        <f t="shared" si="10"/>
        <v>0</v>
      </c>
      <c r="E61" s="29">
        <f t="shared" si="11"/>
        <v>0</v>
      </c>
      <c r="F61" s="29">
        <f t="shared" si="12"/>
        <v>0</v>
      </c>
    </row>
    <row r="62" spans="1:6" x14ac:dyDescent="0.25">
      <c r="A62" s="28"/>
      <c r="B62" s="29">
        <v>0</v>
      </c>
      <c r="C62" s="29">
        <v>0</v>
      </c>
      <c r="D62" s="29">
        <f t="shared" si="10"/>
        <v>0</v>
      </c>
      <c r="E62" s="29">
        <f t="shared" si="11"/>
        <v>0</v>
      </c>
      <c r="F62" s="29">
        <f t="shared" si="12"/>
        <v>0</v>
      </c>
    </row>
    <row r="63" spans="1:6" x14ac:dyDescent="0.25">
      <c r="A63" s="28"/>
      <c r="B63" s="29">
        <v>0</v>
      </c>
      <c r="C63" s="29">
        <v>0</v>
      </c>
      <c r="D63" s="29">
        <f t="shared" si="10"/>
        <v>0</v>
      </c>
      <c r="E63" s="29">
        <f t="shared" si="11"/>
        <v>0</v>
      </c>
      <c r="F63" s="29">
        <f t="shared" si="12"/>
        <v>0</v>
      </c>
    </row>
    <row r="64" spans="1:6" x14ac:dyDescent="0.25">
      <c r="A64" s="30"/>
      <c r="B64" s="29">
        <v>0</v>
      </c>
      <c r="C64" s="29">
        <v>0</v>
      </c>
      <c r="D64" s="29">
        <f t="shared" si="10"/>
        <v>0</v>
      </c>
      <c r="E64" s="29">
        <f t="shared" si="11"/>
        <v>0</v>
      </c>
      <c r="F64" s="29">
        <f t="shared" si="12"/>
        <v>0</v>
      </c>
    </row>
    <row r="65" spans="1:6" x14ac:dyDescent="0.25">
      <c r="A65" s="28"/>
      <c r="B65" s="29">
        <v>0</v>
      </c>
      <c r="C65" s="29">
        <v>0</v>
      </c>
      <c r="D65" s="29">
        <f t="shared" si="10"/>
        <v>0</v>
      </c>
      <c r="E65" s="29">
        <f t="shared" si="11"/>
        <v>0</v>
      </c>
      <c r="F65" s="29">
        <f t="shared" si="12"/>
        <v>0</v>
      </c>
    </row>
    <row r="66" spans="1:6" x14ac:dyDescent="0.25">
      <c r="A66" s="28"/>
      <c r="B66" s="29">
        <v>0</v>
      </c>
      <c r="C66" s="29">
        <v>0</v>
      </c>
      <c r="D66" s="29">
        <f t="shared" si="10"/>
        <v>0</v>
      </c>
      <c r="E66" s="29">
        <f t="shared" si="11"/>
        <v>0</v>
      </c>
      <c r="F66" s="29">
        <f t="shared" si="12"/>
        <v>0</v>
      </c>
    </row>
    <row r="67" spans="1:6" x14ac:dyDescent="0.25">
      <c r="A67" s="28"/>
      <c r="B67" s="29">
        <v>0</v>
      </c>
      <c r="C67" s="29">
        <v>0</v>
      </c>
      <c r="D67" s="29">
        <f t="shared" si="10"/>
        <v>0</v>
      </c>
      <c r="E67" s="29">
        <f t="shared" si="11"/>
        <v>0</v>
      </c>
      <c r="F67" s="29">
        <f t="shared" si="12"/>
        <v>0</v>
      </c>
    </row>
    <row r="68" spans="1:6" x14ac:dyDescent="0.25">
      <c r="A68" s="28"/>
      <c r="B68" s="29">
        <v>0</v>
      </c>
      <c r="C68" s="29">
        <v>0</v>
      </c>
      <c r="D68" s="29">
        <f t="shared" si="10"/>
        <v>0</v>
      </c>
      <c r="E68" s="29">
        <f t="shared" si="11"/>
        <v>0</v>
      </c>
      <c r="F68" s="29">
        <f t="shared" si="12"/>
        <v>0</v>
      </c>
    </row>
    <row r="69" spans="1:6" x14ac:dyDescent="0.25">
      <c r="A69" s="31" t="s">
        <v>45</v>
      </c>
      <c r="B69" s="32">
        <f>SUM(B64:B68)</f>
        <v>0</v>
      </c>
      <c r="C69" s="32">
        <f>SUM(C64:C68)</f>
        <v>0</v>
      </c>
      <c r="D69" s="32">
        <f>SUM(D64:D68)</f>
        <v>0</v>
      </c>
      <c r="E69" s="32">
        <f>SUM(E64:E68)</f>
        <v>0</v>
      </c>
      <c r="F69" s="32">
        <f>SUM(F64:F68)</f>
        <v>0</v>
      </c>
    </row>
    <row r="70" spans="1:6" x14ac:dyDescent="0.25">
      <c r="A70" s="17" t="s">
        <v>18</v>
      </c>
      <c r="B70" s="18"/>
      <c r="C70" s="18"/>
      <c r="D70" s="18"/>
      <c r="E70" s="18"/>
      <c r="F70" s="18"/>
    </row>
    <row r="71" spans="1:6" x14ac:dyDescent="0.25">
      <c r="A71" s="5" t="s">
        <v>67</v>
      </c>
      <c r="B71" s="8">
        <v>150000</v>
      </c>
      <c r="C71" s="8">
        <v>0</v>
      </c>
      <c r="D71" s="8">
        <f t="shared" ref="D71:D82" si="13">B71-C71</f>
        <v>150000</v>
      </c>
      <c r="E71" s="8">
        <f t="shared" ref="E71:E83" si="14">D71</f>
        <v>150000</v>
      </c>
      <c r="F71" s="8"/>
    </row>
    <row r="72" spans="1:6" x14ac:dyDescent="0.25">
      <c r="A72" s="5" t="s">
        <v>54</v>
      </c>
      <c r="B72" s="8">
        <v>60000</v>
      </c>
      <c r="C72" s="8">
        <v>0</v>
      </c>
      <c r="D72" s="8">
        <f t="shared" si="13"/>
        <v>60000</v>
      </c>
      <c r="E72" s="8">
        <f t="shared" si="14"/>
        <v>60000</v>
      </c>
      <c r="F72" s="8"/>
    </row>
    <row r="73" spans="1:6" x14ac:dyDescent="0.25">
      <c r="A73" s="5" t="s">
        <v>69</v>
      </c>
      <c r="B73" s="8">
        <v>850000</v>
      </c>
      <c r="C73" s="8"/>
      <c r="D73" s="8">
        <f t="shared" si="13"/>
        <v>850000</v>
      </c>
      <c r="E73" s="8">
        <f t="shared" si="14"/>
        <v>850000</v>
      </c>
      <c r="F73" s="8"/>
    </row>
    <row r="74" spans="1:6" x14ac:dyDescent="0.25">
      <c r="A74" s="5" t="s">
        <v>71</v>
      </c>
      <c r="B74" s="8">
        <v>300000</v>
      </c>
      <c r="C74" s="8">
        <v>0</v>
      </c>
      <c r="D74" s="8">
        <f t="shared" si="13"/>
        <v>300000</v>
      </c>
      <c r="E74" s="8">
        <f t="shared" si="14"/>
        <v>300000</v>
      </c>
      <c r="F74" s="8"/>
    </row>
    <row r="75" spans="1:6" x14ac:dyDescent="0.25">
      <c r="A75" s="5"/>
      <c r="B75" s="8">
        <v>50000</v>
      </c>
      <c r="C75" s="8">
        <v>0</v>
      </c>
      <c r="D75" s="8">
        <f t="shared" si="13"/>
        <v>50000</v>
      </c>
      <c r="E75" s="8">
        <v>30000</v>
      </c>
      <c r="F75" s="8">
        <v>20000</v>
      </c>
    </row>
    <row r="76" spans="1:6" x14ac:dyDescent="0.25">
      <c r="A76" s="5"/>
      <c r="B76" s="8">
        <v>0</v>
      </c>
      <c r="C76" s="8">
        <v>0</v>
      </c>
      <c r="D76" s="8">
        <f t="shared" si="13"/>
        <v>0</v>
      </c>
      <c r="E76" s="8">
        <f t="shared" si="14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3"/>
        <v>0</v>
      </c>
      <c r="E77" s="8">
        <f t="shared" si="14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3"/>
        <v>0</v>
      </c>
      <c r="E78" s="8">
        <f t="shared" si="14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3"/>
        <v>0</v>
      </c>
      <c r="E79" s="8">
        <f t="shared" si="14"/>
        <v>0</v>
      </c>
      <c r="F79" s="8"/>
    </row>
    <row r="80" spans="1:6" x14ac:dyDescent="0.25">
      <c r="A80" s="17" t="s">
        <v>19</v>
      </c>
      <c r="B80" s="18">
        <f>SUM(B71:B79)</f>
        <v>1410000</v>
      </c>
      <c r="C80" s="18">
        <f>SUM(C71:C79)</f>
        <v>0</v>
      </c>
      <c r="D80" s="18">
        <f>SUM(D71:D79)</f>
        <v>1410000</v>
      </c>
      <c r="E80" s="18">
        <f>SUM(E71:E79)</f>
        <v>1390000</v>
      </c>
      <c r="F80" s="18">
        <f>SUM(F71:F79)</f>
        <v>20000</v>
      </c>
    </row>
    <row r="81" spans="1:6" x14ac:dyDescent="0.25">
      <c r="A81" s="34" t="s">
        <v>23</v>
      </c>
      <c r="B81" s="35"/>
      <c r="C81" s="35"/>
      <c r="D81" s="35"/>
      <c r="E81" s="35"/>
      <c r="F81" s="35"/>
    </row>
    <row r="82" spans="1:6" x14ac:dyDescent="0.25">
      <c r="A82" s="5"/>
      <c r="B82" s="8">
        <v>0</v>
      </c>
      <c r="C82" s="8">
        <v>0</v>
      </c>
      <c r="D82" s="8">
        <f t="shared" si="13"/>
        <v>0</v>
      </c>
      <c r="E82" s="8">
        <f t="shared" si="14"/>
        <v>0</v>
      </c>
      <c r="F82" s="8">
        <v>0</v>
      </c>
    </row>
    <row r="83" spans="1:6" x14ac:dyDescent="0.25">
      <c r="A83" s="5"/>
      <c r="B83" s="8">
        <v>0</v>
      </c>
      <c r="C83" s="8">
        <v>0</v>
      </c>
      <c r="D83" s="8">
        <f>B83-C83</f>
        <v>0</v>
      </c>
      <c r="E83" s="8">
        <f t="shared" si="14"/>
        <v>0</v>
      </c>
      <c r="F83" s="8">
        <v>0</v>
      </c>
    </row>
    <row r="84" spans="1:6" x14ac:dyDescent="0.25">
      <c r="A84" s="34" t="s">
        <v>27</v>
      </c>
      <c r="B84" s="35">
        <f>SUM(B82:B83)</f>
        <v>0</v>
      </c>
      <c r="C84" s="35">
        <f>SUM(C82:C83)</f>
        <v>0</v>
      </c>
      <c r="D84" s="35">
        <f>SUM(D82:D83)</f>
        <v>0</v>
      </c>
      <c r="E84" s="35">
        <f>SUM(E82:E83)</f>
        <v>0</v>
      </c>
      <c r="F84" s="35"/>
    </row>
    <row r="85" spans="1:6" x14ac:dyDescent="0.25">
      <c r="A85" s="38" t="s">
        <v>76</v>
      </c>
      <c r="B85" s="39"/>
      <c r="C85" s="39"/>
      <c r="D85" s="39"/>
      <c r="E85" s="39"/>
      <c r="F85" s="39"/>
    </row>
    <row r="86" spans="1:6" x14ac:dyDescent="0.25">
      <c r="A86" s="28" t="s">
        <v>78</v>
      </c>
      <c r="B86" s="29">
        <v>200000</v>
      </c>
      <c r="C86" s="29">
        <v>0</v>
      </c>
      <c r="D86" s="29">
        <f>B86-C86</f>
        <v>200000</v>
      </c>
      <c r="E86" s="29">
        <f>D86*40%</f>
        <v>80000</v>
      </c>
      <c r="F86" s="29">
        <f>D86*60%</f>
        <v>120000</v>
      </c>
    </row>
    <row r="87" spans="1:6" x14ac:dyDescent="0.25">
      <c r="A87" s="28" t="s">
        <v>79</v>
      </c>
      <c r="B87" s="29">
        <v>420000</v>
      </c>
      <c r="C87" s="29">
        <v>0</v>
      </c>
      <c r="D87" s="29">
        <f t="shared" ref="D87:D92" si="15">B87-C87</f>
        <v>420000</v>
      </c>
      <c r="E87" s="29">
        <f>D87*40%</f>
        <v>168000</v>
      </c>
      <c r="F87" s="29">
        <f>D87*60%</f>
        <v>252000</v>
      </c>
    </row>
    <row r="88" spans="1:6" x14ac:dyDescent="0.25">
      <c r="A88" s="28"/>
      <c r="B88" s="29">
        <v>0</v>
      </c>
      <c r="C88" s="29">
        <v>0</v>
      </c>
      <c r="D88" s="29">
        <f t="shared" si="15"/>
        <v>0</v>
      </c>
      <c r="E88" s="29">
        <f>D88*60%</f>
        <v>0</v>
      </c>
      <c r="F88" s="29">
        <f>D88*40%</f>
        <v>0</v>
      </c>
    </row>
    <row r="89" spans="1:6" x14ac:dyDescent="0.25">
      <c r="A89" s="28"/>
      <c r="B89" s="29">
        <v>0</v>
      </c>
      <c r="C89" s="29">
        <v>0</v>
      </c>
      <c r="D89" s="29">
        <f t="shared" si="15"/>
        <v>0</v>
      </c>
      <c r="E89" s="29">
        <f>D89*60%</f>
        <v>0</v>
      </c>
      <c r="F89" s="29">
        <f>D89*40%</f>
        <v>0</v>
      </c>
    </row>
    <row r="90" spans="1:6" x14ac:dyDescent="0.25">
      <c r="A90" s="28"/>
      <c r="B90" s="29">
        <v>0</v>
      </c>
      <c r="C90" s="29">
        <v>0</v>
      </c>
      <c r="D90" s="29">
        <f t="shared" si="15"/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15"/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15"/>
        <v>0</v>
      </c>
      <c r="E92" s="29">
        <f>D92*60%</f>
        <v>0</v>
      </c>
      <c r="F92" s="29">
        <f>D92*40%</f>
        <v>0</v>
      </c>
    </row>
    <row r="93" spans="1:6" x14ac:dyDescent="0.25">
      <c r="A93" s="38" t="s">
        <v>77</v>
      </c>
      <c r="B93" s="39">
        <f>SUM(B86:B92)</f>
        <v>620000</v>
      </c>
      <c r="C93" s="39">
        <f>SUM(C86:C92)</f>
        <v>0</v>
      </c>
      <c r="D93" s="39">
        <f>SUM(D86:D92)</f>
        <v>620000</v>
      </c>
      <c r="E93" s="39">
        <f>SUM(E86:E92)</f>
        <v>248000</v>
      </c>
      <c r="F93" s="39">
        <f>SUM(F86:F89)</f>
        <v>372000</v>
      </c>
    </row>
    <row r="94" spans="1:6" x14ac:dyDescent="0.25">
      <c r="A94" s="40" t="s">
        <v>64</v>
      </c>
      <c r="B94" s="41"/>
      <c r="C94" s="41"/>
      <c r="D94" s="41"/>
      <c r="E94" s="41"/>
      <c r="F94" s="41"/>
    </row>
    <row r="95" spans="1:6" x14ac:dyDescent="0.25">
      <c r="A95" s="28" t="s">
        <v>65</v>
      </c>
      <c r="B95" s="29">
        <v>450000</v>
      </c>
      <c r="C95" s="29">
        <v>0</v>
      </c>
      <c r="D95" s="29">
        <f>B95-C95</f>
        <v>450000</v>
      </c>
      <c r="E95" s="29">
        <f>D95*40%</f>
        <v>180000</v>
      </c>
      <c r="F95" s="29">
        <f>D95*60%</f>
        <v>270000</v>
      </c>
    </row>
    <row r="96" spans="1:6" x14ac:dyDescent="0.25">
      <c r="A96" s="28"/>
      <c r="B96" s="29">
        <v>0</v>
      </c>
      <c r="C96" s="29">
        <v>0</v>
      </c>
      <c r="D96" s="29">
        <f t="shared" ref="D96:D101" si="16">B96-C96</f>
        <v>0</v>
      </c>
      <c r="E96" s="29">
        <f t="shared" ref="E96:E101" si="17">D96*60%</f>
        <v>0</v>
      </c>
      <c r="F96" s="29">
        <f t="shared" ref="F96:F101" si="18">D96*40%</f>
        <v>0</v>
      </c>
    </row>
    <row r="97" spans="1:6" x14ac:dyDescent="0.25">
      <c r="A97" s="28"/>
      <c r="B97" s="29">
        <v>0</v>
      </c>
      <c r="C97" s="29">
        <v>0</v>
      </c>
      <c r="D97" s="29">
        <f t="shared" si="16"/>
        <v>0</v>
      </c>
      <c r="E97" s="29">
        <f t="shared" si="17"/>
        <v>0</v>
      </c>
      <c r="F97" s="29">
        <f t="shared" si="18"/>
        <v>0</v>
      </c>
    </row>
    <row r="98" spans="1:6" x14ac:dyDescent="0.25">
      <c r="A98" s="28"/>
      <c r="B98" s="29">
        <v>0</v>
      </c>
      <c r="C98" s="29">
        <v>0</v>
      </c>
      <c r="D98" s="29">
        <f t="shared" si="16"/>
        <v>0</v>
      </c>
      <c r="E98" s="29">
        <f t="shared" si="17"/>
        <v>0</v>
      </c>
      <c r="F98" s="29">
        <f t="shared" si="18"/>
        <v>0</v>
      </c>
    </row>
    <row r="99" spans="1:6" x14ac:dyDescent="0.25">
      <c r="A99" s="28"/>
      <c r="B99" s="29">
        <v>0</v>
      </c>
      <c r="C99" s="29">
        <v>0</v>
      </c>
      <c r="D99" s="29">
        <f t="shared" si="16"/>
        <v>0</v>
      </c>
      <c r="E99" s="29">
        <f t="shared" si="17"/>
        <v>0</v>
      </c>
      <c r="F99" s="29">
        <f t="shared" si="18"/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16"/>
        <v>0</v>
      </c>
      <c r="E100" s="29">
        <f t="shared" si="17"/>
        <v>0</v>
      </c>
      <c r="F100" s="29">
        <f t="shared" si="18"/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16"/>
        <v>0</v>
      </c>
      <c r="E101" s="29">
        <f t="shared" si="17"/>
        <v>0</v>
      </c>
      <c r="F101" s="29">
        <f t="shared" si="18"/>
        <v>0</v>
      </c>
    </row>
    <row r="102" spans="1:6" x14ac:dyDescent="0.25">
      <c r="A102" s="40" t="s">
        <v>33</v>
      </c>
      <c r="B102" s="41">
        <f>SUM(B95:B101)</f>
        <v>450000</v>
      </c>
      <c r="C102" s="41">
        <f>SUM(C95:C101)</f>
        <v>0</v>
      </c>
      <c r="D102" s="41">
        <f>SUM(D95:D101)</f>
        <v>450000</v>
      </c>
      <c r="E102" s="41">
        <f>SUM(E95:E101)</f>
        <v>180000</v>
      </c>
      <c r="F102" s="41">
        <f>SUM(F95:F101)</f>
        <v>270000</v>
      </c>
    </row>
    <row r="103" spans="1:6" x14ac:dyDescent="0.25">
      <c r="A103" s="26" t="s">
        <v>11</v>
      </c>
      <c r="B103" s="27">
        <f>B102+B93+B84+B80+B69+B42+B33+B23+B10</f>
        <v>2540000</v>
      </c>
      <c r="C103" s="27">
        <f>C102+C93+C84+C80+C69+C42+C33+C23+C10</f>
        <v>0</v>
      </c>
      <c r="D103" s="27">
        <f>D102+D93+D84+D80+D69+D42+D33+D23+D10</f>
        <v>2540000</v>
      </c>
      <c r="E103" s="27">
        <f>E102+E93+E84+E80+E69+E42+E33+E23+E10</f>
        <v>2304005</v>
      </c>
      <c r="F103" s="27">
        <f>F102+F93+F84+F80+F69+F42+F33+F23+F10</f>
        <v>1010000</v>
      </c>
    </row>
  </sheetData>
  <autoFilter ref="A1:F87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5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2"/>
      <c r="I1" s="45" t="s">
        <v>7</v>
      </c>
      <c r="J1" s="4" t="s">
        <v>8</v>
      </c>
      <c r="K1" s="42"/>
      <c r="L1" s="42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8" t="s">
        <v>30</v>
      </c>
      <c r="C64" s="39"/>
      <c r="D64" s="39"/>
      <c r="E64" s="39"/>
      <c r="F64" s="39"/>
      <c r="G64" s="39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8" t="s">
        <v>31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G72" s="39">
        <f>SUM(G65:G71)</f>
        <v>0</v>
      </c>
      <c r="J72" s="2"/>
    </row>
    <row r="73" spans="2:10" x14ac:dyDescent="0.25">
      <c r="B73" s="40" t="s">
        <v>32</v>
      </c>
      <c r="C73" s="41"/>
      <c r="D73" s="41"/>
      <c r="E73" s="41"/>
      <c r="F73" s="41"/>
      <c r="G73" s="41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0" t="s">
        <v>33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G81" s="41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87</v>
      </c>
      <c r="I2" s="23">
        <v>80000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84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 t="s">
        <v>85</v>
      </c>
      <c r="B13" s="8">
        <v>350000</v>
      </c>
      <c r="C13" s="8">
        <v>0</v>
      </c>
      <c r="D13" s="8">
        <f t="shared" si="3"/>
        <v>350000</v>
      </c>
      <c r="E13" s="8">
        <f t="shared" si="4"/>
        <v>210000</v>
      </c>
      <c r="F13" s="8">
        <f t="shared" si="5"/>
        <v>140000</v>
      </c>
      <c r="H13" s="5"/>
      <c r="I13" s="6">
        <v>0</v>
      </c>
    </row>
    <row r="14" spans="1:33" x14ac:dyDescent="0.25">
      <c r="A14" s="5" t="s">
        <v>86</v>
      </c>
      <c r="B14" s="8">
        <v>440000</v>
      </c>
      <c r="C14" s="8">
        <v>0</v>
      </c>
      <c r="D14" s="8">
        <f t="shared" si="3"/>
        <v>440000</v>
      </c>
      <c r="E14" s="8">
        <f t="shared" si="4"/>
        <v>264000</v>
      </c>
      <c r="F14" s="8">
        <f t="shared" si="5"/>
        <v>176000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534000</v>
      </c>
      <c r="F18" s="14">
        <f>SUM(F12:F16)</f>
        <v>356000</v>
      </c>
      <c r="I18" s="2">
        <f>SUM(I2:I7)</f>
        <v>80000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534000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80000</f>
        <v>80000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454000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100000</v>
      </c>
      <c r="C98" s="27">
        <f>C97+C88+C79+C75+C64+C37+C28+C18+C10</f>
        <v>0</v>
      </c>
      <c r="D98" s="27">
        <f>D97+D88+D79+D75+D64+D37+D28+D18+D10</f>
        <v>100000</v>
      </c>
      <c r="E98" s="27">
        <f>E97+E88+E79+E75+E64+E37+E28+E18+E10</f>
        <v>534000</v>
      </c>
      <c r="F98" s="27">
        <f>F97+F88+F79+F75+F64+F37+F28+F18+F10</f>
        <v>356000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5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4" zoomScale="80" zoomScaleNormal="80" workbookViewId="0">
      <selection activeCell="H5" sqref="H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94</v>
      </c>
      <c r="I2" s="23">
        <v>280000</v>
      </c>
    </row>
    <row r="3" spans="1:33" x14ac:dyDescent="0.25">
      <c r="A3" s="5" t="s">
        <v>89</v>
      </c>
      <c r="B3" s="8">
        <v>130000</v>
      </c>
      <c r="C3" s="8">
        <v>0</v>
      </c>
      <c r="D3" s="8">
        <f t="shared" ref="D3:D9" si="0">B3-C3</f>
        <v>130000</v>
      </c>
      <c r="E3" s="8">
        <f t="shared" ref="E3:E9" si="1">D3*60%</f>
        <v>78000</v>
      </c>
      <c r="F3" s="8">
        <f t="shared" ref="F3:F9" si="2">D3*40%</f>
        <v>52000</v>
      </c>
      <c r="H3" s="5"/>
      <c r="I3" s="6">
        <v>0</v>
      </c>
    </row>
    <row r="4" spans="1:33" x14ac:dyDescent="0.25">
      <c r="A4" s="5" t="s">
        <v>92</v>
      </c>
      <c r="B4" s="8">
        <v>300000</v>
      </c>
      <c r="C4" s="8">
        <v>100000</v>
      </c>
      <c r="D4" s="8">
        <f t="shared" si="0"/>
        <v>200000</v>
      </c>
      <c r="E4" s="8">
        <f>D4*60%</f>
        <v>120000</v>
      </c>
      <c r="F4" s="8">
        <f>D4*40%</f>
        <v>80000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90</v>
      </c>
      <c r="B10" s="12">
        <f>SUM(B3:B9)</f>
        <v>430000</v>
      </c>
      <c r="C10" s="12">
        <f>SUM(C3:C9)</f>
        <v>100000</v>
      </c>
      <c r="D10" s="12">
        <f>SUM(D3:D9)</f>
        <v>330000</v>
      </c>
      <c r="E10" s="12">
        <f>SUM(E3:E8)</f>
        <v>198000</v>
      </c>
      <c r="F10" s="12">
        <f>SUM(F3:F6)</f>
        <v>132000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88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 t="s">
        <v>91</v>
      </c>
      <c r="B13" s="8">
        <v>70000</v>
      </c>
      <c r="C13" s="8">
        <v>0</v>
      </c>
      <c r="D13" s="8">
        <f t="shared" si="3"/>
        <v>70000</v>
      </c>
      <c r="E13" s="8">
        <f t="shared" si="4"/>
        <v>42000</v>
      </c>
      <c r="F13" s="8">
        <f t="shared" si="5"/>
        <v>28000</v>
      </c>
      <c r="H13" s="5"/>
      <c r="I13" s="6">
        <v>0</v>
      </c>
    </row>
    <row r="14" spans="1:33" x14ac:dyDescent="0.25">
      <c r="A14" s="5" t="s">
        <v>93</v>
      </c>
      <c r="B14" s="8">
        <v>130000</v>
      </c>
      <c r="C14" s="8">
        <v>25000</v>
      </c>
      <c r="D14" s="8">
        <f t="shared" si="3"/>
        <v>105000</v>
      </c>
      <c r="E14" s="8">
        <f t="shared" si="4"/>
        <v>63000</v>
      </c>
      <c r="F14" s="8">
        <f t="shared" si="5"/>
        <v>42000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165000</v>
      </c>
      <c r="F18" s="14">
        <f>SUM(F12:F17)</f>
        <v>110000</v>
      </c>
      <c r="I18" s="2">
        <f>SUM(I2:I6)</f>
        <v>280000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363000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280000</f>
        <v>280000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530000</v>
      </c>
      <c r="C98" s="27">
        <f>C97+C88+C79+C75+C64+C37+C28+C18+C10</f>
        <v>100000</v>
      </c>
      <c r="D98" s="27">
        <f>D97+D88+D79+D75+D64+D37+D28+D18+D10</f>
        <v>430000</v>
      </c>
      <c r="E98" s="27">
        <f>E97+E88+E79+E75+E64+E37+E28+E18+E10</f>
        <v>363000</v>
      </c>
      <c r="F98" s="27">
        <f>F97+F88+F79+F75+F64+F37+F28+F18+F10</f>
        <v>242000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80" zoomScaleNormal="80" workbookViewId="0">
      <selection activeCell="H44" sqref="H4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395</v>
      </c>
      <c r="I2" s="23">
        <v>167000</v>
      </c>
    </row>
    <row r="3" spans="1:33" x14ac:dyDescent="0.25">
      <c r="A3" s="5" t="s">
        <v>113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87</v>
      </c>
      <c r="I3" s="6">
        <v>50000</v>
      </c>
    </row>
    <row r="4" spans="1:33" x14ac:dyDescent="0.25">
      <c r="A4" s="5" t="s">
        <v>55</v>
      </c>
      <c r="B4" s="8">
        <v>1100000</v>
      </c>
      <c r="C4" s="8">
        <v>180000</v>
      </c>
      <c r="D4" s="8">
        <f t="shared" si="0"/>
        <v>920000</v>
      </c>
      <c r="E4" s="8">
        <f t="shared" si="1"/>
        <v>552000</v>
      </c>
      <c r="F4" s="8">
        <f t="shared" si="2"/>
        <v>368000</v>
      </c>
      <c r="H4" s="5" t="s">
        <v>128</v>
      </c>
      <c r="I4" s="6">
        <v>100000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1170000</v>
      </c>
      <c r="C10" s="12">
        <f>SUM(C3:C9)</f>
        <v>180000</v>
      </c>
      <c r="D10" s="12">
        <f>SUM(D3:D9)</f>
        <v>990000</v>
      </c>
      <c r="E10" s="12">
        <f>SUM(E3:E9)</f>
        <v>594000</v>
      </c>
      <c r="F10" s="12">
        <f>SUM(F3:F9)</f>
        <v>396000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110</v>
      </c>
      <c r="B12" s="8">
        <v>200000</v>
      </c>
      <c r="C12" s="8">
        <v>0</v>
      </c>
      <c r="D12" s="8">
        <f t="shared" ref="D12:D17" si="3">B12-C12</f>
        <v>200000</v>
      </c>
      <c r="E12" s="8">
        <f t="shared" ref="E12:E17" si="4">D12*60%</f>
        <v>120000</v>
      </c>
      <c r="F12" s="8">
        <f t="shared" ref="F12:F17" si="5">D12*40%</f>
        <v>80000</v>
      </c>
      <c r="H12" s="5"/>
      <c r="I12" s="6">
        <v>0</v>
      </c>
    </row>
    <row r="13" spans="1:33" x14ac:dyDescent="0.25">
      <c r="A13" s="5" t="s">
        <v>114</v>
      </c>
      <c r="B13" s="8">
        <v>630000</v>
      </c>
      <c r="C13" s="8">
        <v>100000</v>
      </c>
      <c r="D13" s="8">
        <f t="shared" si="3"/>
        <v>530000</v>
      </c>
      <c r="E13" s="8">
        <f t="shared" si="4"/>
        <v>318000</v>
      </c>
      <c r="F13" s="8">
        <f t="shared" si="5"/>
        <v>212000</v>
      </c>
      <c r="H13" s="5"/>
      <c r="I13" s="6">
        <v>0</v>
      </c>
    </row>
    <row r="14" spans="1:33" x14ac:dyDescent="0.25">
      <c r="A14" s="5" t="s">
        <v>115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25">
      <c r="A15" s="5" t="s">
        <v>116</v>
      </c>
      <c r="B15" s="8">
        <v>10000</v>
      </c>
      <c r="C15" s="8">
        <v>0</v>
      </c>
      <c r="D15" s="8">
        <f t="shared" si="3"/>
        <v>10000</v>
      </c>
      <c r="E15" s="8">
        <f t="shared" si="4"/>
        <v>6000</v>
      </c>
      <c r="F15" s="8">
        <f t="shared" si="5"/>
        <v>4000</v>
      </c>
      <c r="H15" s="5"/>
      <c r="I15" s="6">
        <v>0</v>
      </c>
    </row>
    <row r="16" spans="1:33" x14ac:dyDescent="0.25">
      <c r="A16" s="5" t="s">
        <v>124</v>
      </c>
      <c r="B16" s="8">
        <v>100000</v>
      </c>
      <c r="C16" s="8">
        <v>100000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504000</v>
      </c>
      <c r="F18" s="14">
        <f>SUM(F11:F17)</f>
        <v>336000</v>
      </c>
      <c r="I18" s="2">
        <f>SUM(I2:I8)</f>
        <v>317000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2768600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317000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2451600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104</v>
      </c>
      <c r="B29" s="21"/>
      <c r="C29" s="21"/>
      <c r="D29" s="21"/>
      <c r="E29" s="21"/>
      <c r="F29" s="21"/>
    </row>
    <row r="30" spans="1:33" s="2" customFormat="1" x14ac:dyDescent="0.25">
      <c r="A30" s="5" t="s">
        <v>105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70000</v>
      </c>
      <c r="C37" s="21">
        <f>SUM(C30:C36)</f>
        <v>0</v>
      </c>
      <c r="D37" s="21">
        <f>SUM(D30:D36)</f>
        <v>70000</v>
      </c>
      <c r="E37" s="21">
        <f>SUM(E30:E36)</f>
        <v>42000</v>
      </c>
      <c r="F37" s="21">
        <f>SUM(F30:F36)</f>
        <v>28000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95</v>
      </c>
      <c r="B39" s="29">
        <v>175000</v>
      </c>
      <c r="C39" s="29">
        <v>14000</v>
      </c>
      <c r="D39" s="29">
        <f t="shared" ref="D39:D63" si="12">B39-C39</f>
        <v>161000</v>
      </c>
      <c r="E39" s="29">
        <f t="shared" ref="E39:E63" si="13">D39*60%</f>
        <v>96600</v>
      </c>
      <c r="F39" s="29">
        <f>D39*40%</f>
        <v>64400</v>
      </c>
    </row>
    <row r="40" spans="1:6" x14ac:dyDescent="0.25">
      <c r="A40" s="28" t="s">
        <v>96</v>
      </c>
      <c r="B40" s="29">
        <v>80000</v>
      </c>
      <c r="C40" s="29">
        <v>0</v>
      </c>
      <c r="D40" s="29">
        <f t="shared" si="12"/>
        <v>80000</v>
      </c>
      <c r="E40" s="29">
        <f t="shared" si="13"/>
        <v>48000</v>
      </c>
      <c r="F40" s="29">
        <f t="shared" ref="F40:F63" si="14">D40*40%</f>
        <v>32000</v>
      </c>
    </row>
    <row r="41" spans="1:6" x14ac:dyDescent="0.25">
      <c r="A41" s="28" t="s">
        <v>97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98</v>
      </c>
      <c r="B42" s="29">
        <v>150000</v>
      </c>
      <c r="C42" s="29">
        <v>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99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100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101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102</v>
      </c>
      <c r="B46" s="29">
        <v>400000</v>
      </c>
      <c r="C46" s="29">
        <v>220000</v>
      </c>
      <c r="D46" s="29">
        <f t="shared" si="12"/>
        <v>180000</v>
      </c>
      <c r="E46" s="29">
        <f t="shared" si="13"/>
        <v>108000</v>
      </c>
      <c r="F46" s="29">
        <f t="shared" si="14"/>
        <v>72000</v>
      </c>
    </row>
    <row r="47" spans="1:6" x14ac:dyDescent="0.25">
      <c r="A47" s="28" t="s">
        <v>103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106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107</v>
      </c>
      <c r="B49" s="29">
        <v>30000</v>
      </c>
      <c r="C49" s="29">
        <v>0</v>
      </c>
      <c r="D49" s="29">
        <f t="shared" si="12"/>
        <v>30000</v>
      </c>
      <c r="E49" s="29">
        <v>10000</v>
      </c>
      <c r="F49" s="29">
        <v>20000</v>
      </c>
    </row>
    <row r="50" spans="1:6" x14ac:dyDescent="0.25">
      <c r="A50" s="28" t="s">
        <v>108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109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111</v>
      </c>
      <c r="B52" s="29">
        <v>60000</v>
      </c>
      <c r="C52" s="29">
        <v>0</v>
      </c>
      <c r="D52" s="29">
        <f t="shared" si="12"/>
        <v>60000</v>
      </c>
      <c r="E52" s="29">
        <f t="shared" si="13"/>
        <v>36000</v>
      </c>
      <c r="F52" s="29">
        <f t="shared" si="14"/>
        <v>24000</v>
      </c>
    </row>
    <row r="53" spans="1:6" x14ac:dyDescent="0.25">
      <c r="A53" s="28" t="s">
        <v>112</v>
      </c>
      <c r="B53" s="29">
        <v>250000</v>
      </c>
      <c r="C53" s="29">
        <v>110000</v>
      </c>
      <c r="D53" s="29">
        <f t="shared" si="12"/>
        <v>140000</v>
      </c>
      <c r="E53" s="29">
        <f t="shared" si="13"/>
        <v>84000</v>
      </c>
      <c r="F53" s="29">
        <f t="shared" si="14"/>
        <v>56000</v>
      </c>
    </row>
    <row r="54" spans="1:6" x14ac:dyDescent="0.25">
      <c r="A54" s="28" t="s">
        <v>115</v>
      </c>
      <c r="B54" s="29">
        <v>150000</v>
      </c>
      <c r="C54" s="29">
        <v>0</v>
      </c>
      <c r="D54" s="29">
        <f t="shared" si="12"/>
        <v>150000</v>
      </c>
      <c r="E54" s="29">
        <f t="shared" si="13"/>
        <v>90000</v>
      </c>
      <c r="F54" s="29">
        <f t="shared" si="14"/>
        <v>60000</v>
      </c>
    </row>
    <row r="55" spans="1:6" x14ac:dyDescent="0.25">
      <c r="A55" s="28" t="s">
        <v>119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120</v>
      </c>
      <c r="B56" s="29">
        <v>150000</v>
      </c>
      <c r="C56" s="29">
        <v>0</v>
      </c>
      <c r="D56" s="29">
        <f t="shared" si="12"/>
        <v>150000</v>
      </c>
      <c r="E56" s="29">
        <f t="shared" si="13"/>
        <v>90000</v>
      </c>
      <c r="F56" s="29">
        <f t="shared" si="14"/>
        <v>60000</v>
      </c>
    </row>
    <row r="57" spans="1:6" x14ac:dyDescent="0.25">
      <c r="A57" s="28" t="s">
        <v>121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122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123</v>
      </c>
      <c r="B59" s="29">
        <v>100000</v>
      </c>
      <c r="C59" s="29">
        <v>0</v>
      </c>
      <c r="D59" s="29">
        <f t="shared" si="12"/>
        <v>100000</v>
      </c>
      <c r="E59" s="29">
        <f t="shared" si="13"/>
        <v>60000</v>
      </c>
      <c r="F59" s="29">
        <f t="shared" si="14"/>
        <v>40000</v>
      </c>
    </row>
    <row r="60" spans="1:6" x14ac:dyDescent="0.25">
      <c r="A60" s="28" t="s">
        <v>125</v>
      </c>
      <c r="B60" s="29">
        <v>50000</v>
      </c>
      <c r="C60" s="29"/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126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127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129</v>
      </c>
      <c r="B63" s="29">
        <v>350000</v>
      </c>
      <c r="C63" s="29">
        <v>0</v>
      </c>
      <c r="D63" s="29">
        <f t="shared" si="12"/>
        <v>350000</v>
      </c>
      <c r="E63" s="29">
        <f t="shared" si="13"/>
        <v>210000</v>
      </c>
      <c r="F63" s="29">
        <f t="shared" si="14"/>
        <v>140000</v>
      </c>
    </row>
    <row r="64" spans="1:6" x14ac:dyDescent="0.25">
      <c r="A64" s="31" t="s">
        <v>45</v>
      </c>
      <c r="B64" s="32">
        <f>SUM(B59:B63)</f>
        <v>600000</v>
      </c>
      <c r="C64" s="32">
        <f>SUM(C39:C46)</f>
        <v>234000</v>
      </c>
      <c r="D64" s="32">
        <f>SUM(D59:D63)</f>
        <v>600000</v>
      </c>
      <c r="E64" s="32">
        <f>SUM(E39:E63)</f>
        <v>1408600</v>
      </c>
      <c r="F64" s="32">
        <f>SUM(F39:F63)</f>
        <v>952400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 t="s">
        <v>117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 t="s">
        <v>118</v>
      </c>
      <c r="B67" s="8">
        <v>70000</v>
      </c>
      <c r="C67" s="8">
        <v>0</v>
      </c>
      <c r="D67" s="8">
        <f t="shared" si="15"/>
        <v>70000</v>
      </c>
      <c r="E67" s="8">
        <f t="shared" si="16"/>
        <v>70000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220000</v>
      </c>
      <c r="C75" s="18">
        <f>SUM(C66:C74)</f>
        <v>0</v>
      </c>
      <c r="D75" s="18">
        <f>SUM(D66:D74)</f>
        <v>220000</v>
      </c>
      <c r="E75" s="18">
        <f>SUM(E66:E74)</f>
        <v>220000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2260000</v>
      </c>
      <c r="C98" s="27">
        <f>C97+C88+C79+C75+C64+C37+C28+C18+C10</f>
        <v>414000</v>
      </c>
      <c r="D98" s="27">
        <f>D97+D88+D79+D75+D64+D37+D28+D18+D10</f>
        <v>2080000</v>
      </c>
      <c r="E98" s="27">
        <f>E97+E88+E79+E75+E64+E37+E28+E18+E10</f>
        <v>2768600</v>
      </c>
      <c r="F98" s="27">
        <f>F97+F88+F79+F75+F64+F37+F28+F18+F10</f>
        <v>1712400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7" sqref="H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62</v>
      </c>
      <c r="B2" s="12"/>
      <c r="C2" s="12"/>
      <c r="D2" s="12"/>
      <c r="E2" s="12"/>
      <c r="F2" s="12"/>
      <c r="H2" s="22" t="s">
        <v>87</v>
      </c>
      <c r="I2" s="23">
        <v>20000</v>
      </c>
    </row>
    <row r="3" spans="1:33" x14ac:dyDescent="0.25">
      <c r="A3" s="5" t="s">
        <v>136</v>
      </c>
      <c r="B3" s="8">
        <v>160000</v>
      </c>
      <c r="C3" s="8">
        <v>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 t="s">
        <v>151</v>
      </c>
      <c r="I3" s="6">
        <v>100000</v>
      </c>
    </row>
    <row r="4" spans="1:33" x14ac:dyDescent="0.25">
      <c r="A4" s="5" t="s">
        <v>92</v>
      </c>
      <c r="B4" s="8">
        <v>500000</v>
      </c>
      <c r="C4" s="8">
        <v>24000</v>
      </c>
      <c r="D4" s="8">
        <f t="shared" si="0"/>
        <v>476000</v>
      </c>
      <c r="E4" s="8">
        <f>D4*100%</f>
        <v>476000</v>
      </c>
      <c r="F4" s="8"/>
      <c r="H4" s="5" t="s">
        <v>387</v>
      </c>
      <c r="I4" s="6">
        <v>130000</v>
      </c>
    </row>
    <row r="5" spans="1:33" x14ac:dyDescent="0.25">
      <c r="A5" s="5" t="s">
        <v>144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/>
      <c r="I5" s="6">
        <v>0</v>
      </c>
    </row>
    <row r="6" spans="1:33" x14ac:dyDescent="0.25">
      <c r="A6" s="5" t="s">
        <v>146</v>
      </c>
      <c r="B6" s="8">
        <v>148000</v>
      </c>
      <c r="C6" s="8">
        <v>0</v>
      </c>
      <c r="D6" s="8">
        <f t="shared" si="0"/>
        <v>148000</v>
      </c>
      <c r="E6" s="8">
        <f t="shared" si="1"/>
        <v>88800</v>
      </c>
      <c r="F6" s="8">
        <f t="shared" si="2"/>
        <v>59200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898000</v>
      </c>
      <c r="C10" s="12">
        <f>SUM(C3:C9)</f>
        <v>24000</v>
      </c>
      <c r="D10" s="12">
        <f>SUM(D3:D9)</f>
        <v>874000</v>
      </c>
      <c r="E10" s="12">
        <f>SUM(E3:E9)</f>
        <v>714800</v>
      </c>
      <c r="F10" s="12">
        <f>SUM(F3:F9)</f>
        <v>159200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141</v>
      </c>
      <c r="B12" s="8">
        <v>400000</v>
      </c>
      <c r="C12" s="8">
        <v>0</v>
      </c>
      <c r="D12" s="8">
        <f t="shared" ref="D12:D17" si="3">B12-C12</f>
        <v>400000</v>
      </c>
      <c r="E12" s="8">
        <f t="shared" ref="E12:E17" si="4">D12*60%</f>
        <v>240000</v>
      </c>
      <c r="F12" s="8">
        <f t="shared" ref="F12:F17" si="5">D12*40%</f>
        <v>160000</v>
      </c>
      <c r="H12" s="5"/>
      <c r="I12" s="6">
        <v>0</v>
      </c>
    </row>
    <row r="13" spans="1:33" x14ac:dyDescent="0.25">
      <c r="A13" s="5" t="s">
        <v>142</v>
      </c>
      <c r="B13" s="8">
        <v>90000</v>
      </c>
      <c r="C13" s="8">
        <v>0</v>
      </c>
      <c r="D13" s="8">
        <f t="shared" si="3"/>
        <v>90000</v>
      </c>
      <c r="E13" s="8">
        <f t="shared" si="4"/>
        <v>54000</v>
      </c>
      <c r="F13" s="8">
        <f t="shared" si="5"/>
        <v>36000</v>
      </c>
      <c r="H13" s="5"/>
      <c r="I13" s="6">
        <v>0</v>
      </c>
    </row>
    <row r="14" spans="1:33" x14ac:dyDescent="0.25">
      <c r="A14" s="5" t="s">
        <v>143</v>
      </c>
      <c r="B14" s="8">
        <v>60000</v>
      </c>
      <c r="C14" s="8">
        <v>0</v>
      </c>
      <c r="D14" s="8">
        <f t="shared" si="3"/>
        <v>60000</v>
      </c>
      <c r="E14" s="8">
        <f t="shared" si="4"/>
        <v>36000</v>
      </c>
      <c r="F14" s="8">
        <f t="shared" si="5"/>
        <v>24000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400000</v>
      </c>
      <c r="C18" s="14">
        <f>SUM(C12:C12)</f>
        <v>0</v>
      </c>
      <c r="D18" s="14">
        <f>SUM(D12:D12)</f>
        <v>400000</v>
      </c>
      <c r="E18" s="14">
        <f>SUM(E12:E17)</f>
        <v>330000</v>
      </c>
      <c r="F18" s="14">
        <f>SUM(F12:F17)</f>
        <v>220000</v>
      </c>
      <c r="I18" s="2">
        <f>SUM(I2:I8)</f>
        <v>250000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2204400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1954400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130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131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132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133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134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135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137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138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140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145</v>
      </c>
      <c r="B48" s="29">
        <v>100000</v>
      </c>
      <c r="C48" s="29">
        <v>14000</v>
      </c>
      <c r="D48" s="29">
        <f t="shared" si="12"/>
        <v>86000</v>
      </c>
      <c r="E48" s="29">
        <f t="shared" si="13"/>
        <v>51600</v>
      </c>
      <c r="F48" s="29">
        <f t="shared" si="14"/>
        <v>34400</v>
      </c>
    </row>
    <row r="49" spans="1:6" x14ac:dyDescent="0.25">
      <c r="A49" s="28" t="s">
        <v>147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148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149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150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459600</v>
      </c>
      <c r="F64" s="32">
        <f>SUM(F39:F58)</f>
        <v>306400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139</v>
      </c>
      <c r="B66" s="8">
        <v>700000</v>
      </c>
      <c r="C66" s="8">
        <v>0</v>
      </c>
      <c r="D66" s="8">
        <f t="shared" ref="D66:D78" si="15">B66-C66</f>
        <v>700000</v>
      </c>
      <c r="E66" s="8">
        <f t="shared" ref="E66:E78" si="16">D66</f>
        <v>700000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700000</v>
      </c>
      <c r="C75" s="18">
        <f>SUM(C66:C74)</f>
        <v>0</v>
      </c>
      <c r="D75" s="18">
        <f>SUM(D66:D74)</f>
        <v>700000</v>
      </c>
      <c r="E75" s="18">
        <f>SUM(E66:E74)</f>
        <v>700000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1998000</v>
      </c>
      <c r="C98" s="27">
        <f>C97+C88+C79+C75+C64+C37+C28+C18+C10</f>
        <v>24000</v>
      </c>
      <c r="D98" s="27">
        <f>D97+D88+D79+D75+D64+D37+D28+D18+D10</f>
        <v>1974000</v>
      </c>
      <c r="E98" s="27">
        <f>E97+E88+E79+E75+E64+E37+E28+E18+E10</f>
        <v>2204400</v>
      </c>
      <c r="F98" s="27">
        <f>F97+F88+F79+F75+F64+F37+F28+F18+F10</f>
        <v>685600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31" sqref="C3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2022-02-01T14:21:19Z</cp:lastPrinted>
  <dcterms:created xsi:type="dcterms:W3CDTF">2016-05-31T15:27:36Z</dcterms:created>
  <dcterms:modified xsi:type="dcterms:W3CDTF">2022-12-02T12:46:45Z</dcterms:modified>
</cp:coreProperties>
</file>