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activeTab="3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16'!$A$1:$F$81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4'!$A$1:$F$81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B4" i="2" l="1"/>
  <c r="F31" i="2"/>
  <c r="F28" i="2"/>
  <c r="F27" i="2"/>
  <c r="F24" i="2"/>
  <c r="F22" i="2"/>
  <c r="F21" i="2"/>
  <c r="F20" i="2"/>
  <c r="F18" i="2"/>
  <c r="F17" i="2"/>
  <c r="F15" i="2"/>
  <c r="F14" i="2"/>
  <c r="F13" i="2"/>
  <c r="F11" i="2"/>
  <c r="F10" i="2"/>
  <c r="F8" i="2"/>
  <c r="F7" i="2"/>
  <c r="F6" i="2"/>
  <c r="F5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I18" i="85" l="1"/>
  <c r="F18" i="85"/>
  <c r="E18" i="85"/>
  <c r="I22" i="85"/>
  <c r="F10" i="85" l="1"/>
  <c r="E4" i="85"/>
  <c r="F90" i="85"/>
  <c r="E90" i="85"/>
  <c r="F18" i="83" l="1"/>
  <c r="E18" i="83"/>
  <c r="F3" i="83"/>
  <c r="E28" i="83"/>
  <c r="F28" i="83"/>
  <c r="F64" i="82" l="1"/>
  <c r="F18" i="82" l="1"/>
  <c r="E18" i="82"/>
  <c r="I18" i="82"/>
  <c r="E37" i="82"/>
  <c r="I22" i="82"/>
  <c r="F39" i="82"/>
  <c r="I22" i="81" l="1"/>
  <c r="I18" i="81"/>
  <c r="E10" i="80" l="1"/>
  <c r="F10" i="80"/>
  <c r="D12" i="80"/>
  <c r="E97" i="80"/>
  <c r="F97" i="80"/>
  <c r="F18" i="80"/>
  <c r="D92" i="80"/>
  <c r="F91" i="80"/>
  <c r="E91" i="80"/>
  <c r="E90" i="80"/>
  <c r="F90" i="80"/>
  <c r="F10" i="69" l="1"/>
  <c r="F3" i="69"/>
  <c r="E12" i="69"/>
  <c r="E10" i="68" l="1"/>
  <c r="F10" i="68"/>
  <c r="I18" i="68"/>
  <c r="I22" i="68" s="1"/>
  <c r="E66" i="66" l="1"/>
  <c r="D32" i="66"/>
  <c r="F37" i="66"/>
  <c r="E5" i="66"/>
  <c r="I22" i="66"/>
  <c r="I18" i="66"/>
  <c r="E64" i="65" l="1"/>
  <c r="F64" i="65"/>
  <c r="E37" i="65"/>
  <c r="F37" i="65"/>
  <c r="I22" i="65"/>
  <c r="I18" i="65"/>
  <c r="F18" i="64" l="1"/>
  <c r="F90" i="64"/>
  <c r="E90" i="64"/>
  <c r="I18" i="64"/>
  <c r="I22" i="64" s="1"/>
  <c r="E53" i="63" l="1"/>
  <c r="F18" i="63"/>
  <c r="C18" i="63"/>
  <c r="I22" i="62" l="1"/>
  <c r="I18" i="62"/>
  <c r="E30" i="62"/>
  <c r="E37" i="62" s="1"/>
  <c r="F37" i="62"/>
  <c r="E18" i="62" l="1"/>
  <c r="F18" i="62"/>
  <c r="E18" i="61" l="1"/>
  <c r="F18" i="61"/>
  <c r="I18" i="61"/>
  <c r="I22" i="61" s="1"/>
  <c r="D14" i="59" l="1"/>
  <c r="E18" i="59"/>
  <c r="F18" i="59"/>
  <c r="F28" i="59"/>
  <c r="I22" i="59"/>
  <c r="I18" i="59"/>
  <c r="E16" i="28" l="1"/>
  <c r="I18" i="28"/>
  <c r="I22" i="28" s="1"/>
  <c r="F90" i="28"/>
  <c r="E90" i="28"/>
  <c r="E14" i="79" l="1"/>
  <c r="I22" i="79" l="1"/>
  <c r="I18" i="79"/>
  <c r="E75" i="78" l="1"/>
  <c r="E64" i="78"/>
  <c r="F64" i="78"/>
  <c r="F37" i="77" l="1"/>
  <c r="I22" i="77" l="1"/>
  <c r="I18" i="77"/>
  <c r="F90" i="76" l="1"/>
  <c r="E90" i="76"/>
  <c r="E15" i="76"/>
  <c r="I22" i="76"/>
  <c r="I18" i="76"/>
  <c r="F12" i="76" l="1"/>
  <c r="E10" i="74" l="1"/>
  <c r="F10" i="74"/>
  <c r="F43" i="74"/>
  <c r="E91" i="74"/>
  <c r="F91" i="74"/>
  <c r="E90" i="74"/>
  <c r="F90" i="74"/>
  <c r="B37" i="74"/>
  <c r="I22" i="74"/>
  <c r="I18" i="74"/>
  <c r="F61" i="73" l="1"/>
  <c r="I18" i="73"/>
  <c r="E18" i="72" l="1"/>
  <c r="D18" i="72"/>
  <c r="F18" i="72"/>
  <c r="I22" i="72"/>
  <c r="I18" i="72"/>
  <c r="E67" i="72"/>
  <c r="I22" i="71" l="1"/>
  <c r="I18" i="71"/>
  <c r="E37" i="71"/>
  <c r="E15" i="71"/>
  <c r="E12" i="71" l="1"/>
  <c r="E4" i="71" l="1"/>
  <c r="E18" i="70" l="1"/>
  <c r="F18" i="70"/>
  <c r="I18" i="70" l="1"/>
  <c r="I22" i="70" s="1"/>
  <c r="D17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1" i="88"/>
  <c r="F37" i="88" s="1"/>
  <c r="D31" i="88"/>
  <c r="E31" i="88" s="1"/>
  <c r="E30" i="88"/>
  <c r="E37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E3" i="88"/>
  <c r="E10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I22" i="87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C98" i="86" s="1"/>
  <c r="B97" i="86"/>
  <c r="B98" i="86" s="1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I22" i="86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E3" i="86"/>
  <c r="D3" i="86"/>
  <c r="D10" i="86" s="1"/>
  <c r="C97" i="85"/>
  <c r="B97" i="85"/>
  <c r="E96" i="85"/>
  <c r="D96" i="85"/>
  <c r="F96" i="85" s="1"/>
  <c r="D95" i="85"/>
  <c r="E95" i="85" s="1"/>
  <c r="D94" i="85"/>
  <c r="F94" i="85" s="1"/>
  <c r="D93" i="85"/>
  <c r="E93" i="85" s="1"/>
  <c r="E92" i="85"/>
  <c r="D92" i="85"/>
  <c r="F92" i="85" s="1"/>
  <c r="D91" i="85"/>
  <c r="E91" i="85" s="1"/>
  <c r="D90" i="85"/>
  <c r="C88" i="85"/>
  <c r="B88" i="85"/>
  <c r="D87" i="85"/>
  <c r="F87" i="85" s="1"/>
  <c r="D86" i="85"/>
  <c r="E86" i="85" s="1"/>
  <c r="E85" i="85"/>
  <c r="D85" i="85"/>
  <c r="F85" i="85" s="1"/>
  <c r="D84" i="85"/>
  <c r="E84" i="85" s="1"/>
  <c r="D83" i="85"/>
  <c r="F83" i="85" s="1"/>
  <c r="D82" i="85"/>
  <c r="E82" i="85" s="1"/>
  <c r="E81" i="85"/>
  <c r="D81" i="85"/>
  <c r="F81" i="85" s="1"/>
  <c r="C79" i="85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D31" i="85"/>
  <c r="E31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D22" i="85"/>
  <c r="E22" i="85" s="1"/>
  <c r="D21" i="85"/>
  <c r="E21" i="85" s="1"/>
  <c r="D20" i="85"/>
  <c r="F20" i="85" s="1"/>
  <c r="C18" i="85"/>
  <c r="B18" i="85"/>
  <c r="D17" i="85"/>
  <c r="F17" i="85" s="1"/>
  <c r="D16" i="85"/>
  <c r="E16" i="85" s="1"/>
  <c r="E15" i="85"/>
  <c r="D15" i="85"/>
  <c r="F15" i="85" s="1"/>
  <c r="D14" i="85"/>
  <c r="E14" i="85" s="1"/>
  <c r="D13" i="85"/>
  <c r="F13" i="85" s="1"/>
  <c r="D12" i="85"/>
  <c r="C10" i="85"/>
  <c r="B10" i="85"/>
  <c r="E9" i="85"/>
  <c r="D9" i="85"/>
  <c r="F9" i="85" s="1"/>
  <c r="D8" i="85"/>
  <c r="E8" i="85" s="1"/>
  <c r="D7" i="85"/>
  <c r="F7" i="85" s="1"/>
  <c r="D6" i="85"/>
  <c r="E6" i="85" s="1"/>
  <c r="D5" i="85"/>
  <c r="F5" i="85" s="1"/>
  <c r="D4" i="85"/>
  <c r="E10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C98" i="84" s="1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F31" i="84"/>
  <c r="F37" i="84" s="1"/>
  <c r="D31" i="84"/>
  <c r="E31" i="84" s="1"/>
  <c r="E30" i="84"/>
  <c r="E37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I22" i="84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E3" i="84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D31" i="83"/>
  <c r="E31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I22" i="83"/>
  <c r="D22" i="83"/>
  <c r="E22" i="83" s="1"/>
  <c r="D21" i="83"/>
  <c r="E21" i="83" s="1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E13" i="83"/>
  <c r="D13" i="83"/>
  <c r="F13" i="83" s="1"/>
  <c r="D12" i="83"/>
  <c r="E12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D3" i="83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C98" i="82" s="1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D54" i="82"/>
  <c r="F54" i="82" s="1"/>
  <c r="D53" i="82"/>
  <c r="E53" i="82" s="1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D44" i="82"/>
  <c r="F44" i="82" s="1"/>
  <c r="D43" i="82"/>
  <c r="E43" i="82" s="1"/>
  <c r="D42" i="82"/>
  <c r="F42" i="82" s="1"/>
  <c r="D41" i="82"/>
  <c r="E41" i="82" s="1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D13" i="82"/>
  <c r="F13" i="82" s="1"/>
  <c r="D12" i="82"/>
  <c r="E12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D31" i="81"/>
  <c r="E31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8" i="81" s="1"/>
  <c r="D13" i="81"/>
  <c r="F13" i="81" s="1"/>
  <c r="D12" i="81"/>
  <c r="E12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D5" i="81"/>
  <c r="F5" i="81" s="1"/>
  <c r="D4" i="81"/>
  <c r="E4" i="81" s="1"/>
  <c r="D3" i="81"/>
  <c r="F3" i="81" s="1"/>
  <c r="F10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E92" i="80"/>
  <c r="D91" i="80"/>
  <c r="D90" i="80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D67" i="80"/>
  <c r="E67" i="80" s="1"/>
  <c r="D66" i="80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F30" i="80"/>
  <c r="F37" i="80" s="1"/>
  <c r="D30" i="80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I22" i="80"/>
  <c r="E22" i="80"/>
  <c r="D22" i="80"/>
  <c r="F22" i="80" s="1"/>
  <c r="E21" i="80"/>
  <c r="D21" i="80"/>
  <c r="F21" i="80" s="1"/>
  <c r="F20" i="80"/>
  <c r="D20" i="80"/>
  <c r="C18" i="80"/>
  <c r="B18" i="80"/>
  <c r="D17" i="80"/>
  <c r="E17" i="80" s="1"/>
  <c r="E16" i="80"/>
  <c r="D16" i="80"/>
  <c r="F16" i="80" s="1"/>
  <c r="D15" i="80"/>
  <c r="E15" i="80" s="1"/>
  <c r="D14" i="80"/>
  <c r="F14" i="80" s="1"/>
  <c r="D13" i="80"/>
  <c r="E13" i="80" s="1"/>
  <c r="D18" i="80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E5" i="80"/>
  <c r="D5" i="80"/>
  <c r="F5" i="80" s="1"/>
  <c r="D4" i="80"/>
  <c r="E4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I22" i="69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D14" i="69"/>
  <c r="E14" i="69" s="1"/>
  <c r="D13" i="69"/>
  <c r="F13" i="69" s="1"/>
  <c r="F18" i="69" s="1"/>
  <c r="D12" i="69"/>
  <c r="C10" i="69"/>
  <c r="B10" i="69"/>
  <c r="D9" i="69"/>
  <c r="E9" i="69" s="1"/>
  <c r="E8" i="69"/>
  <c r="D8" i="69"/>
  <c r="F8" i="69" s="1"/>
  <c r="D7" i="69"/>
  <c r="E6" i="69"/>
  <c r="D6" i="69"/>
  <c r="F6" i="69" s="1"/>
  <c r="D5" i="69"/>
  <c r="E5" i="69" s="1"/>
  <c r="E4" i="69"/>
  <c r="D4" i="69"/>
  <c r="F4" i="69" s="1"/>
  <c r="D3" i="69"/>
  <c r="D10" i="69" s="1"/>
  <c r="C97" i="68"/>
  <c r="B97" i="68"/>
  <c r="E96" i="68"/>
  <c r="D96" i="68"/>
  <c r="F96" i="68" s="1"/>
  <c r="F95" i="68"/>
  <c r="D95" i="68"/>
  <c r="E95" i="68" s="1"/>
  <c r="E94" i="68"/>
  <c r="D94" i="68"/>
  <c r="F94" i="68" s="1"/>
  <c r="F93" i="68"/>
  <c r="D93" i="68"/>
  <c r="E93" i="68" s="1"/>
  <c r="E92" i="68"/>
  <c r="D92" i="68"/>
  <c r="F92" i="68" s="1"/>
  <c r="F91" i="68"/>
  <c r="F97" i="68" s="1"/>
  <c r="D91" i="68"/>
  <c r="E91" i="68" s="1"/>
  <c r="E90" i="68"/>
  <c r="E97" i="68" s="1"/>
  <c r="D90" i="68"/>
  <c r="F90" i="68" s="1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1" i="68"/>
  <c r="E88" i="68" s="1"/>
  <c r="D81" i="68"/>
  <c r="F81" i="68" s="1"/>
  <c r="E79" i="68"/>
  <c r="C79" i="68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E13" i="68"/>
  <c r="D13" i="68"/>
  <c r="F13" i="68" s="1"/>
  <c r="F12" i="68"/>
  <c r="F18" i="68" s="1"/>
  <c r="D12" i="68"/>
  <c r="E12" i="68" s="1"/>
  <c r="E18" i="68" s="1"/>
  <c r="C10" i="68"/>
  <c r="B10" i="68"/>
  <c r="D9" i="68"/>
  <c r="E9" i="68" s="1"/>
  <c r="E8" i="68"/>
  <c r="D8" i="68"/>
  <c r="F8" i="68" s="1"/>
  <c r="D7" i="68"/>
  <c r="E7" i="68" s="1"/>
  <c r="D6" i="68"/>
  <c r="F6" i="68" s="1"/>
  <c r="D5" i="68"/>
  <c r="E5" i="68" s="1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C98" i="67" s="1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F37" i="67" s="1"/>
  <c r="D31" i="67"/>
  <c r="E31" i="67" s="1"/>
  <c r="E30" i="67"/>
  <c r="E37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E10" i="67" s="1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F97" i="66" s="1"/>
  <c r="D91" i="66"/>
  <c r="E91" i="66" s="1"/>
  <c r="E90" i="66"/>
  <c r="E97" i="66" s="1"/>
  <c r="D90" i="66"/>
  <c r="F90" i="66" s="1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7" i="66" s="1"/>
  <c r="E32" i="66"/>
  <c r="F32" i="66"/>
  <c r="D31" i="66"/>
  <c r="E31" i="66" s="1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10" i="66" s="1"/>
  <c r="D4" i="66"/>
  <c r="F4" i="66" s="1"/>
  <c r="D3" i="66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F97" i="65" s="1"/>
  <c r="D91" i="65"/>
  <c r="E91" i="65" s="1"/>
  <c r="E90" i="65"/>
  <c r="E97" i="65" s="1"/>
  <c r="D90" i="65"/>
  <c r="F90" i="65" s="1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B79" i="65"/>
  <c r="E78" i="65"/>
  <c r="D78" i="65"/>
  <c r="E77" i="65"/>
  <c r="D77" i="65"/>
  <c r="D79" i="65" s="1"/>
  <c r="F75" i="65"/>
  <c r="C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E66" i="65" s="1"/>
  <c r="C64" i="65"/>
  <c r="B64" i="65"/>
  <c r="D63" i="65"/>
  <c r="E63" i="65" s="1"/>
  <c r="E62" i="65"/>
  <c r="D62" i="65"/>
  <c r="F62" i="65" s="1"/>
  <c r="D61" i="65"/>
  <c r="E61" i="65" s="1"/>
  <c r="D60" i="65"/>
  <c r="F60" i="65" s="1"/>
  <c r="D59" i="65"/>
  <c r="E58" i="65"/>
  <c r="D58" i="65"/>
  <c r="F58" i="65" s="1"/>
  <c r="D57" i="65"/>
  <c r="E57" i="65" s="1"/>
  <c r="D56" i="65"/>
  <c r="D55" i="65"/>
  <c r="E55" i="65" s="1"/>
  <c r="D54" i="65"/>
  <c r="F54" i="65" s="1"/>
  <c r="D53" i="65"/>
  <c r="E53" i="65" s="1"/>
  <c r="D52" i="65"/>
  <c r="F52" i="65" s="1"/>
  <c r="D51" i="65"/>
  <c r="E51" i="65" s="1"/>
  <c r="E50" i="65"/>
  <c r="D50" i="65"/>
  <c r="F50" i="65" s="1"/>
  <c r="D49" i="65"/>
  <c r="E49" i="65" s="1"/>
  <c r="D48" i="65"/>
  <c r="F48" i="65" s="1"/>
  <c r="D47" i="65"/>
  <c r="E47" i="65" s="1"/>
  <c r="E46" i="65"/>
  <c r="D46" i="65"/>
  <c r="F46" i="65" s="1"/>
  <c r="D45" i="65"/>
  <c r="E45" i="65" s="1"/>
  <c r="D44" i="65"/>
  <c r="F44" i="65" s="1"/>
  <c r="D43" i="65"/>
  <c r="E43" i="65" s="1"/>
  <c r="D42" i="65"/>
  <c r="F42" i="65" s="1"/>
  <c r="D41" i="65"/>
  <c r="E41" i="65" s="1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E13" i="65"/>
  <c r="D13" i="65"/>
  <c r="F13" i="65" s="1"/>
  <c r="D12" i="65"/>
  <c r="E18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E4" i="65"/>
  <c r="D4" i="65"/>
  <c r="F4" i="65" s="1"/>
  <c r="D3" i="65"/>
  <c r="D10" i="65" s="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D90" i="64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7" i="64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D22" i="64"/>
  <c r="E22" i="64" s="1"/>
  <c r="D21" i="64"/>
  <c r="E21" i="64" s="1"/>
  <c r="D20" i="64"/>
  <c r="F20" i="64" s="1"/>
  <c r="C18" i="64"/>
  <c r="B18" i="64"/>
  <c r="E17" i="64"/>
  <c r="D17" i="64"/>
  <c r="F17" i="64" s="1"/>
  <c r="D16" i="64"/>
  <c r="E16" i="64" s="1"/>
  <c r="D15" i="64"/>
  <c r="F15" i="64" s="1"/>
  <c r="D14" i="64"/>
  <c r="E14" i="64" s="1"/>
  <c r="D13" i="64"/>
  <c r="F13" i="64" s="1"/>
  <c r="D12" i="64"/>
  <c r="E12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E3" i="64"/>
  <c r="E10" i="64" s="1"/>
  <c r="D3" i="64"/>
  <c r="F3" i="64" s="1"/>
  <c r="C96" i="63"/>
  <c r="B96" i="63"/>
  <c r="D95" i="63"/>
  <c r="F95" i="63" s="1"/>
  <c r="D94" i="63"/>
  <c r="E94" i="63" s="1"/>
  <c r="D93" i="63"/>
  <c r="F93" i="63" s="1"/>
  <c r="D92" i="63"/>
  <c r="E92" i="63" s="1"/>
  <c r="D91" i="63"/>
  <c r="F91" i="63" s="1"/>
  <c r="D90" i="63"/>
  <c r="E90" i="63" s="1"/>
  <c r="D89" i="63"/>
  <c r="F89" i="63" s="1"/>
  <c r="C87" i="63"/>
  <c r="B87" i="63"/>
  <c r="D86" i="63"/>
  <c r="F86" i="63" s="1"/>
  <c r="D85" i="63"/>
  <c r="E85" i="63" s="1"/>
  <c r="D84" i="63"/>
  <c r="F84" i="63" s="1"/>
  <c r="D83" i="63"/>
  <c r="E83" i="63" s="1"/>
  <c r="D82" i="63"/>
  <c r="F82" i="63" s="1"/>
  <c r="D81" i="63"/>
  <c r="E81" i="63" s="1"/>
  <c r="D80" i="63"/>
  <c r="F80" i="63" s="1"/>
  <c r="C78" i="63"/>
  <c r="B78" i="63"/>
  <c r="D77" i="63"/>
  <c r="E77" i="63" s="1"/>
  <c r="D76" i="63"/>
  <c r="D78" i="63" s="1"/>
  <c r="F74" i="63"/>
  <c r="C74" i="63"/>
  <c r="B74" i="63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D65" i="63"/>
  <c r="E65" i="63" s="1"/>
  <c r="E74" i="63" s="1"/>
  <c r="C63" i="63"/>
  <c r="B63" i="63"/>
  <c r="F62" i="63"/>
  <c r="D62" i="63"/>
  <c r="E62" i="63" s="1"/>
  <c r="D61" i="63"/>
  <c r="F61" i="63" s="1"/>
  <c r="D60" i="63"/>
  <c r="E60" i="63" s="1"/>
  <c r="D59" i="63"/>
  <c r="F59" i="63" s="1"/>
  <c r="D58" i="63"/>
  <c r="F58" i="63" s="1"/>
  <c r="D57" i="63"/>
  <c r="F57" i="63" s="1"/>
  <c r="D56" i="63"/>
  <c r="E56" i="63" s="1"/>
  <c r="D55" i="63"/>
  <c r="F55" i="63" s="1"/>
  <c r="D54" i="63"/>
  <c r="E54" i="63" s="1"/>
  <c r="D53" i="63"/>
  <c r="F53" i="63" s="1"/>
  <c r="D52" i="63"/>
  <c r="E52" i="63" s="1"/>
  <c r="D51" i="63"/>
  <c r="E51" i="63" s="1"/>
  <c r="D50" i="63"/>
  <c r="F50" i="63" s="1"/>
  <c r="D49" i="63"/>
  <c r="E49" i="63" s="1"/>
  <c r="D48" i="63"/>
  <c r="F48" i="63" s="1"/>
  <c r="D47" i="63"/>
  <c r="E47" i="63" s="1"/>
  <c r="D46" i="63"/>
  <c r="D45" i="63"/>
  <c r="E45" i="63" s="1"/>
  <c r="D44" i="63"/>
  <c r="F44" i="63" s="1"/>
  <c r="D43" i="63"/>
  <c r="E43" i="63" s="1"/>
  <c r="D42" i="63"/>
  <c r="F42" i="63" s="1"/>
  <c r="D41" i="63"/>
  <c r="E41" i="63" s="1"/>
  <c r="D40" i="63"/>
  <c r="F40" i="63" s="1"/>
  <c r="D39" i="63"/>
  <c r="E39" i="63" s="1"/>
  <c r="D38" i="63"/>
  <c r="F38" i="63" s="1"/>
  <c r="C37" i="63"/>
  <c r="B37" i="63"/>
  <c r="D36" i="63"/>
  <c r="F36" i="63" s="1"/>
  <c r="D35" i="63"/>
  <c r="E35" i="63" s="1"/>
  <c r="D34" i="63"/>
  <c r="F34" i="63" s="1"/>
  <c r="D33" i="63"/>
  <c r="E33" i="63" s="1"/>
  <c r="D32" i="63"/>
  <c r="F32" i="63" s="1"/>
  <c r="D31" i="63"/>
  <c r="E31" i="63" s="1"/>
  <c r="D30" i="63"/>
  <c r="F30" i="63" s="1"/>
  <c r="C28" i="63"/>
  <c r="B28" i="63"/>
  <c r="D27" i="63"/>
  <c r="F27" i="63" s="1"/>
  <c r="D26" i="63"/>
  <c r="E26" i="63" s="1"/>
  <c r="D25" i="63"/>
  <c r="F25" i="63" s="1"/>
  <c r="D24" i="63"/>
  <c r="E24" i="63" s="1"/>
  <c r="D23" i="63"/>
  <c r="E23" i="63" s="1"/>
  <c r="I22" i="63"/>
  <c r="D22" i="63"/>
  <c r="E22" i="63" s="1"/>
  <c r="D21" i="63"/>
  <c r="E21" i="63" s="1"/>
  <c r="E20" i="63"/>
  <c r="D20" i="63"/>
  <c r="F20" i="63" s="1"/>
  <c r="B18" i="63"/>
  <c r="E17" i="63"/>
  <c r="D17" i="63"/>
  <c r="F17" i="63" s="1"/>
  <c r="D16" i="63"/>
  <c r="E16" i="63" s="1"/>
  <c r="D15" i="63"/>
  <c r="F15" i="63" s="1"/>
  <c r="D14" i="63"/>
  <c r="E14" i="63" s="1"/>
  <c r="D13" i="63"/>
  <c r="F13" i="63" s="1"/>
  <c r="D12" i="63"/>
  <c r="E12" i="63" s="1"/>
  <c r="C10" i="63"/>
  <c r="B10" i="63"/>
  <c r="E9" i="63"/>
  <c r="D9" i="63"/>
  <c r="F9" i="63" s="1"/>
  <c r="D8" i="63"/>
  <c r="E8" i="63" s="1"/>
  <c r="D7" i="63"/>
  <c r="F7" i="63" s="1"/>
  <c r="D6" i="63"/>
  <c r="E6" i="63" s="1"/>
  <c r="E5" i="63"/>
  <c r="D5" i="63"/>
  <c r="F5" i="63" s="1"/>
  <c r="D4" i="63"/>
  <c r="E4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C98" i="62" s="1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D30" i="62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D12" i="62"/>
  <c r="E12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F37" i="61" s="1"/>
  <c r="D31" i="61"/>
  <c r="E31" i="61" s="1"/>
  <c r="E30" i="61"/>
  <c r="E37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D13" i="61"/>
  <c r="F13" i="61" s="1"/>
  <c r="D12" i="61"/>
  <c r="E12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E3" i="6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C98" i="60" s="1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F31" i="60"/>
  <c r="F37" i="60" s="1"/>
  <c r="D31" i="60"/>
  <c r="E31" i="60" s="1"/>
  <c r="E30" i="60"/>
  <c r="E37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I22" i="60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E4" i="60" s="1"/>
  <c r="E3" i="60"/>
  <c r="E10" i="60" s="1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D22" i="59"/>
  <c r="E22" i="59" s="1"/>
  <c r="D21" i="59"/>
  <c r="E21" i="59" s="1"/>
  <c r="E20" i="59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E14" i="59"/>
  <c r="D13" i="59"/>
  <c r="F13" i="59" s="1"/>
  <c r="D12" i="59"/>
  <c r="E12" i="59" s="1"/>
  <c r="C10" i="59"/>
  <c r="B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D4" i="59"/>
  <c r="F4" i="59" s="1"/>
  <c r="D3" i="59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D90" i="28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E75" i="28" s="1"/>
  <c r="D67" i="28"/>
  <c r="E67" i="28" s="1"/>
  <c r="D66" i="28"/>
  <c r="E66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D15" i="28"/>
  <c r="F15" i="28" s="1"/>
  <c r="D14" i="28"/>
  <c r="E14" i="28" s="1"/>
  <c r="D13" i="28"/>
  <c r="F13" i="28" s="1"/>
  <c r="D12" i="28"/>
  <c r="E12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E5" i="28"/>
  <c r="D5" i="28"/>
  <c r="F5" i="28" s="1"/>
  <c r="D4" i="28"/>
  <c r="E4" i="28" s="1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E18" i="79" s="1"/>
  <c r="F17" i="79"/>
  <c r="F18" i="79" s="1"/>
  <c r="F16" i="79"/>
  <c r="D16" i="79"/>
  <c r="E16" i="79" s="1"/>
  <c r="D15" i="79"/>
  <c r="F15" i="79" s="1"/>
  <c r="D14" i="79"/>
  <c r="E13" i="79"/>
  <c r="D13" i="79"/>
  <c r="F13" i="79" s="1"/>
  <c r="F12" i="79"/>
  <c r="D12" i="79"/>
  <c r="E12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I22" i="78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D33" i="77"/>
  <c r="D32" i="77"/>
  <c r="F32" i="77" s="1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D14" i="77"/>
  <c r="F14" i="77" s="1"/>
  <c r="D13" i="77"/>
  <c r="F13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7" i="76"/>
  <c r="D90" i="76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D32" i="76"/>
  <c r="F32" i="76" s="1"/>
  <c r="D31" i="76"/>
  <c r="E31" i="76" s="1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8" i="76"/>
  <c r="D15" i="76"/>
  <c r="F18" i="76" s="1"/>
  <c r="F14" i="76"/>
  <c r="D14" i="76"/>
  <c r="E14" i="76" s="1"/>
  <c r="D13" i="76"/>
  <c r="D12" i="76"/>
  <c r="E12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E4" i="76"/>
  <c r="D4" i="76"/>
  <c r="F4" i="76" s="1"/>
  <c r="D3" i="76"/>
  <c r="D10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C98" i="75" s="1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E3" i="75"/>
  <c r="E10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D91" i="74"/>
  <c r="D90" i="74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D50" i="74"/>
  <c r="F50" i="74" s="1"/>
  <c r="D49" i="74"/>
  <c r="E49" i="74" s="1"/>
  <c r="E48" i="74"/>
  <c r="D48" i="74"/>
  <c r="F48" i="74" s="1"/>
  <c r="D47" i="74"/>
  <c r="E47" i="74" s="1"/>
  <c r="E64" i="74" s="1"/>
  <c r="E46" i="74"/>
  <c r="D46" i="74"/>
  <c r="F46" i="74" s="1"/>
  <c r="D45" i="74"/>
  <c r="E45" i="74" s="1"/>
  <c r="D44" i="74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F22" i="74"/>
  <c r="D22" i="74"/>
  <c r="E22" i="74" s="1"/>
  <c r="F21" i="74"/>
  <c r="D21" i="74"/>
  <c r="E21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96" i="73"/>
  <c r="B96" i="73"/>
  <c r="E95" i="73"/>
  <c r="D95" i="73"/>
  <c r="F95" i="73" s="1"/>
  <c r="D94" i="73"/>
  <c r="E94" i="73" s="1"/>
  <c r="D93" i="73"/>
  <c r="F93" i="73" s="1"/>
  <c r="D92" i="73"/>
  <c r="E92" i="73" s="1"/>
  <c r="E91" i="73"/>
  <c r="D91" i="73"/>
  <c r="F91" i="73" s="1"/>
  <c r="D90" i="73"/>
  <c r="E90" i="73" s="1"/>
  <c r="D89" i="73"/>
  <c r="F89" i="73" s="1"/>
  <c r="C87" i="73"/>
  <c r="B87" i="73"/>
  <c r="D86" i="73"/>
  <c r="F86" i="73" s="1"/>
  <c r="D85" i="73"/>
  <c r="E85" i="73" s="1"/>
  <c r="E84" i="73"/>
  <c r="D84" i="73"/>
  <c r="F84" i="73" s="1"/>
  <c r="D83" i="73"/>
  <c r="E83" i="73" s="1"/>
  <c r="D82" i="73"/>
  <c r="F82" i="73" s="1"/>
  <c r="D81" i="73"/>
  <c r="E81" i="73" s="1"/>
  <c r="E80" i="73"/>
  <c r="D80" i="73"/>
  <c r="F80" i="73" s="1"/>
  <c r="C78" i="73"/>
  <c r="B78" i="73"/>
  <c r="E77" i="73"/>
  <c r="D77" i="73"/>
  <c r="E76" i="73"/>
  <c r="E78" i="73" s="1"/>
  <c r="D76" i="73"/>
  <c r="D78" i="73" s="1"/>
  <c r="F74" i="73"/>
  <c r="C74" i="73"/>
  <c r="B74" i="73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D65" i="73"/>
  <c r="E65" i="73" s="1"/>
  <c r="C63" i="73"/>
  <c r="B63" i="73"/>
  <c r="F62" i="73"/>
  <c r="D62" i="73"/>
  <c r="E62" i="73" s="1"/>
  <c r="D61" i="73"/>
  <c r="D60" i="73"/>
  <c r="E60" i="73" s="1"/>
  <c r="D59" i="73"/>
  <c r="F59" i="73" s="1"/>
  <c r="F58" i="73"/>
  <c r="D58" i="73"/>
  <c r="E57" i="73"/>
  <c r="D57" i="73"/>
  <c r="F57" i="73" s="1"/>
  <c r="D56" i="73"/>
  <c r="E56" i="73" s="1"/>
  <c r="D55" i="73"/>
  <c r="F55" i="73" s="1"/>
  <c r="D54" i="73"/>
  <c r="E54" i="73" s="1"/>
  <c r="D53" i="73"/>
  <c r="F53" i="73" s="1"/>
  <c r="D52" i="73"/>
  <c r="E52" i="73" s="1"/>
  <c r="D51" i="73"/>
  <c r="F51" i="73" s="1"/>
  <c r="D50" i="73"/>
  <c r="E50" i="73" s="1"/>
  <c r="D49" i="73"/>
  <c r="F49" i="73" s="1"/>
  <c r="D48" i="73"/>
  <c r="D47" i="73"/>
  <c r="F47" i="73" s="1"/>
  <c r="D46" i="73"/>
  <c r="E46" i="73" s="1"/>
  <c r="D45" i="73"/>
  <c r="F45" i="73" s="1"/>
  <c r="D44" i="73"/>
  <c r="E44" i="73" s="1"/>
  <c r="D43" i="73"/>
  <c r="E43" i="73" s="1"/>
  <c r="E42" i="73"/>
  <c r="D42" i="73"/>
  <c r="F42" i="73" s="1"/>
  <c r="F41" i="73"/>
  <c r="D41" i="73"/>
  <c r="E41" i="73" s="1"/>
  <c r="E40" i="73"/>
  <c r="D40" i="73"/>
  <c r="F40" i="73" s="1"/>
  <c r="D39" i="73"/>
  <c r="E39" i="73" s="1"/>
  <c r="D38" i="73"/>
  <c r="F38" i="73" s="1"/>
  <c r="C37" i="73"/>
  <c r="B37" i="73"/>
  <c r="D36" i="73"/>
  <c r="F36" i="73" s="1"/>
  <c r="D35" i="73"/>
  <c r="E35" i="73" s="1"/>
  <c r="D34" i="73"/>
  <c r="F34" i="73" s="1"/>
  <c r="D33" i="73"/>
  <c r="E33" i="73" s="1"/>
  <c r="D32" i="73"/>
  <c r="F32" i="73" s="1"/>
  <c r="D31" i="73"/>
  <c r="E31" i="73" s="1"/>
  <c r="E30" i="73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D22" i="73"/>
  <c r="E22" i="73" s="1"/>
  <c r="D21" i="73"/>
  <c r="E21" i="73" s="1"/>
  <c r="D20" i="73"/>
  <c r="F20" i="73" s="1"/>
  <c r="C18" i="73"/>
  <c r="B18" i="73"/>
  <c r="E17" i="73"/>
  <c r="D17" i="73"/>
  <c r="F17" i="73" s="1"/>
  <c r="D16" i="73"/>
  <c r="E16" i="73" s="1"/>
  <c r="D15" i="73"/>
  <c r="F15" i="73" s="1"/>
  <c r="D14" i="73"/>
  <c r="E14" i="73" s="1"/>
  <c r="D13" i="73"/>
  <c r="D12" i="73"/>
  <c r="E12" i="73" s="1"/>
  <c r="E18" i="73" s="1"/>
  <c r="C10" i="73"/>
  <c r="B10" i="73"/>
  <c r="E9" i="73"/>
  <c r="D9" i="73"/>
  <c r="F9" i="73" s="1"/>
  <c r="D8" i="73"/>
  <c r="E8" i="73" s="1"/>
  <c r="D7" i="73"/>
  <c r="F7" i="73" s="1"/>
  <c r="D6" i="73"/>
  <c r="E6" i="73" s="1"/>
  <c r="E5" i="73"/>
  <c r="E10" i="73" s="1"/>
  <c r="D5" i="73"/>
  <c r="F5" i="73" s="1"/>
  <c r="F10" i="73" s="1"/>
  <c r="D4" i="73"/>
  <c r="E4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D66" i="72"/>
  <c r="E66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D23" i="72"/>
  <c r="E23" i="72" s="1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D13" i="72"/>
  <c r="F13" i="72" s="1"/>
  <c r="D12" i="72"/>
  <c r="E12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D3" i="72"/>
  <c r="F3" i="72" s="1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E56" i="7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E48" i="71"/>
  <c r="D48" i="71"/>
  <c r="F48" i="71" s="1"/>
  <c r="D47" i="71"/>
  <c r="E47" i="71" s="1"/>
  <c r="E46" i="71"/>
  <c r="D46" i="71"/>
  <c r="F46" i="71" s="1"/>
  <c r="D45" i="71"/>
  <c r="E45" i="71" s="1"/>
  <c r="E44" i="71"/>
  <c r="D44" i="71"/>
  <c r="F44" i="71" s="1"/>
  <c r="D43" i="71"/>
  <c r="E43" i="71" s="1"/>
  <c r="E42" i="71"/>
  <c r="D42" i="71"/>
  <c r="F42" i="71" s="1"/>
  <c r="D41" i="71"/>
  <c r="E41" i="71" s="1"/>
  <c r="E40" i="7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F16" i="71"/>
  <c r="D16" i="71"/>
  <c r="E16" i="71" s="1"/>
  <c r="D15" i="71"/>
  <c r="D14" i="71"/>
  <c r="E14" i="71" s="1"/>
  <c r="D13" i="71"/>
  <c r="F18" i="71" s="1"/>
  <c r="D12" i="71"/>
  <c r="C10" i="71"/>
  <c r="B10" i="71"/>
  <c r="D9" i="71"/>
  <c r="E9" i="71" s="1"/>
  <c r="E8" i="71"/>
  <c r="D8" i="71"/>
  <c r="F8" i="71" s="1"/>
  <c r="D7" i="71"/>
  <c r="E7" i="71" s="1"/>
  <c r="D6" i="71"/>
  <c r="F6" i="71" s="1"/>
  <c r="D5" i="71"/>
  <c r="E5" i="71" s="1"/>
  <c r="D4" i="71"/>
  <c r="D3" i="71"/>
  <c r="D39" i="70"/>
  <c r="E39" i="70"/>
  <c r="F39" i="70"/>
  <c r="D40" i="70"/>
  <c r="E40" i="70" s="1"/>
  <c r="F40" i="70"/>
  <c r="D41" i="70"/>
  <c r="E41" i="70"/>
  <c r="F41" i="70"/>
  <c r="D42" i="70"/>
  <c r="E42" i="70" s="1"/>
  <c r="F42" i="70"/>
  <c r="D43" i="70"/>
  <c r="E43" i="70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/>
  <c r="F49" i="70"/>
  <c r="D50" i="70"/>
  <c r="E50" i="70" s="1"/>
  <c r="F50" i="70"/>
  <c r="D51" i="70"/>
  <c r="E51" i="70"/>
  <c r="F51" i="70"/>
  <c r="D52" i="70"/>
  <c r="E52" i="70" s="1"/>
  <c r="F52" i="70"/>
  <c r="D53" i="70"/>
  <c r="E53" i="70"/>
  <c r="F53" i="70"/>
  <c r="D54" i="70"/>
  <c r="E54" i="70" s="1"/>
  <c r="F54" i="70"/>
  <c r="D55" i="70"/>
  <c r="E55" i="70"/>
  <c r="F55" i="70"/>
  <c r="D56" i="70"/>
  <c r="E56" i="70" s="1"/>
  <c r="F56" i="70"/>
  <c r="D57" i="70"/>
  <c r="E57" i="70"/>
  <c r="F57" i="70"/>
  <c r="D58" i="70"/>
  <c r="E58" i="70" s="1"/>
  <c r="F58" i="70"/>
  <c r="D59" i="70"/>
  <c r="E59" i="70"/>
  <c r="F59" i="70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C98" i="85" l="1"/>
  <c r="E7" i="85"/>
  <c r="E12" i="85"/>
  <c r="E13" i="85"/>
  <c r="E17" i="85"/>
  <c r="E20" i="85"/>
  <c r="E28" i="85" s="1"/>
  <c r="E83" i="85"/>
  <c r="E87" i="85"/>
  <c r="E88" i="85" s="1"/>
  <c r="E94" i="85"/>
  <c r="E97" i="85" s="1"/>
  <c r="E5" i="85"/>
  <c r="F31" i="85"/>
  <c r="E3" i="85"/>
  <c r="E75" i="85"/>
  <c r="E30" i="85"/>
  <c r="E37" i="85" s="1"/>
  <c r="F37" i="85"/>
  <c r="F31" i="83"/>
  <c r="E30" i="83"/>
  <c r="E37" i="83" s="1"/>
  <c r="F37" i="83"/>
  <c r="E3" i="83"/>
  <c r="E10" i="83" s="1"/>
  <c r="C98" i="83"/>
  <c r="E20" i="83"/>
  <c r="E54" i="82"/>
  <c r="E13" i="82"/>
  <c r="E52" i="82"/>
  <c r="E44" i="82"/>
  <c r="F12" i="82"/>
  <c r="E42" i="82"/>
  <c r="E64" i="82" s="1"/>
  <c r="E30" i="82"/>
  <c r="E40" i="82"/>
  <c r="C98" i="81"/>
  <c r="E13" i="81"/>
  <c r="E30" i="81"/>
  <c r="E37" i="81" s="1"/>
  <c r="F37" i="81"/>
  <c r="E5" i="81"/>
  <c r="E3" i="81"/>
  <c r="E3" i="80"/>
  <c r="E98" i="80"/>
  <c r="I21" i="80" s="1"/>
  <c r="I23" i="80" s="1"/>
  <c r="D75" i="80"/>
  <c r="E66" i="80"/>
  <c r="E75" i="80" s="1"/>
  <c r="E14" i="80"/>
  <c r="B98" i="80"/>
  <c r="E12" i="80"/>
  <c r="E18" i="80" s="1"/>
  <c r="F14" i="69"/>
  <c r="E13" i="69"/>
  <c r="E18" i="69" s="1"/>
  <c r="F12" i="69"/>
  <c r="E30" i="69"/>
  <c r="E6" i="68"/>
  <c r="C98" i="68"/>
  <c r="D10" i="68"/>
  <c r="E4" i="68"/>
  <c r="C98" i="66"/>
  <c r="D10" i="66"/>
  <c r="E4" i="66"/>
  <c r="E30" i="66"/>
  <c r="E60" i="65"/>
  <c r="F56" i="65"/>
  <c r="E56" i="65"/>
  <c r="E54" i="65"/>
  <c r="E52" i="65"/>
  <c r="E48" i="65"/>
  <c r="E44" i="65"/>
  <c r="E42" i="65"/>
  <c r="F18" i="65"/>
  <c r="C98" i="65"/>
  <c r="E30" i="65"/>
  <c r="E40" i="65"/>
  <c r="E15" i="64"/>
  <c r="E18" i="64" s="1"/>
  <c r="E13" i="64"/>
  <c r="E20" i="64"/>
  <c r="E28" i="64" s="1"/>
  <c r="E61" i="63"/>
  <c r="F60" i="63"/>
  <c r="E42" i="63"/>
  <c r="F49" i="63"/>
  <c r="E50" i="63"/>
  <c r="E82" i="63"/>
  <c r="E86" i="63"/>
  <c r="E89" i="63"/>
  <c r="E93" i="63"/>
  <c r="E7" i="63"/>
  <c r="E15" i="63"/>
  <c r="F23" i="63"/>
  <c r="F24" i="63"/>
  <c r="E25" i="63"/>
  <c r="F26" i="63"/>
  <c r="E27" i="63"/>
  <c r="E32" i="63"/>
  <c r="F33" i="63"/>
  <c r="E34" i="63"/>
  <c r="F35" i="63"/>
  <c r="E36" i="63"/>
  <c r="E38" i="63"/>
  <c r="F39" i="63"/>
  <c r="E40" i="63"/>
  <c r="F52" i="63"/>
  <c r="F54" i="63"/>
  <c r="E55" i="63"/>
  <c r="F56" i="63"/>
  <c r="F63" i="63" s="1"/>
  <c r="E57" i="63"/>
  <c r="E59" i="63"/>
  <c r="E76" i="63"/>
  <c r="E78" i="63" s="1"/>
  <c r="E80" i="63"/>
  <c r="E84" i="63"/>
  <c r="E91" i="63"/>
  <c r="E95" i="63"/>
  <c r="F31" i="63"/>
  <c r="F37" i="63" s="1"/>
  <c r="F51" i="63"/>
  <c r="E30" i="63"/>
  <c r="E37" i="63" s="1"/>
  <c r="E13" i="63"/>
  <c r="E18" i="63" s="1"/>
  <c r="E48" i="63"/>
  <c r="E3" i="63"/>
  <c r="E10" i="63" s="1"/>
  <c r="C97" i="63"/>
  <c r="F47" i="63"/>
  <c r="F45" i="63"/>
  <c r="E44" i="63"/>
  <c r="F43" i="63"/>
  <c r="F41" i="63"/>
  <c r="E13" i="61"/>
  <c r="E10" i="61"/>
  <c r="C98" i="61"/>
  <c r="E75" i="61"/>
  <c r="C98" i="59"/>
  <c r="F14" i="59"/>
  <c r="E13" i="59"/>
  <c r="F22" i="59"/>
  <c r="D10" i="59"/>
  <c r="E4" i="59"/>
  <c r="E28" i="59"/>
  <c r="F21" i="59"/>
  <c r="E30" i="59"/>
  <c r="F12" i="59"/>
  <c r="C98" i="28"/>
  <c r="E15" i="28"/>
  <c r="E18" i="28" s="1"/>
  <c r="E13" i="28"/>
  <c r="E15" i="79"/>
  <c r="C98" i="78"/>
  <c r="B98" i="78"/>
  <c r="E12" i="78"/>
  <c r="E18" i="78" s="1"/>
  <c r="C98" i="77"/>
  <c r="E3" i="77"/>
  <c r="F18" i="77"/>
  <c r="E14" i="77"/>
  <c r="E18" i="77" s="1"/>
  <c r="D10" i="77"/>
  <c r="B98" i="77"/>
  <c r="E31" i="77"/>
  <c r="E12" i="77"/>
  <c r="E32" i="76"/>
  <c r="E37" i="76" s="1"/>
  <c r="C98" i="76"/>
  <c r="E30" i="76"/>
  <c r="C98" i="74"/>
  <c r="E20" i="74"/>
  <c r="E28" i="74" s="1"/>
  <c r="E20" i="73"/>
  <c r="E28" i="73" s="1"/>
  <c r="E97" i="74"/>
  <c r="F97" i="74"/>
  <c r="E50" i="74"/>
  <c r="E30" i="74"/>
  <c r="F60" i="73"/>
  <c r="E59" i="73"/>
  <c r="C97" i="73"/>
  <c r="E7" i="73"/>
  <c r="E15" i="73"/>
  <c r="E32" i="73"/>
  <c r="F33" i="73"/>
  <c r="E34" i="73"/>
  <c r="F35" i="73"/>
  <c r="E36" i="73"/>
  <c r="E38" i="73"/>
  <c r="F46" i="73"/>
  <c r="E49" i="73"/>
  <c r="F52" i="73"/>
  <c r="E53" i="73"/>
  <c r="F54" i="73"/>
  <c r="E55" i="73"/>
  <c r="E74" i="73"/>
  <c r="E82" i="73"/>
  <c r="E86" i="73"/>
  <c r="E89" i="73"/>
  <c r="E93" i="73"/>
  <c r="F56" i="73"/>
  <c r="E51" i="73"/>
  <c r="F50" i="73"/>
  <c r="E37" i="73"/>
  <c r="F31" i="73"/>
  <c r="F37" i="73" s="1"/>
  <c r="E47" i="73"/>
  <c r="E45" i="73"/>
  <c r="F44" i="73"/>
  <c r="F43" i="73"/>
  <c r="E3" i="73"/>
  <c r="F39" i="73"/>
  <c r="E13" i="72"/>
  <c r="C98" i="72"/>
  <c r="F75" i="72"/>
  <c r="E3" i="72"/>
  <c r="E10" i="72" s="1"/>
  <c r="C98" i="71"/>
  <c r="F14" i="71"/>
  <c r="E18" i="71"/>
  <c r="D10" i="71"/>
  <c r="E6" i="71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E98" i="88" s="1"/>
  <c r="I21" i="88" s="1"/>
  <c r="I23" i="88" s="1"/>
  <c r="F91" i="88"/>
  <c r="F93" i="88"/>
  <c r="F97" i="88" s="1"/>
  <c r="F98" i="88" s="1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10" i="86" s="1"/>
  <c r="E6" i="86"/>
  <c r="F7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6" i="85"/>
  <c r="F8" i="85"/>
  <c r="D10" i="85"/>
  <c r="D18" i="85"/>
  <c r="D88" i="85"/>
  <c r="B98" i="85"/>
  <c r="D97" i="85"/>
  <c r="F14" i="85"/>
  <c r="F16" i="85"/>
  <c r="F21" i="85"/>
  <c r="F28" i="85" s="1"/>
  <c r="F22" i="85"/>
  <c r="D28" i="85"/>
  <c r="D37" i="85"/>
  <c r="D64" i="85"/>
  <c r="E59" i="85"/>
  <c r="E64" i="85" s="1"/>
  <c r="D75" i="85"/>
  <c r="F82" i="85"/>
  <c r="F84" i="85"/>
  <c r="F86" i="85"/>
  <c r="F91" i="85"/>
  <c r="F93" i="85"/>
  <c r="F95" i="85"/>
  <c r="E10" i="84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E98" i="84" s="1"/>
  <c r="I21" i="84" s="1"/>
  <c r="I23" i="84" s="1"/>
  <c r="F91" i="84"/>
  <c r="F97" i="84" s="1"/>
  <c r="F98" i="84" s="1"/>
  <c r="F93" i="84"/>
  <c r="F95" i="84"/>
  <c r="F4" i="83"/>
  <c r="F6" i="83"/>
  <c r="F10" i="83" s="1"/>
  <c r="F8" i="83"/>
  <c r="D10" i="83"/>
  <c r="D18" i="83"/>
  <c r="D88" i="83"/>
  <c r="B98" i="83"/>
  <c r="D97" i="83"/>
  <c r="F12" i="83"/>
  <c r="F14" i="83"/>
  <c r="F16" i="83"/>
  <c r="F21" i="83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D64" i="82"/>
  <c r="E59" i="82"/>
  <c r="D75" i="82"/>
  <c r="E3" i="82"/>
  <c r="E10" i="82" s="1"/>
  <c r="D18" i="82"/>
  <c r="F23" i="82"/>
  <c r="F24" i="82"/>
  <c r="F28" i="82" s="1"/>
  <c r="F26" i="82"/>
  <c r="F31" i="82"/>
  <c r="F37" i="82" s="1"/>
  <c r="F33" i="82"/>
  <c r="F35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D98" i="82" s="1"/>
  <c r="F4" i="81"/>
  <c r="F6" i="81"/>
  <c r="F8" i="81"/>
  <c r="D10" i="81"/>
  <c r="D18" i="81"/>
  <c r="D88" i="81"/>
  <c r="B98" i="81"/>
  <c r="D97" i="81"/>
  <c r="F12" i="81"/>
  <c r="F14" i="81"/>
  <c r="F18" i="81" s="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F91" i="81"/>
  <c r="F93" i="81"/>
  <c r="F97" i="81" s="1"/>
  <c r="F98" i="81" s="1"/>
  <c r="F95" i="81"/>
  <c r="F4" i="80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2" i="80"/>
  <c r="F94" i="80"/>
  <c r="F96" i="80"/>
  <c r="C98" i="80"/>
  <c r="D10" i="80"/>
  <c r="F28" i="80"/>
  <c r="D64" i="80"/>
  <c r="D79" i="80"/>
  <c r="D97" i="80"/>
  <c r="F12" i="80"/>
  <c r="F5" i="69"/>
  <c r="F7" i="69"/>
  <c r="F9" i="69"/>
  <c r="D28" i="69"/>
  <c r="D37" i="69"/>
  <c r="D64" i="69"/>
  <c r="E59" i="69"/>
  <c r="E64" i="69" s="1"/>
  <c r="D75" i="69"/>
  <c r="E3" i="69"/>
  <c r="E10" i="69" s="1"/>
  <c r="D18" i="69"/>
  <c r="F23" i="69"/>
  <c r="F24" i="69"/>
  <c r="F28" i="69" s="1"/>
  <c r="F26" i="69"/>
  <c r="E37" i="69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F3" i="68"/>
  <c r="F5" i="68"/>
  <c r="F7" i="68"/>
  <c r="F9" i="68"/>
  <c r="D28" i="68"/>
  <c r="D37" i="68"/>
  <c r="D64" i="68"/>
  <c r="E59" i="68"/>
  <c r="E64" i="68" s="1"/>
  <c r="D75" i="68"/>
  <c r="E3" i="68"/>
  <c r="D18" i="68"/>
  <c r="F23" i="68"/>
  <c r="F24" i="68"/>
  <c r="F28" i="68" s="1"/>
  <c r="F26" i="68"/>
  <c r="E37" i="68"/>
  <c r="F31" i="68"/>
  <c r="F37" i="68" s="1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F4" i="67"/>
  <c r="F6" i="67"/>
  <c r="F10" i="67" s="1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E98" i="67" s="1"/>
  <c r="I21" i="67" s="1"/>
  <c r="I23" i="67" s="1"/>
  <c r="F91" i="67"/>
  <c r="F93" i="67"/>
  <c r="F97" i="67" s="1"/>
  <c r="F98" i="67" s="1"/>
  <c r="F95" i="67"/>
  <c r="F3" i="66"/>
  <c r="F10" i="66"/>
  <c r="F7" i="66"/>
  <c r="F9" i="66"/>
  <c r="D28" i="66"/>
  <c r="D37" i="66"/>
  <c r="D64" i="66"/>
  <c r="E59" i="66"/>
  <c r="E64" i="66" s="1"/>
  <c r="D75" i="66"/>
  <c r="E3" i="66"/>
  <c r="D18" i="66"/>
  <c r="F23" i="66"/>
  <c r="F24" i="66"/>
  <c r="F28" i="66" s="1"/>
  <c r="F26" i="66"/>
  <c r="F31" i="66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F3" i="65"/>
  <c r="F5" i="65"/>
  <c r="F7" i="65"/>
  <c r="F9" i="65"/>
  <c r="D28" i="65"/>
  <c r="D37" i="65"/>
  <c r="D64" i="65"/>
  <c r="E59" i="65"/>
  <c r="D75" i="65"/>
  <c r="E3" i="65"/>
  <c r="E10" i="65" s="1"/>
  <c r="D18" i="65"/>
  <c r="F23" i="65"/>
  <c r="F24" i="65"/>
  <c r="F28" i="65" s="1"/>
  <c r="F26" i="65"/>
  <c r="F31" i="65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F4" i="64"/>
  <c r="F6" i="64"/>
  <c r="F10" i="64" s="1"/>
  <c r="F8" i="64"/>
  <c r="D10" i="64"/>
  <c r="D18" i="64"/>
  <c r="D88" i="64"/>
  <c r="B98" i="64"/>
  <c r="D97" i="64"/>
  <c r="F12" i="64"/>
  <c r="F14" i="64"/>
  <c r="F16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F91" i="64"/>
  <c r="F93" i="64"/>
  <c r="F97" i="64" s="1"/>
  <c r="F95" i="64"/>
  <c r="F4" i="63"/>
  <c r="F10" i="63" s="1"/>
  <c r="F6" i="63"/>
  <c r="F8" i="63"/>
  <c r="D10" i="63"/>
  <c r="D18" i="63"/>
  <c r="D87" i="63"/>
  <c r="B97" i="63"/>
  <c r="D96" i="63"/>
  <c r="F12" i="63"/>
  <c r="F14" i="63"/>
  <c r="F16" i="63"/>
  <c r="E28" i="63"/>
  <c r="F21" i="63"/>
  <c r="F22" i="63"/>
  <c r="D28" i="63"/>
  <c r="D37" i="63"/>
  <c r="D63" i="63"/>
  <c r="E58" i="63"/>
  <c r="D74" i="63"/>
  <c r="E87" i="63"/>
  <c r="F81" i="63"/>
  <c r="F83" i="63"/>
  <c r="F85" i="63"/>
  <c r="E96" i="63"/>
  <c r="F90" i="63"/>
  <c r="F92" i="63"/>
  <c r="F96" i="63" s="1"/>
  <c r="F94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F31" i="62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F4" i="61"/>
  <c r="F6" i="61"/>
  <c r="F8" i="61"/>
  <c r="D10" i="61"/>
  <c r="D18" i="61"/>
  <c r="D88" i="61"/>
  <c r="B98" i="61"/>
  <c r="D97" i="61"/>
  <c r="F12" i="6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F91" i="61"/>
  <c r="F93" i="61"/>
  <c r="F97" i="61" s="1"/>
  <c r="F95" i="61"/>
  <c r="F4" i="60"/>
  <c r="F6" i="60"/>
  <c r="F10" i="60" s="1"/>
  <c r="F8" i="60"/>
  <c r="D10" i="60"/>
  <c r="D18" i="60"/>
  <c r="D88" i="60"/>
  <c r="B98" i="60"/>
  <c r="D97" i="60"/>
  <c r="F12" i="60"/>
  <c r="F18" i="60" s="1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E98" i="60" s="1"/>
  <c r="I21" i="60" s="1"/>
  <c r="I23" i="60" s="1"/>
  <c r="F91" i="60"/>
  <c r="F93" i="60"/>
  <c r="F97" i="60" s="1"/>
  <c r="F98" i="60" s="1"/>
  <c r="F95" i="60"/>
  <c r="F3" i="59"/>
  <c r="F5" i="59"/>
  <c r="F7" i="59"/>
  <c r="F9" i="59"/>
  <c r="D28" i="59"/>
  <c r="D37" i="59"/>
  <c r="D64" i="59"/>
  <c r="E59" i="59"/>
  <c r="E64" i="59" s="1"/>
  <c r="D75" i="59"/>
  <c r="E3" i="59"/>
  <c r="D18" i="59"/>
  <c r="F23" i="59"/>
  <c r="F24" i="59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D98" i="59" s="1"/>
  <c r="E10" i="28"/>
  <c r="F4" i="28"/>
  <c r="F10" i="28" s="1"/>
  <c r="F6" i="28"/>
  <c r="F8" i="28"/>
  <c r="D10" i="28"/>
  <c r="D18" i="28"/>
  <c r="D88" i="28"/>
  <c r="B98" i="28"/>
  <c r="D97" i="28"/>
  <c r="F12" i="28"/>
  <c r="F14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E37" i="79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D98" i="79" s="1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E3" i="78"/>
  <c r="E10" i="78" s="1"/>
  <c r="E59" i="78"/>
  <c r="F10" i="77"/>
  <c r="F28" i="77"/>
  <c r="E4" i="77"/>
  <c r="E10" i="77" s="1"/>
  <c r="E6" i="77"/>
  <c r="E8" i="77"/>
  <c r="F12" i="77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4" i="77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8" i="76" s="1"/>
  <c r="F26" i="76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F4" i="75"/>
  <c r="F6" i="75"/>
  <c r="F10" i="75" s="1"/>
  <c r="F8" i="75"/>
  <c r="D10" i="75"/>
  <c r="D18" i="75"/>
  <c r="D88" i="75"/>
  <c r="B98" i="75"/>
  <c r="D97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E98" i="75" s="1"/>
  <c r="I21" i="75" s="1"/>
  <c r="I23" i="75" s="1"/>
  <c r="F91" i="75"/>
  <c r="F93" i="75"/>
  <c r="F97" i="75" s="1"/>
  <c r="F98" i="75" s="1"/>
  <c r="F95" i="75"/>
  <c r="F3" i="74"/>
  <c r="F5" i="74"/>
  <c r="F7" i="74"/>
  <c r="F9" i="74"/>
  <c r="D28" i="74"/>
  <c r="D37" i="74"/>
  <c r="D64" i="74"/>
  <c r="E59" i="74"/>
  <c r="D75" i="74"/>
  <c r="E3" i="74"/>
  <c r="D18" i="74"/>
  <c r="F23" i="74"/>
  <c r="F24" i="74"/>
  <c r="F28" i="74" s="1"/>
  <c r="F26" i="74"/>
  <c r="E37" i="74"/>
  <c r="F31" i="74"/>
  <c r="F37" i="74" s="1"/>
  <c r="F33" i="74"/>
  <c r="F35" i="74"/>
  <c r="F39" i="74"/>
  <c r="F41" i="74"/>
  <c r="F45" i="74"/>
  <c r="F47" i="74"/>
  <c r="F64" i="74" s="1"/>
  <c r="F49" i="74"/>
  <c r="F51" i="74"/>
  <c r="F53" i="74"/>
  <c r="F55" i="74"/>
  <c r="F57" i="74"/>
  <c r="F59" i="74"/>
  <c r="F61" i="74"/>
  <c r="F63" i="74"/>
  <c r="E75" i="74"/>
  <c r="D88" i="74"/>
  <c r="B98" i="74"/>
  <c r="D97" i="74"/>
  <c r="F4" i="73"/>
  <c r="F6" i="73"/>
  <c r="F8" i="73"/>
  <c r="D10" i="73"/>
  <c r="D18" i="73"/>
  <c r="D87" i="73"/>
  <c r="B97" i="73"/>
  <c r="D96" i="73"/>
  <c r="F12" i="73"/>
  <c r="F14" i="73"/>
  <c r="F16" i="73"/>
  <c r="F21" i="73"/>
  <c r="F22" i="73"/>
  <c r="D28" i="73"/>
  <c r="D37" i="73"/>
  <c r="D63" i="73"/>
  <c r="E58" i="73"/>
  <c r="E63" i="73" s="1"/>
  <c r="D74" i="73"/>
  <c r="E87" i="73"/>
  <c r="F81" i="73"/>
  <c r="F83" i="73"/>
  <c r="F85" i="73"/>
  <c r="E96" i="73"/>
  <c r="F90" i="73"/>
  <c r="F92" i="73"/>
  <c r="F96" i="73" s="1"/>
  <c r="F94" i="73"/>
  <c r="F4" i="72"/>
  <c r="F6" i="72"/>
  <c r="F10" i="72" s="1"/>
  <c r="F8" i="72"/>
  <c r="D10" i="72"/>
  <c r="D88" i="72"/>
  <c r="B98" i="72"/>
  <c r="D97" i="72"/>
  <c r="F12" i="72"/>
  <c r="F14" i="72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F91" i="72"/>
  <c r="F93" i="72"/>
  <c r="F97" i="72" s="1"/>
  <c r="F95" i="72"/>
  <c r="F3" i="71"/>
  <c r="F5" i="71"/>
  <c r="F7" i="71"/>
  <c r="F9" i="71"/>
  <c r="D28" i="71"/>
  <c r="D37" i="71"/>
  <c r="D64" i="71"/>
  <c r="E59" i="71"/>
  <c r="E64" i="71" s="1"/>
  <c r="D75" i="71"/>
  <c r="E3" i="71"/>
  <c r="E10" i="71" s="1"/>
  <c r="D18" i="71"/>
  <c r="F23" i="71"/>
  <c r="F24" i="71"/>
  <c r="F28" i="71" s="1"/>
  <c r="F26" i="71"/>
  <c r="F31" i="7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F88" i="85" l="1"/>
  <c r="F97" i="85"/>
  <c r="E98" i="85"/>
  <c r="I21" i="85" s="1"/>
  <c r="I23" i="85" s="1"/>
  <c r="E98" i="83"/>
  <c r="I21" i="83" s="1"/>
  <c r="I23" i="83" s="1"/>
  <c r="F98" i="83"/>
  <c r="E98" i="82"/>
  <c r="I21" i="82" s="1"/>
  <c r="I23" i="82" s="1"/>
  <c r="E10" i="81"/>
  <c r="E98" i="81" s="1"/>
  <c r="I21" i="81" s="1"/>
  <c r="I23" i="81" s="1"/>
  <c r="D98" i="80"/>
  <c r="F98" i="80"/>
  <c r="D98" i="69"/>
  <c r="E98" i="69"/>
  <c r="I21" i="69" s="1"/>
  <c r="I23" i="69" s="1"/>
  <c r="D98" i="68"/>
  <c r="E98" i="68"/>
  <c r="I21" i="68" s="1"/>
  <c r="I23" i="68" s="1"/>
  <c r="E98" i="66"/>
  <c r="I21" i="66" s="1"/>
  <c r="I23" i="66" s="1"/>
  <c r="D98" i="66"/>
  <c r="E98" i="65"/>
  <c r="I21" i="65" s="1"/>
  <c r="I23" i="65" s="1"/>
  <c r="D98" i="65"/>
  <c r="E98" i="64"/>
  <c r="I21" i="64" s="1"/>
  <c r="I23" i="64" s="1"/>
  <c r="F98" i="64"/>
  <c r="E63" i="63"/>
  <c r="F87" i="63"/>
  <c r="F28" i="63"/>
  <c r="E97" i="63"/>
  <c r="I21" i="63" s="1"/>
  <c r="I23" i="63" s="1"/>
  <c r="F97" i="63"/>
  <c r="E98" i="62"/>
  <c r="I21" i="62" s="1"/>
  <c r="I23" i="62" s="1"/>
  <c r="D98" i="62"/>
  <c r="E98" i="61"/>
  <c r="I21" i="61" s="1"/>
  <c r="I23" i="61" s="1"/>
  <c r="F10" i="61"/>
  <c r="F98" i="61" s="1"/>
  <c r="E10" i="59"/>
  <c r="E98" i="59" s="1"/>
  <c r="I21" i="59" s="1"/>
  <c r="I23" i="59" s="1"/>
  <c r="F18" i="28"/>
  <c r="F98" i="28" s="1"/>
  <c r="E98" i="79"/>
  <c r="I21" i="79" s="1"/>
  <c r="I23" i="79" s="1"/>
  <c r="D98" i="78"/>
  <c r="D98" i="77"/>
  <c r="D98" i="76"/>
  <c r="E98" i="76"/>
  <c r="I21" i="76" s="1"/>
  <c r="I23" i="76" s="1"/>
  <c r="D98" i="74"/>
  <c r="E98" i="74"/>
  <c r="I21" i="74" s="1"/>
  <c r="I23" i="74" s="1"/>
  <c r="F87" i="73"/>
  <c r="F28" i="73"/>
  <c r="F18" i="73"/>
  <c r="F63" i="73"/>
  <c r="F97" i="73" s="1"/>
  <c r="E97" i="73"/>
  <c r="I21" i="73" s="1"/>
  <c r="I23" i="73" s="1"/>
  <c r="F98" i="72"/>
  <c r="E75" i="72"/>
  <c r="E98" i="72" s="1"/>
  <c r="I21" i="72" s="1"/>
  <c r="I23" i="72" s="1"/>
  <c r="F37" i="71"/>
  <c r="D98" i="71"/>
  <c r="E98" i="71"/>
  <c r="I21" i="71" s="1"/>
  <c r="I23" i="71" s="1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10" i="82"/>
  <c r="D98" i="81"/>
  <c r="F64" i="69"/>
  <c r="F64" i="68"/>
  <c r="D98" i="67"/>
  <c r="F64" i="66"/>
  <c r="F10" i="65"/>
  <c r="F98" i="65" s="1"/>
  <c r="D98" i="64"/>
  <c r="D97" i="63"/>
  <c r="F64" i="62"/>
  <c r="F10" i="62"/>
  <c r="D98" i="61"/>
  <c r="D98" i="60"/>
  <c r="F64" i="59"/>
  <c r="F98" i="59" s="1"/>
  <c r="F10" i="59"/>
  <c r="E98" i="28"/>
  <c r="I21" i="28" s="1"/>
  <c r="I23" i="28" s="1"/>
  <c r="D98" i="28"/>
  <c r="F64" i="79"/>
  <c r="F98" i="79" s="1"/>
  <c r="F10" i="79"/>
  <c r="E97" i="78"/>
  <c r="E88" i="78"/>
  <c r="E37" i="78"/>
  <c r="E28" i="78"/>
  <c r="F10" i="78"/>
  <c r="F98" i="78" s="1"/>
  <c r="F98" i="77"/>
  <c r="E37" i="77"/>
  <c r="E98" i="77" s="1"/>
  <c r="I21" i="77" s="1"/>
  <c r="I23" i="77" s="1"/>
  <c r="E28" i="77"/>
  <c r="F64" i="76"/>
  <c r="F10" i="76"/>
  <c r="D98" i="75"/>
  <c r="D97" i="73"/>
  <c r="D98" i="72"/>
  <c r="F64" i="71"/>
  <c r="F98" i="71" s="1"/>
  <c r="F10" i="71"/>
  <c r="F98" i="85" l="1"/>
  <c r="F98" i="82"/>
  <c r="F98" i="69"/>
  <c r="F98" i="68"/>
  <c r="F98" i="66"/>
  <c r="F98" i="62"/>
  <c r="F98" i="76"/>
  <c r="F98" i="86"/>
  <c r="E98" i="86"/>
  <c r="I21" i="86" s="1"/>
  <c r="I23" i="86" s="1"/>
  <c r="E98" i="78"/>
  <c r="I21" i="78" s="1"/>
  <c r="I23" i="78" s="1"/>
  <c r="F98" i="74"/>
  <c r="C81" i="118" l="1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F30" i="2"/>
  <c r="F33" i="2"/>
  <c r="F9" i="2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23" i="2"/>
  <c r="F4" i="70"/>
  <c r="F8" i="70"/>
  <c r="D18" i="70"/>
  <c r="F21" i="70"/>
  <c r="F22" i="70"/>
  <c r="F23" i="70"/>
  <c r="F24" i="70"/>
  <c r="F26" i="70"/>
  <c r="D28" i="70"/>
  <c r="E32" i="70"/>
  <c r="E34" i="70"/>
  <c r="E36" i="70"/>
  <c r="D64" i="70"/>
  <c r="D79" i="70"/>
  <c r="F81" i="70"/>
  <c r="F83" i="70"/>
  <c r="F87" i="70"/>
  <c r="F90" i="70"/>
  <c r="F92" i="70"/>
  <c r="F96" i="70"/>
  <c r="E81" i="70"/>
  <c r="E88" i="70" s="1"/>
  <c r="E90" i="70"/>
  <c r="E97" i="70" l="1"/>
  <c r="E37" i="70"/>
  <c r="E10" i="70"/>
  <c r="F12" i="70"/>
  <c r="E12" i="70"/>
  <c r="E14" i="70"/>
  <c r="F14" i="70"/>
  <c r="E16" i="70"/>
  <c r="F16" i="70"/>
  <c r="C98" i="70"/>
  <c r="F94" i="70"/>
  <c r="F85" i="70"/>
  <c r="D37" i="70"/>
  <c r="F35" i="70"/>
  <c r="F33" i="70"/>
  <c r="F31" i="70"/>
  <c r="D10" i="70"/>
  <c r="F6" i="70"/>
  <c r="F5" i="70"/>
  <c r="F13" i="70"/>
  <c r="E13" i="70"/>
  <c r="F15" i="70"/>
  <c r="E15" i="70"/>
  <c r="F17" i="70"/>
  <c r="E17" i="70"/>
  <c r="E28" i="70"/>
  <c r="F30" i="70"/>
  <c r="E79" i="70"/>
  <c r="D88" i="70"/>
  <c r="F84" i="70"/>
  <c r="F95" i="70"/>
  <c r="B98" i="70"/>
  <c r="E66" i="70"/>
  <c r="E75" i="70" s="1"/>
  <c r="E10" i="91"/>
  <c r="E10" i="92"/>
  <c r="E32" i="93"/>
  <c r="E10" i="93"/>
  <c r="E41" i="105"/>
  <c r="E10" i="105"/>
  <c r="E10" i="111"/>
  <c r="F7" i="70"/>
  <c r="F27" i="70"/>
  <c r="F28" i="70" s="1"/>
  <c r="F82" i="70"/>
  <c r="F88" i="70" s="1"/>
  <c r="F86" i="70"/>
  <c r="F93" i="70"/>
  <c r="F97" i="70" s="1"/>
  <c r="F32" i="2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4" i="2"/>
  <c r="F35" i="2" s="1"/>
  <c r="D98" i="70" l="1"/>
  <c r="F64" i="70"/>
  <c r="F10" i="70"/>
  <c r="E98" i="70"/>
  <c r="I21" i="70" s="1"/>
  <c r="I23" i="70" s="1"/>
  <c r="F37" i="70"/>
  <c r="F98" i="70" s="1"/>
  <c r="B34" i="2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B33" i="2"/>
  <c r="B32" i="2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<sst xmlns="http://schemas.openxmlformats.org/spreadsheetml/2006/main" count="2226" uniqueCount="368">
  <si>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</si>
  <si>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</si>
  <si>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</si>
  <si>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</si>
  <si>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</si>
  <si>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</si>
  <si>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</si>
  <si>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</si>
  <si>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</si>
  <si>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</si>
  <si>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</si>
  <si>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</si>
  <si>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</si>
  <si>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</si>
  <si>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</si>
  <si>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</si>
  <si>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</si>
  <si>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</si>
  <si>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</si>
  <si>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</si>
  <si>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</si>
  <si>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</si>
  <si>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</si>
  <si>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</si>
  <si>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</si>
  <si>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</si>
  <si>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</si>
  <si>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</si>
  <si>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</si>
  <si>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</si>
  <si>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</si>
  <si>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</si>
  <si>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</si>
  <si>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</si>
  <si>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</si>
  <si>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</si>
  <si>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</si>
  <si>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</si>
  <si>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</si>
  <si>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</si>
  <si>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</si>
  <si>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</si>
  <si>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</si>
  <si>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</si>
  <si>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</si>
  <si>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</si>
  <si>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</si>
  <si>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</si>
  <si>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</si>
  <si>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</si>
  <si>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 xml:space="preserve">DR SARA CAÑAS </t>
  </si>
  <si>
    <t xml:space="preserve">TOTAL DRA SARA CAÑAS </t>
  </si>
  <si>
    <t xml:space="preserve">ROSA ELENA CORREA </t>
  </si>
  <si>
    <t xml:space="preserve">DRA  ALEJANDRA GARCES </t>
  </si>
  <si>
    <t xml:space="preserve">DIANA BETANCURT </t>
  </si>
  <si>
    <t xml:space="preserve">PAGO DRA ALEJANDRA GARCES PTE ASTRID ZABALA </t>
  </si>
  <si>
    <t xml:space="preserve">VANESSA VILORIA </t>
  </si>
  <si>
    <t xml:space="preserve">PIPETA </t>
  </si>
  <si>
    <t xml:space="preserve">RESMA </t>
  </si>
  <si>
    <t xml:space="preserve">SOLEY GARCIA </t>
  </si>
  <si>
    <t xml:space="preserve">CINTA </t>
  </si>
  <si>
    <t xml:space="preserve">MARIBEL QUINTERO </t>
  </si>
  <si>
    <t xml:space="preserve">JORGE OCAMPO </t>
  </si>
  <si>
    <t xml:space="preserve">LUZ PRESIGA </t>
  </si>
  <si>
    <t xml:space="preserve">ALEIDA CANO </t>
  </si>
  <si>
    <t>CLARA ESTER CARO</t>
  </si>
  <si>
    <t xml:space="preserve">YEISON RICO </t>
  </si>
  <si>
    <t xml:space="preserve">JESUS LOPEZ </t>
  </si>
  <si>
    <t xml:space="preserve">ALEJANDRA MONTES </t>
  </si>
  <si>
    <t xml:space="preserve">ASTRID ZABALA </t>
  </si>
  <si>
    <t xml:space="preserve">YESICA ALEJANDRA GOMEZ </t>
  </si>
  <si>
    <t xml:space="preserve">JULIO MUÑOZ </t>
  </si>
  <si>
    <t xml:space="preserve">LILIA FERNANDEZ </t>
  </si>
  <si>
    <t xml:space="preserve">YENI MEDINA </t>
  </si>
  <si>
    <t xml:space="preserve">ALEX RIVERA </t>
  </si>
  <si>
    <t xml:space="preserve">CELULAR NANA </t>
  </si>
  <si>
    <t xml:space="preserve">EAINIER CASTILLO </t>
  </si>
  <si>
    <t xml:space="preserve">MANUEL SALVADOR ALARCON </t>
  </si>
  <si>
    <t xml:space="preserve">GLADYS ARREDONDO </t>
  </si>
  <si>
    <t xml:space="preserve">AJUSTE PAGO LAB LUZ AMANDA ECHEVERRY </t>
  </si>
  <si>
    <t>TIFANY MORA</t>
  </si>
  <si>
    <t xml:space="preserve">ANDRES HIGUITA </t>
  </si>
  <si>
    <t xml:space="preserve">PAOLA MEDINA </t>
  </si>
  <si>
    <t xml:space="preserve">GUSTAVO GOMEZ </t>
  </si>
  <si>
    <t xml:space="preserve">CESAR VELASQUEZ </t>
  </si>
  <si>
    <t xml:space="preserve">PATRICIA VASQUEZ </t>
  </si>
  <si>
    <t xml:space="preserve">JHON JAIRO OSPINA </t>
  </si>
  <si>
    <t xml:space="preserve">ALEXANDRA LAVERDE </t>
  </si>
  <si>
    <t xml:space="preserve">CLAUDIA MEJIA </t>
  </si>
  <si>
    <t xml:space="preserve">ESTEBAN GONZALEZ </t>
  </si>
  <si>
    <t>SAMUEL GARCIA MUÑOS</t>
  </si>
  <si>
    <t>CARLOS MARIO ROJO</t>
  </si>
  <si>
    <t xml:space="preserve">DIEGO MENDOZA </t>
  </si>
  <si>
    <t xml:space="preserve">DAVID </t>
  </si>
  <si>
    <t>SANTIAGO TORO</t>
  </si>
  <si>
    <t xml:space="preserve">DANIELA SANCHEZ </t>
  </si>
  <si>
    <t xml:space="preserve">ANGELY CASTRO </t>
  </si>
  <si>
    <t xml:space="preserve">ESTEBAN BERRIO </t>
  </si>
  <si>
    <t xml:space="preserve">JOHANA MUÑOZ </t>
  </si>
  <si>
    <t xml:space="preserve">KATHERINE PALACIOS </t>
  </si>
  <si>
    <t xml:space="preserve">CAROLINA CORDOBA </t>
  </si>
  <si>
    <t xml:space="preserve">CAROLINA MERCADO </t>
  </si>
  <si>
    <t xml:space="preserve">GILBERTO ZAPATA </t>
  </si>
  <si>
    <t xml:space="preserve">YENY PAOLA COLORADO </t>
  </si>
  <si>
    <t xml:space="preserve">YURANI LONDOÑO </t>
  </si>
  <si>
    <t>YURANI LONDOÑO</t>
  </si>
  <si>
    <t xml:space="preserve">YESY NATALY HOLGUIN </t>
  </si>
  <si>
    <t xml:space="preserve">ALEJANDRO BETANCURT </t>
  </si>
  <si>
    <t xml:space="preserve">LUZ AMANDA ECHEVERRY </t>
  </si>
  <si>
    <t xml:space="preserve">HAROLD PEREZ </t>
  </si>
  <si>
    <t xml:space="preserve">NATALY CHAVARRIA </t>
  </si>
  <si>
    <t xml:space="preserve">FABIAN MATEO RINCON </t>
  </si>
  <si>
    <t xml:space="preserve">CLAUDIA HOLGUIN </t>
  </si>
  <si>
    <t xml:space="preserve">MANUEL JOSE RAMIREZ </t>
  </si>
  <si>
    <t xml:space="preserve">MANUEL ALARCON </t>
  </si>
  <si>
    <t xml:space="preserve">DANIEL RIVERA </t>
  </si>
  <si>
    <t xml:space="preserve">ROCEMARY SANCHEZ </t>
  </si>
  <si>
    <t xml:space="preserve">YORDIS EMILIO CUELLO </t>
  </si>
  <si>
    <t xml:space="preserve">GILMA ROSA GUTIERREZ </t>
  </si>
  <si>
    <t xml:space="preserve">LINA FRANCO </t>
  </si>
  <si>
    <t xml:space="preserve">SIOMAR OSORNO </t>
  </si>
  <si>
    <t xml:space="preserve">DAMARIS VERA </t>
  </si>
  <si>
    <t>PAULINA ESPINOZA</t>
  </si>
  <si>
    <t xml:space="preserve">ANGIE PAOLA HINCAPIE </t>
  </si>
  <si>
    <t xml:space="preserve">JUAN DAVID VARGAS </t>
  </si>
  <si>
    <t xml:space="preserve">FARMACIA </t>
  </si>
  <si>
    <t xml:space="preserve">JONATHAN FRANCO </t>
  </si>
  <si>
    <t xml:space="preserve">SANTIAGO MORALES </t>
  </si>
  <si>
    <t xml:space="preserve">ROXICAINA </t>
  </si>
  <si>
    <t xml:space="preserve">MARIA EUGENIA ECHEVERRY </t>
  </si>
  <si>
    <t xml:space="preserve">JUAN CARLOS ARENAS </t>
  </si>
  <si>
    <t xml:space="preserve">MARTHA ROLDAN </t>
  </si>
  <si>
    <t xml:space="preserve">MARIA ISMENIA CADAVID </t>
  </si>
  <si>
    <t xml:space="preserve">SANTIAGO PULGARIN </t>
  </si>
  <si>
    <t xml:space="preserve">LUCELLY QUIRAMA </t>
  </si>
  <si>
    <t xml:space="preserve">BRAYAN AMAYA </t>
  </si>
  <si>
    <t xml:space="preserve">GLADIS HINCAPIE </t>
  </si>
  <si>
    <t xml:space="preserve">ESTIVER PEREZ </t>
  </si>
  <si>
    <t xml:space="preserve">TOTAL DRA SARA </t>
  </si>
  <si>
    <t xml:space="preserve">FABIO SIERRA </t>
  </si>
  <si>
    <t xml:space="preserve">FABIAN RINCON </t>
  </si>
  <si>
    <t xml:space="preserve">DRA MARIA ALEJANDRA GARCES </t>
  </si>
  <si>
    <t xml:space="preserve">TOTAL DRA MARIA ALEJANDRA </t>
  </si>
  <si>
    <t xml:space="preserve">ADRIANA MARIA GOMEZ </t>
  </si>
  <si>
    <t xml:space="preserve">LISH GUTIERREZ </t>
  </si>
  <si>
    <t xml:space="preserve">GIOVANNY GOMEZ </t>
  </si>
  <si>
    <t xml:space="preserve">DORIELENA GUTIERREZ </t>
  </si>
  <si>
    <t xml:space="preserve">MERCADO FINCA </t>
  </si>
  <si>
    <t xml:space="preserve">PAGO EXCEDENTE SEGURIDAD SOCIAL </t>
  </si>
  <si>
    <t>LEDY ZAPATA</t>
  </si>
  <si>
    <t xml:space="preserve">ANA VELASQUEZ </t>
  </si>
  <si>
    <t xml:space="preserve">ERIK PANIAGUA </t>
  </si>
  <si>
    <t>CLAUDIA OSORIO</t>
  </si>
  <si>
    <t xml:space="preserve">ADRIANA GOMEZ </t>
  </si>
  <si>
    <t>MARIA EUGENIA PULGARIN</t>
  </si>
  <si>
    <t xml:space="preserve">PAPELELRIA </t>
  </si>
  <si>
    <t xml:space="preserve">FABIANA ALVAREZ </t>
  </si>
  <si>
    <t xml:space="preserve">MILENA VARELAS </t>
  </si>
  <si>
    <t xml:space="preserve">AURA FERNANDEZ </t>
  </si>
  <si>
    <t>ELKIN PANIAGUA</t>
  </si>
  <si>
    <t xml:space="preserve">DIEGO ESPINOZA </t>
  </si>
  <si>
    <t xml:space="preserve">SONIA LEONILA TAPIAS </t>
  </si>
  <si>
    <t xml:space="preserve">MARIA GOMEZ </t>
  </si>
  <si>
    <t xml:space="preserve">MAYCOL GARCIA </t>
  </si>
  <si>
    <t xml:space="preserve">MARCOS MURILLO </t>
  </si>
  <si>
    <t xml:space="preserve">DANIEL LOPEZ </t>
  </si>
  <si>
    <t xml:space="preserve">KETTY MORALES </t>
  </si>
  <si>
    <t xml:space="preserve">ESTEFANIA MAYA </t>
  </si>
  <si>
    <t>LILIANA ZAPATA HERNANDEZ</t>
  </si>
  <si>
    <t xml:space="preserve">TOTAL DRA ALEJANDRA </t>
  </si>
  <si>
    <t xml:space="preserve">GERANY BERMUDEZ </t>
  </si>
  <si>
    <t xml:space="preserve">LUIS FERNANDO LOPEZ </t>
  </si>
  <si>
    <t>SEBASTIAN ARISTIZABAL</t>
  </si>
  <si>
    <t xml:space="preserve">JHON JAIRO LOPEZ </t>
  </si>
  <si>
    <t>YENY LONDOÑO</t>
  </si>
  <si>
    <t xml:space="preserve">MANUELA ALVAREZ </t>
  </si>
  <si>
    <t xml:space="preserve">JOCELYN CASTRILLON </t>
  </si>
  <si>
    <t xml:space="preserve">JORGE PATIÑO </t>
  </si>
  <si>
    <t>FELIPE POSSO</t>
  </si>
  <si>
    <t xml:space="preserve">YULIANA LOPEZ </t>
  </si>
  <si>
    <t xml:space="preserve">JUAN SEBASTIAN ESTRADA </t>
  </si>
  <si>
    <t xml:space="preserve">LUIS FERNANDO ARANGO </t>
  </si>
  <si>
    <t xml:space="preserve">LUISA FERNANDA RUIZ </t>
  </si>
  <si>
    <t xml:space="preserve">NICOLAS ESPINOZA </t>
  </si>
  <si>
    <t xml:space="preserve">FABIANA MARIN </t>
  </si>
  <si>
    <t xml:space="preserve">ORLANDO VANEGAS </t>
  </si>
  <si>
    <t>CELULAR SONRIDENT</t>
  </si>
  <si>
    <t xml:space="preserve">TIFANY MORA </t>
  </si>
  <si>
    <t xml:space="preserve">CLAUDIA OSORIO </t>
  </si>
  <si>
    <t xml:space="preserve">DALILA TABORDA </t>
  </si>
  <si>
    <t xml:space="preserve">DON JHON </t>
  </si>
  <si>
    <t xml:space="preserve">GUANTES </t>
  </si>
  <si>
    <t xml:space="preserve">DON HECTOR </t>
  </si>
  <si>
    <t xml:space="preserve">HUMBERTO FRANCO </t>
  </si>
  <si>
    <t xml:space="preserve">JAIME RODRIGUEZ </t>
  </si>
  <si>
    <t xml:space="preserve">DON CARLOS </t>
  </si>
  <si>
    <t xml:space="preserve">PIEDAD DURANGO </t>
  </si>
  <si>
    <t xml:space="preserve">DRA YESSENIA VIDAL </t>
  </si>
  <si>
    <t xml:space="preserve">YULI ALVEZ </t>
  </si>
  <si>
    <t xml:space="preserve">FRESA </t>
  </si>
  <si>
    <t xml:space="preserve">YARLEDYS FADUL </t>
  </si>
  <si>
    <t xml:space="preserve">JOSE AREIZA </t>
  </si>
  <si>
    <t>GLORIA MORENO</t>
  </si>
  <si>
    <t xml:space="preserve">ROSALBA ECHAVARRIAGA </t>
  </si>
  <si>
    <t xml:space="preserve">CLAUDIA CARMONA </t>
  </si>
  <si>
    <t xml:space="preserve">JUAN DIEGO MUÑOZ </t>
  </si>
  <si>
    <t xml:space="preserve">NINFA QUINTERO </t>
  </si>
  <si>
    <t xml:space="preserve">VALENTINA MESA </t>
  </si>
  <si>
    <t>LUZ DARY LOPEZ</t>
  </si>
  <si>
    <t xml:space="preserve">PRESTAMO DOÑA FLOR </t>
  </si>
  <si>
    <t xml:space="preserve">MARIA EMPERATRIZ ALVAREZ </t>
  </si>
  <si>
    <t xml:space="preserve">JENNIFER DUQUE </t>
  </si>
  <si>
    <t xml:space="preserve">MERCADO </t>
  </si>
  <si>
    <t xml:space="preserve">MARIA PINEDA </t>
  </si>
  <si>
    <t xml:space="preserve">LILIANA ZAPATA </t>
  </si>
  <si>
    <t xml:space="preserve">TIFFANY MORA </t>
  </si>
  <si>
    <t>JAVIER MARIN</t>
  </si>
  <si>
    <t xml:space="preserve">SANTIAGO DE GARCES </t>
  </si>
  <si>
    <t xml:space="preserve">JUAN GUILLERMO HERRERA </t>
  </si>
  <si>
    <t xml:space="preserve">MIGUEL HOYOS </t>
  </si>
  <si>
    <t xml:space="preserve">OLGA MARTINEZ </t>
  </si>
  <si>
    <t xml:space="preserve">PAGO ANA </t>
  </si>
  <si>
    <t>MARCOS GONZALEZ</t>
  </si>
  <si>
    <t xml:space="preserve">LEONIDAS HURTADO </t>
  </si>
  <si>
    <t xml:space="preserve">ANDRES ARISTIZABAL </t>
  </si>
  <si>
    <t xml:space="preserve">ESTEFANIA BETANCUR </t>
  </si>
  <si>
    <t>YARLEDYS FADUL</t>
  </si>
  <si>
    <t xml:space="preserve">ERICA POSADA </t>
  </si>
  <si>
    <t xml:space="preserve">MIGUEL ANGEL PALACIO </t>
  </si>
  <si>
    <t>STIVEN JARAMILLO</t>
  </si>
  <si>
    <t xml:space="preserve">URIEL MONTOYA </t>
  </si>
  <si>
    <t xml:space="preserve">CARLOS LONDOÑO </t>
  </si>
  <si>
    <t xml:space="preserve">LAURA SANCHEZ </t>
  </si>
  <si>
    <t xml:space="preserve">CRISTIAN MESA </t>
  </si>
  <si>
    <t xml:space="preserve">DORA USUGA </t>
  </si>
  <si>
    <t>ELIZABETH ESPINOZA</t>
  </si>
  <si>
    <t xml:space="preserve">JOSE DAVID ESPINOZA </t>
  </si>
  <si>
    <t xml:space="preserve">GLADYS MONROY </t>
  </si>
  <si>
    <t xml:space="preserve">JAMES BEDOYA </t>
  </si>
  <si>
    <t>LUIS ALEJANDRO ROJAS</t>
  </si>
  <si>
    <t xml:space="preserve">JESSICA GOMEZ </t>
  </si>
  <si>
    <t xml:space="preserve">YULIETH VANEGAS </t>
  </si>
  <si>
    <t xml:space="preserve">SANTIAGO ARBOLEDA </t>
  </si>
  <si>
    <t xml:space="preserve">ANDRES ORREGO </t>
  </si>
  <si>
    <t>SANTIAGO BOTERO</t>
  </si>
  <si>
    <t xml:space="preserve">JAZMIN PEREZ </t>
  </si>
  <si>
    <t xml:space="preserve">TANIA PANESSO </t>
  </si>
  <si>
    <t xml:space="preserve">ANDRES CAMILO GOMEZ </t>
  </si>
  <si>
    <t xml:space="preserve">JORGE ANDRES CORDOBA </t>
  </si>
  <si>
    <t xml:space="preserve">SANTIAGO JARAMILLO </t>
  </si>
  <si>
    <t xml:space="preserve">NELSON HERNANDEZ </t>
  </si>
  <si>
    <t xml:space="preserve">AJUSTE PAGO </t>
  </si>
  <si>
    <t xml:space="preserve">JUAN DANIEL CARDENAS </t>
  </si>
  <si>
    <t xml:space="preserve">ALVARO ROLDAN </t>
  </si>
  <si>
    <t>LUIS MARTINEZ</t>
  </si>
  <si>
    <t>MAYERLIN PEREZ</t>
  </si>
  <si>
    <t xml:space="preserve">JOSE ARTURO LOPEZ </t>
  </si>
  <si>
    <t xml:space="preserve">JHON EDISON ESPINOZA </t>
  </si>
  <si>
    <t>DRA ALEJANDRA GARCES</t>
  </si>
  <si>
    <t xml:space="preserve">YIRA DIAZ </t>
  </si>
  <si>
    <t xml:space="preserve">PILAR CASAS </t>
  </si>
  <si>
    <t xml:space="preserve">MARIANA FRANCO </t>
  </si>
  <si>
    <t xml:space="preserve">TATIANA CUELLAR </t>
  </si>
  <si>
    <t xml:space="preserve">LORENA MUSIS </t>
  </si>
  <si>
    <t xml:space="preserve">YULIANA RAIGOSA </t>
  </si>
  <si>
    <t xml:space="preserve">SEBASTIAN VILLA </t>
  </si>
  <si>
    <t xml:space="preserve">DIEGO ROJAS </t>
  </si>
  <si>
    <t xml:space="preserve">JUAN DAVID CORREA </t>
  </si>
  <si>
    <t>LUZ MARINA MORENO</t>
  </si>
  <si>
    <t xml:space="preserve">ALEXANDER ALZATE </t>
  </si>
  <si>
    <t xml:space="preserve">SARA MUÑOZ </t>
  </si>
  <si>
    <t xml:space="preserve">LAURA MARIANA LONDOÑO </t>
  </si>
  <si>
    <t xml:space="preserve">YHENIFER DUQUE </t>
  </si>
  <si>
    <t xml:space="preserve">ELITE </t>
  </si>
  <si>
    <t xml:space="preserve">EMANUEL LONDOÑO </t>
  </si>
  <si>
    <t xml:space="preserve">FELIPE ARROYAVE </t>
  </si>
  <si>
    <t xml:space="preserve">JOHAN ARROYAVE </t>
  </si>
  <si>
    <t>OLGA MONTAÑO</t>
  </si>
  <si>
    <t xml:space="preserve">GLADYS PEREZ </t>
  </si>
  <si>
    <t xml:space="preserve">ELIANA LAVERDE </t>
  </si>
  <si>
    <t xml:space="preserve">JESSICA CASTRO </t>
  </si>
  <si>
    <t xml:space="preserve">JOHAN GARCIA </t>
  </si>
  <si>
    <t xml:space="preserve">DAVID JOSE GOMEZ </t>
  </si>
  <si>
    <t xml:space="preserve">LUZ AMPARO CUARTAS </t>
  </si>
  <si>
    <t xml:space="preserve">HADWIN ARIAS </t>
  </si>
  <si>
    <t xml:space="preserve">ANA ZULUAGA </t>
  </si>
  <si>
    <t>TOTAL DRA ALEANDRA</t>
  </si>
  <si>
    <t>JUAN CARLOS GIL</t>
  </si>
  <si>
    <t xml:space="preserve">SAMARA NARANJO </t>
  </si>
  <si>
    <t>SANDRA PATRICIA CRUZ</t>
  </si>
  <si>
    <t>NORBEY VELAZQUEZ</t>
  </si>
  <si>
    <t xml:space="preserve">FARLEY OCAMPO </t>
  </si>
  <si>
    <t xml:space="preserve">MARTA NUBIA JIMENEZ </t>
  </si>
  <si>
    <t xml:space="preserve">SILVIA FORONDA </t>
  </si>
  <si>
    <t xml:space="preserve">LINA MARCELA ORREGO </t>
  </si>
  <si>
    <t xml:space="preserve">CARLOS MARIO BEDOYA </t>
  </si>
  <si>
    <t xml:space="preserve">JOSE RINCON </t>
  </si>
  <si>
    <t xml:space="preserve">DRA MAYRA MONTIEL </t>
  </si>
  <si>
    <t>EMILIA MORENO</t>
  </si>
  <si>
    <t xml:space="preserve">DOÑA OLGA </t>
  </si>
  <si>
    <t xml:space="preserve">MARIANA MONTOYA </t>
  </si>
  <si>
    <t xml:space="preserve">JULIAN BASTIDAS </t>
  </si>
  <si>
    <t xml:space="preserve">LINA ORREGO </t>
  </si>
  <si>
    <t xml:space="preserve">JORGE IVAN GARCIA </t>
  </si>
  <si>
    <t xml:space="preserve">YAMILE ZULUAGA </t>
  </si>
  <si>
    <t xml:space="preserve">SAMUEL MARTINEZ </t>
  </si>
  <si>
    <t xml:space="preserve">DANIEL MARTINEZ </t>
  </si>
  <si>
    <t xml:space="preserve">SANDRA MILENA URIBE </t>
  </si>
  <si>
    <t xml:space="preserve">NURY VALENCIA </t>
  </si>
  <si>
    <t xml:space="preserve">URIEL CORREA </t>
  </si>
  <si>
    <t xml:space="preserve">ANA RIOS </t>
  </si>
  <si>
    <t xml:space="preserve">SANDRA MARCELA SANCHEZ </t>
  </si>
  <si>
    <t xml:space="preserve">EMILSEN CARVAJAL </t>
  </si>
  <si>
    <t>SILVIA RIVERA</t>
  </si>
  <si>
    <t>GABRIEL ANGEL PEREZ</t>
  </si>
  <si>
    <t>EAINIER CASTILLO</t>
  </si>
  <si>
    <t>DANIEL GALLEGO</t>
  </si>
  <si>
    <t>TOTAL DRA ALEJANDRA GARCES</t>
  </si>
  <si>
    <t>ALVARO ROLDAN</t>
  </si>
  <si>
    <t xml:space="preserve">ALMUERZO </t>
  </si>
  <si>
    <t xml:space="preserve">PAOLA ALVAREZ </t>
  </si>
  <si>
    <t xml:space="preserve">ELSY LONDOÑO </t>
  </si>
  <si>
    <t xml:space="preserve">SHIRLEY GONZALEZ </t>
  </si>
  <si>
    <t>VICTOR SAAVEDRA</t>
  </si>
  <si>
    <t xml:space="preserve">SKARLET CALLEJAS LOPERA </t>
  </si>
  <si>
    <t xml:space="preserve">BRANDON MONSALVE </t>
  </si>
  <si>
    <t xml:space="preserve">YEISON GIRALDO </t>
  </si>
  <si>
    <t xml:space="preserve">PABLO VELASQUEZ </t>
  </si>
  <si>
    <t xml:space="preserve">JONATHAN MUÑOZ </t>
  </si>
  <si>
    <t xml:space="preserve">VALENTINA ARIAS </t>
  </si>
  <si>
    <t xml:space="preserve">VIRGINIA CORTEZ </t>
  </si>
  <si>
    <t xml:space="preserve">NATALIA BUENO </t>
  </si>
  <si>
    <t xml:space="preserve">DON ORLANDO </t>
  </si>
  <si>
    <t xml:space="preserve">DIENTES </t>
  </si>
  <si>
    <t xml:space="preserve">YAID IBAÑEZ </t>
  </si>
  <si>
    <t xml:space="preserve">GUILLERMO CARVAJAL </t>
  </si>
  <si>
    <t>JULIANA RESTREPO</t>
  </si>
  <si>
    <t xml:space="preserve">DEISY DAHIANA RAMIREZ </t>
  </si>
  <si>
    <t xml:space="preserve">QUEVIN URIBE </t>
  </si>
  <si>
    <t xml:space="preserve">VICTOR HERNANDEZ </t>
  </si>
  <si>
    <t xml:space="preserve">PEGA Y COSTALES </t>
  </si>
  <si>
    <t>ACRONAL</t>
  </si>
  <si>
    <t>DON ORLANDO</t>
  </si>
  <si>
    <t xml:space="preserve">ALEJANDRO CASERES </t>
  </si>
  <si>
    <t xml:space="preserve">MARIANA RIOS </t>
  </si>
  <si>
    <t xml:space="preserve">ESTEBAN RENDON </t>
  </si>
  <si>
    <t>JUAN ESTEBAN CASTRO</t>
  </si>
  <si>
    <t xml:space="preserve">GIULIANO MARCEL JARAMILLO </t>
  </si>
  <si>
    <t xml:space="preserve">GLORIA MORENO </t>
  </si>
  <si>
    <t xml:space="preserve">LUIS ENRIQUE MARTINEZ </t>
  </si>
  <si>
    <t xml:space="preserve">ANA DELIA MEJIA </t>
  </si>
  <si>
    <t xml:space="preserve">DARIO ZAPATA </t>
  </si>
  <si>
    <t xml:space="preserve">LUISANA BARRERA </t>
  </si>
  <si>
    <t xml:space="preserve">SANDRA PATRICIA CRUZ </t>
  </si>
  <si>
    <t>DRA SARA CAÑAS</t>
  </si>
  <si>
    <t xml:space="preserve">JESUS DUQUE </t>
  </si>
  <si>
    <t xml:space="preserve">NELLY SERNA </t>
  </si>
  <si>
    <t xml:space="preserve">ANA CECILIA RIOS </t>
  </si>
  <si>
    <t>ORTENCIA SEPULVEDA</t>
  </si>
  <si>
    <t xml:space="preserve">RUBIELA VELEZ </t>
  </si>
  <si>
    <t xml:space="preserve">CECILIA MUÑOZ </t>
  </si>
  <si>
    <t xml:space="preserve">GLORIA PEREZ </t>
  </si>
  <si>
    <t xml:space="preserve">DR JUAN CARLOS GOMEZ </t>
  </si>
  <si>
    <t xml:space="preserve">YENY LONDOÑO </t>
  </si>
  <si>
    <t xml:space="preserve">ALBEIRO SANCHEZ </t>
  </si>
  <si>
    <t xml:space="preserve">PAGO ADMINISTRACION Y SERVICIOS DOÑA SOLEDAD </t>
  </si>
  <si>
    <t xml:space="preserve">PAGO HORAS EXTRAS MICHEL Y GERALDINE </t>
  </si>
  <si>
    <t xml:space="preserve">OLGA DELGADO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</si>
</sst>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 t="s">
        <v>55</v>
      </c>
      <c r="I2" s="23">
        <v>200000</v>
      </c>
    </row>
    <row r="3" spans="1:33" x14ac:dyDescent="0.25">
      <c r="A3" s="5" t="s">
        <v>52</v>
      </c>
      <c r="B3" s="8">
        <v>200000</v>
      </c>
      <c r="C3" s="8">
        <v>95600</v>
      </c>
      <c r="D3" s="8">
        <f t="shared" ref="D3:D9" si="0">B3-C3</f>
        <v>104400</v>
      </c>
      <c r="E3" s="8">
        <f>D3*100%</f>
        <v>104400</v>
      </c>
      <c r="F3" s="8"/>
      <c r="H3" s="5" t="s">
        <v>57</v>
      </c>
      <c r="I3" s="6">
        <v>85000</v>
      </c>
    </row>
    <row r="4" spans="1:33" x14ac:dyDescent="0.25">
      <c r="A4" s="5" t="s">
        <v>56</v>
      </c>
      <c r="B4" s="8">
        <v>160000</v>
      </c>
      <c r="C4" s="8">
        <v>0</v>
      </c>
      <c r="D4" s="8">
        <f t="shared" si="0"/>
        <v>160000</v>
      </c>
      <c r="E4" s="8">
        <f t="shared" ref="E4:E9" si="1">D4*60%</f>
        <v>96000</v>
      </c>
      <c r="F4" s="8">
        <f t="shared" ref="F4:F9" si="2">D4*40%</f>
        <v>64000</v>
      </c>
      <c r="H4" s="5" t="s">
        <v>58</v>
      </c>
      <c r="I4" s="6">
        <v>15000</v>
      </c>
    </row>
    <row r="5" spans="1:33" x14ac:dyDescent="0.25">
      <c r="A5" s="5" t="s">
        <v>61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 t="s">
        <v>60</v>
      </c>
      <c r="I5" s="6">
        <v>7500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51</v>
      </c>
      <c r="B10" s="12">
        <f>SUM(B3:B9)</f>
        <v>450000</v>
      </c>
      <c r="C10" s="12">
        <f>SUM(C3:C9)</f>
        <v>95600</v>
      </c>
      <c r="D10" s="12">
        <f>SUM(D3:D9)</f>
        <v>354400</v>
      </c>
      <c r="E10" s="12">
        <f>SUM(E3:E9)</f>
        <v>254400</v>
      </c>
      <c r="F10" s="12">
        <f>SUM(F3:F9)</f>
        <v>100000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54</v>
      </c>
      <c r="B12" s="8">
        <v>450000</v>
      </c>
      <c r="C12" s="8">
        <v>0</v>
      </c>
      <c r="D12" s="8">
        <f>B12-C12</f>
        <v>450000</v>
      </c>
      <c r="E12" s="8">
        <f>D12*60%</f>
        <v>270000</v>
      </c>
      <c r="F12" s="8">
        <f>D12*40%</f>
        <v>180000</v>
      </c>
      <c r="H12" s="5"/>
      <c r="I12" s="6">
        <v>0</v>
      </c>
    </row>
    <row r="13" spans="1:33" x14ac:dyDescent="0.25">
      <c r="A13" s="5" t="s">
        <v>62</v>
      </c>
      <c r="B13" s="8">
        <v>500000</v>
      </c>
      <c r="C13" s="8">
        <v>180000</v>
      </c>
      <c r="D13" s="8">
        <f t="shared" ref="D13:D16" si="3">B13-C13</f>
        <v>320000</v>
      </c>
      <c r="E13" s="8">
        <f t="shared" ref="E13:E17" si="4">D13*60%</f>
        <v>192000</v>
      </c>
      <c r="F13" s="8">
        <f t="shared" ref="F13:F17" si="5">D13*40%</f>
        <v>128000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>B17-C17</f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450000</v>
      </c>
      <c r="C18" s="14">
        <f>SUM(C12:C12)</f>
        <v>0</v>
      </c>
      <c r="D18" s="14">
        <f>SUM(D12:D12)</f>
        <v>450000</v>
      </c>
      <c r="E18" s="14">
        <f>SUM(E12:E17)</f>
        <v>462000</v>
      </c>
      <c r="F18" s="14">
        <f>SUM(F12:F15)</f>
        <v>308000</v>
      </c>
      <c r="I18" s="2">
        <f>SUM(I2:I8)</f>
        <v>307500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764400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307500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456900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53</v>
      </c>
      <c r="B29" s="21"/>
      <c r="C29" s="21"/>
      <c r="D29" s="21"/>
      <c r="E29" s="21"/>
      <c r="F29" s="21"/>
    </row>
    <row r="30" spans="1:33" s="2" customFormat="1" x14ac:dyDescent="0.25">
      <c r="A30" s="5" t="s">
        <v>59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980000</v>
      </c>
      <c r="C98" s="27">
        <f>C97+C88+C79+C75+C64+C37+C28+C18+C10</f>
        <v>95600</v>
      </c>
      <c r="D98" s="27">
        <f>D97+D88+D79+D75+D64+D37+D28+D18+D10</f>
        <v>884400</v>
      </c>
      <c r="E98" s="27">
        <f>E97+E88+E79+E75+E64+E37+E28+E18+E10</f>
        <v>764400</v>
      </c>
      <c r="F98" s="27">
        <f>F97+F88+F79+F75+F64+F37+F28+F18+F10</f>
        <v>440000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15" sqref="I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 t="s">
        <v>186</v>
      </c>
      <c r="I2" s="23">
        <v>58350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138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165</v>
      </c>
      <c r="B12" s="8">
        <v>250000</v>
      </c>
      <c r="C12" s="8">
        <v>0</v>
      </c>
      <c r="D12" s="8">
        <f>B12-C12</f>
        <v>250000</v>
      </c>
      <c r="E12" s="8">
        <f>D12*60%</f>
        <v>150000</v>
      </c>
      <c r="F12" s="8">
        <f>D12*40%</f>
        <v>100000</v>
      </c>
      <c r="H12" s="5"/>
      <c r="I12" s="6">
        <v>0</v>
      </c>
    </row>
    <row r="13" spans="1:33" x14ac:dyDescent="0.25">
      <c r="A13" s="5" t="s">
        <v>185</v>
      </c>
      <c r="B13" s="8">
        <v>500000</v>
      </c>
      <c r="C13" s="8">
        <v>0</v>
      </c>
      <c r="D13" s="8">
        <f t="shared" ref="D13:D16" si="3">B13-C13</f>
        <v>500000</v>
      </c>
      <c r="E13" s="8">
        <f t="shared" ref="E13:E17" si="4">D13*60%</f>
        <v>300000</v>
      </c>
      <c r="F13" s="8">
        <f t="shared" ref="F13:F17" si="5">D13*40%</f>
        <v>200000</v>
      </c>
      <c r="H13" s="5"/>
      <c r="I13" s="6">
        <v>0</v>
      </c>
    </row>
    <row r="14" spans="1:33" x14ac:dyDescent="0.25">
      <c r="A14" s="5" t="s">
        <v>72</v>
      </c>
      <c r="B14" s="8">
        <v>300000</v>
      </c>
      <c r="C14" s="8">
        <v>58000</v>
      </c>
      <c r="D14" s="8">
        <f t="shared" si="3"/>
        <v>242000</v>
      </c>
      <c r="E14" s="8">
        <f>D14*100%</f>
        <v>242000</v>
      </c>
      <c r="F14" s="8"/>
      <c r="H14" s="5"/>
      <c r="I14" s="6">
        <v>0</v>
      </c>
    </row>
    <row r="15" spans="1:33" x14ac:dyDescent="0.25">
      <c r="A15" s="50" t="s">
        <v>187</v>
      </c>
      <c r="B15" s="8">
        <v>170000</v>
      </c>
      <c r="C15" s="8">
        <v>0</v>
      </c>
      <c r="D15" s="8">
        <f t="shared" si="3"/>
        <v>170000</v>
      </c>
      <c r="E15" s="8">
        <f t="shared" si="4"/>
        <v>102000</v>
      </c>
      <c r="F15" s="8">
        <f t="shared" si="5"/>
        <v>68000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/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250000</v>
      </c>
      <c r="C18" s="14">
        <f>SUM(C12:C12)</f>
        <v>0</v>
      </c>
      <c r="D18" s="14">
        <f>SUM(D12:D12)</f>
        <v>250000</v>
      </c>
      <c r="E18" s="14">
        <f>SUM(E12:E17)</f>
        <v>794000</v>
      </c>
      <c r="F18" s="14">
        <f>SUM(F12:F17)</f>
        <v>368000</v>
      </c>
      <c r="I18" s="2">
        <f>SUM(I2:I8)</f>
        <v>58350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794000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58350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735650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250000</v>
      </c>
      <c r="C98" s="27">
        <f>C97+C88+C79+C75+C64+C37+C28+C18+C10</f>
        <v>0</v>
      </c>
      <c r="D98" s="27">
        <f>D97+D88+D79+D75+D64+D37+D28+D18+D10</f>
        <v>250000</v>
      </c>
      <c r="E98" s="27">
        <f>E97+E88+E79+E75+E64+E37+E28+E18+E10</f>
        <v>794000</v>
      </c>
      <c r="F98" s="27">
        <f>F97+F88+F79+F75+F64+F37+F28+F18+F10</f>
        <v>368000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H2" sqref="H2:I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190</v>
      </c>
      <c r="I2" s="23">
        <v>50000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191</v>
      </c>
      <c r="I3" s="6">
        <v>300000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192</v>
      </c>
      <c r="I4" s="6">
        <v>82000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195</v>
      </c>
      <c r="I5" s="6">
        <v>250000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195</v>
      </c>
      <c r="I6" s="6">
        <v>50000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188</v>
      </c>
      <c r="B12" s="8">
        <v>150000</v>
      </c>
      <c r="C12" s="8">
        <v>0</v>
      </c>
      <c r="D12" s="8">
        <f>B12-C12</f>
        <v>150000</v>
      </c>
      <c r="E12" s="8">
        <f>D12*60%</f>
        <v>90000</v>
      </c>
      <c r="F12" s="8">
        <f>D12*40%</f>
        <v>60000</v>
      </c>
      <c r="H12" s="5"/>
      <c r="I12" s="6">
        <v>0</v>
      </c>
    </row>
    <row r="13" spans="1:33" x14ac:dyDescent="0.25">
      <c r="A13" s="5" t="s">
        <v>144</v>
      </c>
      <c r="B13" s="8">
        <v>150000</v>
      </c>
      <c r="C13" s="8">
        <v>0</v>
      </c>
      <c r="D13" s="8">
        <f t="shared" ref="D13:D17" si="3">B13-C13</f>
        <v>150000</v>
      </c>
      <c r="E13" s="8">
        <f t="shared" ref="E13:E17" si="4">D13*60%</f>
        <v>90000</v>
      </c>
      <c r="F13" s="8">
        <f t="shared" ref="F13:F17" si="5">D13*40%</f>
        <v>60000</v>
      </c>
      <c r="H13" s="5"/>
      <c r="I13" s="6">
        <v>0</v>
      </c>
    </row>
    <row r="14" spans="1:33" x14ac:dyDescent="0.25">
      <c r="A14" s="5" t="s">
        <v>193</v>
      </c>
      <c r="B14" s="8">
        <v>300000</v>
      </c>
      <c r="C14" s="8">
        <v>15000</v>
      </c>
      <c r="D14" s="8">
        <f t="shared" si="3"/>
        <v>285000</v>
      </c>
      <c r="E14" s="8">
        <f t="shared" si="4"/>
        <v>171000</v>
      </c>
      <c r="F14" s="8">
        <f t="shared" si="5"/>
        <v>114000</v>
      </c>
      <c r="H14" s="5"/>
      <c r="I14" s="6">
        <v>0</v>
      </c>
    </row>
    <row r="15" spans="1:33" x14ac:dyDescent="0.25">
      <c r="A15" s="5" t="s">
        <v>196</v>
      </c>
      <c r="B15" s="8">
        <v>200000</v>
      </c>
      <c r="C15" s="8">
        <v>45000</v>
      </c>
      <c r="D15" s="8">
        <f t="shared" si="3"/>
        <v>155000</v>
      </c>
      <c r="E15" s="8">
        <f t="shared" si="4"/>
        <v>93000</v>
      </c>
      <c r="F15" s="8">
        <f t="shared" si="5"/>
        <v>62000</v>
      </c>
      <c r="H15" s="5"/>
      <c r="I15" s="6">
        <v>0</v>
      </c>
    </row>
    <row r="16" spans="1:33" x14ac:dyDescent="0.25">
      <c r="A16" s="5" t="s">
        <v>67</v>
      </c>
      <c r="B16" s="8">
        <v>160000</v>
      </c>
      <c r="C16" s="8">
        <v>0</v>
      </c>
      <c r="D16" s="8">
        <f t="shared" si="3"/>
        <v>160000</v>
      </c>
      <c r="E16" s="8">
        <f>D16*100%</f>
        <v>160000</v>
      </c>
      <c r="F16" s="8"/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SUM(E12:E17)</f>
        <v>604000</v>
      </c>
      <c r="F18" s="14">
        <f>SUM(F12:F16)</f>
        <v>296000</v>
      </c>
      <c r="I18" s="2">
        <f>SUM(I2:I8)</f>
        <v>732000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1563000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732000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831000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65</v>
      </c>
      <c r="B30" s="8">
        <v>940000</v>
      </c>
      <c r="C30" s="8">
        <v>0</v>
      </c>
      <c r="D30" s="8">
        <f t="shared" ref="D30:D36" si="9">B30-C30</f>
        <v>940000</v>
      </c>
      <c r="E30" s="8">
        <f t="shared" ref="E30:E36" si="10">D30*60%</f>
        <v>564000</v>
      </c>
      <c r="F30" s="8">
        <f t="shared" ref="F30:F36" si="11">D30*40%</f>
        <v>376000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940000</v>
      </c>
      <c r="C37" s="21">
        <f>SUM(C30:C36)</f>
        <v>0</v>
      </c>
      <c r="D37" s="21">
        <f>SUM(D30:D36)</f>
        <v>940000</v>
      </c>
      <c r="E37" s="21">
        <f>SUM(E30:E36)</f>
        <v>564000</v>
      </c>
      <c r="F37" s="21">
        <f>SUM(F30:F36)</f>
        <v>376000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 t="s">
        <v>189</v>
      </c>
      <c r="B66" s="8">
        <v>30000</v>
      </c>
      <c r="C66" s="8">
        <v>0</v>
      </c>
      <c r="D66" s="8">
        <f t="shared" ref="D66:D78" si="15">B66-C66</f>
        <v>30000</v>
      </c>
      <c r="E66" s="8">
        <f t="shared" ref="E66:E78" si="16">D66</f>
        <v>30000</v>
      </c>
      <c r="F66" s="8"/>
    </row>
    <row r="67" spans="1:6" x14ac:dyDescent="0.25">
      <c r="A67" s="5" t="s">
        <v>171</v>
      </c>
      <c r="B67" s="8">
        <v>150000</v>
      </c>
      <c r="C67" s="8">
        <v>0</v>
      </c>
      <c r="D67" s="8">
        <f t="shared" si="15"/>
        <v>150000</v>
      </c>
      <c r="E67" s="8">
        <f t="shared" si="16"/>
        <v>150000</v>
      </c>
      <c r="F67" s="8"/>
    </row>
    <row r="68" spans="1:6" x14ac:dyDescent="0.25">
      <c r="A68" s="5" t="s">
        <v>194</v>
      </c>
      <c r="B68" s="8">
        <v>70000</v>
      </c>
      <c r="C68" s="8">
        <v>15000</v>
      </c>
      <c r="D68" s="8">
        <f t="shared" si="15"/>
        <v>55000</v>
      </c>
      <c r="E68" s="8">
        <f t="shared" si="16"/>
        <v>55000</v>
      </c>
      <c r="F68" s="8"/>
    </row>
    <row r="69" spans="1:6" x14ac:dyDescent="0.25">
      <c r="A69" s="5" t="s">
        <v>184</v>
      </c>
      <c r="B69" s="8">
        <v>100000</v>
      </c>
      <c r="C69" s="8">
        <v>0</v>
      </c>
      <c r="D69" s="8">
        <f t="shared" si="15"/>
        <v>100000</v>
      </c>
      <c r="E69" s="8">
        <f t="shared" si="16"/>
        <v>100000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350000</v>
      </c>
      <c r="C75" s="18">
        <f>SUM(C66:C74)</f>
        <v>15000</v>
      </c>
      <c r="D75" s="18">
        <f>SUM(D66:D74)</f>
        <v>335000</v>
      </c>
      <c r="E75" s="18">
        <f>SUM(E66:E70)</f>
        <v>335000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197</v>
      </c>
      <c r="B89" s="42"/>
      <c r="C89" s="42"/>
      <c r="D89" s="42"/>
      <c r="E89" s="42"/>
      <c r="F89" s="42"/>
    </row>
    <row r="90" spans="1:6" x14ac:dyDescent="0.25">
      <c r="A90" s="28" t="s">
        <v>131</v>
      </c>
      <c r="B90" s="29">
        <v>150000</v>
      </c>
      <c r="C90" s="29">
        <v>0</v>
      </c>
      <c r="D90" s="29">
        <f>B90-C90</f>
        <v>150000</v>
      </c>
      <c r="E90" s="29">
        <f>D90*40%</f>
        <v>60000</v>
      </c>
      <c r="F90" s="29">
        <f>D90*60%</f>
        <v>90000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150000</v>
      </c>
      <c r="C97" s="42">
        <f>SUM(C90:C96)</f>
        <v>0</v>
      </c>
      <c r="D97" s="42">
        <f>SUM(D90:D96)</f>
        <v>150000</v>
      </c>
      <c r="E97" s="42">
        <f>SUM(E90:E96)</f>
        <v>60000</v>
      </c>
      <c r="F97" s="42">
        <f>SUM(F90:F96)</f>
        <v>90000</v>
      </c>
    </row>
    <row r="98" spans="1:6" x14ac:dyDescent="0.25">
      <c r="A98" s="26" t="s">
        <v>11</v>
      </c>
      <c r="B98" s="27">
        <f>B97+B88+B79+B75+B64+B37+B28+B18+B10</f>
        <v>1590000</v>
      </c>
      <c r="C98" s="27">
        <f>C97+C88+C79+C75+C64+C37+C28+C18+C10</f>
        <v>15000</v>
      </c>
      <c r="D98" s="27">
        <f>D97+D88+D79+D75+D64+D37+D28+D18+D10</f>
        <v>1575000</v>
      </c>
      <c r="E98" s="27">
        <f>E97+E88+E79+E75+E64+E37+E28+E18+E10</f>
        <v>1563000</v>
      </c>
      <c r="F98" s="27">
        <f>F97+F88+F79+F75+F64+F37+F28+F18+F10</f>
        <v>762000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199</v>
      </c>
      <c r="I2" s="23">
        <v>26400</v>
      </c>
    </row>
    <row r="3" spans="1:33" x14ac:dyDescent="0.25">
      <c r="A3" s="5" t="s">
        <v>139</v>
      </c>
      <c r="B3" s="8">
        <v>100000</v>
      </c>
      <c r="C3" s="8">
        <v>100000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195</v>
      </c>
      <c r="I3" s="6">
        <v>20000</v>
      </c>
    </row>
    <row r="4" spans="1:33" x14ac:dyDescent="0.25">
      <c r="A4" s="5" t="s">
        <v>201</v>
      </c>
      <c r="B4" s="8">
        <v>560000</v>
      </c>
      <c r="C4" s="8">
        <v>0</v>
      </c>
      <c r="D4" s="8">
        <f t="shared" si="0"/>
        <v>560000</v>
      </c>
      <c r="E4" s="8">
        <f t="shared" si="1"/>
        <v>336000</v>
      </c>
      <c r="F4" s="8">
        <f t="shared" si="2"/>
        <v>224000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660000</v>
      </c>
      <c r="C10" s="12">
        <f>SUM(C3:C9)</f>
        <v>100000</v>
      </c>
      <c r="D10" s="12">
        <f>SUM(D3:D9)</f>
        <v>560000</v>
      </c>
      <c r="E10" s="12">
        <f>SUM(E3:E9)</f>
        <v>336000</v>
      </c>
      <c r="F10" s="12">
        <f>SUM(F3:F9)</f>
        <v>224000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68</v>
      </c>
      <c r="B12" s="8">
        <v>450000</v>
      </c>
      <c r="C12" s="8">
        <v>200000</v>
      </c>
      <c r="D12" s="8">
        <f>B12-C12</f>
        <v>250000</v>
      </c>
      <c r="E12" s="8">
        <f>D12*60%</f>
        <v>150000</v>
      </c>
      <c r="F12" s="8">
        <f>D12*40%</f>
        <v>100000</v>
      </c>
      <c r="H12" s="5"/>
      <c r="I12" s="6">
        <v>0</v>
      </c>
    </row>
    <row r="13" spans="1:33" x14ac:dyDescent="0.25">
      <c r="A13" s="5" t="s">
        <v>203</v>
      </c>
      <c r="B13" s="8">
        <v>80000</v>
      </c>
      <c r="C13" s="8">
        <v>0</v>
      </c>
      <c r="D13" s="8">
        <f t="shared" ref="D13:D17" si="3">B13-C13</f>
        <v>80000</v>
      </c>
      <c r="E13" s="8">
        <f t="shared" ref="E13:E17" si="4">D13*60%</f>
        <v>48000</v>
      </c>
      <c r="F13" s="8">
        <f t="shared" ref="F13:F17" si="5">D13*40%</f>
        <v>32000</v>
      </c>
      <c r="H13" s="5"/>
      <c r="I13" s="6">
        <v>0</v>
      </c>
    </row>
    <row r="14" spans="1:33" x14ac:dyDescent="0.25">
      <c r="A14" s="5" t="s">
        <v>204</v>
      </c>
      <c r="B14" s="8">
        <v>90000</v>
      </c>
      <c r="C14" s="8">
        <v>0</v>
      </c>
      <c r="D14" s="8">
        <f>B14-C14</f>
        <v>90000</v>
      </c>
      <c r="E14" s="8">
        <f t="shared" si="4"/>
        <v>54000</v>
      </c>
      <c r="F14" s="8">
        <f t="shared" si="5"/>
        <v>36000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450000</v>
      </c>
      <c r="C18" s="14">
        <f>SUM(C12:C12)</f>
        <v>200000</v>
      </c>
      <c r="D18" s="14">
        <f>SUM(D12:D12)</f>
        <v>250000</v>
      </c>
      <c r="E18" s="14">
        <f>SUM(E12:E17)</f>
        <v>252000</v>
      </c>
      <c r="F18" s="14">
        <f>SUM(F12:F17)</f>
        <v>168000</v>
      </c>
      <c r="I18" s="2">
        <f>SUM(I2:I6)</f>
        <v>46400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200</v>
      </c>
      <c r="B20" s="8">
        <v>50000</v>
      </c>
      <c r="C20" s="8">
        <v>0</v>
      </c>
      <c r="D20" s="8">
        <f t="shared" ref="D20:D27" si="6">B20-C20</f>
        <v>50000</v>
      </c>
      <c r="E20" s="19">
        <f t="shared" ref="E20:E27" si="7">D20*60%</f>
        <v>30000</v>
      </c>
      <c r="F20" s="19">
        <f t="shared" ref="F20:F27" si="8">D20*40%</f>
        <v>20000</v>
      </c>
    </row>
    <row r="21" spans="1:33" x14ac:dyDescent="0.25">
      <c r="A21" s="5" t="s">
        <v>202</v>
      </c>
      <c r="B21" s="8">
        <v>150000</v>
      </c>
      <c r="C21" s="8">
        <v>0</v>
      </c>
      <c r="D21" s="8">
        <f t="shared" si="6"/>
        <v>150000</v>
      </c>
      <c r="E21" s="8">
        <f t="shared" si="7"/>
        <v>90000</v>
      </c>
      <c r="F21" s="8">
        <f t="shared" si="8"/>
        <v>60000</v>
      </c>
      <c r="H21" s="9" t="s">
        <v>13</v>
      </c>
      <c r="I21" s="10">
        <f>E98</f>
        <v>1392000</v>
      </c>
    </row>
    <row r="22" spans="1:33" x14ac:dyDescent="0.25">
      <c r="A22" s="5" t="s">
        <v>134</v>
      </c>
      <c r="B22" s="8">
        <v>200000</v>
      </c>
      <c r="C22" s="8">
        <v>90000</v>
      </c>
      <c r="D22" s="8">
        <f t="shared" si="6"/>
        <v>110000</v>
      </c>
      <c r="E22" s="8">
        <f t="shared" si="7"/>
        <v>66000</v>
      </c>
      <c r="F22" s="8">
        <f t="shared" si="8"/>
        <v>44000</v>
      </c>
      <c r="H22" s="9" t="s">
        <v>7</v>
      </c>
      <c r="I22" s="10">
        <f>I18</f>
        <v>46400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1345600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400000</v>
      </c>
      <c r="C28" s="16">
        <f>SUM(C20:C27)</f>
        <v>90000</v>
      </c>
      <c r="D28" s="16">
        <f>SUM(D20:D27)</f>
        <v>310000</v>
      </c>
      <c r="E28" s="16">
        <f>SUM(E20:E27)</f>
        <v>186000</v>
      </c>
      <c r="F28" s="16">
        <f>SUM(F20:F26)</f>
        <v>124000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198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205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230000</v>
      </c>
      <c r="C37" s="21">
        <f>SUM(C30:C36)</f>
        <v>0</v>
      </c>
      <c r="D37" s="21">
        <f>SUM(D30:D36)</f>
        <v>230000</v>
      </c>
      <c r="E37" s="21">
        <f>SUM(E30:E36)</f>
        <v>138000</v>
      </c>
      <c r="F37" s="21">
        <f>SUM(F30:F36)</f>
        <v>92000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183</v>
      </c>
      <c r="B66" s="8">
        <v>40000</v>
      </c>
      <c r="C66" s="8">
        <v>0</v>
      </c>
      <c r="D66" s="8">
        <f t="shared" ref="D66:D78" si="15">B66-C66</f>
        <v>40000</v>
      </c>
      <c r="E66" s="8">
        <f t="shared" ref="E66:E78" si="16">D66</f>
        <v>40000</v>
      </c>
      <c r="F66" s="8"/>
    </row>
    <row r="67" spans="1:6" x14ac:dyDescent="0.25">
      <c r="A67" s="5" t="s">
        <v>184</v>
      </c>
      <c r="B67" s="8">
        <v>300000</v>
      </c>
      <c r="C67" s="8">
        <v>0</v>
      </c>
      <c r="D67" s="8">
        <f t="shared" si="15"/>
        <v>300000</v>
      </c>
      <c r="E67" s="8">
        <f t="shared" si="16"/>
        <v>300000</v>
      </c>
      <c r="F67" s="8"/>
    </row>
    <row r="68" spans="1:6" x14ac:dyDescent="0.25">
      <c r="A68" s="5" t="s">
        <v>206</v>
      </c>
      <c r="B68" s="8">
        <v>100000</v>
      </c>
      <c r="C68" s="8">
        <v>0</v>
      </c>
      <c r="D68" s="8">
        <f t="shared" si="15"/>
        <v>100000</v>
      </c>
      <c r="E68" s="8">
        <f t="shared" si="16"/>
        <v>100000</v>
      </c>
      <c r="F68" s="8"/>
    </row>
    <row r="69" spans="1:6" x14ac:dyDescent="0.25">
      <c r="A69" s="5" t="s">
        <v>131</v>
      </c>
      <c r="B69" s="8">
        <v>40000</v>
      </c>
      <c r="C69" s="8">
        <v>0</v>
      </c>
      <c r="D69" s="8">
        <f t="shared" si="15"/>
        <v>40000</v>
      </c>
      <c r="E69" s="8">
        <f t="shared" si="16"/>
        <v>40000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480000</v>
      </c>
      <c r="C75" s="18">
        <f>SUM(C66:C74)</f>
        <v>0</v>
      </c>
      <c r="D75" s="18">
        <f>SUM(D66:D74)</f>
        <v>480000</v>
      </c>
      <c r="E75" s="18">
        <f>SUM(E66:E74)</f>
        <v>480000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2220000</v>
      </c>
      <c r="C98" s="27">
        <f>C97+C88+C79+C75+C64+C37+C28+C18+C10</f>
        <v>390000</v>
      </c>
      <c r="D98" s="27">
        <f>D97+D88+D79+D75+D64+D37+D28+D18+D10</f>
        <v>1830000</v>
      </c>
      <c r="E98" s="27">
        <f>E97+E88+E79+E75+E64+E37+E28+E18+E10</f>
        <v>1392000</v>
      </c>
      <c r="F98" s="27">
        <f>F97+F88+F79+F75+F64+F37+F28+F18+F10</f>
        <v>608000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209</v>
      </c>
      <c r="I2" s="23">
        <v>140000</v>
      </c>
    </row>
    <row r="3" spans="1:33" x14ac:dyDescent="0.25">
      <c r="A3" s="5" t="s">
        <v>207</v>
      </c>
      <c r="B3" s="8">
        <v>120000</v>
      </c>
      <c r="C3" s="8">
        <v>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 t="s">
        <v>212</v>
      </c>
      <c r="I3" s="6">
        <v>80600</v>
      </c>
    </row>
    <row r="4" spans="1:33" x14ac:dyDescent="0.25">
      <c r="A4" s="5"/>
      <c r="B4" s="8"/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120000</v>
      </c>
      <c r="C10" s="12">
        <f>SUM(C3:C9)</f>
        <v>0</v>
      </c>
      <c r="D10" s="12">
        <f>SUM(D3:D9)</f>
        <v>120000</v>
      </c>
      <c r="E10" s="12">
        <f>SUM(E3:E9)</f>
        <v>72000</v>
      </c>
      <c r="F10" s="12">
        <f>SUM(F3:F9)</f>
        <v>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211</v>
      </c>
      <c r="B12" s="8">
        <v>100000</v>
      </c>
      <c r="C12" s="8">
        <v>0</v>
      </c>
      <c r="D12" s="8">
        <f>B12-C12</f>
        <v>100000</v>
      </c>
      <c r="E12" s="8">
        <f>D12*60%</f>
        <v>60000</v>
      </c>
      <c r="F12" s="8">
        <f>D12*40%</f>
        <v>40000</v>
      </c>
      <c r="H12" s="5"/>
      <c r="I12" s="6">
        <v>0</v>
      </c>
    </row>
    <row r="13" spans="1:33" x14ac:dyDescent="0.25">
      <c r="A13" s="5" t="s">
        <v>214</v>
      </c>
      <c r="B13" s="8">
        <v>1700000</v>
      </c>
      <c r="C13" s="8">
        <v>15000</v>
      </c>
      <c r="D13" s="8">
        <f t="shared" ref="D13:D17" si="3">B13-C13</f>
        <v>1685000</v>
      </c>
      <c r="E13" s="8">
        <f t="shared" ref="E13:E17" si="4">D13*60%</f>
        <v>1011000</v>
      </c>
      <c r="F13" s="8">
        <f t="shared" ref="F13:F17" si="5">D13*40%</f>
        <v>674000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SUM(E12:E15)</f>
        <v>1071000</v>
      </c>
      <c r="F18" s="14">
        <f>SUM(F12:F15)</f>
        <v>714000</v>
      </c>
      <c r="I18" s="2">
        <f>SUM(I2:I6)</f>
        <v>220600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1938000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220600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1717400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208</v>
      </c>
      <c r="B66" s="8">
        <v>300000</v>
      </c>
      <c r="C66" s="8">
        <v>0</v>
      </c>
      <c r="D66" s="8">
        <f t="shared" ref="D66:D78" si="15">B66-C66</f>
        <v>300000</v>
      </c>
      <c r="E66" s="8">
        <f t="shared" ref="E66:E78" si="16">D66</f>
        <v>300000</v>
      </c>
      <c r="F66" s="8"/>
    </row>
    <row r="67" spans="1:6" x14ac:dyDescent="0.25">
      <c r="A67" s="5" t="s">
        <v>210</v>
      </c>
      <c r="B67" s="8">
        <v>530000</v>
      </c>
      <c r="C67" s="8">
        <v>35000</v>
      </c>
      <c r="D67" s="8">
        <f t="shared" si="15"/>
        <v>495000</v>
      </c>
      <c r="E67" s="8">
        <f t="shared" si="16"/>
        <v>495000</v>
      </c>
      <c r="F67" s="8"/>
    </row>
    <row r="68" spans="1:6" x14ac:dyDescent="0.25">
      <c r="A68" s="5" t="s">
        <v>213</v>
      </c>
      <c r="B68" s="8"/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830000</v>
      </c>
      <c r="C75" s="18">
        <f>SUM(C66:C74)</f>
        <v>35000</v>
      </c>
      <c r="D75" s="18">
        <f>SUM(D66:D74)</f>
        <v>795000</v>
      </c>
      <c r="E75" s="18">
        <f>SUM(E66:E74)</f>
        <v>795000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1050000</v>
      </c>
      <c r="C98" s="27">
        <f>C97+C88+C79+C75+C64+C37+C28+C18+C10</f>
        <v>35000</v>
      </c>
      <c r="D98" s="27">
        <f>D97+D88+D79+D75+D64+D37+D28+D18+D10</f>
        <v>1015000</v>
      </c>
      <c r="E98" s="27">
        <f>E97+E88+E79+E75+E64+E37+E28+E18+E10</f>
        <v>1938000</v>
      </c>
      <c r="F98" s="27">
        <f>F97+F88+F79+F75+F64+F37+F28+F18+F10</f>
        <v>762000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4" sqref="A3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221</v>
      </c>
      <c r="I2" s="23">
        <v>65000</v>
      </c>
    </row>
    <row r="3" spans="1:33" x14ac:dyDescent="0.25">
      <c r="A3" s="5" t="s">
        <v>220</v>
      </c>
      <c r="B3" s="8">
        <v>180000</v>
      </c>
      <c r="C3" s="8">
        <v>0</v>
      </c>
      <c r="D3" s="8">
        <f t="shared" ref="D3:D9" si="0">B3-C3</f>
        <v>180000</v>
      </c>
      <c r="E3" s="8">
        <f t="shared" ref="E3:E9" si="1">D3*60%</f>
        <v>108000</v>
      </c>
      <c r="F3" s="8">
        <f t="shared" ref="F3:F9" si="2">D3*40%</f>
        <v>72000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SUM(F3:F9)</f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215</v>
      </c>
      <c r="B12" s="8">
        <v>50000</v>
      </c>
      <c r="C12" s="8">
        <v>0</v>
      </c>
      <c r="D12" s="8">
        <f>B12-C12</f>
        <v>50000</v>
      </c>
      <c r="E12" s="8">
        <f>D12*60%</f>
        <v>30000</v>
      </c>
      <c r="F12" s="8">
        <f>D12*40%</f>
        <v>20000</v>
      </c>
      <c r="H12" s="5"/>
      <c r="I12" s="6">
        <v>0</v>
      </c>
    </row>
    <row r="13" spans="1:33" x14ac:dyDescent="0.25">
      <c r="A13" s="5" t="s">
        <v>216</v>
      </c>
      <c r="B13" s="8">
        <v>60000</v>
      </c>
      <c r="C13" s="8">
        <v>0</v>
      </c>
      <c r="D13" s="8">
        <f t="shared" ref="D13:D17" si="3">B13-C13</f>
        <v>60000</v>
      </c>
      <c r="E13" s="8">
        <f t="shared" ref="E13:E17" si="4">D13*60%</f>
        <v>36000</v>
      </c>
      <c r="F13" s="8">
        <f t="shared" ref="F13:F17" si="5">D13*40%</f>
        <v>24000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</v>
      </c>
      <c r="C18" s="14">
        <f>SUM(C12:C12)</f>
        <v>0</v>
      </c>
      <c r="D18" s="14">
        <f>SUM(D12:D12)</f>
        <v>50000</v>
      </c>
      <c r="E18" s="14">
        <f>SUM(E12:E17)</f>
        <v>66000</v>
      </c>
      <c r="F18" s="14">
        <f>SUM(F12:F15)</f>
        <v>44000</v>
      </c>
      <c r="I18" s="2">
        <f>SUM(I2:I6)</f>
        <v>65000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630000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565000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217</v>
      </c>
      <c r="B30" s="8">
        <v>240000</v>
      </c>
      <c r="C30" s="8">
        <v>0</v>
      </c>
      <c r="D30" s="8">
        <f t="shared" ref="D30:D36" si="9">B30-C30</f>
        <v>240000</v>
      </c>
      <c r="E30" s="8">
        <f>D30*100%</f>
        <v>240000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218</v>
      </c>
      <c r="B31" s="8">
        <v>60000</v>
      </c>
      <c r="C31" s="8">
        <v>0</v>
      </c>
      <c r="D31" s="8">
        <f t="shared" si="9"/>
        <v>60000</v>
      </c>
      <c r="E31" s="8">
        <f t="shared" ref="E31:E36" si="10">D31*60%</f>
        <v>36000</v>
      </c>
      <c r="F31" s="8">
        <f t="shared" ref="F31:F36" si="11">D31*40%</f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219</v>
      </c>
      <c r="B32" s="8">
        <v>300000</v>
      </c>
      <c r="C32" s="8">
        <v>0</v>
      </c>
      <c r="D32" s="8">
        <f t="shared" si="9"/>
        <v>300000</v>
      </c>
      <c r="E32" s="8">
        <f t="shared" si="10"/>
        <v>180000</v>
      </c>
      <c r="F32" s="8">
        <f t="shared" si="11"/>
        <v>120000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600000</v>
      </c>
      <c r="C37" s="21">
        <f>SUM(C30:C36)</f>
        <v>0</v>
      </c>
      <c r="D37" s="21">
        <f>SUM(D30:D36)</f>
        <v>600000</v>
      </c>
      <c r="E37" s="21">
        <f>SUM(E30:E34)</f>
        <v>456000</v>
      </c>
      <c r="F37" s="21">
        <f>SUM(F30:F35)</f>
        <v>144000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830000</v>
      </c>
      <c r="C98" s="27">
        <f>C97+C88+C79+C75+C64+C37+C28+C18+C10</f>
        <v>0</v>
      </c>
      <c r="D98" s="27">
        <f>D97+D88+D79+D75+D64+D37+D28+D18+D10</f>
        <v>830000</v>
      </c>
      <c r="E98" s="27">
        <f>E97+E88+E79+E75+E64+E37+E28+E18+E10</f>
        <v>630000</v>
      </c>
      <c r="F98" s="27">
        <f>F97+F88+F79+F75+F64+F37+F28+F18+F10</f>
        <v>260000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="80" zoomScaleNormal="80" workbookViewId="0">
      <selection activeCell="A33" sqref="A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235</v>
      </c>
      <c r="B3" s="8">
        <v>110000</v>
      </c>
      <c r="C3" s="8">
        <v>0</v>
      </c>
      <c r="D3" s="8">
        <f t="shared" ref="D3:D9" si="0">B3-C3</f>
        <v>110000</v>
      </c>
      <c r="E3" s="8">
        <f t="shared" ref="E3:E9" si="1">D3*60%</f>
        <v>66000</v>
      </c>
      <c r="F3" s="8">
        <f t="shared" ref="F3:F9" si="2">D3*40%</f>
        <v>44000</v>
      </c>
      <c r="H3" s="5"/>
      <c r="I3" s="6">
        <v>0</v>
      </c>
    </row>
    <row r="4" spans="1:33" x14ac:dyDescent="0.25">
      <c r="A4" s="5" t="s">
        <v>236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SUM(F3:F7)</f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230</v>
      </c>
      <c r="B12" s="8">
        <v>350000</v>
      </c>
      <c r="C12" s="8">
        <v>30000</v>
      </c>
      <c r="D12" s="8">
        <f>B12-C12</f>
        <v>320000</v>
      </c>
      <c r="E12" s="8">
        <f>D12*60%</f>
        <v>192000</v>
      </c>
      <c r="F12" s="8">
        <f>D12*40%</f>
        <v>128000</v>
      </c>
      <c r="H12" s="5"/>
      <c r="I12" s="6">
        <v>0</v>
      </c>
    </row>
    <row r="13" spans="1:33" x14ac:dyDescent="0.25">
      <c r="A13" s="5" t="s">
        <v>78</v>
      </c>
      <c r="B13" s="8">
        <v>650000</v>
      </c>
      <c r="C13" s="8">
        <v>40000</v>
      </c>
      <c r="D13" s="8">
        <f t="shared" ref="D13:D17" si="3">B13-C13</f>
        <v>610000</v>
      </c>
      <c r="E13" s="8">
        <f t="shared" ref="E13:E17" si="4">D13*60%</f>
        <v>366000</v>
      </c>
      <c r="F13" s="8">
        <f t="shared" ref="F13:F17" si="5">D13*40%</f>
        <v>244000</v>
      </c>
      <c r="H13" s="5"/>
      <c r="I13" s="6">
        <v>0</v>
      </c>
    </row>
    <row r="14" spans="1:33" x14ac:dyDescent="0.25">
      <c r="A14" s="5" t="s">
        <v>237</v>
      </c>
      <c r="B14" s="8">
        <v>150000</v>
      </c>
      <c r="C14" s="8">
        <v>0</v>
      </c>
      <c r="D14" s="8">
        <f t="shared" si="3"/>
        <v>150000</v>
      </c>
      <c r="E14" s="8">
        <f t="shared" si="4"/>
        <v>90000</v>
      </c>
      <c r="F14" s="8">
        <f t="shared" si="5"/>
        <v>60000</v>
      </c>
      <c r="H14" s="5"/>
      <c r="I14" s="6">
        <v>0</v>
      </c>
    </row>
    <row r="15" spans="1:33" x14ac:dyDescent="0.25">
      <c r="A15" s="5" t="s">
        <v>185</v>
      </c>
      <c r="B15" s="8">
        <v>200000</v>
      </c>
      <c r="C15" s="8">
        <v>0</v>
      </c>
      <c r="D15" s="8">
        <f t="shared" si="3"/>
        <v>200000</v>
      </c>
      <c r="E15" s="8">
        <f t="shared" si="4"/>
        <v>120000</v>
      </c>
      <c r="F15" s="8">
        <f t="shared" si="5"/>
        <v>80000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350000</v>
      </c>
      <c r="C18" s="14">
        <f>SUM(C12:C15)</f>
        <v>70000</v>
      </c>
      <c r="D18" s="14">
        <f>SUM(D12:D12)</f>
        <v>320000</v>
      </c>
      <c r="E18" s="14">
        <f>SUM(E12:E15)</f>
        <v>768000</v>
      </c>
      <c r="F18" s="14">
        <f>SUM(F12:F17)</f>
        <v>512000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E97</f>
        <v>1904200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231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241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170000</v>
      </c>
      <c r="C37" s="21">
        <f>SUM(C30:C36)</f>
        <v>0</v>
      </c>
      <c r="D37" s="21">
        <f>SUM(D30:D36)</f>
        <v>170000</v>
      </c>
      <c r="E37" s="21">
        <f>SUM(E29:E33)</f>
        <v>102000</v>
      </c>
      <c r="F37" s="21">
        <f>SUM(F30:F34)</f>
        <v>68000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222</v>
      </c>
      <c r="B39" s="29">
        <v>50000</v>
      </c>
      <c r="C39" s="29">
        <v>0</v>
      </c>
      <c r="D39" s="29">
        <f t="shared" ref="D39:D62" si="12">B39-C39</f>
        <v>50000</v>
      </c>
      <c r="E39" s="29">
        <f t="shared" ref="E39:E62" si="13">D39*60%</f>
        <v>30000</v>
      </c>
      <c r="F39" s="29">
        <f t="shared" ref="F39:F62" si="14">D39*40%</f>
        <v>20000</v>
      </c>
    </row>
    <row r="40" spans="1:6" x14ac:dyDescent="0.25">
      <c r="A40" s="28" t="s">
        <v>223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229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188</v>
      </c>
      <c r="B42" s="29">
        <v>150000</v>
      </c>
      <c r="C42" s="29">
        <v>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224</v>
      </c>
      <c r="B43" s="29">
        <v>150000</v>
      </c>
      <c r="C43" s="29">
        <v>0</v>
      </c>
      <c r="D43" s="29">
        <f t="shared" si="12"/>
        <v>150000</v>
      </c>
      <c r="E43" s="29">
        <f t="shared" si="13"/>
        <v>90000</v>
      </c>
      <c r="F43" s="29">
        <f t="shared" si="14"/>
        <v>60000</v>
      </c>
    </row>
    <row r="44" spans="1:6" x14ac:dyDescent="0.25">
      <c r="A44" s="28" t="s">
        <v>225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226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227</v>
      </c>
      <c r="B46" s="29">
        <v>30000</v>
      </c>
      <c r="C46" s="29">
        <v>0</v>
      </c>
      <c r="D46" s="29">
        <f t="shared" si="12"/>
        <v>30000</v>
      </c>
      <c r="E46" s="29">
        <v>10000</v>
      </c>
      <c r="F46" s="29">
        <v>20000</v>
      </c>
    </row>
    <row r="47" spans="1:6" x14ac:dyDescent="0.25">
      <c r="A47" s="28" t="s">
        <v>228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234</v>
      </c>
      <c r="B48" s="29">
        <v>150000</v>
      </c>
      <c r="C48" s="29">
        <v>0</v>
      </c>
      <c r="D48" s="29">
        <f t="shared" si="12"/>
        <v>150000</v>
      </c>
      <c r="E48" s="29">
        <f t="shared" si="13"/>
        <v>90000</v>
      </c>
      <c r="F48" s="29">
        <f t="shared" si="14"/>
        <v>60000</v>
      </c>
    </row>
    <row r="49" spans="1:6" x14ac:dyDescent="0.25">
      <c r="A49" s="28" t="s">
        <v>232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233</v>
      </c>
      <c r="B50" s="29">
        <v>20000</v>
      </c>
      <c r="C50" s="29">
        <v>0</v>
      </c>
      <c r="D50" s="29">
        <f t="shared" si="12"/>
        <v>20000</v>
      </c>
      <c r="E50" s="29">
        <f t="shared" si="13"/>
        <v>12000</v>
      </c>
      <c r="F50" s="29">
        <f t="shared" si="14"/>
        <v>8000</v>
      </c>
    </row>
    <row r="51" spans="1:6" x14ac:dyDescent="0.25">
      <c r="A51" s="28" t="s">
        <v>240</v>
      </c>
      <c r="B51" s="29">
        <v>100000</v>
      </c>
      <c r="C51" s="29">
        <v>0</v>
      </c>
      <c r="D51" s="29">
        <f t="shared" si="12"/>
        <v>100000</v>
      </c>
      <c r="E51" s="29">
        <f t="shared" si="13"/>
        <v>60000</v>
      </c>
      <c r="F51" s="29">
        <f t="shared" si="14"/>
        <v>40000</v>
      </c>
    </row>
    <row r="52" spans="1:6" x14ac:dyDescent="0.25">
      <c r="A52" s="28" t="s">
        <v>239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242</v>
      </c>
      <c r="B53" s="29">
        <v>150000</v>
      </c>
      <c r="C53" s="29">
        <v>0</v>
      </c>
      <c r="D53" s="29">
        <f t="shared" si="12"/>
        <v>150000</v>
      </c>
      <c r="E53" s="29">
        <f>D53*60%</f>
        <v>90000</v>
      </c>
      <c r="F53" s="29">
        <f t="shared" si="14"/>
        <v>60000</v>
      </c>
    </row>
    <row r="54" spans="1:6" x14ac:dyDescent="0.25">
      <c r="A54" s="28" t="s">
        <v>243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238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244</v>
      </c>
      <c r="B56" s="29">
        <v>120000</v>
      </c>
      <c r="C56" s="29">
        <v>55000</v>
      </c>
      <c r="D56" s="29">
        <f t="shared" si="12"/>
        <v>65000</v>
      </c>
      <c r="E56" s="29">
        <f t="shared" si="13"/>
        <v>39000</v>
      </c>
      <c r="F56" s="29">
        <f t="shared" si="14"/>
        <v>26000</v>
      </c>
    </row>
    <row r="57" spans="1:6" x14ac:dyDescent="0.25">
      <c r="A57" s="28" t="s">
        <v>245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30" t="s">
        <v>246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28" t="s">
        <v>247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248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25">
      <c r="A61" s="28" t="s">
        <v>249</v>
      </c>
      <c r="B61" s="29">
        <v>50000</v>
      </c>
      <c r="C61" s="29">
        <v>28000</v>
      </c>
      <c r="D61" s="29">
        <f t="shared" si="12"/>
        <v>22000</v>
      </c>
      <c r="E61" s="29">
        <f t="shared" si="13"/>
        <v>13200</v>
      </c>
      <c r="F61" s="29">
        <f t="shared" si="14"/>
        <v>8800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31" t="s">
        <v>45</v>
      </c>
      <c r="B63" s="32">
        <f>SUM(B58:B62)</f>
        <v>210000</v>
      </c>
      <c r="C63" s="32">
        <f>SUM(C58:C62)</f>
        <v>28000</v>
      </c>
      <c r="D63" s="32">
        <f>SUM(D58:D62)</f>
        <v>182000</v>
      </c>
      <c r="E63" s="32">
        <f>SUM(E39:E62)</f>
        <v>926200</v>
      </c>
      <c r="F63" s="32">
        <f>SUM(F39:F62)</f>
        <v>630800</v>
      </c>
    </row>
    <row r="64" spans="1:6" x14ac:dyDescent="0.25">
      <c r="A64" s="17" t="s">
        <v>18</v>
      </c>
      <c r="B64" s="18"/>
      <c r="C64" s="18"/>
      <c r="D64" s="18"/>
      <c r="E64" s="18"/>
      <c r="F64" s="18"/>
    </row>
    <row r="65" spans="1:6" x14ac:dyDescent="0.25">
      <c r="A65" s="5"/>
      <c r="B65" s="8">
        <v>0</v>
      </c>
      <c r="C65" s="8">
        <v>0</v>
      </c>
      <c r="D65" s="8">
        <f t="shared" ref="D65:D77" si="15">B65-C65</f>
        <v>0</v>
      </c>
      <c r="E65" s="8">
        <f t="shared" ref="E65:E77" si="16">D65</f>
        <v>0</v>
      </c>
      <c r="F65" s="8"/>
    </row>
    <row r="66" spans="1:6" x14ac:dyDescent="0.25">
      <c r="A66" s="5"/>
      <c r="B66" s="8">
        <v>0</v>
      </c>
      <c r="C66" s="8">
        <v>0</v>
      </c>
      <c r="D66" s="8">
        <f t="shared" si="15"/>
        <v>0</v>
      </c>
      <c r="E66" s="8">
        <f t="shared" si="16"/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17" t="s">
        <v>19</v>
      </c>
      <c r="B74" s="18">
        <f>SUM(B65:B73)</f>
        <v>0</v>
      </c>
      <c r="C74" s="18">
        <f>SUM(C65:C73)</f>
        <v>0</v>
      </c>
      <c r="D74" s="18">
        <f>SUM(D65:D73)</f>
        <v>0</v>
      </c>
      <c r="E74" s="18">
        <f>SUM(E65:E73)</f>
        <v>0</v>
      </c>
      <c r="F74" s="18">
        <f>SUM(F65:F73)</f>
        <v>0</v>
      </c>
    </row>
    <row r="75" spans="1:6" x14ac:dyDescent="0.25">
      <c r="A75" s="34" t="s">
        <v>23</v>
      </c>
      <c r="B75" s="35"/>
      <c r="C75" s="35"/>
      <c r="D75" s="35"/>
      <c r="E75" s="35"/>
      <c r="F75" s="35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>
        <v>0</v>
      </c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34" t="s">
        <v>27</v>
      </c>
      <c r="B78" s="35">
        <f>SUM(B76:B77)</f>
        <v>0</v>
      </c>
      <c r="C78" s="35">
        <f>SUM(C76:C77)</f>
        <v>0</v>
      </c>
      <c r="D78" s="35">
        <f>SUM(D76:D77)</f>
        <v>0</v>
      </c>
      <c r="E78" s="35">
        <f>SUM(E76:E77)</f>
        <v>0</v>
      </c>
      <c r="F78" s="35"/>
    </row>
    <row r="79" spans="1:6" x14ac:dyDescent="0.25">
      <c r="A79" s="39" t="s">
        <v>30</v>
      </c>
      <c r="B79" s="40"/>
      <c r="C79" s="40"/>
      <c r="D79" s="40"/>
      <c r="E79" s="40"/>
      <c r="F79" s="40"/>
    </row>
    <row r="80" spans="1:6" x14ac:dyDescent="0.25">
      <c r="A80" s="28"/>
      <c r="B80" s="29">
        <v>0</v>
      </c>
      <c r="C80" s="29">
        <v>0</v>
      </c>
      <c r="D80" s="29">
        <f>B80-C80</f>
        <v>0</v>
      </c>
      <c r="E80" s="29">
        <f>D80*60%</f>
        <v>0</v>
      </c>
      <c r="F80" s="29">
        <f>D80*40%</f>
        <v>0</v>
      </c>
    </row>
    <row r="81" spans="1:6" x14ac:dyDescent="0.25">
      <c r="A81" s="28"/>
      <c r="B81" s="29">
        <v>0</v>
      </c>
      <c r="C81" s="29">
        <v>0</v>
      </c>
      <c r="D81" s="29">
        <f t="shared" ref="D81:D86" si="17">B81-C81</f>
        <v>0</v>
      </c>
      <c r="E81" s="29">
        <f t="shared" ref="E81:E86" si="18">D81*60%</f>
        <v>0</v>
      </c>
      <c r="F81" s="29">
        <f t="shared" ref="F81:F86" si="19"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si="17"/>
        <v>0</v>
      </c>
      <c r="E82" s="29">
        <f t="shared" si="18"/>
        <v>0</v>
      </c>
      <c r="F82" s="29">
        <f t="shared" si="19"/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39" t="s">
        <v>31</v>
      </c>
      <c r="B87" s="40">
        <f>SUM(B80:B86)</f>
        <v>0</v>
      </c>
      <c r="C87" s="40">
        <f>SUM(C80:C86)</f>
        <v>0</v>
      </c>
      <c r="D87" s="40">
        <f>SUM(D80:D86)</f>
        <v>0</v>
      </c>
      <c r="E87" s="40">
        <f>SUM(E80:E86)</f>
        <v>0</v>
      </c>
      <c r="F87" s="40">
        <f>SUM(F80:F86)</f>
        <v>0</v>
      </c>
    </row>
    <row r="88" spans="1:6" x14ac:dyDescent="0.25">
      <c r="A88" s="41" t="s">
        <v>32</v>
      </c>
      <c r="B88" s="42"/>
      <c r="C88" s="42"/>
      <c r="D88" s="42"/>
      <c r="E88" s="42"/>
      <c r="F88" s="42"/>
    </row>
    <row r="89" spans="1:6" x14ac:dyDescent="0.25">
      <c r="A89" s="28"/>
      <c r="B89" s="29">
        <v>0</v>
      </c>
      <c r="C89" s="29">
        <v>0</v>
      </c>
      <c r="D89" s="29">
        <f>B89-C89</f>
        <v>0</v>
      </c>
      <c r="E89" s="29">
        <f>D89*60%</f>
        <v>0</v>
      </c>
      <c r="F89" s="29">
        <f>D89*40%</f>
        <v>0</v>
      </c>
    </row>
    <row r="90" spans="1:6" x14ac:dyDescent="0.25">
      <c r="A90" s="28"/>
      <c r="B90" s="29">
        <v>0</v>
      </c>
      <c r="C90" s="29">
        <v>0</v>
      </c>
      <c r="D90" s="29">
        <f t="shared" ref="D90:D95" si="20">B90-C90</f>
        <v>0</v>
      </c>
      <c r="E90" s="29">
        <f t="shared" ref="E90:E95" si="21">D90*60%</f>
        <v>0</v>
      </c>
      <c r="F90" s="29">
        <f t="shared" ref="F90:F95" si="22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20"/>
        <v>0</v>
      </c>
      <c r="E91" s="29">
        <f t="shared" si="21"/>
        <v>0</v>
      </c>
      <c r="F91" s="29">
        <f t="shared" si="22"/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41" t="s">
        <v>33</v>
      </c>
      <c r="B96" s="42">
        <f>SUM(B89:B95)</f>
        <v>0</v>
      </c>
      <c r="C96" s="42">
        <f>SUM(C89:C95)</f>
        <v>0</v>
      </c>
      <c r="D96" s="42">
        <f>SUM(D89:D95)</f>
        <v>0</v>
      </c>
      <c r="E96" s="42">
        <f>SUM(E89:E95)</f>
        <v>0</v>
      </c>
      <c r="F96" s="42">
        <f>SUM(F89:F95)</f>
        <v>0</v>
      </c>
    </row>
    <row r="97" spans="1:6" x14ac:dyDescent="0.25">
      <c r="A97" s="26" t="s">
        <v>11</v>
      </c>
      <c r="B97" s="27">
        <f>B96+B87+B78+B74+B63+B37+B28+B18+B10</f>
        <v>910000</v>
      </c>
      <c r="C97" s="27">
        <f>C96+C87+C78+C74+C63+C37+C28+C18+C10</f>
        <v>98000</v>
      </c>
      <c r="D97" s="27">
        <f>D96+D87+D78+D74+D63+D37+D28+D18+D10</f>
        <v>852000</v>
      </c>
      <c r="E97" s="27">
        <f>E96+E87+E78+E74+E63+E37+E28+E18+E10</f>
        <v>1904200</v>
      </c>
      <c r="F97" s="27">
        <f>F96+F87+F78+F74+F63+F37+F28+F18+F10</f>
        <v>1282800</v>
      </c>
    </row>
  </sheetData>
  <autoFilter ref="A1:F8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8" sqref="D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251</v>
      </c>
      <c r="I2" s="23">
        <v>40000</v>
      </c>
    </row>
    <row r="3" spans="1:33" x14ac:dyDescent="0.25">
      <c r="A3" s="5" t="s">
        <v>252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/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54</v>
      </c>
      <c r="B12" s="8">
        <v>400000</v>
      </c>
      <c r="C12" s="8">
        <v>0</v>
      </c>
      <c r="D12" s="8">
        <f>B12-C12</f>
        <v>400000</v>
      </c>
      <c r="E12" s="8">
        <f>D12*60%</f>
        <v>240000</v>
      </c>
      <c r="F12" s="8">
        <f>D12*40%</f>
        <v>160000</v>
      </c>
      <c r="H12" s="5"/>
      <c r="I12" s="6">
        <v>0</v>
      </c>
    </row>
    <row r="13" spans="1:33" x14ac:dyDescent="0.25">
      <c r="A13" s="5" t="s">
        <v>253</v>
      </c>
      <c r="B13" s="8">
        <v>600000</v>
      </c>
      <c r="C13" s="8">
        <v>100000</v>
      </c>
      <c r="D13" s="8">
        <f t="shared" ref="D13:D17" si="3">B13-C13</f>
        <v>500000</v>
      </c>
      <c r="E13" s="8">
        <f t="shared" ref="E13:E17" si="4">D13*60%</f>
        <v>300000</v>
      </c>
      <c r="F13" s="8">
        <f t="shared" ref="F13:F17" si="5">D13*40%</f>
        <v>200000</v>
      </c>
      <c r="H13" s="5"/>
      <c r="I13" s="6">
        <v>0</v>
      </c>
    </row>
    <row r="14" spans="1:33" x14ac:dyDescent="0.25">
      <c r="A14" s="5" t="s">
        <v>196</v>
      </c>
      <c r="B14" s="8">
        <v>250000</v>
      </c>
      <c r="C14" s="8">
        <v>0</v>
      </c>
      <c r="D14" s="8">
        <f t="shared" si="3"/>
        <v>250000</v>
      </c>
      <c r="E14" s="8">
        <f t="shared" si="4"/>
        <v>150000</v>
      </c>
      <c r="F14" s="8">
        <f t="shared" si="5"/>
        <v>100000</v>
      </c>
      <c r="H14" s="5"/>
      <c r="I14" s="6">
        <v>0</v>
      </c>
    </row>
    <row r="15" spans="1:33" x14ac:dyDescent="0.25">
      <c r="A15" s="5" t="s">
        <v>254</v>
      </c>
      <c r="B15" s="8">
        <v>80000</v>
      </c>
      <c r="C15" s="8">
        <v>0</v>
      </c>
      <c r="D15" s="8">
        <f t="shared" si="3"/>
        <v>80000</v>
      </c>
      <c r="E15" s="8">
        <f t="shared" si="4"/>
        <v>48000</v>
      </c>
      <c r="F15" s="8">
        <f t="shared" si="5"/>
        <v>32000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400000</v>
      </c>
      <c r="C18" s="14">
        <f>SUM(C12:C12)</f>
        <v>0</v>
      </c>
      <c r="D18" s="14">
        <f>SUM(D12:D12)</f>
        <v>400000</v>
      </c>
      <c r="E18" s="14">
        <f>SUM(E11:E17)</f>
        <v>738000</v>
      </c>
      <c r="F18" s="14">
        <f>SUM(F12:F17)</f>
        <v>492000</v>
      </c>
      <c r="I18" s="2">
        <f>SUM(I2:I17)</f>
        <v>40000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/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1123500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1083500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242</v>
      </c>
      <c r="B30" s="8">
        <v>60000</v>
      </c>
      <c r="C30" s="8">
        <v>0</v>
      </c>
      <c r="D30" s="8"/>
      <c r="E30" s="8">
        <v>36000</v>
      </c>
      <c r="F30" s="8"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ref="D31:D36" si="9">B31-C31</f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60000</v>
      </c>
      <c r="C37" s="21">
        <f>SUM(C30:C36)</f>
        <v>0</v>
      </c>
      <c r="D37" s="21">
        <f>SUM(D30:D36)</f>
        <v>0</v>
      </c>
      <c r="E37" s="21">
        <f>SUM(E30:E36)</f>
        <v>36000</v>
      </c>
      <c r="F37" s="21">
        <f>SUM(F30:F36)</f>
        <v>24000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250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150000</v>
      </c>
      <c r="C75" s="18">
        <f>SUM(C66:C74)</f>
        <v>0</v>
      </c>
      <c r="D75" s="18">
        <f>SUM(D66:D74)</f>
        <v>150000</v>
      </c>
      <c r="E75" s="18">
        <f>SUM(E66:E74)</f>
        <v>150000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255</v>
      </c>
      <c r="B90" s="29">
        <v>350000</v>
      </c>
      <c r="C90" s="29">
        <v>0</v>
      </c>
      <c r="D90" s="29">
        <f>B90-C90</f>
        <v>350000</v>
      </c>
      <c r="E90" s="29">
        <f>D90*45%</f>
        <v>157500</v>
      </c>
      <c r="F90" s="29">
        <f>D90*55%</f>
        <v>192500.00000000003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350000</v>
      </c>
      <c r="C97" s="42">
        <f>SUM(C90:C96)</f>
        <v>0</v>
      </c>
      <c r="D97" s="42">
        <f>SUM(D90:D96)</f>
        <v>350000</v>
      </c>
      <c r="E97" s="42">
        <f>SUM(E90:E96)</f>
        <v>157500</v>
      </c>
      <c r="F97" s="42">
        <f>SUM(F90:F96)</f>
        <v>192500.00000000003</v>
      </c>
    </row>
    <row r="98" spans="1:6" x14ac:dyDescent="0.25">
      <c r="A98" s="26" t="s">
        <v>11</v>
      </c>
      <c r="B98" s="27">
        <f>B97+B88+B79+B75+B64+B37+B28+B18+B10</f>
        <v>1030000</v>
      </c>
      <c r="C98" s="27">
        <f>C97+C88+C79+C75+C64+C37+C28+C18+C10</f>
        <v>0</v>
      </c>
      <c r="D98" s="27">
        <f>D97+D88+D79+D75+D64+D37+D28+D18+D10</f>
        <v>970000</v>
      </c>
      <c r="E98" s="27">
        <f>E97+E88+E79+E75+E64+E37+E28+E18+E10</f>
        <v>1123500</v>
      </c>
      <c r="F98" s="27">
        <f>F97+F88+F79+F75+F64+F37+F28+F18+F10</f>
        <v>736500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273</v>
      </c>
      <c r="I2" s="23">
        <v>302400</v>
      </c>
    </row>
    <row r="3" spans="1:33" x14ac:dyDescent="0.25">
      <c r="A3" s="5" t="s">
        <v>283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260</v>
      </c>
      <c r="B12" s="8">
        <v>30000</v>
      </c>
      <c r="C12" s="8"/>
      <c r="D12" s="8">
        <f>B12-C12</f>
        <v>30000</v>
      </c>
      <c r="E12" s="8">
        <v>30000</v>
      </c>
      <c r="F12" s="8"/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</v>
      </c>
      <c r="C18" s="14">
        <f>SUM(C12:C12)</f>
        <v>0</v>
      </c>
      <c r="D18" s="14">
        <f>SUM(D12:D12)</f>
        <v>30000</v>
      </c>
      <c r="E18" s="14">
        <f>SUM(E12:E12)</f>
        <v>30000</v>
      </c>
      <c r="F18" s="14">
        <f>SUM(F12:F12)</f>
        <v>0</v>
      </c>
      <c r="I18" s="2">
        <f>SUM(I2:I6)</f>
        <v>302400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1620200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302400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1317800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258</v>
      </c>
      <c r="B29" s="21"/>
      <c r="C29" s="21"/>
      <c r="D29" s="21"/>
      <c r="E29" s="21"/>
      <c r="F29" s="21"/>
    </row>
    <row r="30" spans="1:33" s="2" customFormat="1" x14ac:dyDescent="0.25">
      <c r="A30" s="5" t="s">
        <v>264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279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281</v>
      </c>
      <c r="B32" s="8">
        <v>80000</v>
      </c>
      <c r="C32" s="8">
        <v>0</v>
      </c>
      <c r="D32" s="8">
        <f t="shared" si="9"/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 t="s">
        <v>284</v>
      </c>
      <c r="B33" s="8">
        <v>200000</v>
      </c>
      <c r="C33" s="8">
        <v>0</v>
      </c>
      <c r="D33" s="8">
        <f t="shared" si="9"/>
        <v>200000</v>
      </c>
      <c r="E33" s="8">
        <f t="shared" si="10"/>
        <v>120000</v>
      </c>
      <c r="F33" s="8">
        <f t="shared" si="11"/>
        <v>80000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500000</v>
      </c>
      <c r="C37" s="21">
        <f>SUM(C30:C36)</f>
        <v>0</v>
      </c>
      <c r="D37" s="21">
        <f>SUM(D30:D36)</f>
        <v>500000</v>
      </c>
      <c r="E37" s="21">
        <f>SUM(E30:E36)</f>
        <v>300000</v>
      </c>
      <c r="F37" s="21">
        <f>SUM(F30:F36)</f>
        <v>200000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256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257</v>
      </c>
      <c r="B40" s="29">
        <v>150000</v>
      </c>
      <c r="C40" s="29">
        <v>0</v>
      </c>
      <c r="D40" s="29">
        <f t="shared" si="12"/>
        <v>150000</v>
      </c>
      <c r="E40" s="29">
        <f t="shared" si="13"/>
        <v>90000</v>
      </c>
      <c r="F40" s="29">
        <f t="shared" si="14"/>
        <v>60000</v>
      </c>
    </row>
    <row r="41" spans="1:6" x14ac:dyDescent="0.25">
      <c r="A41" s="28" t="s">
        <v>259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261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262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263</v>
      </c>
      <c r="B44" s="29">
        <v>150000</v>
      </c>
      <c r="C44" s="29">
        <v>0</v>
      </c>
      <c r="D44" s="29">
        <f t="shared" si="12"/>
        <v>150000</v>
      </c>
      <c r="E44" s="29">
        <f t="shared" si="13"/>
        <v>90000</v>
      </c>
      <c r="F44" s="29">
        <f t="shared" si="14"/>
        <v>60000</v>
      </c>
    </row>
    <row r="45" spans="1:6" x14ac:dyDescent="0.25">
      <c r="A45" s="28" t="s">
        <v>265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252</v>
      </c>
      <c r="B46" s="29">
        <v>150000</v>
      </c>
      <c r="C46" s="29">
        <v>0</v>
      </c>
      <c r="D46" s="29">
        <f t="shared" si="12"/>
        <v>150000</v>
      </c>
      <c r="E46" s="29">
        <f t="shared" si="13"/>
        <v>90000</v>
      </c>
      <c r="F46" s="29">
        <f t="shared" si="14"/>
        <v>60000</v>
      </c>
    </row>
    <row r="47" spans="1:6" x14ac:dyDescent="0.25">
      <c r="A47" s="28" t="s">
        <v>266</v>
      </c>
      <c r="B47" s="29">
        <v>180000</v>
      </c>
      <c r="C47" s="29">
        <v>0</v>
      </c>
      <c r="D47" s="29">
        <f t="shared" si="12"/>
        <v>180000</v>
      </c>
      <c r="E47" s="29">
        <f t="shared" si="13"/>
        <v>108000</v>
      </c>
      <c r="F47" s="29">
        <f t="shared" si="14"/>
        <v>72000</v>
      </c>
    </row>
    <row r="48" spans="1:6" x14ac:dyDescent="0.25">
      <c r="A48" s="28" t="s">
        <v>267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269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270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271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272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274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275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276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277</v>
      </c>
      <c r="B56" s="29">
        <v>50000</v>
      </c>
      <c r="C56" s="29">
        <v>0</v>
      </c>
      <c r="D56" s="29">
        <f t="shared" si="12"/>
        <v>50000</v>
      </c>
      <c r="E56" s="29">
        <f>D56*60%</f>
        <v>30000</v>
      </c>
      <c r="F56" s="29">
        <f t="shared" si="14"/>
        <v>20000</v>
      </c>
    </row>
    <row r="57" spans="1:6" x14ac:dyDescent="0.25">
      <c r="A57" s="28" t="s">
        <v>278</v>
      </c>
      <c r="B57" s="29">
        <v>50000</v>
      </c>
      <c r="C57" s="29">
        <v>28000</v>
      </c>
      <c r="D57" s="29">
        <f t="shared" si="12"/>
        <v>22000</v>
      </c>
      <c r="E57" s="29">
        <f t="shared" si="13"/>
        <v>13200</v>
      </c>
      <c r="F57" s="29">
        <f t="shared" si="14"/>
        <v>8800</v>
      </c>
    </row>
    <row r="58" spans="1:6" x14ac:dyDescent="0.25">
      <c r="A58" s="28" t="s">
        <v>280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282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285</v>
      </c>
      <c r="B60" s="29">
        <v>70000</v>
      </c>
      <c r="C60" s="29">
        <v>0</v>
      </c>
      <c r="D60" s="29">
        <f t="shared" si="12"/>
        <v>70000</v>
      </c>
      <c r="E60" s="29">
        <f t="shared" si="13"/>
        <v>42000</v>
      </c>
      <c r="F60" s="29">
        <f t="shared" si="14"/>
        <v>28000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120000</v>
      </c>
      <c r="C64" s="32">
        <f>SUM(C59:C63)</f>
        <v>0</v>
      </c>
      <c r="D64" s="32">
        <f>SUM(D59:D63)</f>
        <v>120000</v>
      </c>
      <c r="E64" s="32">
        <f>SUM(E39:E63)</f>
        <v>937200</v>
      </c>
      <c r="F64" s="32">
        <f>SUM(F39:F63)</f>
        <v>624800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268</v>
      </c>
      <c r="B66" s="8">
        <v>80000</v>
      </c>
      <c r="C66" s="8">
        <v>15000</v>
      </c>
      <c r="D66" s="8">
        <f t="shared" ref="D66:D78" si="15">B66-C66</f>
        <v>65000</v>
      </c>
      <c r="E66" s="8">
        <f t="shared" ref="E66:E78" si="16">D66</f>
        <v>65000</v>
      </c>
      <c r="F66" s="8"/>
    </row>
    <row r="67" spans="1:6" x14ac:dyDescent="0.25">
      <c r="A67" s="5" t="s">
        <v>111</v>
      </c>
      <c r="B67" s="8">
        <v>240000</v>
      </c>
      <c r="C67" s="8">
        <v>0</v>
      </c>
      <c r="D67" s="8">
        <f t="shared" si="15"/>
        <v>240000</v>
      </c>
      <c r="E67" s="8">
        <f t="shared" si="16"/>
        <v>240000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/>
      <c r="C75" s="18">
        <f>SUM(C66:C74)</f>
        <v>15000</v>
      </c>
      <c r="D75" s="18">
        <f>SUM(D66:D74)</f>
        <v>305000</v>
      </c>
      <c r="E75" s="18">
        <f>SUM(E66:E74)</f>
        <v>305000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730000</v>
      </c>
      <c r="C98" s="27">
        <f>C97+C88+C79+C75+C64+C37+C28+C18+C10</f>
        <v>15000</v>
      </c>
      <c r="D98" s="27">
        <f>D97+D88+D79+D75+D64+D37+D28+D18+D10</f>
        <v>1035000</v>
      </c>
      <c r="E98" s="27">
        <f>E97+E88+E79+E75+E64+E37+E28+E18+E10</f>
        <v>1620200</v>
      </c>
      <c r="F98" s="27">
        <f>F97+F88+F79+F75+F64+F37+F28+F18+F10</f>
        <v>856800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5" sqref="A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 t="s">
        <v>195</v>
      </c>
      <c r="I2" s="23">
        <v>60000</v>
      </c>
    </row>
    <row r="3" spans="1:33" x14ac:dyDescent="0.25">
      <c r="A3" s="5" t="s">
        <v>288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 t="s">
        <v>290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291</v>
      </c>
      <c r="B5" s="8">
        <v>300000</v>
      </c>
      <c r="C5" s="8">
        <v>120000</v>
      </c>
      <c r="D5" s="8">
        <f t="shared" si="0"/>
        <v>180000</v>
      </c>
      <c r="E5" s="8">
        <f>D5-F5</f>
        <v>126000</v>
      </c>
      <c r="F5" s="8">
        <v>54000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430000</v>
      </c>
      <c r="C10" s="12">
        <f>SUM(C3:C9)</f>
        <v>120000</v>
      </c>
      <c r="D10" s="12">
        <f>SUM(D3:D9)</f>
        <v>310000</v>
      </c>
      <c r="E10" s="12">
        <f>SUM(E3:E9)</f>
        <v>204000</v>
      </c>
      <c r="F10" s="12">
        <f>SUM(F3:F8)</f>
        <v>106000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SUM(I2:I6)</f>
        <v>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998000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938000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287</v>
      </c>
      <c r="B30" s="8">
        <v>40000</v>
      </c>
      <c r="C30" s="8">
        <v>0</v>
      </c>
      <c r="D30" s="8">
        <f t="shared" ref="D30:D36" si="9">B30-C30</f>
        <v>40000</v>
      </c>
      <c r="E30" s="8">
        <f t="shared" ref="E30:E36" si="10">D30*60%</f>
        <v>24000</v>
      </c>
      <c r="F30" s="8">
        <f t="shared" ref="F30:F36" si="11">D30*40%</f>
        <v>16000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206</v>
      </c>
      <c r="B31" s="8">
        <v>60000</v>
      </c>
      <c r="C31" s="8">
        <v>0</v>
      </c>
      <c r="D31" s="8">
        <f t="shared" si="9"/>
        <v>60000</v>
      </c>
      <c r="E31" s="8">
        <f t="shared" si="10"/>
        <v>36000</v>
      </c>
      <c r="F31" s="8">
        <f t="shared" si="11"/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289</v>
      </c>
      <c r="B32" s="8">
        <v>230000</v>
      </c>
      <c r="C32" s="8">
        <v>0</v>
      </c>
      <c r="D32" s="8">
        <f>B32-C32</f>
        <v>230000</v>
      </c>
      <c r="E32" s="8">
        <f t="shared" si="10"/>
        <v>138000</v>
      </c>
      <c r="F32" s="8">
        <f t="shared" si="11"/>
        <v>92000</v>
      </c>
    </row>
    <row r="33" spans="1:6" x14ac:dyDescent="0.25">
      <c r="A33" s="5" t="s">
        <v>292</v>
      </c>
      <c r="B33" s="8">
        <v>60000</v>
      </c>
      <c r="C33" s="8">
        <v>0</v>
      </c>
      <c r="D33" s="8">
        <f t="shared" si="9"/>
        <v>60000</v>
      </c>
      <c r="E33" s="8">
        <f t="shared" si="10"/>
        <v>36000</v>
      </c>
      <c r="F33" s="8">
        <f t="shared" si="11"/>
        <v>24000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286</v>
      </c>
      <c r="B37" s="21">
        <f>SUM(B30:B36)</f>
        <v>390000</v>
      </c>
      <c r="C37" s="21">
        <f>SUM(C30:C36)</f>
        <v>0</v>
      </c>
      <c r="D37" s="21">
        <f>SUM(D30:D36)</f>
        <v>390000</v>
      </c>
      <c r="E37" s="21">
        <f>SUM(E29:E34)</f>
        <v>234000</v>
      </c>
      <c r="F37" s="21">
        <f>SUM(F30:F35)</f>
        <v>156000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206</v>
      </c>
      <c r="B66" s="8">
        <v>300000</v>
      </c>
      <c r="C66" s="8">
        <v>0</v>
      </c>
      <c r="D66" s="8">
        <f t="shared" ref="D66:D78" si="15">B66-C66</f>
        <v>300000</v>
      </c>
      <c r="E66" s="8">
        <f>D66-F66</f>
        <v>260000</v>
      </c>
      <c r="F66" s="8">
        <v>40000</v>
      </c>
    </row>
    <row r="67" spans="1:6" x14ac:dyDescent="0.25">
      <c r="A67" s="5" t="s">
        <v>184</v>
      </c>
      <c r="B67" s="8">
        <v>300000</v>
      </c>
      <c r="C67" s="8">
        <v>0</v>
      </c>
      <c r="D67" s="8">
        <f t="shared" si="15"/>
        <v>300000</v>
      </c>
      <c r="E67" s="8">
        <f t="shared" ref="E67:E78" si="16">D67</f>
        <v>300000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600000</v>
      </c>
      <c r="C75" s="18">
        <f>SUM(C66:C74)</f>
        <v>0</v>
      </c>
      <c r="D75" s="18">
        <f>SUM(D66:D74)</f>
        <v>600000</v>
      </c>
      <c r="E75" s="18">
        <f>SUM(E66:E74)</f>
        <v>560000</v>
      </c>
      <c r="F75" s="18">
        <f>SUM(F66:F74)</f>
        <v>40000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1420000</v>
      </c>
      <c r="C98" s="27">
        <f>C97+C88+C79+C75+C64+C37+C28+C18+C10</f>
        <v>120000</v>
      </c>
      <c r="D98" s="27">
        <f>D97+D88+D79+D75+D64+D37+D28+D18+D10</f>
        <v>1300000</v>
      </c>
      <c r="E98" s="27">
        <f>E97+E88+E79+E75+E64+E37+E28+E18+E10</f>
        <v>998000</v>
      </c>
      <c r="F98" s="27">
        <f>F97+F88+F79+F75+F64+F37+F28+F18+F10</f>
        <v>302000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7" sqref="A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 t="s">
        <v>75</v>
      </c>
      <c r="I2" s="23">
        <v>90000</v>
      </c>
    </row>
    <row r="3" spans="1:33" x14ac:dyDescent="0.25">
      <c r="A3" s="5" t="s">
        <v>63</v>
      </c>
      <c r="B3" s="8">
        <v>180000</v>
      </c>
      <c r="C3" s="8">
        <v>0</v>
      </c>
      <c r="D3" s="8">
        <f t="shared" ref="D3:D9" si="0">B3-C3</f>
        <v>180000</v>
      </c>
      <c r="E3" s="8">
        <f t="shared" ref="E3:E9" si="1">D3*60%</f>
        <v>108000</v>
      </c>
      <c r="F3" s="8">
        <f t="shared" ref="F3:F9" si="2">D3*40%</f>
        <v>72000</v>
      </c>
      <c r="H3" s="5"/>
      <c r="I3" s="6">
        <v>0</v>
      </c>
    </row>
    <row r="4" spans="1:33" x14ac:dyDescent="0.25">
      <c r="A4" s="5" t="s">
        <v>52</v>
      </c>
      <c r="B4" s="8">
        <v>350000</v>
      </c>
      <c r="C4" s="8">
        <v>0</v>
      </c>
      <c r="D4" s="8">
        <f t="shared" si="0"/>
        <v>350000</v>
      </c>
      <c r="E4" s="8">
        <f>D4*100%</f>
        <v>350000</v>
      </c>
      <c r="F4" s="8"/>
      <c r="H4" s="5"/>
      <c r="I4" s="6">
        <v>0</v>
      </c>
    </row>
    <row r="5" spans="1:33" x14ac:dyDescent="0.25">
      <c r="A5" s="5" t="s">
        <v>64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 t="s">
        <v>66</v>
      </c>
      <c r="B6" s="8">
        <v>810000</v>
      </c>
      <c r="C6" s="8">
        <v>0</v>
      </c>
      <c r="D6" s="8">
        <f t="shared" si="0"/>
        <v>810000</v>
      </c>
      <c r="E6" s="8">
        <f t="shared" si="1"/>
        <v>486000</v>
      </c>
      <c r="F6" s="8">
        <f t="shared" si="2"/>
        <v>324000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1410000</v>
      </c>
      <c r="C10" s="12">
        <f>SUM(C3:C9)</f>
        <v>0</v>
      </c>
      <c r="D10" s="12">
        <f>SUM(D3:D9)</f>
        <v>1410000</v>
      </c>
      <c r="E10" s="12">
        <f>SUM(E3:E9)</f>
        <v>986000</v>
      </c>
      <c r="F10" s="12">
        <f>SUM(F3:F9)</f>
        <v>424000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67</v>
      </c>
      <c r="B12" s="8">
        <v>280000</v>
      </c>
      <c r="C12" s="8">
        <v>120000</v>
      </c>
      <c r="D12" s="8">
        <f>B12-C12</f>
        <v>160000</v>
      </c>
      <c r="E12" s="8">
        <f>D12-F12</f>
        <v>80000</v>
      </c>
      <c r="F12" s="8">
        <v>80000</v>
      </c>
      <c r="H12" s="5"/>
      <c r="I12" s="6">
        <v>0</v>
      </c>
    </row>
    <row r="13" spans="1:33" x14ac:dyDescent="0.25">
      <c r="A13" s="5" t="s">
        <v>68</v>
      </c>
      <c r="B13" s="8">
        <v>450000</v>
      </c>
      <c r="C13" s="8"/>
      <c r="D13" s="8">
        <f t="shared" ref="D13:D17" si="3">B13-C13</f>
        <v>450000</v>
      </c>
      <c r="E13" s="8">
        <v>310000</v>
      </c>
      <c r="F13" s="8">
        <v>140000</v>
      </c>
      <c r="H13" s="5"/>
      <c r="I13" s="6">
        <v>0</v>
      </c>
    </row>
    <row r="14" spans="1:33" x14ac:dyDescent="0.25">
      <c r="A14" s="5" t="s">
        <v>71</v>
      </c>
      <c r="B14" s="8">
        <v>390000</v>
      </c>
      <c r="C14" s="8">
        <v>0</v>
      </c>
      <c r="D14" s="8">
        <f t="shared" si="3"/>
        <v>390000</v>
      </c>
      <c r="E14" s="8">
        <f t="shared" ref="E14:E17" si="4">D14*60%</f>
        <v>234000</v>
      </c>
      <c r="F14" s="8">
        <f t="shared" ref="F14:F17" si="5">D14*40%</f>
        <v>156000</v>
      </c>
      <c r="H14" s="5"/>
      <c r="I14" s="6">
        <v>0</v>
      </c>
    </row>
    <row r="15" spans="1:33" x14ac:dyDescent="0.25">
      <c r="A15" s="5" t="s">
        <v>72</v>
      </c>
      <c r="B15" s="8">
        <v>300000</v>
      </c>
      <c r="C15" s="8">
        <v>140000</v>
      </c>
      <c r="D15" s="8">
        <f t="shared" si="3"/>
        <v>160000</v>
      </c>
      <c r="E15" s="8">
        <f>D15*100%</f>
        <v>160000</v>
      </c>
      <c r="F15" s="8"/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280000</v>
      </c>
      <c r="C18" s="14">
        <f>SUM(C12:C12)</f>
        <v>120000</v>
      </c>
      <c r="D18" s="14">
        <f>SUM(D12:D12)</f>
        <v>160000</v>
      </c>
      <c r="E18" s="14">
        <f>SUM(E12:E17)</f>
        <v>784000</v>
      </c>
      <c r="F18" s="14">
        <f>SUM(F12:F17)</f>
        <v>376000</v>
      </c>
      <c r="I18" s="2">
        <f>SUM(I2:I7)</f>
        <v>90000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2734000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90000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2644000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65</v>
      </c>
      <c r="B30" s="8">
        <v>1000000</v>
      </c>
      <c r="C30" s="8">
        <v>0</v>
      </c>
      <c r="D30" s="8">
        <f t="shared" ref="D30:D36" si="9">B30-C30</f>
        <v>1000000</v>
      </c>
      <c r="E30" s="8">
        <f t="shared" ref="E30:E36" si="10">D30*60%</f>
        <v>600000</v>
      </c>
      <c r="F30" s="8">
        <f t="shared" ref="F30:F36" si="11">D30*40%</f>
        <v>400000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69</v>
      </c>
      <c r="B31" s="8">
        <v>300000</v>
      </c>
      <c r="C31" s="8">
        <v>0</v>
      </c>
      <c r="D31" s="8">
        <f t="shared" si="9"/>
        <v>300000</v>
      </c>
      <c r="E31" s="8">
        <f t="shared" si="10"/>
        <v>180000</v>
      </c>
      <c r="F31" s="8">
        <f t="shared" si="11"/>
        <v>120000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70</v>
      </c>
      <c r="B32" s="8">
        <v>70000</v>
      </c>
      <c r="C32" s="8">
        <v>0</v>
      </c>
      <c r="D32" s="8">
        <f t="shared" si="9"/>
        <v>70000</v>
      </c>
      <c r="E32" s="8">
        <f t="shared" si="10"/>
        <v>42000</v>
      </c>
      <c r="F32" s="8">
        <f t="shared" si="11"/>
        <v>28000</v>
      </c>
    </row>
    <row r="33" spans="1:6" x14ac:dyDescent="0.25">
      <c r="A33" s="5" t="s">
        <v>73</v>
      </c>
      <c r="B33" s="8">
        <v>70000</v>
      </c>
      <c r="C33" s="8">
        <v>0</v>
      </c>
      <c r="D33" s="8">
        <f t="shared" si="9"/>
        <v>70000</v>
      </c>
      <c r="E33" s="8">
        <f t="shared" si="10"/>
        <v>42000</v>
      </c>
      <c r="F33" s="8">
        <f t="shared" si="11"/>
        <v>28000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1440000</v>
      </c>
      <c r="C37" s="21">
        <f>SUM(C30:C36)</f>
        <v>0</v>
      </c>
      <c r="D37" s="21">
        <f>SUM(D30:D36)</f>
        <v>1440000</v>
      </c>
      <c r="E37" s="21">
        <f>SUM(E30:E36)</f>
        <v>864000</v>
      </c>
      <c r="F37" s="21">
        <f>SUM(F30:F36)</f>
        <v>576000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74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3230000</v>
      </c>
      <c r="C98" s="27">
        <f>C97+C88+C79+C75+C64+C37+C28+C18+C10</f>
        <v>120000</v>
      </c>
      <c r="D98" s="27">
        <f>D97+D88+D79+D75+D64+D37+D28+D18+D10</f>
        <v>3110000</v>
      </c>
      <c r="E98" s="27">
        <f>E97+E88+E79+E75+E64+E37+E28+E18+E10</f>
        <v>2734000</v>
      </c>
      <c r="F98" s="27">
        <f>F97+F88+F79+F75+F64+F37+F28+F18+F10</f>
        <v>1376000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195</v>
      </c>
      <c r="I2" s="23">
        <v>10000</v>
      </c>
    </row>
    <row r="3" spans="1:33" x14ac:dyDescent="0.25">
      <c r="A3" s="5" t="s">
        <v>293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299</v>
      </c>
      <c r="I3" s="6">
        <v>400000</v>
      </c>
    </row>
    <row r="4" spans="1:33" x14ac:dyDescent="0.25">
      <c r="A4" s="5" t="s">
        <v>295</v>
      </c>
      <c r="B4" s="8">
        <v>200000</v>
      </c>
      <c r="C4" s="8">
        <v>0</v>
      </c>
      <c r="D4" s="8">
        <f t="shared" si="0"/>
        <v>200000</v>
      </c>
      <c r="E4" s="8">
        <f t="shared" si="1"/>
        <v>120000</v>
      </c>
      <c r="F4" s="8">
        <f t="shared" si="2"/>
        <v>80000</v>
      </c>
      <c r="H4" s="5"/>
      <c r="I4" s="6">
        <v>0</v>
      </c>
    </row>
    <row r="5" spans="1:33" x14ac:dyDescent="0.25">
      <c r="A5" s="5" t="s">
        <v>298</v>
      </c>
      <c r="B5" s="8">
        <v>240000</v>
      </c>
      <c r="C5" s="8">
        <v>0</v>
      </c>
      <c r="D5" s="8">
        <f t="shared" si="0"/>
        <v>240000</v>
      </c>
      <c r="E5" s="8">
        <f t="shared" si="1"/>
        <v>144000</v>
      </c>
      <c r="F5" s="8">
        <f t="shared" si="2"/>
        <v>96000</v>
      </c>
      <c r="H5" s="5"/>
      <c r="I5" s="6">
        <v>0</v>
      </c>
    </row>
    <row r="6" spans="1:33" x14ac:dyDescent="0.25">
      <c r="A6" s="5" t="s">
        <v>300</v>
      </c>
      <c r="B6" s="8">
        <v>120000</v>
      </c>
      <c r="C6" s="8">
        <v>0</v>
      </c>
      <c r="D6" s="8">
        <f t="shared" si="0"/>
        <v>120000</v>
      </c>
      <c r="E6" s="8">
        <f t="shared" si="1"/>
        <v>72000</v>
      </c>
      <c r="F6" s="8">
        <f t="shared" si="2"/>
        <v>48000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138</v>
      </c>
      <c r="B10" s="12">
        <f>SUM(B3:B9)</f>
        <v>620000</v>
      </c>
      <c r="C10" s="12">
        <f>SUM(C3:C9)</f>
        <v>0</v>
      </c>
      <c r="D10" s="12">
        <f>SUM(D3:D9)</f>
        <v>620000</v>
      </c>
      <c r="E10" s="12">
        <f>SUM(E3:E9)</f>
        <v>372000</v>
      </c>
      <c r="F10" s="12">
        <f>SUM(F3:F9)</f>
        <v>248000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410000</v>
      </c>
    </row>
    <row r="19" spans="1:33" x14ac:dyDescent="0.25">
      <c r="A19" s="15" t="s">
        <v>297</v>
      </c>
      <c r="B19" s="16"/>
      <c r="C19" s="16"/>
      <c r="D19" s="16"/>
      <c r="E19" s="16"/>
      <c r="F19" s="16"/>
    </row>
    <row r="20" spans="1:33" x14ac:dyDescent="0.25">
      <c r="A20" s="5" t="s">
        <v>296</v>
      </c>
      <c r="B20" s="8">
        <v>60000</v>
      </c>
      <c r="C20" s="8">
        <v>15000</v>
      </c>
      <c r="D20" s="8">
        <f t="shared" ref="D20:D27" si="6">B20-C20</f>
        <v>45000</v>
      </c>
      <c r="E20" s="19">
        <f t="shared" ref="E20:E27" si="7">D20*60%</f>
        <v>27000</v>
      </c>
      <c r="F20" s="19">
        <f t="shared" ref="F20:F27" si="8">D20*40%</f>
        <v>18000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609000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410000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199000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60000</v>
      </c>
      <c r="C28" s="16">
        <f>SUM(C20:C27)</f>
        <v>15000</v>
      </c>
      <c r="D28" s="16">
        <f>SUM(D20:D27)</f>
        <v>45000</v>
      </c>
      <c r="E28" s="16">
        <f>SUM(E20:E27)</f>
        <v>27000</v>
      </c>
      <c r="F28" s="16">
        <f>SUM(F20:F27)</f>
        <v>18000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294</v>
      </c>
      <c r="B30" s="8">
        <v>350000</v>
      </c>
      <c r="C30" s="8">
        <v>0</v>
      </c>
      <c r="D30" s="8">
        <f t="shared" ref="D30:D36" si="9">B30-C30</f>
        <v>350000</v>
      </c>
      <c r="E30" s="8">
        <f t="shared" ref="E30:E36" si="10">D30*60%</f>
        <v>210000</v>
      </c>
      <c r="F30" s="8">
        <f t="shared" ref="F30:F36" si="11">D30*40%</f>
        <v>140000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350000</v>
      </c>
      <c r="C37" s="21">
        <f>SUM(C30:C36)</f>
        <v>0</v>
      </c>
      <c r="D37" s="21">
        <f>SUM(D30:D36)</f>
        <v>350000</v>
      </c>
      <c r="E37" s="21">
        <f>SUM(E30:E36)</f>
        <v>210000</v>
      </c>
      <c r="F37" s="21">
        <f>SUM(F30:F36)</f>
        <v>140000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1030000</v>
      </c>
      <c r="C98" s="27">
        <f>C97+C88+C79+C75+C64+C37+C28+C18+C10</f>
        <v>15000</v>
      </c>
      <c r="D98" s="27">
        <f>D97+D88+D79+D75+D64+D37+D28+D18+D10</f>
        <v>1015000</v>
      </c>
      <c r="E98" s="27">
        <f>E97+E88+E79+E75+E64+E37+E28+E18+E10</f>
        <v>609000</v>
      </c>
      <c r="F98" s="27">
        <f>F97+F88+F79+F75+F64+F37+F28+F18+F10</f>
        <v>406000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80" zoomScaleNormal="80" workbookViewId="0">
      <selection activeCell="A13" sqref="A1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301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>D3*40%</f>
        <v>40000</v>
      </c>
      <c r="H3" s="5"/>
      <c r="I3" s="6">
        <v>0</v>
      </c>
    </row>
    <row r="4" spans="1:33" x14ac:dyDescent="0.25">
      <c r="A4" s="5" t="s">
        <v>304</v>
      </c>
      <c r="B4" s="8">
        <v>50000</v>
      </c>
      <c r="C4" s="8">
        <v>0</v>
      </c>
      <c r="D4" s="8">
        <f t="shared" si="0"/>
        <v>50000</v>
      </c>
      <c r="E4" s="8">
        <f t="shared" si="1"/>
        <v>30000</v>
      </c>
      <c r="F4" s="8">
        <f t="shared" ref="F4:F9" si="2">D4*40%</f>
        <v>20000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/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150000</v>
      </c>
      <c r="C10" s="12">
        <f>SUM(C3:C9)</f>
        <v>0</v>
      </c>
      <c r="D10" s="12">
        <f>SUM(D3:D9)</f>
        <v>150000</v>
      </c>
      <c r="E10" s="12">
        <f>SUM(E3:E9)</f>
        <v>90000</v>
      </c>
      <c r="F10" s="12">
        <f>SUM(F3:F8)</f>
        <v>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185</v>
      </c>
      <c r="B12" s="8">
        <v>200000</v>
      </c>
      <c r="C12" s="8">
        <v>0</v>
      </c>
      <c r="D12" s="8">
        <f>B12-C12</f>
        <v>200000</v>
      </c>
      <c r="E12" s="8">
        <f>D12*60%</f>
        <v>120000</v>
      </c>
      <c r="F12" s="8">
        <f>D12*40%</f>
        <v>80000</v>
      </c>
      <c r="H12" s="5"/>
      <c r="I12" s="6">
        <v>0</v>
      </c>
    </row>
    <row r="13" spans="1:33" x14ac:dyDescent="0.25">
      <c r="A13" s="5" t="s">
        <v>303</v>
      </c>
      <c r="B13" s="8">
        <v>200000</v>
      </c>
      <c r="C13" s="8">
        <v>60000</v>
      </c>
      <c r="D13" s="8">
        <f t="shared" ref="D13:D17" si="3">B13-C13</f>
        <v>140000</v>
      </c>
      <c r="E13" s="8">
        <f t="shared" ref="E13:E17" si="4">D13*60%</f>
        <v>84000</v>
      </c>
      <c r="F13" s="8">
        <f t="shared" ref="F13:F17" si="5">D13*40%</f>
        <v>56000</v>
      </c>
      <c r="H13" s="5"/>
      <c r="I13" s="6">
        <v>0</v>
      </c>
    </row>
    <row r="14" spans="1:33" x14ac:dyDescent="0.25">
      <c r="A14" s="5" t="s">
        <v>305</v>
      </c>
      <c r="B14" s="8">
        <v>140000</v>
      </c>
      <c r="C14" s="8">
        <v>0</v>
      </c>
      <c r="D14" s="8">
        <f t="shared" si="3"/>
        <v>140000</v>
      </c>
      <c r="E14" s="8">
        <f t="shared" si="4"/>
        <v>84000</v>
      </c>
      <c r="F14" s="8">
        <f t="shared" si="5"/>
        <v>56000</v>
      </c>
      <c r="H14" s="5"/>
      <c r="I14" s="6">
        <v>0</v>
      </c>
    </row>
    <row r="15" spans="1:33" x14ac:dyDescent="0.25">
      <c r="A15" s="5" t="s">
        <v>306</v>
      </c>
      <c r="B15" s="8">
        <v>80000</v>
      </c>
      <c r="C15" s="8">
        <v>0</v>
      </c>
      <c r="D15" s="8">
        <f t="shared" si="3"/>
        <v>80000</v>
      </c>
      <c r="E15" s="8">
        <f t="shared" si="4"/>
        <v>48000</v>
      </c>
      <c r="F15" s="8">
        <f t="shared" si="5"/>
        <v>32000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336000</v>
      </c>
      <c r="F18" s="14">
        <f>SUM(F12:F17)</f>
        <v>224000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507600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302</v>
      </c>
      <c r="B30" s="8">
        <v>150000</v>
      </c>
      <c r="C30" s="8">
        <v>14000</v>
      </c>
      <c r="D30" s="8">
        <f t="shared" ref="D30:D36" si="9">B30-C30</f>
        <v>136000</v>
      </c>
      <c r="E30" s="8">
        <f t="shared" ref="E30:E36" si="10">D30*60%</f>
        <v>81600</v>
      </c>
      <c r="F30" s="8">
        <f t="shared" ref="F30:F36" si="11">D30*40%</f>
        <v>54400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150000</v>
      </c>
      <c r="C37" s="21">
        <f>SUM(C30:C36)</f>
        <v>14000</v>
      </c>
      <c r="D37" s="21">
        <f>SUM(D30:D36)</f>
        <v>136000</v>
      </c>
      <c r="E37" s="21">
        <f>SUM(E30:E36)</f>
        <v>81600</v>
      </c>
      <c r="F37" s="21">
        <f>SUM(F30:F36)</f>
        <v>54400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500000</v>
      </c>
      <c r="C98" s="27">
        <f>C97+C88+C79+C75+C64+C37+C28+C18+C10</f>
        <v>14000</v>
      </c>
      <c r="D98" s="27">
        <f>D97+D88+D79+D75+D64+D37+D28+D18+D10</f>
        <v>486000</v>
      </c>
      <c r="E98" s="27">
        <f>E97+E88+E79+E75+E64+E37+E28+E18+E10</f>
        <v>507600</v>
      </c>
      <c r="F98" s="27">
        <f>F97+F88+F79+F75+F64+F37+F28+F18+F10</f>
        <v>338400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5" sqref="F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310</v>
      </c>
      <c r="B3" s="8">
        <v>420000</v>
      </c>
      <c r="C3" s="8">
        <v>20000</v>
      </c>
      <c r="D3" s="8">
        <f t="shared" ref="D3:D9" si="0">B3-C3</f>
        <v>400000</v>
      </c>
      <c r="E3" s="8">
        <f t="shared" ref="E3:E9" si="1">D3*60%</f>
        <v>240000</v>
      </c>
      <c r="F3" s="8">
        <f t="shared" ref="F3:F9" si="2">D3*40%</f>
        <v>160000</v>
      </c>
      <c r="H3" s="5"/>
      <c r="I3" s="6">
        <v>0</v>
      </c>
    </row>
    <row r="4" spans="1:33" x14ac:dyDescent="0.25">
      <c r="A4" s="5" t="s">
        <v>310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500000</v>
      </c>
      <c r="C10" s="12">
        <f>SUM(C3:C9)</f>
        <v>20000</v>
      </c>
      <c r="D10" s="12">
        <f>SUM(D3:D9)</f>
        <v>480000</v>
      </c>
      <c r="E10" s="12">
        <f>SUM(E3:E9)</f>
        <v>288000</v>
      </c>
      <c r="F10" s="12">
        <f>SUM(F3:F7)</f>
        <v>192000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237</v>
      </c>
      <c r="B12" s="8">
        <v>200000</v>
      </c>
      <c r="C12" s="8">
        <v>60000</v>
      </c>
      <c r="D12" s="8">
        <f>B12-C12</f>
        <v>140000</v>
      </c>
      <c r="E12" s="8">
        <f>D12*60%</f>
        <v>84000</v>
      </c>
      <c r="F12" s="8">
        <f>D12*40%</f>
        <v>56000</v>
      </c>
      <c r="H12" s="5"/>
      <c r="I12" s="6">
        <v>0</v>
      </c>
    </row>
    <row r="13" spans="1:33" x14ac:dyDescent="0.25">
      <c r="A13" s="5" t="s">
        <v>309</v>
      </c>
      <c r="B13" s="8">
        <v>270000</v>
      </c>
      <c r="C13" s="8">
        <v>0</v>
      </c>
      <c r="D13" s="8">
        <f t="shared" ref="D13:D17" si="3">B13-C13</f>
        <v>270000</v>
      </c>
      <c r="E13" s="8">
        <f t="shared" ref="E13:E17" si="4">D13*60%</f>
        <v>162000</v>
      </c>
      <c r="F13" s="8">
        <f t="shared" ref="F13:F17" si="5">D13*40%</f>
        <v>108000</v>
      </c>
      <c r="H13" s="5"/>
      <c r="I13" s="6">
        <v>0</v>
      </c>
    </row>
    <row r="14" spans="1:33" x14ac:dyDescent="0.25">
      <c r="A14" s="5" t="s">
        <v>308</v>
      </c>
      <c r="B14" s="8">
        <v>80000</v>
      </c>
      <c r="C14" s="8">
        <v>0</v>
      </c>
      <c r="D14" s="8">
        <f t="shared" si="3"/>
        <v>80000</v>
      </c>
      <c r="E14" s="8">
        <f t="shared" si="4"/>
        <v>48000</v>
      </c>
      <c r="F14" s="8">
        <f t="shared" si="5"/>
        <v>32000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60000</v>
      </c>
      <c r="D18" s="14">
        <f>SUM(D12:D12)</f>
        <v>140000</v>
      </c>
      <c r="E18" s="14">
        <f>SUM(E12:E17)</f>
        <v>294000</v>
      </c>
      <c r="F18" s="14">
        <f>SUM(F12:F17)</f>
        <v>196000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1130000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307</v>
      </c>
      <c r="B30" s="8">
        <v>30000</v>
      </c>
      <c r="C30" s="8">
        <v>0</v>
      </c>
      <c r="D30" s="8">
        <f t="shared" ref="D30:D36" si="9">B30-C30</f>
        <v>30000</v>
      </c>
      <c r="E30" s="8">
        <f t="shared" ref="E30:E36" si="10">D30*60%</f>
        <v>18000</v>
      </c>
      <c r="F30" s="8">
        <f t="shared" ref="F30:F36" si="11">D30*40%</f>
        <v>12000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30000</v>
      </c>
      <c r="C37" s="21">
        <f>SUM(C30:C36)</f>
        <v>0</v>
      </c>
      <c r="D37" s="21">
        <f>SUM(D30:D36)</f>
        <v>30000</v>
      </c>
      <c r="E37" s="21">
        <f>SUM(E30:E36)</f>
        <v>18000</v>
      </c>
      <c r="F37" s="21">
        <f>SUM(F30:F36)</f>
        <v>12000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311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312</v>
      </c>
      <c r="B67" s="8">
        <v>50000</v>
      </c>
      <c r="C67" s="8">
        <v>0</v>
      </c>
      <c r="D67" s="8">
        <f t="shared" si="15"/>
        <v>50000</v>
      </c>
      <c r="E67" s="8">
        <f t="shared" si="16"/>
        <v>50000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0</v>
      </c>
      <c r="D75" s="18">
        <f>SUM(D66:D74)</f>
        <v>250000</v>
      </c>
      <c r="E75" s="18">
        <f>SUM(E66:E74)</f>
        <v>250000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136</v>
      </c>
      <c r="B90" s="29">
        <v>400000</v>
      </c>
      <c r="C90" s="29">
        <v>150000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 t="s">
        <v>308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D91*40%</f>
        <v>180000</v>
      </c>
      <c r="F91" s="29">
        <f>D91*60%</f>
        <v>270000</v>
      </c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850000</v>
      </c>
      <c r="C97" s="42">
        <f>SUM(C90:C96)</f>
        <v>150000</v>
      </c>
      <c r="D97" s="42">
        <f>SUM(D90:D96)</f>
        <v>700000</v>
      </c>
      <c r="E97" s="42">
        <f>SUM(E90:E96)</f>
        <v>280000</v>
      </c>
      <c r="F97" s="42">
        <f>SUM(F90:F95)</f>
        <v>420000</v>
      </c>
    </row>
    <row r="98" spans="1:6" x14ac:dyDescent="0.25">
      <c r="A98" s="26" t="s">
        <v>11</v>
      </c>
      <c r="B98" s="27">
        <f>B97+B88+B79+B75+B64+B37+B28+B18+B10</f>
        <v>1830000</v>
      </c>
      <c r="C98" s="27">
        <f>C97+C88+C79+C75+C64+C37+C28+C18+C10</f>
        <v>230000</v>
      </c>
      <c r="D98" s="27">
        <f>D97+D88+D79+D75+D64+D37+D28+D18+D10</f>
        <v>1600000</v>
      </c>
      <c r="E98" s="27">
        <f>E97+E88+E79+E75+E64+E37+E28+E18+E10</f>
        <v>1130000</v>
      </c>
      <c r="F98" s="27">
        <f>F97+F88+F79+F75+F64+F37+F28+F18+F10</f>
        <v>820000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2" zoomScaleNormal="82" workbookViewId="0">
      <selection activeCell="A7" sqref="A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319</v>
      </c>
      <c r="I2" s="23">
        <v>85000</v>
      </c>
    </row>
    <row r="3" spans="1:33" x14ac:dyDescent="0.25">
      <c r="A3" s="5" t="s">
        <v>139</v>
      </c>
      <c r="B3" s="8">
        <v>850000</v>
      </c>
      <c r="C3" s="8">
        <v>35000</v>
      </c>
      <c r="D3" s="8">
        <f t="shared" ref="D3:D9" si="0">B3-C3</f>
        <v>815000</v>
      </c>
      <c r="E3" s="8">
        <f t="shared" ref="E3:E9" si="1">D3*60%</f>
        <v>489000</v>
      </c>
      <c r="F3" s="8">
        <f t="shared" ref="F3:F9" si="2">D3*40%</f>
        <v>326000</v>
      </c>
      <c r="H3" s="5"/>
      <c r="I3" s="6">
        <v>0</v>
      </c>
    </row>
    <row r="4" spans="1:33" x14ac:dyDescent="0.25">
      <c r="A4" s="5" t="s">
        <v>314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25">
      <c r="A5" s="5" t="s">
        <v>315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1020000</v>
      </c>
      <c r="C10" s="12">
        <f>SUM(C3:C9)</f>
        <v>35000</v>
      </c>
      <c r="D10" s="12">
        <f>SUM(D3:D9)</f>
        <v>985000</v>
      </c>
      <c r="E10" s="12">
        <f>SUM(E3:E9)</f>
        <v>591000</v>
      </c>
      <c r="F10" s="12">
        <f>SUM(F3:F8)</f>
        <v>394000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313</v>
      </c>
      <c r="B12" s="8">
        <v>50000</v>
      </c>
      <c r="C12" s="8">
        <v>0</v>
      </c>
      <c r="D12" s="8">
        <f>B12-C12</f>
        <v>50000</v>
      </c>
      <c r="E12" s="8">
        <f>D12*60%</f>
        <v>30000</v>
      </c>
      <c r="F12" s="8">
        <f>D12*40%</f>
        <v>20000</v>
      </c>
      <c r="H12" s="5"/>
      <c r="I12" s="6">
        <v>0</v>
      </c>
    </row>
    <row r="13" spans="1:33" x14ac:dyDescent="0.25">
      <c r="A13" s="5" t="s">
        <v>318</v>
      </c>
      <c r="B13" s="8">
        <v>70000</v>
      </c>
      <c r="C13" s="8">
        <v>0</v>
      </c>
      <c r="D13" s="8">
        <f t="shared" ref="D13:D17" si="3">B13-C13</f>
        <v>70000</v>
      </c>
      <c r="E13" s="8">
        <f t="shared" ref="E13:E17" si="4">D13*60%</f>
        <v>42000</v>
      </c>
      <c r="F13" s="8">
        <f t="shared" ref="F13:F17" si="5">D13*40%</f>
        <v>28000</v>
      </c>
      <c r="H13" s="5"/>
      <c r="I13" s="6">
        <v>0</v>
      </c>
    </row>
    <row r="14" spans="1:33" x14ac:dyDescent="0.25">
      <c r="A14" s="5" t="s">
        <v>303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</v>
      </c>
      <c r="C18" s="14">
        <f>SUM(C12:C12)</f>
        <v>0</v>
      </c>
      <c r="D18" s="14">
        <f>SUM(D12:D12)</f>
        <v>50000</v>
      </c>
      <c r="E18" s="14">
        <f>SUM(E12:E17)</f>
        <v>132000</v>
      </c>
      <c r="F18" s="14">
        <f>SUM(F12:F16)</f>
        <v>88000</v>
      </c>
      <c r="I18" s="2">
        <f>SUM(I2:I6)</f>
        <v>85000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807000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722000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258</v>
      </c>
      <c r="B29" s="21"/>
      <c r="C29" s="21"/>
      <c r="D29" s="21"/>
      <c r="E29" s="21"/>
      <c r="F29" s="21"/>
    </row>
    <row r="30" spans="1:33" s="2" customFormat="1" x14ac:dyDescent="0.25">
      <c r="A30" s="5" t="s">
        <v>316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 t="shared" ref="F30:F36" si="11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317</v>
      </c>
      <c r="B37" s="21">
        <f>SUM(B30:B36)</f>
        <v>140000</v>
      </c>
      <c r="C37" s="21">
        <f>SUM(C30:C36)</f>
        <v>0</v>
      </c>
      <c r="D37" s="21">
        <f>SUM(D30:D36)</f>
        <v>140000</v>
      </c>
      <c r="E37" s="21">
        <f>SUM(E30:E36)</f>
        <v>84000</v>
      </c>
      <c r="F37" s="21">
        <f>SUM(F30:F36)</f>
        <v>56000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1210000</v>
      </c>
      <c r="C98" s="27">
        <f>C97+C88+C79+C75+C64+C37+C28+C18+C10</f>
        <v>35000</v>
      </c>
      <c r="D98" s="27">
        <f>D97+D88+D79+D75+D64+D37+D28+D18+D10</f>
        <v>1175000</v>
      </c>
      <c r="E98" s="27">
        <f>E97+E88+E79+E75+E64+E37+E28+E18+E10</f>
        <v>807000</v>
      </c>
      <c r="F98" s="27">
        <f>F97+F88+F79+F75+F64+F37+F28+F18+F10</f>
        <v>538000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340</v>
      </c>
      <c r="I2" s="23">
        <v>75000</v>
      </c>
    </row>
    <row r="3" spans="1:33" x14ac:dyDescent="0.25">
      <c r="A3" s="5" t="s">
        <v>335</v>
      </c>
      <c r="B3" s="8">
        <v>140000</v>
      </c>
      <c r="C3" s="8">
        <v>0</v>
      </c>
      <c r="D3" s="8">
        <f t="shared" ref="D3:D9" si="0">B3-C3</f>
        <v>140000</v>
      </c>
      <c r="E3" s="8">
        <f t="shared" ref="E3:E9" si="1">D3*60%</f>
        <v>84000</v>
      </c>
      <c r="F3" s="8">
        <f t="shared" ref="F3:F9" si="2">D3*40%</f>
        <v>56000</v>
      </c>
      <c r="H3" s="5" t="s">
        <v>333</v>
      </c>
      <c r="I3" s="6">
        <v>4700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319</v>
      </c>
      <c r="I4" s="6">
        <v>50000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332</v>
      </c>
      <c r="I5" s="6">
        <v>4000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341</v>
      </c>
      <c r="I6" s="6">
        <v>10000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 t="s">
        <v>342</v>
      </c>
      <c r="I7" s="6">
        <v>70000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 t="s">
        <v>195</v>
      </c>
      <c r="I8" s="6">
        <v>200000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138</v>
      </c>
      <c r="B10" s="12">
        <f>SUM(B3:B9)</f>
        <v>140000</v>
      </c>
      <c r="C10" s="12">
        <f>SUM(C3:C9)</f>
        <v>0</v>
      </c>
      <c r="D10" s="12">
        <f>SUM(D3:D9)</f>
        <v>140000</v>
      </c>
      <c r="E10" s="12">
        <f>SUM(E3:E9)</f>
        <v>84000</v>
      </c>
      <c r="F10" s="12">
        <f>SUM(F3:F9)</f>
        <v>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326</v>
      </c>
      <c r="B12" s="8">
        <v>60000</v>
      </c>
      <c r="C12" s="8">
        <v>0</v>
      </c>
      <c r="D12" s="8">
        <f>B12-C12</f>
        <v>60000</v>
      </c>
      <c r="E12" s="8">
        <f>D12*60%</f>
        <v>36000</v>
      </c>
      <c r="F12" s="8">
        <f>D12*40%</f>
        <v>24000</v>
      </c>
      <c r="H12" s="5"/>
      <c r="I12" s="6">
        <v>0</v>
      </c>
    </row>
    <row r="13" spans="1:33" x14ac:dyDescent="0.25">
      <c r="A13" s="5" t="s">
        <v>339</v>
      </c>
      <c r="B13" s="8">
        <v>300000</v>
      </c>
      <c r="C13" s="8">
        <v>160000</v>
      </c>
      <c r="D13" s="8">
        <f t="shared" ref="D13:D17" si="3">B13-C13</f>
        <v>140000</v>
      </c>
      <c r="E13" s="8">
        <f t="shared" ref="E13:E17" si="4">D13*60%</f>
        <v>84000</v>
      </c>
      <c r="F13" s="8">
        <f t="shared" ref="F13:F17" si="5">D13*40%</f>
        <v>56000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60000</v>
      </c>
      <c r="C18" s="14">
        <f>SUM(C12:C12)</f>
        <v>0</v>
      </c>
      <c r="D18" s="14">
        <f>SUM(D12:D12)</f>
        <v>60000</v>
      </c>
      <c r="E18" s="14">
        <f>SUM(E12:E16)</f>
        <v>120000</v>
      </c>
      <c r="F18" s="14">
        <f>SUM(F12:F17)</f>
        <v>80000</v>
      </c>
      <c r="I18" s="2">
        <f>SUM(I2:I12)</f>
        <v>413700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936000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413700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522300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323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330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160000</v>
      </c>
      <c r="C37" s="21">
        <f>SUM(C30:C36)</f>
        <v>0</v>
      </c>
      <c r="D37" s="21">
        <f>SUM(D30:D36)</f>
        <v>160000</v>
      </c>
      <c r="E37" s="21">
        <f>SUM(E30:E34)</f>
        <v>96000</v>
      </c>
      <c r="F37" s="21">
        <f>SUM(F30:F36)</f>
        <v>64000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320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>D39*40%</f>
        <v>20000</v>
      </c>
    </row>
    <row r="40" spans="1:6" x14ac:dyDescent="0.25">
      <c r="A40" s="28" t="s">
        <v>321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ref="F40:F63" si="14">D40*40%</f>
        <v>24000</v>
      </c>
    </row>
    <row r="41" spans="1:6" x14ac:dyDescent="0.25">
      <c r="A41" s="28" t="s">
        <v>322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324</v>
      </c>
      <c r="B42" s="29">
        <v>170000</v>
      </c>
      <c r="C42" s="29">
        <v>20000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325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327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328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329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330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331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334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336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337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338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343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344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346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347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/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606000</v>
      </c>
      <c r="F64" s="32">
        <f>SUM(F39:F60)</f>
        <v>404000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345</v>
      </c>
      <c r="B66" s="8">
        <v>30000</v>
      </c>
      <c r="C66" s="8">
        <v>0</v>
      </c>
      <c r="D66" s="8">
        <f t="shared" ref="D66:D78" si="15">B66-C66</f>
        <v>30000</v>
      </c>
      <c r="E66" s="8">
        <f t="shared" ref="E66:E78" si="16">D66</f>
        <v>30000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30000</v>
      </c>
      <c r="C75" s="18">
        <f>SUM(C66:C74)</f>
        <v>0</v>
      </c>
      <c r="D75" s="18">
        <f>SUM(D66:D74)</f>
        <v>30000</v>
      </c>
      <c r="E75" s="18">
        <f>SUM(E66:E74)</f>
        <v>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390000</v>
      </c>
      <c r="C98" s="27">
        <f>C97+C88+C79+C75+C64+C37+C28+C18+C10</f>
        <v>0</v>
      </c>
      <c r="D98" s="27">
        <f>D97+D88+D79+D75+D64+D37+D28+D18+D10</f>
        <v>390000</v>
      </c>
      <c r="E98" s="27">
        <f>E97+E88+E79+E75+E64+E37+E28+E18+E10</f>
        <v>936000</v>
      </c>
      <c r="F98" s="27">
        <f>F97+F88+F79+F75+F64+F37+F28+F18+F10</f>
        <v>604000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47" sqref="E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310</v>
      </c>
      <c r="B3" s="8">
        <v>5000</v>
      </c>
      <c r="C3" s="8">
        <v>0</v>
      </c>
      <c r="D3" s="8">
        <f t="shared" ref="D3:D9" si="0">B3-C3</f>
        <v>5000</v>
      </c>
      <c r="E3" s="8">
        <f t="shared" ref="E3:E9" si="1">D3*60%</f>
        <v>3000</v>
      </c>
      <c r="F3" s="8">
        <f>D3*40%</f>
        <v>2000</v>
      </c>
      <c r="H3" s="5"/>
      <c r="I3" s="6">
        <v>0</v>
      </c>
    </row>
    <row r="4" spans="1:33" x14ac:dyDescent="0.25">
      <c r="A4" s="5" t="s">
        <v>350</v>
      </c>
      <c r="B4" s="8">
        <v>60000</v>
      </c>
      <c r="C4" s="8">
        <v>0</v>
      </c>
      <c r="D4" s="8">
        <f t="shared" si="0"/>
        <v>60000</v>
      </c>
      <c r="E4" s="8">
        <f t="shared" si="1"/>
        <v>36000</v>
      </c>
      <c r="F4" s="8">
        <f t="shared" ref="F4:F9" si="2">D4*40%</f>
        <v>24000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65000</v>
      </c>
      <c r="C10" s="12">
        <f>SUM(C3:C9)</f>
        <v>0</v>
      </c>
      <c r="D10" s="12">
        <f>SUM(D3:D9)</f>
        <v>65000</v>
      </c>
      <c r="E10" s="12">
        <f>SUM(E3:E9)</f>
        <v>39000</v>
      </c>
      <c r="F10" s="12">
        <f>SUM(F3:F9)</f>
        <v>26000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349</v>
      </c>
      <c r="B12" s="8">
        <v>80000</v>
      </c>
      <c r="C12" s="8">
        <v>0</v>
      </c>
      <c r="D12" s="8">
        <f>B12-C12</f>
        <v>80000</v>
      </c>
      <c r="E12" s="8">
        <f>D12*60%</f>
        <v>48000</v>
      </c>
      <c r="F12" s="8">
        <f>D12*40%</f>
        <v>32000</v>
      </c>
      <c r="H12" s="5"/>
      <c r="I12" s="6">
        <v>0</v>
      </c>
    </row>
    <row r="13" spans="1:33" x14ac:dyDescent="0.25">
      <c r="A13" s="5" t="s">
        <v>339</v>
      </c>
      <c r="B13" s="8">
        <v>350000</v>
      </c>
      <c r="C13" s="8">
        <v>0</v>
      </c>
      <c r="D13" s="8">
        <f t="shared" ref="D13:D17" si="3">B13-C13</f>
        <v>350000</v>
      </c>
      <c r="E13" s="8">
        <f t="shared" ref="E13:E17" si="4">D13*60%</f>
        <v>210000</v>
      </c>
      <c r="F13" s="8">
        <f t="shared" ref="F13:F17" si="5">D13*40%</f>
        <v>140000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258000</v>
      </c>
      <c r="F18" s="14">
        <f>SUM(F12:F17)</f>
        <v>172000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134</v>
      </c>
      <c r="B20" s="8">
        <v>200000</v>
      </c>
      <c r="C20" s="8">
        <v>0</v>
      </c>
      <c r="D20" s="8">
        <f t="shared" ref="D20:D27" si="6">B20-C20</f>
        <v>200000</v>
      </c>
      <c r="E20" s="19">
        <f t="shared" ref="E20:E27" si="7">D20*60%</f>
        <v>120000</v>
      </c>
      <c r="F20" s="19">
        <f t="shared" ref="F20:F27" si="8">D20*40%</f>
        <v>80000</v>
      </c>
    </row>
    <row r="21" spans="1:33" x14ac:dyDescent="0.25">
      <c r="A21" s="5" t="s">
        <v>348</v>
      </c>
      <c r="B21" s="8">
        <v>150000</v>
      </c>
      <c r="C21" s="8">
        <v>0</v>
      </c>
      <c r="D21" s="8">
        <f t="shared" si="6"/>
        <v>150000</v>
      </c>
      <c r="E21" s="8">
        <f t="shared" si="7"/>
        <v>90000</v>
      </c>
      <c r="F21" s="8">
        <f t="shared" si="8"/>
        <v>60000</v>
      </c>
      <c r="H21" s="9" t="s">
        <v>13</v>
      </c>
      <c r="I21" s="10">
        <f>E98</f>
        <v>839000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350000</v>
      </c>
      <c r="C28" s="16">
        <f>SUM(C20:C27)</f>
        <v>0</v>
      </c>
      <c r="D28" s="16">
        <f>SUM(D20:D27)</f>
        <v>350000</v>
      </c>
      <c r="E28" s="16">
        <f>SUM(E20:E25)</f>
        <v>210000</v>
      </c>
      <c r="F28" s="16">
        <f>SUM(F20:F24)</f>
        <v>140000</v>
      </c>
    </row>
    <row r="29" spans="1:33" x14ac:dyDescent="0.25">
      <c r="A29" s="20" t="s">
        <v>258</v>
      </c>
      <c r="B29" s="21"/>
      <c r="C29" s="21"/>
      <c r="D29" s="21"/>
      <c r="E29" s="21"/>
      <c r="F29" s="21"/>
    </row>
    <row r="30" spans="1:33" s="2" customFormat="1" x14ac:dyDescent="0.25">
      <c r="A30" s="5" t="s">
        <v>351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352</v>
      </c>
      <c r="B31" s="8">
        <v>140000</v>
      </c>
      <c r="C31" s="8">
        <v>0</v>
      </c>
      <c r="D31" s="8">
        <f t="shared" si="9"/>
        <v>140000</v>
      </c>
      <c r="E31" s="8">
        <f t="shared" si="10"/>
        <v>84000</v>
      </c>
      <c r="F31" s="8">
        <f t="shared" si="11"/>
        <v>56000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220000</v>
      </c>
      <c r="C37" s="21">
        <f>SUM(C30:C36)</f>
        <v>0</v>
      </c>
      <c r="D37" s="21">
        <f>SUM(D30:D36)</f>
        <v>220000</v>
      </c>
      <c r="E37" s="21">
        <f>SUM(E30:E36)</f>
        <v>132000</v>
      </c>
      <c r="F37" s="21">
        <f>SUM(F30:F36)</f>
        <v>88000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184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915000</v>
      </c>
      <c r="C98" s="27">
        <f>C97+C88+C79+C75+C64+C37+C28+C18+C10</f>
        <v>0</v>
      </c>
      <c r="D98" s="27">
        <f>D97+D88+D79+D75+D64+D37+D28+D18+D10</f>
        <v>915000</v>
      </c>
      <c r="E98" s="27">
        <f>E97+E88+E79+E75+E64+E37+E28+E18+E10</f>
        <v>839000</v>
      </c>
      <c r="F98" s="27">
        <f>F97+F88+F79+F75+F64+F37+F28+F18+F10</f>
        <v>426000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2" sqref="H1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354</v>
      </c>
      <c r="B2" s="12"/>
      <c r="C2" s="12"/>
      <c r="D2" s="12"/>
      <c r="E2" s="12"/>
      <c r="F2" s="12"/>
      <c r="H2" s="22" t="s">
        <v>366</v>
      </c>
      <c r="I2" s="23">
        <v>30000</v>
      </c>
    </row>
    <row r="3" spans="1:33" x14ac:dyDescent="0.25">
      <c r="A3" s="5" t="s">
        <v>355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 t="s">
        <v>365</v>
      </c>
      <c r="I3" s="6">
        <v>260000</v>
      </c>
    </row>
    <row r="4" spans="1:33" x14ac:dyDescent="0.25">
      <c r="A4" s="5" t="s">
        <v>357</v>
      </c>
      <c r="B4" s="8">
        <v>420000</v>
      </c>
      <c r="C4" s="8">
        <v>73200</v>
      </c>
      <c r="D4" s="8">
        <f t="shared" si="0"/>
        <v>346800</v>
      </c>
      <c r="E4" s="8">
        <f>D4-F4</f>
        <v>328800</v>
      </c>
      <c r="F4" s="8">
        <v>18000</v>
      </c>
      <c r="H4" s="5"/>
      <c r="I4" s="6">
        <v>0</v>
      </c>
    </row>
    <row r="5" spans="1:33" x14ac:dyDescent="0.25">
      <c r="A5" s="5" t="s">
        <v>359</v>
      </c>
      <c r="B5" s="8">
        <v>120000</v>
      </c>
      <c r="C5" s="8">
        <v>0</v>
      </c>
      <c r="D5" s="8">
        <f t="shared" si="0"/>
        <v>120000</v>
      </c>
      <c r="E5" s="8">
        <f t="shared" si="1"/>
        <v>72000</v>
      </c>
      <c r="F5" s="8">
        <f t="shared" si="2"/>
        <v>48000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590000</v>
      </c>
      <c r="C10" s="12">
        <f>SUM(C3:C9)</f>
        <v>73200</v>
      </c>
      <c r="D10" s="12">
        <f>SUM(D3:D9)</f>
        <v>516800</v>
      </c>
      <c r="E10" s="12">
        <f>SUM(E3:E9)</f>
        <v>430800</v>
      </c>
      <c r="F10" s="12">
        <f>SUM(F3:F9)</f>
        <v>86000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67</v>
      </c>
      <c r="B12" s="8">
        <v>50000</v>
      </c>
      <c r="C12" s="8">
        <v>0</v>
      </c>
      <c r="D12" s="8">
        <f>B12-C12</f>
        <v>50000</v>
      </c>
      <c r="E12" s="8">
        <f>D12*100%</f>
        <v>50000</v>
      </c>
      <c r="F12" s="8"/>
      <c r="H12" s="5"/>
      <c r="I12" s="6">
        <v>0</v>
      </c>
    </row>
    <row r="13" spans="1:33" x14ac:dyDescent="0.25">
      <c r="A13" s="5" t="s">
        <v>364</v>
      </c>
      <c r="B13" s="8">
        <v>500000</v>
      </c>
      <c r="C13" s="8">
        <v>0</v>
      </c>
      <c r="D13" s="8">
        <f t="shared" ref="D13:D17" si="3">B13-C13</f>
        <v>500000</v>
      </c>
      <c r="E13" s="8">
        <f t="shared" ref="E13:E17" si="4">D13*60%</f>
        <v>300000</v>
      </c>
      <c r="F13" s="8">
        <f t="shared" ref="F13:F17" si="5">D13*40%</f>
        <v>200000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</v>
      </c>
      <c r="C18" s="14">
        <f>SUM(C12:C12)</f>
        <v>0</v>
      </c>
      <c r="D18" s="14">
        <f>SUM(D12:D12)</f>
        <v>50000</v>
      </c>
      <c r="E18" s="14">
        <f>SUM(E12:E17)</f>
        <v>350000</v>
      </c>
      <c r="F18" s="14">
        <f>SUM(F13:F17)</f>
        <v>200000</v>
      </c>
      <c r="I18" s="2">
        <f>SUM(I2:I7)</f>
        <v>290000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2478800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290000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2188800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353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356</v>
      </c>
      <c r="B31" s="8">
        <v>350000</v>
      </c>
      <c r="C31" s="8">
        <v>0</v>
      </c>
      <c r="D31" s="8">
        <f t="shared" si="9"/>
        <v>350000</v>
      </c>
      <c r="E31" s="8">
        <f t="shared" si="10"/>
        <v>210000</v>
      </c>
      <c r="F31" s="8">
        <f t="shared" si="11"/>
        <v>140000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430000</v>
      </c>
      <c r="C37" s="21">
        <f>SUM(C30:C36)</f>
        <v>0</v>
      </c>
      <c r="D37" s="21">
        <f>SUM(D30:D36)</f>
        <v>430000</v>
      </c>
      <c r="E37" s="21">
        <f>SUM(E30:E36)</f>
        <v>258000</v>
      </c>
      <c r="F37" s="21">
        <f>SUM(F30:F36)</f>
        <v>172000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 t="s">
        <v>311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361</v>
      </c>
      <c r="B67" s="8">
        <v>210000</v>
      </c>
      <c r="C67" s="8">
        <v>30000</v>
      </c>
      <c r="D67" s="8">
        <f t="shared" si="15"/>
        <v>180000</v>
      </c>
      <c r="E67" s="8">
        <f t="shared" si="16"/>
        <v>180000</v>
      </c>
      <c r="F67" s="8"/>
    </row>
    <row r="68" spans="1:6" x14ac:dyDescent="0.25">
      <c r="A68" s="5" t="s">
        <v>358</v>
      </c>
      <c r="B68" s="8">
        <v>900000</v>
      </c>
      <c r="C68" s="8">
        <v>0</v>
      </c>
      <c r="D68" s="8">
        <f t="shared" si="15"/>
        <v>900000</v>
      </c>
      <c r="E68" s="8">
        <f t="shared" si="16"/>
        <v>900000</v>
      </c>
      <c r="F68" s="8"/>
    </row>
    <row r="69" spans="1:6" x14ac:dyDescent="0.25">
      <c r="A69" s="5" t="s">
        <v>360</v>
      </c>
      <c r="B69" s="8">
        <v>100000</v>
      </c>
      <c r="C69" s="8">
        <v>20000</v>
      </c>
      <c r="D69" s="8">
        <f t="shared" si="15"/>
        <v>80000</v>
      </c>
      <c r="E69" s="8">
        <f t="shared" si="16"/>
        <v>80000</v>
      </c>
      <c r="F69" s="8"/>
    </row>
    <row r="70" spans="1:6" x14ac:dyDescent="0.25">
      <c r="A70" s="5" t="s">
        <v>367</v>
      </c>
      <c r="B70" s="8">
        <v>40000</v>
      </c>
      <c r="C70" s="8">
        <v>0</v>
      </c>
      <c r="D70" s="8">
        <f t="shared" si="15"/>
        <v>40000</v>
      </c>
      <c r="E70" s="8">
        <f t="shared" si="16"/>
        <v>40000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1450000</v>
      </c>
      <c r="C75" s="18">
        <f>SUM(C66:C74)</f>
        <v>50000</v>
      </c>
      <c r="D75" s="18">
        <f>SUM(D66:D74)</f>
        <v>1400000</v>
      </c>
      <c r="E75" s="18">
        <f>SUM(E66:E74)</f>
        <v>1400000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362</v>
      </c>
      <c r="B89" s="42"/>
      <c r="C89" s="42"/>
      <c r="D89" s="42"/>
      <c r="E89" s="42"/>
      <c r="F89" s="42"/>
    </row>
    <row r="90" spans="1:6" x14ac:dyDescent="0.25">
      <c r="A90" s="28" t="s">
        <v>363</v>
      </c>
      <c r="B90" s="29">
        <v>100000</v>
      </c>
      <c r="C90" s="29">
        <v>0</v>
      </c>
      <c r="D90" s="29">
        <f>B90-C90</f>
        <v>100000</v>
      </c>
      <c r="E90" s="29">
        <f>D90*40%</f>
        <v>40000</v>
      </c>
      <c r="F90" s="29">
        <f>D90*60%</f>
        <v>60000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100000</v>
      </c>
      <c r="C97" s="42">
        <f>SUM(C90:C96)</f>
        <v>0</v>
      </c>
      <c r="D97" s="42">
        <f>SUM(D90:D96)</f>
        <v>100000</v>
      </c>
      <c r="E97" s="42">
        <f>SUM(E90:E96)</f>
        <v>40000</v>
      </c>
      <c r="F97" s="42">
        <f>SUM(F90:F96)</f>
        <v>60000</v>
      </c>
    </row>
    <row r="98" spans="1:6" x14ac:dyDescent="0.25">
      <c r="A98" s="26" t="s">
        <v>11</v>
      </c>
      <c r="B98" s="27">
        <f>B97+B88+B79+B75+B64+B37+B28+B18+B10</f>
        <v>2620000</v>
      </c>
      <c r="C98" s="27">
        <f>C97+C88+C79+C75+C64+C37+C28+C18+C10</f>
        <v>123200</v>
      </c>
      <c r="D98" s="27">
        <f>D97+D88+D79+D75+D64+D37+D28+D18+D10</f>
        <v>2496800</v>
      </c>
      <c r="E98" s="27">
        <f>E97+E88+E79+E75+E64+E37+E28+E18+E10</f>
        <v>2478800</v>
      </c>
      <c r="F98" s="27">
        <f>F97+F88+F79+F75+F64+F37+F28+F18+F10</f>
        <v>518000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6" zoomScale="80" zoomScaleNormal="80" workbookViewId="0">
      <selection activeCell="D25" sqref="D2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79</v>
      </c>
      <c r="I2" s="23">
        <v>125000</v>
      </c>
    </row>
    <row r="3" spans="1:33" x14ac:dyDescent="0.25">
      <c r="A3" s="5" t="s">
        <v>76</v>
      </c>
      <c r="B3" s="8">
        <v>300000</v>
      </c>
      <c r="C3" s="8">
        <v>0</v>
      </c>
      <c r="D3" s="8">
        <f t="shared" ref="D3:D9" si="0">B3-C3</f>
        <v>300000</v>
      </c>
      <c r="E3" s="8">
        <f t="shared" ref="E3:E9" si="1">D3*60%</f>
        <v>180000</v>
      </c>
      <c r="F3" s="8">
        <f t="shared" ref="F3:F9" si="2">D3*40%</f>
        <v>120000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300000</v>
      </c>
      <c r="C10" s="12">
        <f>SUM(C3:C9)</f>
        <v>0</v>
      </c>
      <c r="D10" s="12">
        <f>SUM(D3:D9)</f>
        <v>300000</v>
      </c>
      <c r="E10" s="12">
        <f>SUM(E3:E9)</f>
        <v>180000</v>
      </c>
      <c r="F10" s="12">
        <f>SUM(F3:F9)</f>
        <v>120000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78</v>
      </c>
      <c r="B12" s="8">
        <v>500000</v>
      </c>
      <c r="C12" s="8">
        <v>100000</v>
      </c>
      <c r="D12" s="8">
        <f>B12-C12</f>
        <v>400000</v>
      </c>
      <c r="E12" s="8">
        <f>D12*60%</f>
        <v>240000</v>
      </c>
      <c r="F12" s="8">
        <f>D12*40%</f>
        <v>160000</v>
      </c>
      <c r="H12" s="5"/>
      <c r="I12" s="6">
        <v>0</v>
      </c>
    </row>
    <row r="13" spans="1:33" x14ac:dyDescent="0.25">
      <c r="A13" s="5" t="s">
        <v>80</v>
      </c>
      <c r="B13" s="8">
        <v>60000</v>
      </c>
      <c r="C13" s="8">
        <v>0</v>
      </c>
      <c r="D13" s="8">
        <f t="shared" ref="D13:D17" si="3">B13-C13</f>
        <v>60000</v>
      </c>
      <c r="E13" s="8">
        <f t="shared" ref="E13:E17" si="4">D13*60%</f>
        <v>36000</v>
      </c>
      <c r="F13" s="8">
        <f t="shared" ref="F13:F17" si="5">D13*40%</f>
        <v>24000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SUM(C12:C12)</f>
        <v>100000</v>
      </c>
      <c r="D18" s="14">
        <f>SUM(D12:D17)</f>
        <v>460000</v>
      </c>
      <c r="E18" s="14">
        <f>SUM(E12:E17)</f>
        <v>276000</v>
      </c>
      <c r="F18" s="14">
        <f>SUM(F12:F17)</f>
        <v>184000</v>
      </c>
      <c r="I18" s="2">
        <f>SUM(I2:I7)</f>
        <v>125000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744000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125000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/>
      <c r="H23" s="9" t="s">
        <v>12</v>
      </c>
      <c r="I23" s="10">
        <f>I21-I22</f>
        <v>619000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77</v>
      </c>
      <c r="B66" s="8">
        <v>320000</v>
      </c>
      <c r="C66" s="8">
        <v>0</v>
      </c>
      <c r="D66" s="8">
        <f t="shared" ref="D66:D78" si="15">B66-C66</f>
        <v>320000</v>
      </c>
      <c r="E66" s="8">
        <f>D66-F66</f>
        <v>240000</v>
      </c>
      <c r="F66" s="8">
        <v>80000</v>
      </c>
    </row>
    <row r="67" spans="1:6" x14ac:dyDescent="0.25">
      <c r="A67" s="5" t="s">
        <v>77</v>
      </c>
      <c r="B67" s="8">
        <v>80000</v>
      </c>
      <c r="C67" s="8">
        <v>0</v>
      </c>
      <c r="D67" s="8">
        <f t="shared" si="15"/>
        <v>80000</v>
      </c>
      <c r="E67" s="8">
        <f>D67-F67</f>
        <v>48000</v>
      </c>
      <c r="F67" s="8">
        <v>32000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0</v>
      </c>
      <c r="D75" s="18">
        <f>SUM(D66:D74)</f>
        <v>400000</v>
      </c>
      <c r="E75" s="18">
        <f>SUM(E66:E74)</f>
        <v>288000</v>
      </c>
      <c r="F75" s="18">
        <f>SUM(F66:F74)</f>
        <v>112000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1200000</v>
      </c>
      <c r="C98" s="27">
        <f>C97+C88+C79+C75+C64+C37+C28+C18+C10</f>
        <v>100000</v>
      </c>
      <c r="D98" s="27">
        <f>D97+D88+D79+D75+D64+D37+D28+D18+D10</f>
        <v>1160000</v>
      </c>
      <c r="E98" s="27">
        <f>E97+E88+E79+E75+E64+E37+E28+E18+E10</f>
        <v>744000</v>
      </c>
      <c r="F98" s="27">
        <f>F97+F88+F79+F75+F64+F37+F28+F18+F10</f>
        <v>416000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" sqref="A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F32" sqref="F32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1" t="s">
        <v>24</v>
      </c>
      <c r="B2" s="51"/>
      <c r="E2" s="51" t="s">
        <v>26</v>
      </c>
      <c r="F2" s="51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764400</v>
      </c>
      <c r="E4" s="44">
        <v>1</v>
      </c>
      <c r="F4" s="6">
        <v>307500</v>
      </c>
    </row>
    <row r="5" spans="1:8" x14ac:dyDescent="0.25">
      <c r="A5" s="45">
        <v>2</v>
      </c>
      <c r="B5" s="6">
        <f>'DIA 2'!I21</f>
        <v>2734000</v>
      </c>
      <c r="E5" s="45">
        <v>2</v>
      </c>
      <c r="F5" s="6">
        <f>'DIA 2'!I2</f>
        <v>90000</v>
      </c>
    </row>
    <row r="6" spans="1:8" x14ac:dyDescent="0.25">
      <c r="A6" s="44">
        <v>3</v>
      </c>
      <c r="B6" s="6">
        <f>'DIA 3'!I21</f>
        <v>744000</v>
      </c>
      <c r="E6" s="44">
        <v>3</v>
      </c>
      <c r="F6" s="6">
        <f>'DIA 3'!I22</f>
        <v>125000</v>
      </c>
    </row>
    <row r="7" spans="1:8" x14ac:dyDescent="0.25">
      <c r="A7" s="45">
        <v>4</v>
      </c>
      <c r="B7" s="6">
        <f>'DIA 4'!I21</f>
        <v>3640800</v>
      </c>
      <c r="E7" s="45">
        <v>4</v>
      </c>
      <c r="F7" s="6">
        <f>'DIA 4'!I22</f>
        <v>100000</v>
      </c>
    </row>
    <row r="8" spans="1:8" x14ac:dyDescent="0.25">
      <c r="A8" s="44">
        <v>5</v>
      </c>
      <c r="B8" s="6">
        <f>'DIA 5'!I21</f>
        <v>1570000</v>
      </c>
      <c r="E8" s="44">
        <v>5</v>
      </c>
      <c r="F8" s="6">
        <f>'DIA 5'!I22</f>
        <v>98400</v>
      </c>
    </row>
    <row r="9" spans="1:8" x14ac:dyDescent="0.25">
      <c r="A9" s="45">
        <v>6</v>
      </c>
      <c r="B9" s="6">
        <f>'DIA 6'!I21</f>
        <v>0</v>
      </c>
      <c r="E9" s="45">
        <v>6</v>
      </c>
      <c r="F9" s="6">
        <f>'DIA 6'!I20</f>
        <v>0</v>
      </c>
    </row>
    <row r="10" spans="1:8" x14ac:dyDescent="0.25">
      <c r="A10" s="44">
        <v>7</v>
      </c>
      <c r="B10" s="6">
        <f>'DIA 7'!I21</f>
        <v>1383000</v>
      </c>
      <c r="E10" s="44">
        <v>7</v>
      </c>
      <c r="F10" s="6">
        <f>'DIA 7'!I22</f>
        <v>264800</v>
      </c>
    </row>
    <row r="11" spans="1:8" x14ac:dyDescent="0.25">
      <c r="A11" s="45">
        <v>8</v>
      </c>
      <c r="B11" s="6">
        <f>'DIA 8'!I21</f>
        <v>1245600</v>
      </c>
      <c r="E11" s="45">
        <v>8</v>
      </c>
      <c r="F11" s="6">
        <f>'DIA 8'!I22</f>
        <v>6000</v>
      </c>
      <c r="H11" s="36"/>
    </row>
    <row r="12" spans="1:8" x14ac:dyDescent="0.25">
      <c r="A12" s="44">
        <v>9</v>
      </c>
      <c r="B12" s="6">
        <f>'DIA 9'!I21</f>
        <v>2089000</v>
      </c>
      <c r="E12" s="44">
        <v>9</v>
      </c>
      <c r="F12" s="6"/>
    </row>
    <row r="13" spans="1:8" x14ac:dyDescent="0.25">
      <c r="A13" s="45">
        <v>10</v>
      </c>
      <c r="B13" s="6">
        <f>'DIA 10'!I21</f>
        <v>794000</v>
      </c>
      <c r="E13" s="45">
        <v>10</v>
      </c>
      <c r="F13" s="6">
        <f>'DIA 10'!I22</f>
        <v>58350</v>
      </c>
    </row>
    <row r="14" spans="1:8" x14ac:dyDescent="0.25">
      <c r="A14" s="44">
        <v>11</v>
      </c>
      <c r="B14" s="6">
        <f>'DIA 11'!I21</f>
        <v>1563000</v>
      </c>
      <c r="E14" s="44">
        <v>11</v>
      </c>
      <c r="F14" s="6">
        <f>'DIA 11'!I22</f>
        <v>732000</v>
      </c>
    </row>
    <row r="15" spans="1:8" x14ac:dyDescent="0.25">
      <c r="A15" s="45">
        <v>12</v>
      </c>
      <c r="B15" s="6">
        <f>'DIA 12'!I21</f>
        <v>1392000</v>
      </c>
      <c r="E15" s="45">
        <v>12</v>
      </c>
      <c r="F15" s="6">
        <f>'DIA 12'!I22</f>
        <v>46400</v>
      </c>
    </row>
    <row r="16" spans="1:8" x14ac:dyDescent="0.25">
      <c r="A16" s="44">
        <v>13</v>
      </c>
      <c r="B16" s="6">
        <f>'DIA 13'!I21</f>
        <v>0</v>
      </c>
      <c r="E16" s="44">
        <v>13</v>
      </c>
      <c r="F16" s="6"/>
    </row>
    <row r="17" spans="1:6" x14ac:dyDescent="0.25">
      <c r="A17" s="45">
        <v>14</v>
      </c>
      <c r="B17" s="6">
        <f>'DIA 14'!I21</f>
        <v>1938000</v>
      </c>
      <c r="E17" s="45">
        <v>14</v>
      </c>
      <c r="F17" s="6">
        <f>'DIA 14'!I22</f>
        <v>220600</v>
      </c>
    </row>
    <row r="18" spans="1:6" x14ac:dyDescent="0.25">
      <c r="A18" s="44">
        <v>15</v>
      </c>
      <c r="B18" s="6">
        <f>'DIA 15'!I21</f>
        <v>630000</v>
      </c>
      <c r="E18" s="44">
        <v>15</v>
      </c>
      <c r="F18" s="6">
        <f>'DIA 15'!I22</f>
        <v>65000</v>
      </c>
    </row>
    <row r="19" spans="1:6" x14ac:dyDescent="0.25">
      <c r="A19" s="45">
        <v>16</v>
      </c>
      <c r="B19" s="6">
        <f>'DIA 16'!I21</f>
        <v>1904200</v>
      </c>
      <c r="E19" s="45">
        <v>16</v>
      </c>
      <c r="F19" s="6"/>
    </row>
    <row r="20" spans="1:6" x14ac:dyDescent="0.25">
      <c r="A20" s="44">
        <v>17</v>
      </c>
      <c r="B20" s="6">
        <f>'DIA 17'!I21</f>
        <v>1123500</v>
      </c>
      <c r="E20" s="44">
        <v>17</v>
      </c>
      <c r="F20" s="6">
        <f>'DIA 17'!I22</f>
        <v>40000</v>
      </c>
    </row>
    <row r="21" spans="1:6" x14ac:dyDescent="0.25">
      <c r="A21" s="45">
        <v>18</v>
      </c>
      <c r="B21" s="6">
        <f>'DIA 18'!I21</f>
        <v>1620200</v>
      </c>
      <c r="E21" s="45">
        <v>18</v>
      </c>
      <c r="F21" s="6">
        <f>'DIA 18'!I22</f>
        <v>302400</v>
      </c>
    </row>
    <row r="22" spans="1:6" x14ac:dyDescent="0.25">
      <c r="A22" s="44">
        <v>19</v>
      </c>
      <c r="B22" s="6">
        <f>'DIA 19'!I21</f>
        <v>998000</v>
      </c>
      <c r="E22" s="44">
        <v>19</v>
      </c>
      <c r="F22" s="6">
        <f>'DIA 19'!I22</f>
        <v>60000</v>
      </c>
    </row>
    <row r="23" spans="1:6" x14ac:dyDescent="0.25">
      <c r="A23" s="45">
        <v>20</v>
      </c>
      <c r="B23" s="6">
        <f>'DIA 20'!I21</f>
        <v>0</v>
      </c>
      <c r="E23" s="45">
        <v>20</v>
      </c>
      <c r="F23" s="6">
        <f>'DIA 20'!I20</f>
        <v>0</v>
      </c>
    </row>
    <row r="24" spans="1:6" x14ac:dyDescent="0.25">
      <c r="A24" s="44">
        <v>21</v>
      </c>
      <c r="B24" s="6">
        <f>'DIA 21'!I21</f>
        <v>609000</v>
      </c>
      <c r="E24" s="44">
        <v>21</v>
      </c>
      <c r="F24" s="6">
        <f>'DIA 21'!I22</f>
        <v>410000</v>
      </c>
    </row>
    <row r="25" spans="1:6" x14ac:dyDescent="0.25">
      <c r="A25" s="45">
        <v>22</v>
      </c>
      <c r="B25" s="6">
        <f>'DIA 22'!I21</f>
        <v>507600</v>
      </c>
      <c r="E25" s="45">
        <v>22</v>
      </c>
      <c r="F25" s="6"/>
    </row>
    <row r="26" spans="1:6" x14ac:dyDescent="0.25">
      <c r="A26" s="44">
        <v>23</v>
      </c>
      <c r="B26" s="6">
        <f>'DIA 23'!I21</f>
        <v>1130000</v>
      </c>
      <c r="E26" s="44">
        <v>23</v>
      </c>
      <c r="F26" s="6"/>
    </row>
    <row r="27" spans="1:6" x14ac:dyDescent="0.25">
      <c r="A27" s="45">
        <v>24</v>
      </c>
      <c r="B27" s="6">
        <f>'DIA 24'!I21</f>
        <v>807000</v>
      </c>
      <c r="E27" s="45">
        <v>24</v>
      </c>
      <c r="F27" s="6">
        <f>'DIA 24'!I22</f>
        <v>85000</v>
      </c>
    </row>
    <row r="28" spans="1:6" x14ac:dyDescent="0.25">
      <c r="A28" s="44">
        <v>25</v>
      </c>
      <c r="B28" s="6">
        <f>'DIA 25'!I21</f>
        <v>936000</v>
      </c>
      <c r="E28" s="44">
        <v>25</v>
      </c>
      <c r="F28" s="6">
        <f>'DIA 25'!I22</f>
        <v>413700</v>
      </c>
    </row>
    <row r="29" spans="1:6" x14ac:dyDescent="0.25">
      <c r="A29" s="45">
        <v>26</v>
      </c>
      <c r="B29" s="6">
        <f>'DIA 26'!I21</f>
        <v>839000</v>
      </c>
      <c r="E29" s="45">
        <v>26</v>
      </c>
      <c r="F29" s="6"/>
    </row>
    <row r="30" spans="1:6" x14ac:dyDescent="0.25">
      <c r="A30" s="44">
        <v>27</v>
      </c>
      <c r="B30" s="6">
        <f>'DIA 27'!I21</f>
        <v>0</v>
      </c>
      <c r="E30" s="44">
        <v>27</v>
      </c>
      <c r="F30" s="6">
        <f>'DIA 27'!I20</f>
        <v>0</v>
      </c>
    </row>
    <row r="31" spans="1:6" x14ac:dyDescent="0.25">
      <c r="A31" s="45">
        <v>28</v>
      </c>
      <c r="B31" s="6">
        <f>'DIA 28'!I21</f>
        <v>2478800</v>
      </c>
      <c r="E31" s="45">
        <v>28</v>
      </c>
      <c r="F31" s="6">
        <f>'DIA 28'!I22</f>
        <v>290000</v>
      </c>
    </row>
    <row r="32" spans="1:6" x14ac:dyDescent="0.25">
      <c r="A32" s="44">
        <v>29</v>
      </c>
      <c r="B32" s="6">
        <f>'DIA 29'!I27</f>
        <v>0</v>
      </c>
      <c r="E32" s="44">
        <v>29</v>
      </c>
      <c r="F32" s="6">
        <f>'DIA 29'!I20</f>
        <v>0</v>
      </c>
    </row>
    <row r="33" spans="1:6" x14ac:dyDescent="0.25">
      <c r="A33" s="45">
        <v>30</v>
      </c>
      <c r="B33" s="6">
        <f>'DIA 30'!I27</f>
        <v>0</v>
      </c>
      <c r="E33" s="45">
        <v>30</v>
      </c>
      <c r="F33" s="6">
        <f>'DIA 30'!I20</f>
        <v>0</v>
      </c>
    </row>
    <row r="34" spans="1:6" x14ac:dyDescent="0.25">
      <c r="A34" s="44">
        <v>31</v>
      </c>
      <c r="B34" s="6">
        <f>'DIA 31'!I27</f>
        <v>0</v>
      </c>
      <c r="E34" s="44">
        <v>31</v>
      </c>
      <c r="F34" s="6">
        <f>'DIA 31'!I20</f>
        <v>0</v>
      </c>
    </row>
    <row r="35" spans="1:6" x14ac:dyDescent="0.25">
      <c r="A35" s="3" t="s">
        <v>29</v>
      </c>
      <c r="B35" s="10">
        <f>SUM(B4:B34)</f>
        <v>33441100</v>
      </c>
      <c r="E35" s="3" t="s">
        <v>29</v>
      </c>
      <c r="F35" s="10">
        <f>SUM(F4:F34)</f>
        <v>3715150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abSelected="1" zoomScale="80" zoomScaleNormal="80" workbookViewId="0">
      <selection activeCell="J13" sqref="J1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93</v>
      </c>
      <c r="I2" s="23">
        <v>100000</v>
      </c>
    </row>
    <row r="3" spans="1:33" x14ac:dyDescent="0.25">
      <c r="A3" s="5" t="s">
        <v>86</v>
      </c>
      <c r="B3" s="8">
        <v>1650000</v>
      </c>
      <c r="C3" s="8">
        <v>0</v>
      </c>
      <c r="D3" s="8">
        <f t="shared" ref="D3:D9" si="0">B3-C3</f>
        <v>1650000</v>
      </c>
      <c r="E3" s="8">
        <f t="shared" ref="E3:E9" si="1">D3*60%</f>
        <v>990000</v>
      </c>
      <c r="F3" s="8">
        <f t="shared" ref="F3:F9" si="2">D3*40%</f>
        <v>660000</v>
      </c>
      <c r="H3" s="5"/>
      <c r="I3" s="6"/>
    </row>
    <row r="4" spans="1:33" x14ac:dyDescent="0.25">
      <c r="A4" s="5" t="s">
        <v>111</v>
      </c>
      <c r="B4" s="8">
        <v>240000</v>
      </c>
      <c r="C4" s="8">
        <v>0</v>
      </c>
      <c r="D4" s="8">
        <f t="shared" si="0"/>
        <v>240000</v>
      </c>
      <c r="E4" s="8">
        <f t="shared" si="1"/>
        <v>144000</v>
      </c>
      <c r="F4" s="8">
        <f t="shared" si="2"/>
        <v>96000</v>
      </c>
      <c r="H4" s="5"/>
      <c r="I4" s="6"/>
    </row>
    <row r="5" spans="1:33" x14ac:dyDescent="0.25">
      <c r="A5" s="5" t="s">
        <v>112</v>
      </c>
      <c r="B5" s="8">
        <v>50000</v>
      </c>
      <c r="C5" s="8">
        <v>0</v>
      </c>
      <c r="D5" s="8">
        <f t="shared" si="0"/>
        <v>50000</v>
      </c>
      <c r="E5" s="8">
        <f t="shared" si="1"/>
        <v>30000</v>
      </c>
      <c r="F5" s="8">
        <f t="shared" si="2"/>
        <v>20000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1940000</v>
      </c>
      <c r="C10" s="12">
        <f>SUM(C3:C9)</f>
        <v>0</v>
      </c>
      <c r="D10" s="12">
        <f>SUM(D3:D9)</f>
        <v>1940000</v>
      </c>
      <c r="E10" s="12">
        <f>SUM(E3:E8)</f>
        <v>1164000</v>
      </c>
      <c r="F10" s="12">
        <f>SUM(F3:F6)</f>
        <v>776000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104</v>
      </c>
      <c r="B12" s="8">
        <v>140000</v>
      </c>
      <c r="C12" s="8">
        <v>0</v>
      </c>
      <c r="D12" s="8">
        <f>B12-C12</f>
        <v>140000</v>
      </c>
      <c r="E12" s="8">
        <f>D12*60%</f>
        <v>84000</v>
      </c>
      <c r="F12" s="8">
        <f>D12*40%</f>
        <v>56000</v>
      </c>
      <c r="H12" s="5"/>
      <c r="I12" s="6">
        <v>0</v>
      </c>
    </row>
    <row r="13" spans="1:33" x14ac:dyDescent="0.25">
      <c r="A13" s="5" t="s">
        <v>72</v>
      </c>
      <c r="B13" s="8">
        <v>200000</v>
      </c>
      <c r="C13" s="8">
        <v>0</v>
      </c>
      <c r="D13" s="8">
        <f t="shared" ref="D13:D17" si="3">B13-C13</f>
        <v>200000</v>
      </c>
      <c r="E13" s="8">
        <v>80000</v>
      </c>
      <c r="F13" s="8">
        <v>120000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ref="E14:E17" si="4">D14*60%</f>
        <v>0</v>
      </c>
      <c r="F14" s="8">
        <f t="shared" ref="F14:F17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140000</v>
      </c>
      <c r="C18" s="14">
        <f>SUM(C12:C12)</f>
        <v>0</v>
      </c>
      <c r="D18" s="14">
        <f>SUM(D12:D12)</f>
        <v>140000</v>
      </c>
      <c r="E18" s="14">
        <f>SUM(E11:E14)</f>
        <v>164000</v>
      </c>
      <c r="F18" s="14">
        <f>SUM(F11:F15)</f>
        <v>176000</v>
      </c>
      <c r="I18" s="2">
        <f>SUM(I2:I6)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/>
      <c r="C20" s="8"/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E97</f>
        <v>3640800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3540800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87</v>
      </c>
      <c r="B30" s="8">
        <v>40000</v>
      </c>
      <c r="C30" s="8">
        <v>0</v>
      </c>
      <c r="D30" s="8">
        <f t="shared" ref="D30:D36" si="9">B30-C30</f>
        <v>40000</v>
      </c>
      <c r="E30" s="8">
        <f t="shared" ref="E30:E36" si="10">D30*60%</f>
        <v>24000</v>
      </c>
      <c r="F30" s="8">
        <f t="shared" ref="F30:F36" si="11">D30*40%</f>
        <v>16000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94</v>
      </c>
      <c r="B31" s="8">
        <v>180000</v>
      </c>
      <c r="C31" s="8">
        <v>32000</v>
      </c>
      <c r="D31" s="8">
        <f t="shared" si="9"/>
        <v>148000</v>
      </c>
      <c r="E31" s="8">
        <f t="shared" si="10"/>
        <v>88800</v>
      </c>
      <c r="F31" s="8">
        <f t="shared" si="11"/>
        <v>59200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220000</v>
      </c>
      <c r="C37" s="21">
        <f>SUM(C30:C36)</f>
        <v>32000</v>
      </c>
      <c r="D37" s="21">
        <f>SUM(D30:D36)</f>
        <v>188000</v>
      </c>
      <c r="E37" s="21">
        <f>SUM(E30:E36)</f>
        <v>112800</v>
      </c>
      <c r="F37" s="21">
        <f>SUM(F30:F36)</f>
        <v>75200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81</v>
      </c>
      <c r="B39" s="29">
        <v>50000</v>
      </c>
      <c r="C39" s="29">
        <v>0</v>
      </c>
      <c r="D39" s="29">
        <f t="shared" ref="D39:D62" si="12">B39-C39</f>
        <v>50000</v>
      </c>
      <c r="E39" s="29">
        <f t="shared" ref="E39:E62" si="13">D39*60%</f>
        <v>30000</v>
      </c>
      <c r="F39" s="29">
        <f t="shared" ref="F39:F62" si="14">D39*40%</f>
        <v>20000</v>
      </c>
    </row>
    <row r="40" spans="1:6" x14ac:dyDescent="0.25">
      <c r="A40" s="28" t="s">
        <v>82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84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85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88</v>
      </c>
      <c r="B43" s="29">
        <v>400000</v>
      </c>
      <c r="C43" s="29">
        <v>0</v>
      </c>
      <c r="D43" s="29">
        <f t="shared" si="12"/>
        <v>400000</v>
      </c>
      <c r="E43" s="29">
        <f t="shared" si="13"/>
        <v>240000</v>
      </c>
      <c r="F43" s="29">
        <f t="shared" si="14"/>
        <v>160000</v>
      </c>
    </row>
    <row r="44" spans="1:6" x14ac:dyDescent="0.25">
      <c r="A44" s="28" t="s">
        <v>89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90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91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92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95</v>
      </c>
      <c r="B48" s="29">
        <v>30000</v>
      </c>
      <c r="C48" s="29">
        <v>0</v>
      </c>
      <c r="D48" s="29">
        <f t="shared" si="12"/>
        <v>30000</v>
      </c>
      <c r="E48" s="29">
        <v>10000</v>
      </c>
      <c r="F48" s="29">
        <v>20000</v>
      </c>
    </row>
    <row r="49" spans="1:6" x14ac:dyDescent="0.25">
      <c r="A49" s="28" t="s">
        <v>96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97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107</v>
      </c>
      <c r="B51" s="29">
        <v>150000</v>
      </c>
      <c r="C51" s="29">
        <v>0</v>
      </c>
      <c r="D51" s="29">
        <f t="shared" si="12"/>
        <v>150000</v>
      </c>
      <c r="E51" s="29">
        <f t="shared" si="13"/>
        <v>90000</v>
      </c>
      <c r="F51" s="29">
        <f t="shared" si="14"/>
        <v>60000</v>
      </c>
    </row>
    <row r="52" spans="1:6" x14ac:dyDescent="0.25">
      <c r="A52" s="28" t="s">
        <v>98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99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100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101</v>
      </c>
      <c r="B55" s="29">
        <v>60000</v>
      </c>
      <c r="C55" s="29">
        <v>0</v>
      </c>
      <c r="D55" s="29">
        <f t="shared" si="12"/>
        <v>60000</v>
      </c>
      <c r="E55" s="29">
        <f t="shared" si="13"/>
        <v>36000</v>
      </c>
      <c r="F55" s="29">
        <f t="shared" si="14"/>
        <v>24000</v>
      </c>
    </row>
    <row r="56" spans="1:6" x14ac:dyDescent="0.25">
      <c r="A56" s="28" t="s">
        <v>103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105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30" t="s">
        <v>106</v>
      </c>
      <c r="B58" s="29">
        <v>160000</v>
      </c>
      <c r="C58" s="29">
        <v>80000</v>
      </c>
      <c r="D58" s="29">
        <f t="shared" si="12"/>
        <v>80000</v>
      </c>
      <c r="E58" s="29">
        <f t="shared" si="13"/>
        <v>48000</v>
      </c>
      <c r="F58" s="29">
        <f t="shared" si="14"/>
        <v>32000</v>
      </c>
    </row>
    <row r="59" spans="1:6" x14ac:dyDescent="0.25">
      <c r="A59" s="28" t="s">
        <v>109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110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113</v>
      </c>
      <c r="B61" s="29">
        <v>40000</v>
      </c>
      <c r="C61" s="29">
        <v>0</v>
      </c>
      <c r="D61" s="29">
        <f t="shared" si="12"/>
        <v>40000</v>
      </c>
      <c r="E61" s="29"/>
      <c r="F61" s="29">
        <f>D61*100%</f>
        <v>40000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31" t="s">
        <v>45</v>
      </c>
      <c r="B63" s="32">
        <f>SUM(B58:B62)</f>
        <v>300000</v>
      </c>
      <c r="C63" s="32">
        <f>SUM(C58:C62)</f>
        <v>80000</v>
      </c>
      <c r="D63" s="32">
        <f>SUM(D58:D62)</f>
        <v>220000</v>
      </c>
      <c r="E63" s="32">
        <f>SUM(E39:E59)</f>
        <v>910000</v>
      </c>
      <c r="F63" s="32">
        <f>SUM(F39:F62)</f>
        <v>680000</v>
      </c>
    </row>
    <row r="64" spans="1:6" x14ac:dyDescent="0.25">
      <c r="A64" s="17" t="s">
        <v>18</v>
      </c>
      <c r="B64" s="18"/>
      <c r="C64" s="18"/>
      <c r="D64" s="18"/>
      <c r="E64" s="18"/>
      <c r="F64" s="18"/>
    </row>
    <row r="65" spans="1:6" x14ac:dyDescent="0.25">
      <c r="A65" s="5" t="s">
        <v>83</v>
      </c>
      <c r="B65" s="8">
        <v>50000</v>
      </c>
      <c r="C65" s="8">
        <v>0</v>
      </c>
      <c r="D65" s="8">
        <f t="shared" ref="D65:D77" si="15">B65-C65</f>
        <v>50000</v>
      </c>
      <c r="E65" s="8">
        <f t="shared" ref="E65:E77" si="16">D65</f>
        <v>50000</v>
      </c>
      <c r="F65" s="8"/>
    </row>
    <row r="66" spans="1:6" x14ac:dyDescent="0.25">
      <c r="A66" s="5" t="s">
        <v>102</v>
      </c>
      <c r="B66" s="8">
        <v>200000</v>
      </c>
      <c r="C66" s="8">
        <v>0</v>
      </c>
      <c r="D66" s="8">
        <f t="shared" si="15"/>
        <v>200000</v>
      </c>
      <c r="E66" s="8">
        <f t="shared" si="16"/>
        <v>200000</v>
      </c>
      <c r="F66" s="8"/>
    </row>
    <row r="67" spans="1:6" x14ac:dyDescent="0.25">
      <c r="A67" s="5" t="s">
        <v>108</v>
      </c>
      <c r="B67" s="8">
        <v>700000</v>
      </c>
      <c r="C67" s="8">
        <v>0</v>
      </c>
      <c r="D67" s="8">
        <f t="shared" si="15"/>
        <v>700000</v>
      </c>
      <c r="E67" s="8">
        <f t="shared" si="16"/>
        <v>700000</v>
      </c>
      <c r="F67" s="8"/>
    </row>
    <row r="68" spans="1:6" x14ac:dyDescent="0.25">
      <c r="A68" s="5" t="s">
        <v>114</v>
      </c>
      <c r="B68" s="8">
        <v>480000</v>
      </c>
      <c r="C68" s="8">
        <v>140000</v>
      </c>
      <c r="D68" s="8">
        <f t="shared" si="15"/>
        <v>340000</v>
      </c>
      <c r="E68" s="8">
        <f t="shared" si="16"/>
        <v>340000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17" t="s">
        <v>19</v>
      </c>
      <c r="B74" s="18">
        <f>SUM(B65:B73)</f>
        <v>1430000</v>
      </c>
      <c r="C74" s="18">
        <f>SUM(C65:C73)</f>
        <v>140000</v>
      </c>
      <c r="D74" s="18">
        <f>SUM(D65:D73)</f>
        <v>1290000</v>
      </c>
      <c r="E74" s="18">
        <f>SUM(E65:E73)</f>
        <v>1290000</v>
      </c>
      <c r="F74" s="18">
        <f>SUM(F65:F73)</f>
        <v>0</v>
      </c>
    </row>
    <row r="75" spans="1:6" x14ac:dyDescent="0.25">
      <c r="A75" s="34" t="s">
        <v>23</v>
      </c>
      <c r="B75" s="35"/>
      <c r="C75" s="35"/>
      <c r="D75" s="35"/>
      <c r="E75" s="35"/>
      <c r="F75" s="35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>
        <v>0</v>
      </c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34" t="s">
        <v>27</v>
      </c>
      <c r="B78" s="35">
        <f>SUM(B76:B77)</f>
        <v>0</v>
      </c>
      <c r="C78" s="35">
        <f>SUM(C76:C77)</f>
        <v>0</v>
      </c>
      <c r="D78" s="35">
        <f>SUM(D76:D77)</f>
        <v>0</v>
      </c>
      <c r="E78" s="35">
        <f>SUM(E76:E77)</f>
        <v>0</v>
      </c>
      <c r="F78" s="35"/>
    </row>
    <row r="79" spans="1:6" x14ac:dyDescent="0.25">
      <c r="A79" s="39" t="s">
        <v>30</v>
      </c>
      <c r="B79" s="40"/>
      <c r="C79" s="40"/>
      <c r="D79" s="40"/>
      <c r="E79" s="40"/>
      <c r="F79" s="40"/>
    </row>
    <row r="80" spans="1:6" x14ac:dyDescent="0.25">
      <c r="A80" s="28"/>
      <c r="B80" s="29">
        <v>0</v>
      </c>
      <c r="C80" s="29">
        <v>0</v>
      </c>
      <c r="D80" s="29">
        <f>B80-C80</f>
        <v>0</v>
      </c>
      <c r="E80" s="29">
        <f>D80*60%</f>
        <v>0</v>
      </c>
      <c r="F80" s="29">
        <f>D80*40%</f>
        <v>0</v>
      </c>
    </row>
    <row r="81" spans="1:6" x14ac:dyDescent="0.25">
      <c r="A81" s="28"/>
      <c r="B81" s="29">
        <v>0</v>
      </c>
      <c r="C81" s="29">
        <v>0</v>
      </c>
      <c r="D81" s="29">
        <f t="shared" ref="D81:D86" si="17">B81-C81</f>
        <v>0</v>
      </c>
      <c r="E81" s="29">
        <f t="shared" ref="E81:E86" si="18">D81*60%</f>
        <v>0</v>
      </c>
      <c r="F81" s="29">
        <f t="shared" ref="F81:F86" si="19"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si="17"/>
        <v>0</v>
      </c>
      <c r="E82" s="29">
        <f t="shared" si="18"/>
        <v>0</v>
      </c>
      <c r="F82" s="29">
        <f t="shared" si="19"/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39" t="s">
        <v>31</v>
      </c>
      <c r="B87" s="40">
        <f>SUM(B80:B86)</f>
        <v>0</v>
      </c>
      <c r="C87" s="40">
        <f>SUM(C80:C86)</f>
        <v>0</v>
      </c>
      <c r="D87" s="40">
        <f>SUM(D80:D86)</f>
        <v>0</v>
      </c>
      <c r="E87" s="40">
        <f>SUM(E80:E86)</f>
        <v>0</v>
      </c>
      <c r="F87" s="40">
        <f>SUM(F80:F86)</f>
        <v>0</v>
      </c>
    </row>
    <row r="88" spans="1:6" x14ac:dyDescent="0.25">
      <c r="A88" s="41" t="s">
        <v>32</v>
      </c>
      <c r="B88" s="42"/>
      <c r="C88" s="42"/>
      <c r="D88" s="42"/>
      <c r="E88" s="42"/>
      <c r="F88" s="42"/>
    </row>
    <row r="89" spans="1:6" x14ac:dyDescent="0.25">
      <c r="A89" s="28"/>
      <c r="B89" s="29">
        <v>0</v>
      </c>
      <c r="C89" s="29">
        <v>0</v>
      </c>
      <c r="D89" s="29">
        <f>B89-C89</f>
        <v>0</v>
      </c>
      <c r="E89" s="29">
        <f>D89*60%</f>
        <v>0</v>
      </c>
      <c r="F89" s="29">
        <f>D89*40%</f>
        <v>0</v>
      </c>
    </row>
    <row r="90" spans="1:6" x14ac:dyDescent="0.25">
      <c r="A90" s="28"/>
      <c r="B90" s="29">
        <v>0</v>
      </c>
      <c r="C90" s="29">
        <v>0</v>
      </c>
      <c r="D90" s="29">
        <f t="shared" ref="D90:D95" si="20">B90-C90</f>
        <v>0</v>
      </c>
      <c r="E90" s="29">
        <f t="shared" ref="E90:E95" si="21">D90*60%</f>
        <v>0</v>
      </c>
      <c r="F90" s="29">
        <f t="shared" ref="F90:F95" si="22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20"/>
        <v>0</v>
      </c>
      <c r="E91" s="29">
        <f t="shared" si="21"/>
        <v>0</v>
      </c>
      <c r="F91" s="29">
        <f t="shared" si="22"/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41" t="s">
        <v>33</v>
      </c>
      <c r="B96" s="42">
        <f>SUM(B89:B95)</f>
        <v>0</v>
      </c>
      <c r="C96" s="42">
        <f>SUM(C89:C95)</f>
        <v>0</v>
      </c>
      <c r="D96" s="42">
        <f>SUM(D89:D95)</f>
        <v>0</v>
      </c>
      <c r="E96" s="42">
        <f>SUM(E89:E95)</f>
        <v>0</v>
      </c>
      <c r="F96" s="42">
        <f>SUM(F89:F95)</f>
        <v>0</v>
      </c>
    </row>
    <row r="97" spans="1:6" x14ac:dyDescent="0.25">
      <c r="A97" s="26" t="s">
        <v>11</v>
      </c>
      <c r="B97" s="27">
        <f>B96+B87+B78+B74+B63+B37+B28+B18+B10</f>
        <v>4030000</v>
      </c>
      <c r="C97" s="27">
        <f>C96+C87+C78+C74+C63+C37+C28+C18+C10</f>
        <v>252000</v>
      </c>
      <c r="D97" s="27">
        <f>D96+D87+D78+D74+D63+D37+D28+D18+D10</f>
        <v>3778000</v>
      </c>
      <c r="E97" s="27">
        <f>E96+E87+E78+E74+E63+E37+E28+E18+E10</f>
        <v>3640800</v>
      </c>
      <c r="F97" s="27">
        <f>F96+F87+F78+F74+F63+F37+F28+F18+F10</f>
        <v>1707200</v>
      </c>
    </row>
  </sheetData>
  <autoFilter ref="A1:F81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125</v>
      </c>
      <c r="I2" s="23">
        <v>39000</v>
      </c>
    </row>
    <row r="3" spans="1:33" x14ac:dyDescent="0.25">
      <c r="A3" s="5" t="s">
        <v>130</v>
      </c>
      <c r="B3" s="8">
        <v>200000</v>
      </c>
      <c r="C3" s="8">
        <v>0</v>
      </c>
      <c r="D3" s="8">
        <f t="shared" ref="D3:D9" si="0">B3-C3</f>
        <v>200000</v>
      </c>
      <c r="E3" s="8">
        <f t="shared" ref="E3:E9" si="1">D3*60%</f>
        <v>120000</v>
      </c>
      <c r="F3" s="8">
        <f t="shared" ref="F3:F9" si="2">D3*40%</f>
        <v>80000</v>
      </c>
      <c r="H3" s="5" t="s">
        <v>128</v>
      </c>
      <c r="I3" s="6">
        <v>59400</v>
      </c>
    </row>
    <row r="4" spans="1:33" x14ac:dyDescent="0.25">
      <c r="A4" s="5" t="s">
        <v>139</v>
      </c>
      <c r="B4" s="8">
        <v>200000</v>
      </c>
      <c r="C4" s="8">
        <v>0</v>
      </c>
      <c r="D4" s="8">
        <f t="shared" si="0"/>
        <v>200000</v>
      </c>
      <c r="E4" s="8">
        <f t="shared" si="1"/>
        <v>120000</v>
      </c>
      <c r="F4" s="8">
        <f t="shared" si="2"/>
        <v>80000</v>
      </c>
      <c r="H4" s="5"/>
      <c r="I4" s="6">
        <v>0</v>
      </c>
    </row>
    <row r="5" spans="1:33" x14ac:dyDescent="0.25">
      <c r="A5" s="5" t="s">
        <v>140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138</v>
      </c>
      <c r="B10" s="12">
        <f>SUM(B3:B9)</f>
        <v>470000</v>
      </c>
      <c r="C10" s="12">
        <f>SUM(C3:C9)</f>
        <v>0</v>
      </c>
      <c r="D10" s="12">
        <f>SUM(D3:D9)</f>
        <v>470000</v>
      </c>
      <c r="E10" s="12">
        <f>SUM(E3:E8)</f>
        <v>282000</v>
      </c>
      <c r="F10" s="12">
        <f>SUM(F3:F8)</f>
        <v>188000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98400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134</v>
      </c>
      <c r="B20" s="8">
        <v>200000</v>
      </c>
      <c r="C20" s="8">
        <v>90000</v>
      </c>
      <c r="D20" s="8">
        <f t="shared" ref="D20:D27" si="6">B20-C20</f>
        <v>110000</v>
      </c>
      <c r="E20" s="19">
        <f t="shared" ref="E20:E27" si="7">D20*60%</f>
        <v>66000</v>
      </c>
      <c r="F20" s="19">
        <f t="shared" ref="F20:F27" si="8">D20*40%</f>
        <v>44000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1570000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98400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1471600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200000</v>
      </c>
      <c r="C28" s="16">
        <f>SUM(C20:C27)</f>
        <v>90000</v>
      </c>
      <c r="D28" s="16">
        <f>SUM(D20:D27)</f>
        <v>110000</v>
      </c>
      <c r="E28" s="16">
        <f>SUM(E20:E27)</f>
        <v>66000</v>
      </c>
      <c r="F28" s="16">
        <f>SUM(F20:F27)</f>
        <v>44000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121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SUM(B30:B34)</f>
        <v>70000</v>
      </c>
      <c r="C37" s="21">
        <f>SUM(C30:C36)</f>
        <v>0</v>
      </c>
      <c r="D37" s="21">
        <f>SUM(D30:D36)</f>
        <v>70000</v>
      </c>
      <c r="E37" s="21">
        <f>SUM(E30:E36)</f>
        <v>42000</v>
      </c>
      <c r="F37" s="21">
        <f>SUM(F30:F36)</f>
        <v>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115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116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117</v>
      </c>
      <c r="B41" s="29">
        <v>150000</v>
      </c>
      <c r="C41" s="29">
        <v>0</v>
      </c>
      <c r="D41" s="29">
        <f t="shared" si="12"/>
        <v>150000</v>
      </c>
      <c r="E41" s="29">
        <f t="shared" si="13"/>
        <v>90000</v>
      </c>
      <c r="F41" s="29">
        <f t="shared" si="14"/>
        <v>60000</v>
      </c>
    </row>
    <row r="42" spans="1:6" x14ac:dyDescent="0.25">
      <c r="A42" s="28" t="s">
        <v>118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119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>D43*40%</f>
        <v>20000</v>
      </c>
    </row>
    <row r="44" spans="1:6" x14ac:dyDescent="0.25">
      <c r="A44" s="28" t="s">
        <v>120</v>
      </c>
      <c r="B44" s="29">
        <v>30000</v>
      </c>
      <c r="C44" s="29">
        <v>0</v>
      </c>
      <c r="D44" s="29">
        <f t="shared" si="12"/>
        <v>30000</v>
      </c>
      <c r="E44" s="29">
        <v>10000</v>
      </c>
      <c r="F44" s="29">
        <v>20000</v>
      </c>
    </row>
    <row r="45" spans="1:6" x14ac:dyDescent="0.25">
      <c r="A45" s="28" t="s">
        <v>122</v>
      </c>
      <c r="B45" s="29">
        <v>150000</v>
      </c>
      <c r="C45" s="29">
        <v>0</v>
      </c>
      <c r="D45" s="29">
        <f t="shared" si="12"/>
        <v>150000</v>
      </c>
      <c r="E45" s="29">
        <f t="shared" si="13"/>
        <v>90000</v>
      </c>
      <c r="F45" s="29">
        <f t="shared" si="14"/>
        <v>60000</v>
      </c>
    </row>
    <row r="46" spans="1:6" x14ac:dyDescent="0.25">
      <c r="A46" s="28" t="s">
        <v>123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124</v>
      </c>
      <c r="B47" s="29">
        <v>310000</v>
      </c>
      <c r="C47" s="29">
        <v>60000</v>
      </c>
      <c r="D47" s="29">
        <f t="shared" si="12"/>
        <v>250000</v>
      </c>
      <c r="E47" s="29">
        <f t="shared" si="13"/>
        <v>150000</v>
      </c>
      <c r="F47" s="29">
        <f t="shared" si="14"/>
        <v>100000</v>
      </c>
    </row>
    <row r="48" spans="1:6" x14ac:dyDescent="0.25">
      <c r="A48" s="28" t="s">
        <v>126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127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129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133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135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137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SUM(E39:E58)</f>
        <v>670000</v>
      </c>
      <c r="F64" s="32">
        <f>SUM(F39:F56)</f>
        <v>460000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102</v>
      </c>
      <c r="B66" s="8">
        <v>200000</v>
      </c>
      <c r="C66" s="8">
        <v>60000</v>
      </c>
      <c r="D66" s="8">
        <f t="shared" ref="D66:D78" si="15">B66-C66</f>
        <v>140000</v>
      </c>
      <c r="E66" s="8">
        <f t="shared" ref="E66:E78" si="16">D66</f>
        <v>140000</v>
      </c>
      <c r="F66" s="8"/>
    </row>
    <row r="67" spans="1:6" x14ac:dyDescent="0.25">
      <c r="A67" s="5" t="s">
        <v>131</v>
      </c>
      <c r="B67" s="8">
        <v>20000</v>
      </c>
      <c r="C67" s="8">
        <v>0</v>
      </c>
      <c r="D67" s="8">
        <f t="shared" si="15"/>
        <v>20000</v>
      </c>
      <c r="E67" s="8">
        <f t="shared" si="16"/>
        <v>20000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220000</v>
      </c>
      <c r="C75" s="18">
        <f>SUM(C66:C74)</f>
        <v>60000</v>
      </c>
      <c r="D75" s="18">
        <f>SUM(D66:D74)</f>
        <v>160000</v>
      </c>
      <c r="E75" s="18">
        <f>SUM(E66:E74)</f>
        <v>160000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132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 t="s">
        <v>136</v>
      </c>
      <c r="B91" s="29">
        <v>250000</v>
      </c>
      <c r="C91" s="29">
        <v>0</v>
      </c>
      <c r="D91" s="29">
        <f t="shared" ref="D91:D96" si="20">B91-C91</f>
        <v>250000</v>
      </c>
      <c r="E91" s="29">
        <f>D91*100%</f>
        <v>250000</v>
      </c>
      <c r="F91" s="29">
        <f>D91*60%</f>
        <v>150000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500000</v>
      </c>
      <c r="C97" s="42">
        <f>SUM(C90:C96)</f>
        <v>0</v>
      </c>
      <c r="D97" s="42">
        <f>SUM(D90:D96)</f>
        <v>500000</v>
      </c>
      <c r="E97" s="42">
        <f>SUM(E90:E96)</f>
        <v>350000</v>
      </c>
      <c r="F97" s="42">
        <f>SUM(F90:F96)</f>
        <v>300000</v>
      </c>
    </row>
    <row r="98" spans="1:6" x14ac:dyDescent="0.25">
      <c r="A98" s="26" t="s">
        <v>11</v>
      </c>
      <c r="B98" s="27">
        <f>B97+B88+B79+B75+B64+B37+B28+B18+B10</f>
        <v>1460000</v>
      </c>
      <c r="C98" s="27">
        <f>C97+C88+C79+C75+C64+C37+C28+C18+C10</f>
        <v>150000</v>
      </c>
      <c r="D98" s="27">
        <f>D97+D88+D79+D75+D64+D37+D28+D18+D10</f>
        <v>1310000</v>
      </c>
      <c r="E98" s="27">
        <f>E97+E88+E79+E75+E64+E37+E28+E18+E10</f>
        <v>1570000</v>
      </c>
      <c r="F98" s="27">
        <f>F97+F88+F79+F75+F64+F37+F28+F18+F10</f>
        <v>1020000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15" sqref="A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138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30.71093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147</v>
      </c>
      <c r="I2" s="23">
        <v>126800</v>
      </c>
    </row>
    <row r="3" spans="1:33" x14ac:dyDescent="0.25">
      <c r="A3" s="5" t="s">
        <v>146</v>
      </c>
      <c r="B3" s="8">
        <v>120000</v>
      </c>
      <c r="C3" s="8">
        <v>15000</v>
      </c>
      <c r="D3" s="8">
        <f t="shared" ref="D3:D9" si="0">B3-C3</f>
        <v>105000</v>
      </c>
      <c r="E3" s="8">
        <f t="shared" ref="E3:E9" si="1">D3*60%</f>
        <v>63000</v>
      </c>
      <c r="F3" s="8">
        <f t="shared" ref="F3:F9" si="2">D3*40%</f>
        <v>42000</v>
      </c>
      <c r="H3" s="5" t="s">
        <v>148</v>
      </c>
      <c r="I3" s="6">
        <v>128000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10000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138</v>
      </c>
      <c r="B10" s="12">
        <f>SUM(B3:B9)</f>
        <v>120000</v>
      </c>
      <c r="C10" s="12">
        <f>SUM(C3:C9)</f>
        <v>15000</v>
      </c>
      <c r="D10" s="12">
        <f>SUM(D3:D9)</f>
        <v>105000</v>
      </c>
      <c r="E10" s="12">
        <f>SUM(E3:E9)</f>
        <v>63000</v>
      </c>
      <c r="F10" s="12">
        <f>SUM(F3:F9)</f>
        <v>42000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144</v>
      </c>
      <c r="B12" s="8">
        <v>200000</v>
      </c>
      <c r="C12" s="8">
        <v>0</v>
      </c>
      <c r="D12" s="8">
        <f>B12-C12</f>
        <v>200000</v>
      </c>
      <c r="E12" s="8">
        <f>D12*60%</f>
        <v>120000</v>
      </c>
      <c r="F12" s="8">
        <f>D12*40%</f>
        <v>80000</v>
      </c>
      <c r="H12" s="5"/>
      <c r="I12" s="6">
        <v>0</v>
      </c>
    </row>
    <row r="13" spans="1:33" x14ac:dyDescent="0.25">
      <c r="A13" s="5" t="s">
        <v>67</v>
      </c>
      <c r="B13" s="8">
        <v>300000</v>
      </c>
      <c r="C13" s="8">
        <v>0</v>
      </c>
      <c r="D13" s="8">
        <f t="shared" ref="D13:D17" si="3">B13-C13</f>
        <v>300000</v>
      </c>
      <c r="E13" s="8">
        <v>280000</v>
      </c>
      <c r="F13" s="8">
        <v>20000</v>
      </c>
      <c r="H13" s="5"/>
      <c r="I13" s="6">
        <v>0</v>
      </c>
    </row>
    <row r="14" spans="1:33" x14ac:dyDescent="0.25">
      <c r="A14" s="5" t="s">
        <v>149</v>
      </c>
      <c r="B14" s="8">
        <v>150000</v>
      </c>
      <c r="C14" s="8">
        <v>0</v>
      </c>
      <c r="D14" s="8">
        <f t="shared" si="3"/>
        <v>150000</v>
      </c>
      <c r="E14" s="8">
        <f t="shared" ref="E14:E17" si="4">D14*60%</f>
        <v>90000</v>
      </c>
      <c r="F14" s="8">
        <f t="shared" ref="F14:F17" si="5">D14*40%</f>
        <v>60000</v>
      </c>
      <c r="H14" s="5"/>
      <c r="I14" s="6">
        <v>0</v>
      </c>
    </row>
    <row r="15" spans="1:33" x14ac:dyDescent="0.25">
      <c r="A15" s="5" t="s">
        <v>150</v>
      </c>
      <c r="B15" s="8">
        <v>500000</v>
      </c>
      <c r="C15" s="8">
        <v>0</v>
      </c>
      <c r="D15" s="8">
        <f t="shared" si="3"/>
        <v>500000</v>
      </c>
      <c r="E15" s="8">
        <f>D15*100%</f>
        <v>500000</v>
      </c>
      <c r="F15" s="8"/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990000</v>
      </c>
      <c r="F18" s="14">
        <f>SUM(F12:F16)</f>
        <v>160000</v>
      </c>
      <c r="I18" s="2">
        <f>SUM(I2:I9)</f>
        <v>264800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1383000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264800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1118200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141</v>
      </c>
      <c r="B29" s="21"/>
      <c r="C29" s="21"/>
      <c r="D29" s="21"/>
      <c r="E29" s="21"/>
      <c r="F29" s="21"/>
    </row>
    <row r="30" spans="1:33" s="2" customFormat="1" x14ac:dyDescent="0.25">
      <c r="A30" s="5" t="s">
        <v>143</v>
      </c>
      <c r="B30" s="8">
        <v>180000</v>
      </c>
      <c r="C30" s="8">
        <v>0</v>
      </c>
      <c r="D30" s="8">
        <f t="shared" ref="D30:D36" si="9">B30-C30</f>
        <v>180000</v>
      </c>
      <c r="E30" s="8">
        <f t="shared" ref="E30:E36" si="10">D30*60%</f>
        <v>108000</v>
      </c>
      <c r="F30" s="8">
        <f t="shared" ref="F30:F36" si="11">D30*40%</f>
        <v>72000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145</v>
      </c>
      <c r="B31" s="8">
        <v>140000</v>
      </c>
      <c r="C31" s="8">
        <v>0</v>
      </c>
      <c r="D31" s="8">
        <f t="shared" si="9"/>
        <v>140000</v>
      </c>
      <c r="E31" s="8">
        <f t="shared" si="10"/>
        <v>84000</v>
      </c>
      <c r="F31" s="8">
        <f t="shared" si="11"/>
        <v>56000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151</v>
      </c>
      <c r="B32" s="8">
        <v>30000</v>
      </c>
      <c r="C32" s="8">
        <v>0</v>
      </c>
      <c r="D32" s="8">
        <f t="shared" si="9"/>
        <v>30000</v>
      </c>
      <c r="E32" s="8">
        <f t="shared" si="10"/>
        <v>18000</v>
      </c>
      <c r="F32" s="8">
        <f t="shared" si="11"/>
        <v>12000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142</v>
      </c>
      <c r="B37" s="21">
        <f>SUM(B30:B36)</f>
        <v>350000</v>
      </c>
      <c r="C37" s="21">
        <f>SUM(C30:C36)</f>
        <v>0</v>
      </c>
      <c r="D37" s="21">
        <f>SUM(D30:D36)</f>
        <v>350000</v>
      </c>
      <c r="E37" s="21">
        <f>SUM(E30:E36)</f>
        <v>210000</v>
      </c>
      <c r="F37" s="21">
        <f>SUM(F30:F36)</f>
        <v>140000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146</v>
      </c>
      <c r="B66" s="8">
        <v>80000</v>
      </c>
      <c r="C66" s="8">
        <v>0</v>
      </c>
      <c r="D66" s="8">
        <f t="shared" ref="D66:D78" si="15">B66-C66</f>
        <v>80000</v>
      </c>
      <c r="E66" s="8">
        <f t="shared" ref="E66:E78" si="16">D66</f>
        <v>80000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80000</v>
      </c>
      <c r="C75" s="18">
        <f>SUM(C66:C74)</f>
        <v>0</v>
      </c>
      <c r="D75" s="18">
        <f>SUM(D66:D74)</f>
        <v>80000</v>
      </c>
      <c r="E75" s="18">
        <f>SUM(E66:E74)</f>
        <v>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131</v>
      </c>
      <c r="B90" s="29">
        <v>100000</v>
      </c>
      <c r="C90" s="29">
        <v>0</v>
      </c>
      <c r="D90" s="29">
        <f>B90-C90</f>
        <v>100000</v>
      </c>
      <c r="E90" s="29">
        <f>D90*40%</f>
        <v>40000</v>
      </c>
      <c r="F90" s="29">
        <f>D90*60%</f>
        <v>60000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100000</v>
      </c>
      <c r="C97" s="42">
        <f>SUM(C90:C96)</f>
        <v>0</v>
      </c>
      <c r="D97" s="42">
        <f>SUM(D90:D96)</f>
        <v>100000</v>
      </c>
      <c r="E97" s="42">
        <f>SUM(E90:E96)</f>
        <v>40000</v>
      </c>
      <c r="F97" s="42">
        <f>SUM(F90:F96)</f>
        <v>60000</v>
      </c>
    </row>
    <row r="98" spans="1:6" x14ac:dyDescent="0.25">
      <c r="A98" s="26" t="s">
        <v>11</v>
      </c>
      <c r="B98" s="27">
        <f>B97+B88+B79+B75+B64+B37+B28+B18+B10</f>
        <v>850000</v>
      </c>
      <c r="C98" s="27">
        <f>C97+C88+C79+C75+C64+C37+C28+C18+C10</f>
        <v>15000</v>
      </c>
      <c r="D98" s="27">
        <f>D97+D88+D79+D75+D64+D37+D28+D18+D10</f>
        <v>835000</v>
      </c>
      <c r="E98" s="27">
        <f>E97+E88+E79+E75+E64+E37+E28+E18+E10</f>
        <v>1383000</v>
      </c>
      <c r="F98" s="27">
        <f>F97+F88+F79+F75+F64+F37+F28+F18+F10</f>
        <v>402000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77" sqref="E7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155</v>
      </c>
      <c r="I2" s="23">
        <v>6000</v>
      </c>
    </row>
    <row r="3" spans="1:33" x14ac:dyDescent="0.25">
      <c r="A3" s="5" t="s">
        <v>157</v>
      </c>
      <c r="B3" s="8">
        <v>820000</v>
      </c>
      <c r="C3" s="8">
        <v>14000</v>
      </c>
      <c r="D3" s="8">
        <f t="shared" ref="D3:D9" si="0">B3-C3</f>
        <v>806000</v>
      </c>
      <c r="E3" s="8">
        <f t="shared" ref="E3:E9" si="1">D3*60%</f>
        <v>483600</v>
      </c>
      <c r="F3" s="8">
        <f t="shared" ref="F3:F9" si="2">D3*40%</f>
        <v>322400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820000</v>
      </c>
      <c r="C10" s="12">
        <f>SUM(C3:C9)</f>
        <v>14000</v>
      </c>
      <c r="D10" s="12">
        <f>SUM(D3:D9)</f>
        <v>806000</v>
      </c>
      <c r="E10" s="12">
        <f>SUM(E3:E9)</f>
        <v>483600</v>
      </c>
      <c r="F10" s="12">
        <f>SUM(F3:F9)</f>
        <v>322400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152</v>
      </c>
      <c r="B12" s="8">
        <v>150000</v>
      </c>
      <c r="C12" s="8">
        <v>0</v>
      </c>
      <c r="D12" s="8">
        <f>B12-C12</f>
        <v>150000</v>
      </c>
      <c r="E12" s="8">
        <f>D12*60%</f>
        <v>90000</v>
      </c>
      <c r="F12" s="8">
        <f>D12*40%</f>
        <v>60000</v>
      </c>
      <c r="H12" s="5"/>
      <c r="I12" s="6">
        <v>0</v>
      </c>
    </row>
    <row r="13" spans="1:33" x14ac:dyDescent="0.25">
      <c r="A13" s="5" t="s">
        <v>158</v>
      </c>
      <c r="B13" s="8">
        <v>300000</v>
      </c>
      <c r="C13" s="8">
        <v>100000</v>
      </c>
      <c r="D13" s="8">
        <f t="shared" ref="D13:D17" si="3">B13-C13</f>
        <v>200000</v>
      </c>
      <c r="E13" s="8">
        <f t="shared" ref="E13:E17" si="4">D13*60%</f>
        <v>120000</v>
      </c>
      <c r="F13" s="8">
        <f t="shared" ref="F13:F17" si="5">D13*40%</f>
        <v>80000</v>
      </c>
      <c r="H13" s="5"/>
      <c r="I13" s="6">
        <v>0</v>
      </c>
    </row>
    <row r="14" spans="1:33" x14ac:dyDescent="0.25">
      <c r="A14" s="5" t="s">
        <v>161</v>
      </c>
      <c r="B14" s="8">
        <v>130000</v>
      </c>
      <c r="C14" s="8">
        <v>0</v>
      </c>
      <c r="D14" s="8">
        <f t="shared" si="3"/>
        <v>130000</v>
      </c>
      <c r="E14" s="8">
        <f t="shared" si="4"/>
        <v>78000</v>
      </c>
      <c r="F14" s="8">
        <f t="shared" si="5"/>
        <v>52000</v>
      </c>
      <c r="H14" s="5"/>
      <c r="I14" s="6">
        <v>0</v>
      </c>
    </row>
    <row r="15" spans="1:33" x14ac:dyDescent="0.25">
      <c r="A15" s="5" t="s">
        <v>162</v>
      </c>
      <c r="B15" s="8">
        <v>40000</v>
      </c>
      <c r="C15" s="8">
        <v>0</v>
      </c>
      <c r="D15" s="8">
        <f t="shared" si="3"/>
        <v>40000</v>
      </c>
      <c r="E15" s="8">
        <f t="shared" si="4"/>
        <v>24000</v>
      </c>
      <c r="F15" s="8">
        <f t="shared" si="5"/>
        <v>16000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SUM(E12:E16)</f>
        <v>312000</v>
      </c>
      <c r="F18" s="14">
        <f>SUM(F12:F17)</f>
        <v>208000</v>
      </c>
      <c r="I18" s="2">
        <f>SUM(I2:I6)</f>
        <v>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1245600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1239600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153</v>
      </c>
      <c r="B30" s="8">
        <v>320000</v>
      </c>
      <c r="C30" s="8">
        <v>0</v>
      </c>
      <c r="D30" s="8">
        <f t="shared" ref="D30:D36" si="9">B30-C30</f>
        <v>320000</v>
      </c>
      <c r="E30" s="8">
        <f t="shared" ref="E30:E36" si="10">D30*60%</f>
        <v>192000</v>
      </c>
      <c r="F30" s="8">
        <f t="shared" ref="F30:F36" si="11">D30*40%</f>
        <v>128000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154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156</v>
      </c>
      <c r="B32" s="8">
        <v>90000</v>
      </c>
      <c r="C32" s="8">
        <v>0</v>
      </c>
      <c r="D32" s="8">
        <f t="shared" si="9"/>
        <v>90000</v>
      </c>
      <c r="E32" s="8">
        <f t="shared" si="10"/>
        <v>54000</v>
      </c>
      <c r="F32" s="8">
        <f t="shared" si="11"/>
        <v>36000</v>
      </c>
    </row>
    <row r="33" spans="1:6" x14ac:dyDescent="0.25">
      <c r="A33" s="5" t="s">
        <v>159</v>
      </c>
      <c r="B33" s="8">
        <v>12000</v>
      </c>
      <c r="C33" s="8">
        <v>0</v>
      </c>
      <c r="D33" s="8">
        <f t="shared" si="9"/>
        <v>12000</v>
      </c>
      <c r="E33" s="8"/>
      <c r="F33" s="8">
        <v>12000</v>
      </c>
    </row>
    <row r="34" spans="1:6" x14ac:dyDescent="0.25">
      <c r="A34" s="5" t="s">
        <v>160</v>
      </c>
      <c r="B34" s="8">
        <v>250000</v>
      </c>
      <c r="C34" s="8">
        <v>0</v>
      </c>
      <c r="D34" s="8">
        <f t="shared" si="9"/>
        <v>250000</v>
      </c>
      <c r="E34" s="8">
        <f t="shared" si="10"/>
        <v>150000</v>
      </c>
      <c r="F34" s="8">
        <f t="shared" si="11"/>
        <v>100000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762000</v>
      </c>
      <c r="C37" s="21">
        <f>SUM(C30:C36)</f>
        <v>0</v>
      </c>
      <c r="D37" s="21">
        <f>SUM(D30:D36)</f>
        <v>762000</v>
      </c>
      <c r="E37" s="21">
        <f>SUM(E30:E36)</f>
        <v>450000</v>
      </c>
      <c r="F37" s="21">
        <f>SUM(F30:F35)</f>
        <v>312000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1732000</v>
      </c>
      <c r="C98" s="27">
        <f>C97+C88+C79+C75+C64+C37+C28+C18+C10</f>
        <v>14000</v>
      </c>
      <c r="D98" s="27">
        <f>D97+D88+D79+D75+D64+D37+D28+D18+D10</f>
        <v>1718000</v>
      </c>
      <c r="E98" s="27">
        <f>E97+E88+E79+E75+E64+E37+E28+E18+E10</f>
        <v>1245600</v>
      </c>
      <c r="F98" s="27">
        <f>F97+F88+F79+F75+F64+F37+F28+F18+F10</f>
        <v>842400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8" sqref="A68"/>
    </sheetView>
  </sheetViews>
  <sheetFormatPr baseColWidth="10" defaultRowHeight="15" x14ac:dyDescent="0.25"/>
  <cols>
    <col min="1" max="1" width="29.855468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181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168</v>
      </c>
      <c r="B12" s="8">
        <v>610000</v>
      </c>
      <c r="C12" s="8"/>
      <c r="D12" s="8">
        <f>B12-C12</f>
        <v>610000</v>
      </c>
      <c r="E12" s="8">
        <f>D12*60%</f>
        <v>366000</v>
      </c>
      <c r="F12" s="8">
        <f>D12*40%</f>
        <v>244000</v>
      </c>
      <c r="H12" s="5"/>
      <c r="I12" s="6">
        <v>0</v>
      </c>
    </row>
    <row r="13" spans="1:33" x14ac:dyDescent="0.25">
      <c r="A13" s="5" t="s">
        <v>173</v>
      </c>
      <c r="B13" s="8">
        <v>90000</v>
      </c>
      <c r="C13" s="8">
        <v>0</v>
      </c>
      <c r="D13" s="8">
        <f t="shared" ref="D13:D17" si="3">B13-C13</f>
        <v>90000</v>
      </c>
      <c r="E13" s="8">
        <f t="shared" ref="E13:E17" si="4">D13*60%</f>
        <v>54000</v>
      </c>
      <c r="F13" s="8">
        <f t="shared" ref="F13:F17" si="5">D13*40%</f>
        <v>36000</v>
      </c>
      <c r="H13" s="5"/>
      <c r="I13" s="6">
        <v>0</v>
      </c>
    </row>
    <row r="14" spans="1:33" x14ac:dyDescent="0.25">
      <c r="A14" s="5" t="s">
        <v>62</v>
      </c>
      <c r="B14" s="8">
        <v>600000</v>
      </c>
      <c r="C14" s="8">
        <v>0</v>
      </c>
      <c r="D14" s="8">
        <f t="shared" si="3"/>
        <v>600000</v>
      </c>
      <c r="E14" s="8">
        <f t="shared" si="4"/>
        <v>360000</v>
      </c>
      <c r="F14" s="8">
        <f t="shared" si="5"/>
        <v>240000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610000</v>
      </c>
      <c r="C18" s="14">
        <f>SUM(C12:C12)</f>
        <v>0</v>
      </c>
      <c r="D18" s="14">
        <f>SUM(D12:D12)</f>
        <v>610000</v>
      </c>
      <c r="E18" s="14">
        <f>SUM(E12:E16)</f>
        <v>780000</v>
      </c>
      <c r="F18" s="14">
        <f>SUM(F12:F17)</f>
        <v>520000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2089000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177</v>
      </c>
      <c r="B30" s="8">
        <v>50000</v>
      </c>
      <c r="C30" s="8">
        <v>15000</v>
      </c>
      <c r="D30" s="8">
        <f t="shared" ref="D30:D36" si="9">B30-C30</f>
        <v>35000</v>
      </c>
      <c r="E30" s="8">
        <f t="shared" ref="E30:E36" si="10">D30*60%</f>
        <v>21000</v>
      </c>
      <c r="F30" s="8">
        <f t="shared" ref="F30:F36" si="11">D30*40%</f>
        <v>14000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169</v>
      </c>
      <c r="B37" s="21">
        <f>SUM(B30:B36)</f>
        <v>50000</v>
      </c>
      <c r="C37" s="21">
        <f>SUM(C30:C36)</f>
        <v>15000</v>
      </c>
      <c r="D37" s="21">
        <f>SUM(D30:D36)</f>
        <v>35000</v>
      </c>
      <c r="E37" s="21">
        <f>SUM(E30:E36)</f>
        <v>21000</v>
      </c>
      <c r="F37" s="21">
        <f>SUM(F30:F36)</f>
        <v>14000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163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164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165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166</v>
      </c>
      <c r="B42" s="29">
        <v>56000</v>
      </c>
      <c r="C42" s="29">
        <v>0</v>
      </c>
      <c r="D42" s="29">
        <f t="shared" si="12"/>
        <v>56000</v>
      </c>
      <c r="E42" s="29">
        <v>32000</v>
      </c>
      <c r="F42" s="29">
        <v>24000</v>
      </c>
    </row>
    <row r="43" spans="1:6" x14ac:dyDescent="0.25">
      <c r="A43" s="28" t="s">
        <v>167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170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172</v>
      </c>
      <c r="B45" s="29">
        <v>150000</v>
      </c>
      <c r="C45" s="29">
        <v>0</v>
      </c>
      <c r="D45" s="29">
        <f t="shared" si="12"/>
        <v>150000</v>
      </c>
      <c r="E45" s="29">
        <f t="shared" si="13"/>
        <v>90000</v>
      </c>
      <c r="F45" s="29">
        <f t="shared" si="14"/>
        <v>60000</v>
      </c>
    </row>
    <row r="46" spans="1:6" x14ac:dyDescent="0.25">
      <c r="A46" s="28" t="s">
        <v>174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175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176</v>
      </c>
      <c r="B48" s="29">
        <v>150000</v>
      </c>
      <c r="C48" s="29">
        <v>0</v>
      </c>
      <c r="D48" s="29">
        <f t="shared" si="12"/>
        <v>150000</v>
      </c>
      <c r="E48" s="29">
        <f t="shared" si="13"/>
        <v>90000</v>
      </c>
      <c r="F48" s="29">
        <f t="shared" si="14"/>
        <v>60000</v>
      </c>
    </row>
    <row r="49" spans="1:6" x14ac:dyDescent="0.25">
      <c r="A49" s="28" t="s">
        <v>178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179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180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182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SUM(E39:E62)</f>
        <v>548000</v>
      </c>
      <c r="F64" s="32">
        <f>SUM(F39:F58)</f>
        <v>368000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171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 t="s">
        <v>183</v>
      </c>
      <c r="B67" s="8">
        <v>50000</v>
      </c>
      <c r="C67" s="8">
        <v>0</v>
      </c>
      <c r="D67" s="8">
        <f t="shared" si="15"/>
        <v>50000</v>
      </c>
      <c r="E67" s="8">
        <f t="shared" si="16"/>
        <v>50000</v>
      </c>
      <c r="F67" s="8"/>
    </row>
    <row r="68" spans="1:6" x14ac:dyDescent="0.25">
      <c r="A68" s="5" t="s">
        <v>184</v>
      </c>
      <c r="B68" s="8">
        <v>500000</v>
      </c>
      <c r="C68" s="8">
        <v>0</v>
      </c>
      <c r="D68" s="8">
        <f t="shared" si="15"/>
        <v>500000</v>
      </c>
      <c r="E68" s="8">
        <f t="shared" si="16"/>
        <v>500000</v>
      </c>
      <c r="F68" s="8"/>
    </row>
    <row r="69" spans="1:6" x14ac:dyDescent="0.25">
      <c r="A69" s="5" t="s">
        <v>108</v>
      </c>
      <c r="B69" s="8">
        <v>60000</v>
      </c>
      <c r="C69" s="8">
        <v>0</v>
      </c>
      <c r="D69" s="8">
        <f t="shared" si="15"/>
        <v>60000</v>
      </c>
      <c r="E69" s="8">
        <f t="shared" si="16"/>
        <v>60000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710000</v>
      </c>
      <c r="C75" s="18">
        <f>SUM(C66:C74)</f>
        <v>0</v>
      </c>
      <c r="D75" s="18">
        <f>SUM(D66:D74)</f>
        <v>710000</v>
      </c>
      <c r="E75" s="18">
        <f>SUM(E66:E74)</f>
        <v>710000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1420000</v>
      </c>
      <c r="C98" s="27">
        <f>C97+C88+C79+C75+C64+C37+C28+C18+C10</f>
        <v>15000</v>
      </c>
      <c r="D98" s="27">
        <f>D97+D88+D79+D75+D64+D37+D28+D18+D10</f>
        <v>1405000</v>
      </c>
      <c r="E98" s="27">
        <f>E97+E88+E79+E75+E64+E37+E28+E18+E10</f>
        <v>2089000</v>
      </c>
      <c r="F98" s="27">
        <f>F97+F88+F79+F75+F64+F37+F28+F18+F10</f>
        <v>922000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2022-03-01T15:58:30Z</cp:lastPrinted>
  <dcterms:created xsi:type="dcterms:W3CDTF">2016-05-31T15:27:36Z</dcterms:created>
  <dcterms:modified xsi:type="dcterms:W3CDTF">2022-10-28T20:48:36Z</dcterms:modified>
</cp:coreProperties>
</file>