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13" activeTab="31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1" sheetId="119" r:id="rId35"/>
    <sheet name="Hoja3" sheetId="91" r:id="rId36"/>
    <sheet name="Hoja4" sheetId="92" r:id="rId37"/>
    <sheet name="Hoja5" sheetId="93" r:id="rId38"/>
    <sheet name="Hoja6" sheetId="94" r:id="rId39"/>
    <sheet name="Hoja7" sheetId="95" r:id="rId40"/>
    <sheet name="Hoja8" sheetId="96" r:id="rId41"/>
    <sheet name="Hoja9" sheetId="97" r:id="rId42"/>
    <sheet name="Hoja10" sheetId="98" r:id="rId43"/>
    <sheet name="Hoja11" sheetId="99" r:id="rId44"/>
    <sheet name="Hoja12" sheetId="100" r:id="rId45"/>
    <sheet name="Hoja13" sheetId="101" r:id="rId46"/>
    <sheet name="Hoja14" sheetId="102" r:id="rId47"/>
    <sheet name="Hoja15" sheetId="103" r:id="rId48"/>
    <sheet name="Hoja16" sheetId="104" r:id="rId49"/>
    <sheet name="Hoja17" sheetId="105" r:id="rId50"/>
    <sheet name="Hoja18" sheetId="106" r:id="rId51"/>
    <sheet name="Hoja19" sheetId="107" r:id="rId52"/>
    <sheet name="Hoja20" sheetId="108" r:id="rId53"/>
    <sheet name="Hoja21" sheetId="109" r:id="rId54"/>
    <sheet name="Hoja22" sheetId="110" r:id="rId55"/>
    <sheet name="Hoja23" sheetId="111" r:id="rId56"/>
    <sheet name="Hoja24" sheetId="112" r:id="rId57"/>
    <sheet name="Hoja25" sheetId="113" r:id="rId58"/>
    <sheet name="Hoja26" sheetId="114" r:id="rId59"/>
    <sheet name="Hoja27" sheetId="115" r:id="rId60"/>
    <sheet name="Hoja28" sheetId="116" r:id="rId61"/>
    <sheet name="Hoja29" sheetId="117" r:id="rId62"/>
    <sheet name="Hoja30" sheetId="118" r:id="rId63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18'!$A$1:$F$86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4'!$A$1:$F$88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F34" i="2" l="1"/>
  <c r="B34" i="2"/>
  <c r="E28" i="88" l="1"/>
  <c r="I22" i="88"/>
  <c r="I18" i="88"/>
  <c r="E81" i="88" l="1"/>
  <c r="F81" i="88"/>
  <c r="I18" i="86"/>
  <c r="F10" i="87" l="1"/>
  <c r="E10" i="87"/>
  <c r="I18" i="87"/>
  <c r="I22" i="87" s="1"/>
  <c r="F33" i="2" s="1"/>
  <c r="B31" i="2"/>
  <c r="I22" i="86" l="1"/>
  <c r="F32" i="2" s="1"/>
  <c r="E18" i="86"/>
  <c r="F18" i="86"/>
  <c r="F37" i="73"/>
  <c r="I18" i="85" l="1"/>
  <c r="I22" i="85" s="1"/>
  <c r="F28" i="2" l="1"/>
  <c r="F27" i="2"/>
  <c r="F25" i="2"/>
  <c r="F20" i="2"/>
  <c r="F16" i="2"/>
  <c r="F13" i="2"/>
  <c r="F12" i="2"/>
  <c r="F11" i="2"/>
  <c r="F6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6" i="2"/>
  <c r="B15" i="2"/>
  <c r="B14" i="2"/>
  <c r="B13" i="2"/>
  <c r="B12" i="2"/>
  <c r="B11" i="2"/>
  <c r="B9" i="2"/>
  <c r="B7" i="2"/>
  <c r="B5" i="2"/>
  <c r="F18" i="83" l="1"/>
  <c r="E18" i="83"/>
  <c r="E77" i="83"/>
  <c r="F77" i="83"/>
  <c r="I22" i="82" l="1"/>
  <c r="I18" i="82"/>
  <c r="E20" i="82"/>
  <c r="F64" i="81" l="1"/>
  <c r="I22" i="81"/>
  <c r="I18" i="81" l="1"/>
  <c r="I18" i="80" l="1"/>
  <c r="I22" i="80" s="1"/>
  <c r="F26" i="2" s="1"/>
  <c r="F37" i="80"/>
  <c r="E18" i="80"/>
  <c r="F18" i="80"/>
  <c r="E30" i="80"/>
  <c r="I22" i="69" l="1"/>
  <c r="I18" i="69"/>
  <c r="F18" i="69"/>
  <c r="E18" i="69"/>
  <c r="E90" i="69"/>
  <c r="F90" i="69"/>
  <c r="D6" i="65" l="1"/>
  <c r="D56" i="65" l="1"/>
  <c r="E12" i="65"/>
  <c r="D8" i="65"/>
  <c r="E28" i="65" l="1"/>
  <c r="F28" i="65"/>
  <c r="I18" i="65"/>
  <c r="I22" i="65" s="1"/>
  <c r="I23" i="64" l="1"/>
  <c r="I18" i="64"/>
  <c r="E18" i="63" l="1"/>
  <c r="D23" i="62" l="1"/>
  <c r="F18" i="62"/>
  <c r="E18" i="62"/>
  <c r="I18" i="62"/>
  <c r="I22" i="62" s="1"/>
  <c r="F18" i="2" s="1"/>
  <c r="E20" i="62"/>
  <c r="D20" i="61" l="1"/>
  <c r="D22" i="61"/>
  <c r="D10" i="61"/>
  <c r="E10" i="61"/>
  <c r="E22" i="61"/>
  <c r="E12" i="61"/>
  <c r="I18" i="61"/>
  <c r="I22" i="61" s="1"/>
  <c r="F17" i="2" s="1"/>
  <c r="E97" i="61"/>
  <c r="F97" i="61"/>
  <c r="F91" i="61"/>
  <c r="E91" i="61"/>
  <c r="F90" i="61"/>
  <c r="E90" i="61"/>
  <c r="E28" i="59" l="1"/>
  <c r="F28" i="59"/>
  <c r="E10" i="59"/>
  <c r="F10" i="59"/>
  <c r="I18" i="28" l="1"/>
  <c r="F81" i="28"/>
  <c r="E97" i="28"/>
  <c r="F97" i="28"/>
  <c r="F92" i="28"/>
  <c r="E92" i="28"/>
  <c r="F91" i="28"/>
  <c r="E91" i="28"/>
  <c r="I22" i="28"/>
  <c r="F14" i="2" s="1"/>
  <c r="F90" i="28"/>
  <c r="E90" i="28"/>
  <c r="I23" i="79" l="1"/>
  <c r="E10" i="79"/>
  <c r="F18" i="78" l="1"/>
  <c r="F64" i="78"/>
  <c r="I22" i="78" l="1"/>
  <c r="I18" i="78"/>
  <c r="E10" i="78"/>
  <c r="E10" i="77" l="1"/>
  <c r="C18" i="77"/>
  <c r="E18" i="77"/>
  <c r="F18" i="77"/>
  <c r="E97" i="76" l="1"/>
  <c r="F97" i="76"/>
  <c r="F28" i="76"/>
  <c r="E28" i="76"/>
  <c r="E18" i="76"/>
  <c r="E81" i="76"/>
  <c r="E91" i="76"/>
  <c r="F91" i="76"/>
  <c r="D15" i="76"/>
  <c r="F18" i="76"/>
  <c r="E21" i="76"/>
  <c r="E90" i="76"/>
  <c r="F90" i="76"/>
  <c r="F64" i="74" l="1"/>
  <c r="E64" i="74"/>
  <c r="F18" i="74"/>
  <c r="E18" i="74"/>
  <c r="E12" i="74"/>
  <c r="F37" i="74" l="1"/>
  <c r="F18" i="73" l="1"/>
  <c r="D44" i="73"/>
  <c r="E100" i="73" l="1"/>
  <c r="D65" i="73"/>
  <c r="E65" i="73" s="1"/>
  <c r="E70" i="73" s="1"/>
  <c r="F39" i="73"/>
  <c r="F96" i="73"/>
  <c r="E96" i="73"/>
  <c r="E3" i="73"/>
  <c r="I18" i="73"/>
  <c r="I22" i="73" s="1"/>
  <c r="F7" i="2" s="1"/>
  <c r="F65" i="73" l="1"/>
  <c r="E3" i="72" l="1"/>
  <c r="I22" i="72"/>
  <c r="I18" i="72"/>
  <c r="E18" i="71" l="1"/>
  <c r="F18" i="71"/>
  <c r="E97" i="71"/>
  <c r="F97" i="71"/>
  <c r="F91" i="71"/>
  <c r="E91" i="71"/>
  <c r="F90" i="71" l="1"/>
  <c r="E90" i="71"/>
  <c r="E10" i="71"/>
  <c r="E3" i="71"/>
  <c r="I18" i="71"/>
  <c r="I22" i="71" s="1"/>
  <c r="F5" i="2" s="1"/>
  <c r="E75" i="70" l="1"/>
  <c r="F18" i="70"/>
  <c r="E18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D81" i="88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1" i="88"/>
  <c r="F37" i="88" s="1"/>
  <c r="D31" i="88"/>
  <c r="E31" i="88" s="1"/>
  <c r="E30" i="88"/>
  <c r="E37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D13" i="87"/>
  <c r="F13" i="87" s="1"/>
  <c r="F18" i="87" s="1"/>
  <c r="D12" i="87"/>
  <c r="E12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D3" i="87"/>
  <c r="F3" i="87" s="1"/>
  <c r="C97" i="86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E3" i="86"/>
  <c r="D3" i="86"/>
  <c r="D10" i="86" s="1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D31" i="85"/>
  <c r="E31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D5" i="85"/>
  <c r="F5" i="85" s="1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C98" i="84" s="1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F31" i="84"/>
  <c r="F37" i="84" s="1"/>
  <c r="D31" i="84"/>
  <c r="E31" i="84" s="1"/>
  <c r="E30" i="84"/>
  <c r="E37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I22" i="84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E3" i="84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B79" i="83"/>
  <c r="E78" i="83"/>
  <c r="D78" i="83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F31" i="83"/>
  <c r="F37" i="83" s="1"/>
  <c r="D31" i="83"/>
  <c r="E31" i="83" s="1"/>
  <c r="E30" i="83"/>
  <c r="E37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I22" i="83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D13" i="83"/>
  <c r="F13" i="83" s="1"/>
  <c r="D12" i="83"/>
  <c r="E12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F22" i="82"/>
  <c r="D22" i="82"/>
  <c r="E22" i="82" s="1"/>
  <c r="D21" i="82"/>
  <c r="E21" i="82" s="1"/>
  <c r="D20" i="82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F12" i="82"/>
  <c r="F18" i="82" s="1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C98" i="81" s="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D47" i="81"/>
  <c r="E47" i="81" s="1"/>
  <c r="D46" i="81"/>
  <c r="F46" i="81" s="1"/>
  <c r="F45" i="81"/>
  <c r="D45" i="81"/>
  <c r="E45" i="81" s="1"/>
  <c r="D44" i="81"/>
  <c r="F44" i="81" s="1"/>
  <c r="F43" i="81"/>
  <c r="D43" i="81"/>
  <c r="E43" i="81" s="1"/>
  <c r="E42" i="81"/>
  <c r="D42" i="81"/>
  <c r="F42" i="81" s="1"/>
  <c r="D41" i="81"/>
  <c r="E41" i="81" s="1"/>
  <c r="D40" i="81"/>
  <c r="F40" i="81" s="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F37" i="81" s="1"/>
  <c r="D31" i="81"/>
  <c r="E31" i="81" s="1"/>
  <c r="E30" i="81"/>
  <c r="E37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E5" i="81"/>
  <c r="D5" i="81"/>
  <c r="F5" i="81" s="1"/>
  <c r="D4" i="81"/>
  <c r="E4" i="81" s="1"/>
  <c r="D3" i="81"/>
  <c r="F3" i="81" s="1"/>
  <c r="C97" i="80"/>
  <c r="B97" i="80"/>
  <c r="D96" i="80"/>
  <c r="E96" i="80" s="1"/>
  <c r="D95" i="80"/>
  <c r="F95" i="80" s="1"/>
  <c r="D94" i="80"/>
  <c r="E94" i="80" s="1"/>
  <c r="E93" i="80"/>
  <c r="D93" i="80"/>
  <c r="F93" i="80" s="1"/>
  <c r="D92" i="80"/>
  <c r="E92" i="80" s="1"/>
  <c r="D91" i="80"/>
  <c r="F91" i="80" s="1"/>
  <c r="D90" i="80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F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E66" i="80"/>
  <c r="E75" i="80" s="1"/>
  <c r="D66" i="80"/>
  <c r="D75" i="80" s="1"/>
  <c r="C64" i="80"/>
  <c r="B64" i="80"/>
  <c r="E63" i="80"/>
  <c r="D63" i="80"/>
  <c r="F63" i="80" s="1"/>
  <c r="D62" i="80"/>
  <c r="E62" i="80" s="1"/>
  <c r="D61" i="80"/>
  <c r="F61" i="80" s="1"/>
  <c r="D60" i="80"/>
  <c r="E60" i="80" s="1"/>
  <c r="E59" i="80"/>
  <c r="D59" i="80"/>
  <c r="F59" i="80" s="1"/>
  <c r="D58" i="80"/>
  <c r="E58" i="80" s="1"/>
  <c r="E64" i="80" s="1"/>
  <c r="D57" i="80"/>
  <c r="F57" i="80" s="1"/>
  <c r="D56" i="80"/>
  <c r="E56" i="80" s="1"/>
  <c r="E55" i="80"/>
  <c r="D55" i="80"/>
  <c r="F55" i="80" s="1"/>
  <c r="D54" i="80"/>
  <c r="E54" i="80" s="1"/>
  <c r="D53" i="80"/>
  <c r="F53" i="80" s="1"/>
  <c r="D52" i="80"/>
  <c r="E52" i="80" s="1"/>
  <c r="E51" i="80"/>
  <c r="D51" i="80"/>
  <c r="F51" i="80" s="1"/>
  <c r="D50" i="80"/>
  <c r="E50" i="80" s="1"/>
  <c r="D49" i="80"/>
  <c r="F49" i="80" s="1"/>
  <c r="D48" i="80"/>
  <c r="E48" i="80" s="1"/>
  <c r="D47" i="80"/>
  <c r="F47" i="80" s="1"/>
  <c r="D46" i="80"/>
  <c r="E46" i="80" s="1"/>
  <c r="D45" i="80"/>
  <c r="F45" i="80" s="1"/>
  <c r="D44" i="80"/>
  <c r="E44" i="80" s="1"/>
  <c r="D43" i="80"/>
  <c r="F43" i="80" s="1"/>
  <c r="D42" i="80"/>
  <c r="E42" i="80" s="1"/>
  <c r="D41" i="80"/>
  <c r="F41" i="80" s="1"/>
  <c r="D40" i="80"/>
  <c r="E40" i="80" s="1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D32" i="80"/>
  <c r="E32" i="80" s="1"/>
  <c r="D31" i="80"/>
  <c r="F31" i="80" s="1"/>
  <c r="D30" i="80"/>
  <c r="C28" i="80"/>
  <c r="B28" i="80"/>
  <c r="D27" i="80"/>
  <c r="E27" i="80" s="1"/>
  <c r="E26" i="80"/>
  <c r="D26" i="80"/>
  <c r="F26" i="80" s="1"/>
  <c r="D25" i="80"/>
  <c r="E25" i="80" s="1"/>
  <c r="D24" i="80"/>
  <c r="F24" i="80" s="1"/>
  <c r="D23" i="80"/>
  <c r="F23" i="80" s="1"/>
  <c r="D22" i="80"/>
  <c r="F22" i="80" s="1"/>
  <c r="D21" i="80"/>
  <c r="F21" i="80" s="1"/>
  <c r="D20" i="80"/>
  <c r="F20" i="80" s="1"/>
  <c r="C18" i="80"/>
  <c r="B18" i="80"/>
  <c r="D17" i="80"/>
  <c r="E17" i="80" s="1"/>
  <c r="E16" i="80"/>
  <c r="D16" i="80"/>
  <c r="F16" i="80" s="1"/>
  <c r="D15" i="80"/>
  <c r="E15" i="80" s="1"/>
  <c r="D14" i="80"/>
  <c r="F14" i="80" s="1"/>
  <c r="D13" i="80"/>
  <c r="E13" i="80" s="1"/>
  <c r="E12" i="80"/>
  <c r="D12" i="80"/>
  <c r="C10" i="80"/>
  <c r="B10" i="80"/>
  <c r="E9" i="80"/>
  <c r="D9" i="80"/>
  <c r="F9" i="80" s="1"/>
  <c r="D8" i="80"/>
  <c r="E8" i="80" s="1"/>
  <c r="D7" i="80"/>
  <c r="F7" i="80" s="1"/>
  <c r="D6" i="80"/>
  <c r="E6" i="80" s="1"/>
  <c r="E5" i="80"/>
  <c r="D5" i="80"/>
  <c r="F5" i="80" s="1"/>
  <c r="D4" i="80"/>
  <c r="E4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7" i="69"/>
  <c r="D90" i="69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D12" i="69"/>
  <c r="E12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D4" i="69"/>
  <c r="F4" i="69" s="1"/>
  <c r="D3" i="69"/>
  <c r="C97" i="68"/>
  <c r="B97" i="68"/>
  <c r="E96" i="68"/>
  <c r="D96" i="68"/>
  <c r="F96" i="68" s="1"/>
  <c r="F95" i="68"/>
  <c r="D95" i="68"/>
  <c r="E95" i="68" s="1"/>
  <c r="E94" i="68"/>
  <c r="D94" i="68"/>
  <c r="F94" i="68" s="1"/>
  <c r="F93" i="68"/>
  <c r="D93" i="68"/>
  <c r="E93" i="68" s="1"/>
  <c r="E92" i="68"/>
  <c r="D92" i="68"/>
  <c r="F92" i="68" s="1"/>
  <c r="F91" i="68"/>
  <c r="F97" i="68" s="1"/>
  <c r="D91" i="68"/>
  <c r="E91" i="68" s="1"/>
  <c r="E90" i="68"/>
  <c r="E97" i="68" s="1"/>
  <c r="D90" i="68"/>
  <c r="F90" i="68" s="1"/>
  <c r="C88" i="68"/>
  <c r="B88" i="68"/>
  <c r="E87" i="68"/>
  <c r="D87" i="68"/>
  <c r="F87" i="68" s="1"/>
  <c r="F86" i="68"/>
  <c r="D86" i="68"/>
  <c r="E86" i="68" s="1"/>
  <c r="E85" i="68"/>
  <c r="D85" i="68"/>
  <c r="F85" i="68" s="1"/>
  <c r="F84" i="68"/>
  <c r="D84" i="68"/>
  <c r="E84" i="68" s="1"/>
  <c r="E83" i="68"/>
  <c r="D83" i="68"/>
  <c r="F83" i="68" s="1"/>
  <c r="F82" i="68"/>
  <c r="F88" i="68" s="1"/>
  <c r="D82" i="68"/>
  <c r="E82" i="68" s="1"/>
  <c r="E81" i="68"/>
  <c r="E88" i="68" s="1"/>
  <c r="D81" i="68"/>
  <c r="F81" i="68" s="1"/>
  <c r="E79" i="68"/>
  <c r="C79" i="68"/>
  <c r="C98" i="68" s="1"/>
  <c r="B79" i="68"/>
  <c r="E78" i="68"/>
  <c r="D78" i="68"/>
  <c r="E77" i="68"/>
  <c r="D77" i="68"/>
  <c r="D79" i="68" s="1"/>
  <c r="F75" i="68"/>
  <c r="C75" i="68"/>
  <c r="B75" i="68"/>
  <c r="D74" i="68"/>
  <c r="E74" i="68" s="1"/>
  <c r="D73" i="68"/>
  <c r="E73" i="68" s="1"/>
  <c r="D72" i="68"/>
  <c r="E72" i="68" s="1"/>
  <c r="D71" i="68"/>
  <c r="E71" i="68" s="1"/>
  <c r="D70" i="68"/>
  <c r="E70" i="68" s="1"/>
  <c r="D69" i="68"/>
  <c r="E69" i="68" s="1"/>
  <c r="D68" i="68"/>
  <c r="E68" i="68" s="1"/>
  <c r="D67" i="68"/>
  <c r="E67" i="68" s="1"/>
  <c r="D66" i="68"/>
  <c r="E66" i="68" s="1"/>
  <c r="C64" i="68"/>
  <c r="B64" i="68"/>
  <c r="D63" i="68"/>
  <c r="E63" i="68" s="1"/>
  <c r="E62" i="68"/>
  <c r="D62" i="68"/>
  <c r="F62" i="68" s="1"/>
  <c r="D61" i="68"/>
  <c r="E61" i="68" s="1"/>
  <c r="E60" i="68"/>
  <c r="D60" i="68"/>
  <c r="F60" i="68" s="1"/>
  <c r="D59" i="68"/>
  <c r="E58" i="68"/>
  <c r="D58" i="68"/>
  <c r="F58" i="68" s="1"/>
  <c r="D57" i="68"/>
  <c r="E57" i="68" s="1"/>
  <c r="E56" i="68"/>
  <c r="D56" i="68"/>
  <c r="F56" i="68" s="1"/>
  <c r="D55" i="68"/>
  <c r="E55" i="68" s="1"/>
  <c r="E54" i="68"/>
  <c r="D54" i="68"/>
  <c r="F54" i="68" s="1"/>
  <c r="D53" i="68"/>
  <c r="E53" i="68" s="1"/>
  <c r="E52" i="68"/>
  <c r="D52" i="68"/>
  <c r="F52" i="68" s="1"/>
  <c r="D51" i="68"/>
  <c r="E51" i="68" s="1"/>
  <c r="E50" i="68"/>
  <c r="D50" i="68"/>
  <c r="F50" i="68" s="1"/>
  <c r="D49" i="68"/>
  <c r="E49" i="68" s="1"/>
  <c r="E48" i="68"/>
  <c r="D48" i="68"/>
  <c r="F48" i="68" s="1"/>
  <c r="D47" i="68"/>
  <c r="E47" i="68" s="1"/>
  <c r="E46" i="68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E40" i="68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I22" i="68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E13" i="68"/>
  <c r="D13" i="68"/>
  <c r="F13" i="68" s="1"/>
  <c r="F12" i="68"/>
  <c r="F18" i="68" s="1"/>
  <c r="D12" i="68"/>
  <c r="E12" i="68" s="1"/>
  <c r="E18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E4" i="68"/>
  <c r="D4" i="68"/>
  <c r="F4" i="68" s="1"/>
  <c r="D3" i="68"/>
  <c r="D10" i="68" s="1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C98" i="67" s="1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F37" i="67" s="1"/>
  <c r="D31" i="67"/>
  <c r="E31" i="67" s="1"/>
  <c r="E30" i="67"/>
  <c r="E37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E10" i="67" s="1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F97" i="66" s="1"/>
  <c r="D91" i="66"/>
  <c r="E91" i="66" s="1"/>
  <c r="E90" i="66"/>
  <c r="E97" i="66" s="1"/>
  <c r="D90" i="66"/>
  <c r="F90" i="66" s="1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E79" i="66"/>
  <c r="C79" i="66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E30" i="66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I22" i="66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E4" i="66"/>
  <c r="D4" i="66"/>
  <c r="F4" i="66" s="1"/>
  <c r="D3" i="66"/>
  <c r="D10" i="66" s="1"/>
  <c r="C101" i="65"/>
  <c r="B101" i="65"/>
  <c r="D100" i="65"/>
  <c r="F100" i="65" s="1"/>
  <c r="D99" i="65"/>
  <c r="E99" i="65" s="1"/>
  <c r="D98" i="65"/>
  <c r="F98" i="65" s="1"/>
  <c r="D97" i="65"/>
  <c r="E97" i="65" s="1"/>
  <c r="D96" i="65"/>
  <c r="F96" i="65" s="1"/>
  <c r="D95" i="65"/>
  <c r="E95" i="65" s="1"/>
  <c r="D94" i="65"/>
  <c r="F94" i="65" s="1"/>
  <c r="C92" i="65"/>
  <c r="B92" i="65"/>
  <c r="D91" i="65"/>
  <c r="F91" i="65" s="1"/>
  <c r="D90" i="65"/>
  <c r="E90" i="65" s="1"/>
  <c r="D89" i="65"/>
  <c r="F89" i="65" s="1"/>
  <c r="D88" i="65"/>
  <c r="E88" i="65" s="1"/>
  <c r="D87" i="65"/>
  <c r="F87" i="65" s="1"/>
  <c r="D86" i="65"/>
  <c r="E86" i="65" s="1"/>
  <c r="D85" i="65"/>
  <c r="F85" i="65" s="1"/>
  <c r="C83" i="65"/>
  <c r="B83" i="65"/>
  <c r="E82" i="65"/>
  <c r="D82" i="65"/>
  <c r="E81" i="65"/>
  <c r="E83" i="65" s="1"/>
  <c r="D81" i="65"/>
  <c r="D83" i="65" s="1"/>
  <c r="F79" i="65"/>
  <c r="C79" i="65"/>
  <c r="B79" i="65"/>
  <c r="D78" i="65"/>
  <c r="E78" i="65" s="1"/>
  <c r="D77" i="65"/>
  <c r="E77" i="65" s="1"/>
  <c r="D76" i="65"/>
  <c r="E76" i="65" s="1"/>
  <c r="D75" i="65"/>
  <c r="E75" i="65" s="1"/>
  <c r="D74" i="65"/>
  <c r="E74" i="65" s="1"/>
  <c r="D73" i="65"/>
  <c r="E73" i="65" s="1"/>
  <c r="D72" i="65"/>
  <c r="E72" i="65" s="1"/>
  <c r="D71" i="65"/>
  <c r="E71" i="65" s="1"/>
  <c r="D70" i="65"/>
  <c r="E70" i="65" s="1"/>
  <c r="C68" i="65"/>
  <c r="B68" i="65"/>
  <c r="D64" i="65"/>
  <c r="E64" i="65" s="1"/>
  <c r="E68" i="65" s="1"/>
  <c r="D63" i="65"/>
  <c r="F63" i="65" s="1"/>
  <c r="D62" i="65"/>
  <c r="E62" i="65" s="1"/>
  <c r="D61" i="65"/>
  <c r="F61" i="65" s="1"/>
  <c r="D60" i="65"/>
  <c r="D59" i="65"/>
  <c r="F59" i="65" s="1"/>
  <c r="D58" i="65"/>
  <c r="E58" i="65" s="1"/>
  <c r="D57" i="65"/>
  <c r="F57" i="65" s="1"/>
  <c r="E56" i="65"/>
  <c r="D55" i="65"/>
  <c r="F55" i="65" s="1"/>
  <c r="D54" i="65"/>
  <c r="E54" i="65" s="1"/>
  <c r="D53" i="65"/>
  <c r="F53" i="65" s="1"/>
  <c r="D51" i="65"/>
  <c r="E51" i="65" s="1"/>
  <c r="D50" i="65"/>
  <c r="F50" i="65" s="1"/>
  <c r="D49" i="65"/>
  <c r="E49" i="65" s="1"/>
  <c r="D48" i="65"/>
  <c r="F48" i="65" s="1"/>
  <c r="D47" i="65"/>
  <c r="E47" i="65" s="1"/>
  <c r="D46" i="65"/>
  <c r="F46" i="65" s="1"/>
  <c r="D45" i="65"/>
  <c r="E45" i="65" s="1"/>
  <c r="D44" i="65"/>
  <c r="F44" i="65" s="1"/>
  <c r="D43" i="65"/>
  <c r="E43" i="65" s="1"/>
  <c r="D42" i="65"/>
  <c r="F42" i="65" s="1"/>
  <c r="D41" i="65"/>
  <c r="E41" i="65" s="1"/>
  <c r="D40" i="65"/>
  <c r="F40" i="65" s="1"/>
  <c r="D39" i="65"/>
  <c r="E39" i="65" s="1"/>
  <c r="D38" i="65"/>
  <c r="F38" i="65" s="1"/>
  <c r="C37" i="65"/>
  <c r="B37" i="65"/>
  <c r="D36" i="65"/>
  <c r="F36" i="65" s="1"/>
  <c r="D35" i="65"/>
  <c r="E35" i="65" s="1"/>
  <c r="E34" i="65"/>
  <c r="D34" i="65"/>
  <c r="F34" i="65" s="1"/>
  <c r="D33" i="65"/>
  <c r="E33" i="65" s="1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D25" i="65"/>
  <c r="F25" i="65" s="1"/>
  <c r="D24" i="65"/>
  <c r="E24" i="65" s="1"/>
  <c r="D23" i="65"/>
  <c r="E23" i="65" s="1"/>
  <c r="F22" i="65"/>
  <c r="D22" i="65"/>
  <c r="E22" i="65" s="1"/>
  <c r="F21" i="65"/>
  <c r="D21" i="65"/>
  <c r="E21" i="65" s="1"/>
  <c r="E20" i="65"/>
  <c r="D20" i="65"/>
  <c r="F20" i="65" s="1"/>
  <c r="C18" i="65"/>
  <c r="B18" i="65"/>
  <c r="E17" i="65"/>
  <c r="D17" i="65"/>
  <c r="F17" i="65" s="1"/>
  <c r="D16" i="65"/>
  <c r="E16" i="65" s="1"/>
  <c r="E15" i="65"/>
  <c r="D15" i="65"/>
  <c r="F15" i="65" s="1"/>
  <c r="F14" i="65"/>
  <c r="D14" i="65"/>
  <c r="E14" i="65" s="1"/>
  <c r="D13" i="65"/>
  <c r="F13" i="65" s="1"/>
  <c r="D12" i="65"/>
  <c r="C10" i="65"/>
  <c r="B10" i="65"/>
  <c r="D9" i="65"/>
  <c r="E9" i="65" s="1"/>
  <c r="E8" i="65"/>
  <c r="F8" i="65"/>
  <c r="D7" i="65"/>
  <c r="E7" i="65" s="1"/>
  <c r="F6" i="65"/>
  <c r="D5" i="65"/>
  <c r="E5" i="65" s="1"/>
  <c r="D4" i="65"/>
  <c r="F4" i="65" s="1"/>
  <c r="D3" i="65"/>
  <c r="D10" i="65" s="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D5" i="64"/>
  <c r="F5" i="64" s="1"/>
  <c r="D4" i="64"/>
  <c r="E4" i="64" s="1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C98" i="63" s="1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D31" i="63"/>
  <c r="E31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I22" i="63"/>
  <c r="D22" i="63"/>
  <c r="E22" i="63" s="1"/>
  <c r="D21" i="63"/>
  <c r="E21" i="63" s="1"/>
  <c r="E20" i="63"/>
  <c r="D20" i="63"/>
  <c r="F20" i="63" s="1"/>
  <c r="C18" i="63"/>
  <c r="B18" i="63"/>
  <c r="E17" i="63"/>
  <c r="D17" i="63"/>
  <c r="F17" i="63" s="1"/>
  <c r="D16" i="63"/>
  <c r="E16" i="63" s="1"/>
  <c r="E15" i="63"/>
  <c r="D15" i="63"/>
  <c r="F15" i="63" s="1"/>
  <c r="D14" i="63"/>
  <c r="E14" i="63" s="1"/>
  <c r="D13" i="63"/>
  <c r="E13" i="63" s="1"/>
  <c r="D12" i="63"/>
  <c r="E12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E3" i="63"/>
  <c r="E10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E67" i="62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E30" i="62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E23" i="62"/>
  <c r="F22" i="62"/>
  <c r="D22" i="62"/>
  <c r="E22" i="62" s="1"/>
  <c r="F21" i="62"/>
  <c r="D21" i="62"/>
  <c r="E21" i="62" s="1"/>
  <c r="D20" i="62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D12" i="62"/>
  <c r="E12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D90" i="6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D31" i="61"/>
  <c r="E31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D21" i="61"/>
  <c r="E21" i="61" s="1"/>
  <c r="E20" i="6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E3" i="6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C98" i="60" s="1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F31" i="60"/>
  <c r="F37" i="60" s="1"/>
  <c r="D31" i="60"/>
  <c r="E31" i="60" s="1"/>
  <c r="E30" i="60"/>
  <c r="E37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I22" i="60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E4" i="60" s="1"/>
  <c r="E3" i="60"/>
  <c r="E10" i="60" s="1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I22" i="59"/>
  <c r="F22" i="59"/>
  <c r="D22" i="59"/>
  <c r="E22" i="59" s="1"/>
  <c r="D21" i="59"/>
  <c r="E21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D14" i="59"/>
  <c r="E14" i="59" s="1"/>
  <c r="E18" i="59" s="1"/>
  <c r="D13" i="59"/>
  <c r="F13" i="59" s="1"/>
  <c r="F12" i="59"/>
  <c r="D12" i="59"/>
  <c r="E12" i="59" s="1"/>
  <c r="C10" i="59"/>
  <c r="B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E4" i="59"/>
  <c r="D4" i="59"/>
  <c r="F4" i="59" s="1"/>
  <c r="D3" i="59"/>
  <c r="D10" i="59" s="1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D92" i="28"/>
  <c r="D91" i="28"/>
  <c r="D90" i="28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D81" i="28"/>
  <c r="C79" i="28"/>
  <c r="C98" i="28" s="1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8" i="28" s="1"/>
  <c r="D13" i="28"/>
  <c r="F13" i="28" s="1"/>
  <c r="D12" i="28"/>
  <c r="E12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E5" i="28"/>
  <c r="D5" i="28"/>
  <c r="F5" i="28" s="1"/>
  <c r="D4" i="28"/>
  <c r="E4" i="28" s="1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E37" i="79" s="1"/>
  <c r="D32" i="79"/>
  <c r="F32" i="79" s="1"/>
  <c r="F37" i="79" s="1"/>
  <c r="D31" i="79"/>
  <c r="E31" i="79" s="1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C98" i="78" s="1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D14" i="78"/>
  <c r="F14" i="78" s="1"/>
  <c r="D13" i="78"/>
  <c r="F13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E22" i="77"/>
  <c r="D22" i="77"/>
  <c r="F22" i="77" s="1"/>
  <c r="E21" i="77"/>
  <c r="D21" i="77"/>
  <c r="F21" i="77" s="1"/>
  <c r="D20" i="77"/>
  <c r="F20" i="77" s="1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D91" i="76"/>
  <c r="D90" i="76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D82" i="76"/>
  <c r="E82" i="76" s="1"/>
  <c r="D81" i="76"/>
  <c r="E79" i="76"/>
  <c r="C79" i="76"/>
  <c r="C98" i="76" s="1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I22" i="76"/>
  <c r="F22" i="76"/>
  <c r="D22" i="76"/>
  <c r="E22" i="76" s="1"/>
  <c r="D21" i="76"/>
  <c r="D20" i="76"/>
  <c r="F20" i="76" s="1"/>
  <c r="C18" i="76"/>
  <c r="B18" i="76"/>
  <c r="E17" i="76"/>
  <c r="D17" i="76"/>
  <c r="F17" i="76" s="1"/>
  <c r="F16" i="76"/>
  <c r="D16" i="76"/>
  <c r="E16" i="76" s="1"/>
  <c r="E15" i="76"/>
  <c r="F15" i="76"/>
  <c r="F14" i="76"/>
  <c r="D14" i="76"/>
  <c r="E14" i="76" s="1"/>
  <c r="D13" i="76"/>
  <c r="F13" i="76" s="1"/>
  <c r="F12" i="76"/>
  <c r="D12" i="76"/>
  <c r="E12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E4" i="76"/>
  <c r="D4" i="76"/>
  <c r="F4" i="76" s="1"/>
  <c r="D3" i="76"/>
  <c r="D10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C98" i="75" s="1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F37" i="75" s="1"/>
  <c r="D31" i="75"/>
  <c r="E31" i="75" s="1"/>
  <c r="E30" i="75"/>
  <c r="E37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E3" i="75"/>
  <c r="E10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F97" i="74" s="1"/>
  <c r="D91" i="74"/>
  <c r="E91" i="74" s="1"/>
  <c r="E90" i="74"/>
  <c r="E97" i="74" s="1"/>
  <c r="D90" i="74"/>
  <c r="F90" i="74" s="1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D50" i="74"/>
  <c r="F50" i="74" s="1"/>
  <c r="D49" i="74"/>
  <c r="E49" i="74" s="1"/>
  <c r="D48" i="74"/>
  <c r="F48" i="74" s="1"/>
  <c r="D47" i="74"/>
  <c r="D46" i="74"/>
  <c r="F46" i="74" s="1"/>
  <c r="D45" i="74"/>
  <c r="E45" i="74" s="1"/>
  <c r="E44" i="74"/>
  <c r="D44" i="74"/>
  <c r="F44" i="74" s="1"/>
  <c r="D43" i="74"/>
  <c r="E43" i="74" s="1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I22" i="74"/>
  <c r="F22" i="74"/>
  <c r="D22" i="74"/>
  <c r="E22" i="74" s="1"/>
  <c r="F21" i="74"/>
  <c r="D21" i="74"/>
  <c r="E21" i="74" s="1"/>
  <c r="E20" i="74"/>
  <c r="E28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D12" i="74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103" i="73"/>
  <c r="B103" i="73"/>
  <c r="E102" i="73"/>
  <c r="D102" i="73"/>
  <c r="F102" i="73" s="1"/>
  <c r="D101" i="73"/>
  <c r="E101" i="73" s="1"/>
  <c r="D100" i="73"/>
  <c r="F100" i="73" s="1"/>
  <c r="D99" i="73"/>
  <c r="E99" i="73" s="1"/>
  <c r="E98" i="73"/>
  <c r="D98" i="73"/>
  <c r="F98" i="73" s="1"/>
  <c r="D97" i="73"/>
  <c r="E97" i="73" s="1"/>
  <c r="D96" i="73"/>
  <c r="C94" i="73"/>
  <c r="B94" i="73"/>
  <c r="E93" i="73"/>
  <c r="D93" i="73"/>
  <c r="F93" i="73" s="1"/>
  <c r="D92" i="73"/>
  <c r="E92" i="73" s="1"/>
  <c r="E91" i="73"/>
  <c r="D91" i="73"/>
  <c r="F91" i="73" s="1"/>
  <c r="D90" i="73"/>
  <c r="E90" i="73" s="1"/>
  <c r="E89" i="73"/>
  <c r="D89" i="73"/>
  <c r="F89" i="73" s="1"/>
  <c r="D88" i="73"/>
  <c r="E88" i="73" s="1"/>
  <c r="E87" i="73"/>
  <c r="D87" i="73"/>
  <c r="F87" i="73" s="1"/>
  <c r="C85" i="73"/>
  <c r="C104" i="73" s="1"/>
  <c r="B85" i="73"/>
  <c r="E84" i="73"/>
  <c r="D84" i="73"/>
  <c r="E83" i="73"/>
  <c r="E85" i="73" s="1"/>
  <c r="D83" i="73"/>
  <c r="D85" i="73" s="1"/>
  <c r="F81" i="73"/>
  <c r="C81" i="73"/>
  <c r="B81" i="73"/>
  <c r="D80" i="73"/>
  <c r="E80" i="73" s="1"/>
  <c r="D79" i="73"/>
  <c r="E79" i="73" s="1"/>
  <c r="D78" i="73"/>
  <c r="E78" i="73" s="1"/>
  <c r="D77" i="73"/>
  <c r="E77" i="73" s="1"/>
  <c r="D76" i="73"/>
  <c r="E76" i="73" s="1"/>
  <c r="D75" i="73"/>
  <c r="E75" i="73" s="1"/>
  <c r="D74" i="73"/>
  <c r="E74" i="73" s="1"/>
  <c r="D73" i="73"/>
  <c r="E73" i="73" s="1"/>
  <c r="D72" i="73"/>
  <c r="E72" i="73" s="1"/>
  <c r="E81" i="73" s="1"/>
  <c r="C70" i="73"/>
  <c r="B70" i="73"/>
  <c r="D63" i="73"/>
  <c r="E63" i="73" s="1"/>
  <c r="D62" i="73"/>
  <c r="F62" i="73" s="1"/>
  <c r="D61" i="73"/>
  <c r="E61" i="73" s="1"/>
  <c r="D60" i="73"/>
  <c r="F60" i="73" s="1"/>
  <c r="F59" i="73"/>
  <c r="D59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D54" i="73"/>
  <c r="F54" i="73" s="1"/>
  <c r="D53" i="73"/>
  <c r="E53" i="73" s="1"/>
  <c r="E52" i="73"/>
  <c r="D52" i="73"/>
  <c r="F52" i="73" s="1"/>
  <c r="D51" i="73"/>
  <c r="E51" i="73" s="1"/>
  <c r="D50" i="73"/>
  <c r="F50" i="73" s="1"/>
  <c r="D49" i="73"/>
  <c r="E49" i="73" s="1"/>
  <c r="D48" i="73"/>
  <c r="F48" i="73" s="1"/>
  <c r="D47" i="73"/>
  <c r="E47" i="73" s="1"/>
  <c r="E46" i="73"/>
  <c r="D46" i="73"/>
  <c r="F46" i="73" s="1"/>
  <c r="D45" i="73"/>
  <c r="E45" i="73" s="1"/>
  <c r="F70" i="73"/>
  <c r="F43" i="73"/>
  <c r="D43" i="73"/>
  <c r="E43" i="73" s="1"/>
  <c r="E42" i="73"/>
  <c r="D42" i="73"/>
  <c r="F42" i="73" s="1"/>
  <c r="F41" i="73"/>
  <c r="D41" i="73"/>
  <c r="E41" i="73" s="1"/>
  <c r="D40" i="73"/>
  <c r="F40" i="73" s="1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D31" i="73"/>
  <c r="E31" i="73" s="1"/>
  <c r="E30" i="73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D22" i="73"/>
  <c r="E22" i="73" s="1"/>
  <c r="D21" i="73"/>
  <c r="E21" i="73" s="1"/>
  <c r="D20" i="73"/>
  <c r="F20" i="73" s="1"/>
  <c r="C18" i="73"/>
  <c r="B18" i="73"/>
  <c r="E17" i="73"/>
  <c r="D17" i="73"/>
  <c r="F17" i="73" s="1"/>
  <c r="E16" i="73"/>
  <c r="E18" i="73" s="1"/>
  <c r="D15" i="73"/>
  <c r="F15" i="73" s="1"/>
  <c r="D14" i="73"/>
  <c r="E14" i="73" s="1"/>
  <c r="D13" i="73"/>
  <c r="F13" i="73" s="1"/>
  <c r="D12" i="73"/>
  <c r="E12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10" i="73"/>
  <c r="D3" i="73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E75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E18" i="72" s="1"/>
  <c r="D13" i="72"/>
  <c r="F13" i="72" s="1"/>
  <c r="D12" i="72"/>
  <c r="E12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D5" i="72"/>
  <c r="F5" i="72" s="1"/>
  <c r="D4" i="72"/>
  <c r="E4" i="72" s="1"/>
  <c r="D3" i="72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D91" i="7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E56" i="7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E48" i="71"/>
  <c r="D48" i="71"/>
  <c r="F48" i="71" s="1"/>
  <c r="D47" i="71"/>
  <c r="E47" i="71" s="1"/>
  <c r="E46" i="71"/>
  <c r="D46" i="71"/>
  <c r="F46" i="71" s="1"/>
  <c r="D45" i="71"/>
  <c r="E45" i="71" s="1"/>
  <c r="E44" i="71"/>
  <c r="D44" i="71"/>
  <c r="F44" i="71" s="1"/>
  <c r="D43" i="71"/>
  <c r="E43" i="71" s="1"/>
  <c r="E42" i="71"/>
  <c r="D42" i="71"/>
  <c r="F42" i="71" s="1"/>
  <c r="D41" i="71"/>
  <c r="E41" i="71" s="1"/>
  <c r="E40" i="7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D16" i="71"/>
  <c r="E16" i="71" s="1"/>
  <c r="D15" i="71"/>
  <c r="F15" i="71" s="1"/>
  <c r="D14" i="71"/>
  <c r="E14" i="71" s="1"/>
  <c r="D13" i="71"/>
  <c r="F13" i="71" s="1"/>
  <c r="F12" i="71"/>
  <c r="D12" i="71"/>
  <c r="E12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39" i="70"/>
  <c r="E39" i="70"/>
  <c r="F39" i="70"/>
  <c r="D40" i="70"/>
  <c r="E40" i="70" s="1"/>
  <c r="F40" i="70"/>
  <c r="D41" i="70"/>
  <c r="E41" i="70"/>
  <c r="F41" i="70"/>
  <c r="D42" i="70"/>
  <c r="E42" i="70" s="1"/>
  <c r="F42" i="70"/>
  <c r="D43" i="70"/>
  <c r="E43" i="70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/>
  <c r="F49" i="70"/>
  <c r="D50" i="70"/>
  <c r="E50" i="70" s="1"/>
  <c r="F50" i="70"/>
  <c r="D51" i="70"/>
  <c r="E51" i="70"/>
  <c r="F51" i="70"/>
  <c r="D52" i="70"/>
  <c r="E52" i="70" s="1"/>
  <c r="F52" i="70"/>
  <c r="D53" i="70"/>
  <c r="E53" i="70"/>
  <c r="F53" i="70"/>
  <c r="D54" i="70"/>
  <c r="E54" i="70" s="1"/>
  <c r="F54" i="70"/>
  <c r="D55" i="70"/>
  <c r="E55" i="70"/>
  <c r="F55" i="70"/>
  <c r="D56" i="70"/>
  <c r="E56" i="70" s="1"/>
  <c r="F56" i="70"/>
  <c r="D57" i="70"/>
  <c r="E57" i="70"/>
  <c r="F57" i="70"/>
  <c r="D58" i="70"/>
  <c r="E58" i="70" s="1"/>
  <c r="F58" i="70"/>
  <c r="D59" i="70"/>
  <c r="E59" i="70"/>
  <c r="F59" i="70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E88" i="88" l="1"/>
  <c r="E3" i="88"/>
  <c r="E10" i="88" s="1"/>
  <c r="E13" i="87"/>
  <c r="E18" i="87" s="1"/>
  <c r="E3" i="87"/>
  <c r="C98" i="86"/>
  <c r="B98" i="86"/>
  <c r="E5" i="85"/>
  <c r="C98" i="85"/>
  <c r="E30" i="85"/>
  <c r="E37" i="85" s="1"/>
  <c r="F37" i="85"/>
  <c r="E3" i="85"/>
  <c r="E10" i="85" s="1"/>
  <c r="F14" i="59"/>
  <c r="F18" i="59" s="1"/>
  <c r="E79" i="83"/>
  <c r="E13" i="83"/>
  <c r="C98" i="83"/>
  <c r="E3" i="83"/>
  <c r="E10" i="83" s="1"/>
  <c r="E30" i="82"/>
  <c r="E37" i="82" s="1"/>
  <c r="F21" i="82"/>
  <c r="E28" i="82"/>
  <c r="C98" i="82"/>
  <c r="F47" i="81"/>
  <c r="E46" i="81"/>
  <c r="E64" i="81" s="1"/>
  <c r="E3" i="81"/>
  <c r="E10" i="81" s="1"/>
  <c r="E44" i="81"/>
  <c r="F41" i="81"/>
  <c r="E40" i="81"/>
  <c r="F39" i="81"/>
  <c r="F32" i="80"/>
  <c r="E47" i="80"/>
  <c r="E3" i="80"/>
  <c r="E7" i="80"/>
  <c r="D18" i="80"/>
  <c r="F12" i="80"/>
  <c r="E14" i="80"/>
  <c r="E21" i="80"/>
  <c r="E22" i="80"/>
  <c r="E23" i="80"/>
  <c r="E24" i="80"/>
  <c r="E41" i="80"/>
  <c r="E49" i="80"/>
  <c r="E53" i="80"/>
  <c r="E57" i="80"/>
  <c r="E61" i="80"/>
  <c r="E79" i="80"/>
  <c r="E90" i="80"/>
  <c r="F90" i="80"/>
  <c r="E91" i="80"/>
  <c r="E95" i="80"/>
  <c r="E45" i="80"/>
  <c r="E31" i="80"/>
  <c r="E43" i="80"/>
  <c r="E10" i="80"/>
  <c r="B98" i="80"/>
  <c r="E39" i="80"/>
  <c r="D10" i="69"/>
  <c r="E4" i="69"/>
  <c r="C98" i="66"/>
  <c r="E40" i="65"/>
  <c r="E48" i="65"/>
  <c r="E61" i="65"/>
  <c r="E44" i="65"/>
  <c r="E53" i="65"/>
  <c r="E18" i="65"/>
  <c r="F16" i="65"/>
  <c r="E57" i="65"/>
  <c r="E4" i="65"/>
  <c r="C102" i="65"/>
  <c r="E6" i="65"/>
  <c r="F12" i="65"/>
  <c r="E25" i="65"/>
  <c r="E32" i="65"/>
  <c r="E36" i="65"/>
  <c r="E38" i="65"/>
  <c r="E42" i="65"/>
  <c r="E46" i="65"/>
  <c r="E50" i="65"/>
  <c r="E55" i="65"/>
  <c r="E59" i="65"/>
  <c r="E63" i="65"/>
  <c r="E85" i="65"/>
  <c r="F86" i="65"/>
  <c r="E87" i="65"/>
  <c r="F88" i="65"/>
  <c r="E89" i="65"/>
  <c r="F90" i="65"/>
  <c r="E91" i="65"/>
  <c r="E94" i="65"/>
  <c r="F95" i="65"/>
  <c r="E96" i="65"/>
  <c r="F97" i="65"/>
  <c r="E98" i="65"/>
  <c r="F99" i="65"/>
  <c r="E100" i="65"/>
  <c r="E13" i="65"/>
  <c r="C98" i="64"/>
  <c r="E5" i="64"/>
  <c r="E75" i="64"/>
  <c r="E3" i="64"/>
  <c r="E10" i="64" s="1"/>
  <c r="E30" i="63"/>
  <c r="E37" i="63" s="1"/>
  <c r="F37" i="63"/>
  <c r="C98" i="62"/>
  <c r="F12" i="62"/>
  <c r="E28" i="62"/>
  <c r="C98" i="61"/>
  <c r="E30" i="61"/>
  <c r="E37" i="61" s="1"/>
  <c r="F37" i="61"/>
  <c r="E13" i="59"/>
  <c r="F21" i="59"/>
  <c r="E20" i="59"/>
  <c r="C98" i="59"/>
  <c r="E81" i="28"/>
  <c r="E13" i="28"/>
  <c r="C98" i="79"/>
  <c r="F12" i="79"/>
  <c r="F18" i="79" s="1"/>
  <c r="E14" i="78"/>
  <c r="E64" i="78"/>
  <c r="D10" i="78"/>
  <c r="E12" i="78"/>
  <c r="B98" i="78"/>
  <c r="E40" i="78"/>
  <c r="C98" i="77"/>
  <c r="E12" i="77"/>
  <c r="D10" i="77"/>
  <c r="E3" i="77"/>
  <c r="B98" i="77"/>
  <c r="E88" i="76"/>
  <c r="F88" i="76"/>
  <c r="E13" i="76"/>
  <c r="E20" i="76"/>
  <c r="E50" i="74"/>
  <c r="F12" i="74"/>
  <c r="C98" i="74"/>
  <c r="E30" i="74"/>
  <c r="E48" i="74"/>
  <c r="E46" i="74"/>
  <c r="E42" i="74"/>
  <c r="E37" i="73"/>
  <c r="F31" i="73"/>
  <c r="E20" i="73"/>
  <c r="F63" i="73"/>
  <c r="E62" i="73"/>
  <c r="F61" i="73"/>
  <c r="E15" i="73"/>
  <c r="E60" i="73"/>
  <c r="E58" i="73"/>
  <c r="E54" i="73"/>
  <c r="F53" i="73"/>
  <c r="E13" i="73"/>
  <c r="F51" i="73"/>
  <c r="E50" i="73"/>
  <c r="F49" i="73"/>
  <c r="E48" i="73"/>
  <c r="F47" i="73"/>
  <c r="F45" i="73"/>
  <c r="E40" i="73"/>
  <c r="E5" i="72"/>
  <c r="C98" i="72"/>
  <c r="E13" i="72"/>
  <c r="F16" i="71"/>
  <c r="E15" i="71"/>
  <c r="F14" i="71"/>
  <c r="D10" i="71"/>
  <c r="C98" i="71"/>
  <c r="E13" i="71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F21" i="88"/>
  <c r="F28" i="88" s="1"/>
  <c r="F22" i="88"/>
  <c r="D28" i="88"/>
  <c r="D37" i="88"/>
  <c r="D64" i="88"/>
  <c r="E59" i="88"/>
  <c r="E64" i="88" s="1"/>
  <c r="D75" i="88"/>
  <c r="F82" i="88"/>
  <c r="F88" i="88" s="1"/>
  <c r="F84" i="88"/>
  <c r="F86" i="88"/>
  <c r="E97" i="88"/>
  <c r="F91" i="88"/>
  <c r="F93" i="88"/>
  <c r="F97" i="88" s="1"/>
  <c r="F95" i="88"/>
  <c r="F4" i="87"/>
  <c r="F6" i="87"/>
  <c r="F8" i="87"/>
  <c r="D10" i="87"/>
  <c r="D18" i="87"/>
  <c r="D88" i="87"/>
  <c r="B98" i="87"/>
  <c r="D97" i="87"/>
  <c r="F12" i="87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10" i="86" s="1"/>
  <c r="E6" i="86"/>
  <c r="F7" i="86"/>
  <c r="E8" i="86"/>
  <c r="F12" i="86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E64" i="85" s="1"/>
  <c r="D75" i="85"/>
  <c r="E88" i="85"/>
  <c r="F82" i="85"/>
  <c r="F88" i="85" s="1"/>
  <c r="F84" i="85"/>
  <c r="F86" i="85"/>
  <c r="E97" i="85"/>
  <c r="E98" i="85" s="1"/>
  <c r="I21" i="85" s="1"/>
  <c r="I23" i="85" s="1"/>
  <c r="F91" i="85"/>
  <c r="F93" i="85"/>
  <c r="F97" i="85" s="1"/>
  <c r="F95" i="85"/>
  <c r="E10" i="84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E98" i="84" s="1"/>
  <c r="I21" i="84" s="1"/>
  <c r="I23" i="84" s="1"/>
  <c r="F91" i="84"/>
  <c r="F97" i="84" s="1"/>
  <c r="F98" i="84" s="1"/>
  <c r="F93" i="84"/>
  <c r="F95" i="84"/>
  <c r="F4" i="83"/>
  <c r="F6" i="83"/>
  <c r="F10" i="83" s="1"/>
  <c r="F8" i="83"/>
  <c r="D10" i="83"/>
  <c r="D18" i="83"/>
  <c r="D88" i="83"/>
  <c r="B98" i="83"/>
  <c r="D97" i="83"/>
  <c r="F12" i="83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E98" i="83" s="1"/>
  <c r="I21" i="83" s="1"/>
  <c r="I23" i="83" s="1"/>
  <c r="F91" i="83"/>
  <c r="F93" i="83"/>
  <c r="F97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F4" i="81"/>
  <c r="F6" i="81"/>
  <c r="F10" i="81" s="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D75" i="81"/>
  <c r="E88" i="81"/>
  <c r="F82" i="81"/>
  <c r="F88" i="81" s="1"/>
  <c r="F84" i="81"/>
  <c r="F86" i="81"/>
  <c r="E97" i="81"/>
  <c r="F91" i="81"/>
  <c r="F93" i="81"/>
  <c r="F97" i="81" s="1"/>
  <c r="F95" i="81"/>
  <c r="F4" i="80"/>
  <c r="F6" i="80"/>
  <c r="F8" i="80"/>
  <c r="F13" i="80"/>
  <c r="F15" i="80"/>
  <c r="F17" i="80"/>
  <c r="D28" i="80"/>
  <c r="E20" i="80"/>
  <c r="F25" i="80"/>
  <c r="F27" i="80"/>
  <c r="D37" i="80"/>
  <c r="F38" i="80"/>
  <c r="F40" i="80"/>
  <c r="F42" i="80"/>
  <c r="F44" i="80"/>
  <c r="F46" i="80"/>
  <c r="F48" i="80"/>
  <c r="F50" i="80"/>
  <c r="F52" i="80"/>
  <c r="F54" i="80"/>
  <c r="F56" i="80"/>
  <c r="F58" i="80"/>
  <c r="F64" i="80" s="1"/>
  <c r="F60" i="80"/>
  <c r="F62" i="80"/>
  <c r="D88" i="80"/>
  <c r="E81" i="80"/>
  <c r="E88" i="80" s="1"/>
  <c r="F92" i="80"/>
  <c r="F94" i="80"/>
  <c r="F96" i="80"/>
  <c r="C98" i="80"/>
  <c r="D10" i="80"/>
  <c r="F28" i="80"/>
  <c r="D64" i="80"/>
  <c r="D79" i="80"/>
  <c r="D97" i="80"/>
  <c r="E97" i="80"/>
  <c r="F3" i="69"/>
  <c r="F5" i="69"/>
  <c r="F7" i="69"/>
  <c r="F9" i="69"/>
  <c r="D28" i="69"/>
  <c r="D37" i="69"/>
  <c r="D64" i="69"/>
  <c r="E59" i="69"/>
  <c r="E64" i="69" s="1"/>
  <c r="D75" i="69"/>
  <c r="E3" i="69"/>
  <c r="E10" i="69" s="1"/>
  <c r="D18" i="69"/>
  <c r="F23" i="69"/>
  <c r="F24" i="69"/>
  <c r="F28" i="69" s="1"/>
  <c r="F26" i="69"/>
  <c r="E37" i="69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D98" i="69" s="1"/>
  <c r="F3" i="68"/>
  <c r="F5" i="68"/>
  <c r="F7" i="68"/>
  <c r="F9" i="68"/>
  <c r="D28" i="68"/>
  <c r="D37" i="68"/>
  <c r="D64" i="68"/>
  <c r="E59" i="68"/>
  <c r="E64" i="68" s="1"/>
  <c r="D75" i="68"/>
  <c r="E3" i="68"/>
  <c r="E10" i="68" s="1"/>
  <c r="D18" i="68"/>
  <c r="F23" i="68"/>
  <c r="F24" i="68"/>
  <c r="F28" i="68" s="1"/>
  <c r="F26" i="68"/>
  <c r="E37" i="68"/>
  <c r="E98" i="68" s="1"/>
  <c r="I21" i="68" s="1"/>
  <c r="I23" i="68" s="1"/>
  <c r="F31" i="68"/>
  <c r="F37" i="68" s="1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3" i="68"/>
  <c r="E75" i="68"/>
  <c r="D88" i="68"/>
  <c r="B98" i="68"/>
  <c r="D97" i="68"/>
  <c r="D98" i="68" s="1"/>
  <c r="F4" i="67"/>
  <c r="F6" i="67"/>
  <c r="F10" i="67" s="1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E98" i="67" s="1"/>
  <c r="I21" i="67" s="1"/>
  <c r="I23" i="67" s="1"/>
  <c r="F91" i="67"/>
  <c r="F93" i="67"/>
  <c r="F97" i="67" s="1"/>
  <c r="F98" i="67" s="1"/>
  <c r="F95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E37" i="66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D98" i="66" s="1"/>
  <c r="F5" i="65"/>
  <c r="F7" i="65"/>
  <c r="F9" i="65"/>
  <c r="D28" i="65"/>
  <c r="D37" i="65"/>
  <c r="D68" i="65"/>
  <c r="E60" i="65"/>
  <c r="D79" i="65"/>
  <c r="E10" i="65"/>
  <c r="D18" i="65"/>
  <c r="F23" i="65"/>
  <c r="F24" i="65"/>
  <c r="F26" i="65"/>
  <c r="E37" i="65"/>
  <c r="F31" i="65"/>
  <c r="F33" i="65"/>
  <c r="F35" i="65"/>
  <c r="F39" i="65"/>
  <c r="F41" i="65"/>
  <c r="F43" i="65"/>
  <c r="F45" i="65"/>
  <c r="F47" i="65"/>
  <c r="F49" i="65"/>
  <c r="F51" i="65"/>
  <c r="F54" i="65"/>
  <c r="F56" i="65"/>
  <c r="F58" i="65"/>
  <c r="F60" i="65"/>
  <c r="F62" i="65"/>
  <c r="F64" i="65"/>
  <c r="F68" i="65" s="1"/>
  <c r="E79" i="65"/>
  <c r="D92" i="65"/>
  <c r="B102" i="65"/>
  <c r="D101" i="65"/>
  <c r="D102" i="65" s="1"/>
  <c r="F4" i="64"/>
  <c r="F6" i="64"/>
  <c r="F10" i="64" s="1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F91" i="64"/>
  <c r="F93" i="64"/>
  <c r="F97" i="64" s="1"/>
  <c r="F95" i="64"/>
  <c r="F4" i="63"/>
  <c r="F6" i="63"/>
  <c r="F10" i="63" s="1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E98" i="63" s="1"/>
  <c r="I21" i="63" s="1"/>
  <c r="I23" i="63" s="1"/>
  <c r="F91" i="63"/>
  <c r="F93" i="63"/>
  <c r="F97" i="63" s="1"/>
  <c r="F98" i="63" s="1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D98" i="62" s="1"/>
  <c r="F4" i="61"/>
  <c r="F6" i="61"/>
  <c r="F10" i="61" s="1"/>
  <c r="F8" i="61"/>
  <c r="D18" i="61"/>
  <c r="D88" i="61"/>
  <c r="B98" i="61"/>
  <c r="D97" i="61"/>
  <c r="F18" i="61"/>
  <c r="F14" i="61"/>
  <c r="F16" i="61"/>
  <c r="E28" i="61"/>
  <c r="E98" i="61" s="1"/>
  <c r="I21" i="61" s="1"/>
  <c r="F21" i="61"/>
  <c r="F28" i="61" s="1"/>
  <c r="D28" i="61"/>
  <c r="D37" i="61"/>
  <c r="D64" i="61"/>
  <c r="E59" i="61"/>
  <c r="E64" i="61" s="1"/>
  <c r="D75" i="61"/>
  <c r="E88" i="61"/>
  <c r="F82" i="61"/>
  <c r="F88" i="61" s="1"/>
  <c r="F84" i="61"/>
  <c r="F86" i="61"/>
  <c r="F93" i="61"/>
  <c r="F95" i="61"/>
  <c r="F4" i="60"/>
  <c r="F6" i="60"/>
  <c r="F10" i="60" s="1"/>
  <c r="F8" i="60"/>
  <c r="D10" i="60"/>
  <c r="D18" i="60"/>
  <c r="D88" i="60"/>
  <c r="B98" i="60"/>
  <c r="D97" i="60"/>
  <c r="F12" i="60"/>
  <c r="F18" i="60" s="1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E98" i="60" s="1"/>
  <c r="I21" i="60" s="1"/>
  <c r="I23" i="60" s="1"/>
  <c r="F91" i="60"/>
  <c r="F93" i="60"/>
  <c r="F97" i="60" s="1"/>
  <c r="F98" i="60" s="1"/>
  <c r="F95" i="60"/>
  <c r="F3" i="59"/>
  <c r="F5" i="59"/>
  <c r="F7" i="59"/>
  <c r="F9" i="59"/>
  <c r="D28" i="59"/>
  <c r="D37" i="59"/>
  <c r="D64" i="59"/>
  <c r="E59" i="59"/>
  <c r="E64" i="59" s="1"/>
  <c r="D75" i="59"/>
  <c r="E3" i="59"/>
  <c r="D18" i="59"/>
  <c r="F23" i="59"/>
  <c r="F24" i="59"/>
  <c r="F26" i="59"/>
  <c r="E37" i="59"/>
  <c r="E98" i="59" s="1"/>
  <c r="I21" i="59" s="1"/>
  <c r="I23" i="59" s="1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E10" i="28"/>
  <c r="F4" i="28"/>
  <c r="F10" i="28" s="1"/>
  <c r="F6" i="28"/>
  <c r="F8" i="28"/>
  <c r="D10" i="28"/>
  <c r="D18" i="28"/>
  <c r="D88" i="28"/>
  <c r="B98" i="28"/>
  <c r="D97" i="28"/>
  <c r="F12" i="28"/>
  <c r="F14" i="28"/>
  <c r="F18" i="28" s="1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D18" i="79"/>
  <c r="F23" i="79"/>
  <c r="F24" i="79"/>
  <c r="F28" i="79" s="1"/>
  <c r="F26" i="79"/>
  <c r="E98" i="79"/>
  <c r="I21" i="79" s="1"/>
  <c r="F31" i="79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E13" i="78"/>
  <c r="E15" i="78"/>
  <c r="E18" i="78" s="1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D98" i="78" s="1"/>
  <c r="E3" i="78"/>
  <c r="E59" i="78"/>
  <c r="F28" i="77"/>
  <c r="F37" i="77"/>
  <c r="E4" i="77"/>
  <c r="E6" i="77"/>
  <c r="E8" i="77"/>
  <c r="F12" i="77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4" i="77"/>
  <c r="F10" i="77" s="1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6" i="76"/>
  <c r="E37" i="76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D98" i="76" s="1"/>
  <c r="F4" i="75"/>
  <c r="F6" i="75"/>
  <c r="F10" i="75" s="1"/>
  <c r="F8" i="75"/>
  <c r="D10" i="75"/>
  <c r="D18" i="75"/>
  <c r="D88" i="75"/>
  <c r="B98" i="75"/>
  <c r="D97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E98" i="75" s="1"/>
  <c r="I21" i="75" s="1"/>
  <c r="I23" i="75" s="1"/>
  <c r="F91" i="75"/>
  <c r="F93" i="75"/>
  <c r="F97" i="75" s="1"/>
  <c r="F98" i="75" s="1"/>
  <c r="F95" i="75"/>
  <c r="F3" i="74"/>
  <c r="F5" i="74"/>
  <c r="F7" i="74"/>
  <c r="F9" i="74"/>
  <c r="D28" i="74"/>
  <c r="D37" i="74"/>
  <c r="D64" i="74"/>
  <c r="E59" i="74"/>
  <c r="D75" i="74"/>
  <c r="E3" i="74"/>
  <c r="E10" i="74" s="1"/>
  <c r="D18" i="74"/>
  <c r="F23" i="74"/>
  <c r="F24" i="74"/>
  <c r="F28" i="74" s="1"/>
  <c r="F26" i="74"/>
  <c r="E37" i="74"/>
  <c r="F31" i="74"/>
  <c r="F33" i="74"/>
  <c r="F35" i="74"/>
  <c r="F39" i="74"/>
  <c r="F41" i="74"/>
  <c r="F43" i="74"/>
  <c r="F45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F4" i="73"/>
  <c r="F6" i="73"/>
  <c r="F10" i="73" s="1"/>
  <c r="F8" i="73"/>
  <c r="D10" i="73"/>
  <c r="D18" i="73"/>
  <c r="D94" i="73"/>
  <c r="B104" i="73"/>
  <c r="D103" i="73"/>
  <c r="F12" i="73"/>
  <c r="F14" i="73"/>
  <c r="F16" i="73"/>
  <c r="E28" i="73"/>
  <c r="F21" i="73"/>
  <c r="F28" i="73" s="1"/>
  <c r="F22" i="73"/>
  <c r="D28" i="73"/>
  <c r="D37" i="73"/>
  <c r="D70" i="73"/>
  <c r="E59" i="73"/>
  <c r="D81" i="73"/>
  <c r="E94" i="73"/>
  <c r="F88" i="73"/>
  <c r="F94" i="73" s="1"/>
  <c r="F90" i="73"/>
  <c r="F92" i="73"/>
  <c r="E103" i="73"/>
  <c r="F97" i="73"/>
  <c r="F99" i="73"/>
  <c r="F103" i="73" s="1"/>
  <c r="F101" i="73"/>
  <c r="F6" i="72"/>
  <c r="F10" i="72" s="1"/>
  <c r="F8" i="72"/>
  <c r="D10" i="72"/>
  <c r="D18" i="72"/>
  <c r="D88" i="72"/>
  <c r="B98" i="72"/>
  <c r="D97" i="72"/>
  <c r="F12" i="72"/>
  <c r="F14" i="72"/>
  <c r="F18" i="72" s="1"/>
  <c r="F16" i="72"/>
  <c r="E28" i="72"/>
  <c r="F21" i="72"/>
  <c r="F28" i="72" s="1"/>
  <c r="F22" i="72"/>
  <c r="D28" i="72"/>
  <c r="D37" i="72"/>
  <c r="D64" i="72"/>
  <c r="E59" i="72"/>
  <c r="E64" i="72" s="1"/>
  <c r="D75" i="72"/>
  <c r="E88" i="72"/>
  <c r="F82" i="72"/>
  <c r="F88" i="72" s="1"/>
  <c r="F84" i="72"/>
  <c r="F86" i="72"/>
  <c r="E97" i="72"/>
  <c r="F91" i="72"/>
  <c r="F93" i="72"/>
  <c r="F97" i="72" s="1"/>
  <c r="F98" i="72" s="1"/>
  <c r="F95" i="72"/>
  <c r="F5" i="71"/>
  <c r="F7" i="71"/>
  <c r="F9" i="71"/>
  <c r="D28" i="71"/>
  <c r="D37" i="71"/>
  <c r="D64" i="71"/>
  <c r="E59" i="71"/>
  <c r="E64" i="71" s="1"/>
  <c r="D75" i="71"/>
  <c r="D18" i="71"/>
  <c r="F23" i="71"/>
  <c r="F24" i="71"/>
  <c r="F28" i="71" s="1"/>
  <c r="F26" i="71"/>
  <c r="E37" i="71"/>
  <c r="F31" i="71"/>
  <c r="F37" i="71" s="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E98" i="88" l="1"/>
  <c r="I21" i="88" s="1"/>
  <c r="I23" i="88" s="1"/>
  <c r="F98" i="88"/>
  <c r="I23" i="61"/>
  <c r="B17" i="2"/>
  <c r="F10" i="85"/>
  <c r="F98" i="85" s="1"/>
  <c r="F98" i="83"/>
  <c r="D98" i="82"/>
  <c r="E98" i="82"/>
  <c r="I21" i="82" s="1"/>
  <c r="I23" i="82" s="1"/>
  <c r="F98" i="81"/>
  <c r="E98" i="81"/>
  <c r="I21" i="81" s="1"/>
  <c r="I23" i="81" s="1"/>
  <c r="F10" i="80"/>
  <c r="D98" i="80"/>
  <c r="F97" i="80"/>
  <c r="E37" i="80"/>
  <c r="E98" i="80" s="1"/>
  <c r="I21" i="80" s="1"/>
  <c r="I23" i="80" s="1"/>
  <c r="E28" i="80"/>
  <c r="F98" i="80"/>
  <c r="E98" i="69"/>
  <c r="I21" i="69" s="1"/>
  <c r="I23" i="69" s="1"/>
  <c r="E98" i="66"/>
  <c r="I21" i="66" s="1"/>
  <c r="I23" i="66" s="1"/>
  <c r="F18" i="65"/>
  <c r="E101" i="65"/>
  <c r="F92" i="65"/>
  <c r="F37" i="65"/>
  <c r="F101" i="65"/>
  <c r="E92" i="65"/>
  <c r="E98" i="64"/>
  <c r="I21" i="64" s="1"/>
  <c r="F98" i="64"/>
  <c r="E98" i="62"/>
  <c r="I21" i="62" s="1"/>
  <c r="I23" i="62" s="1"/>
  <c r="F98" i="61"/>
  <c r="D98" i="59"/>
  <c r="F98" i="28"/>
  <c r="D98" i="79"/>
  <c r="D98" i="77"/>
  <c r="E98" i="76"/>
  <c r="I21" i="76" s="1"/>
  <c r="D98" i="74"/>
  <c r="E98" i="74"/>
  <c r="I21" i="74" s="1"/>
  <c r="F104" i="73"/>
  <c r="E104" i="73"/>
  <c r="I21" i="73" s="1"/>
  <c r="I23" i="73" s="1"/>
  <c r="E10" i="72"/>
  <c r="E98" i="72" s="1"/>
  <c r="I21" i="72" s="1"/>
  <c r="E98" i="71"/>
  <c r="I21" i="71" s="1"/>
  <c r="I23" i="71" s="1"/>
  <c r="D98" i="71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64" i="82"/>
  <c r="F98" i="82" s="1"/>
  <c r="F10" i="82"/>
  <c r="D98" i="81"/>
  <c r="F64" i="69"/>
  <c r="F10" i="69"/>
  <c r="F64" i="68"/>
  <c r="F98" i="68" s="1"/>
  <c r="F10" i="68"/>
  <c r="D98" i="67"/>
  <c r="F64" i="66"/>
  <c r="F10" i="66"/>
  <c r="F10" i="65"/>
  <c r="D98" i="64"/>
  <c r="D98" i="63"/>
  <c r="F64" i="62"/>
  <c r="F98" i="62" s="1"/>
  <c r="F10" i="62"/>
  <c r="D98" i="61"/>
  <c r="D98" i="60"/>
  <c r="F64" i="59"/>
  <c r="E98" i="28"/>
  <c r="I21" i="28" s="1"/>
  <c r="I23" i="28" s="1"/>
  <c r="D98" i="28"/>
  <c r="F64" i="79"/>
  <c r="F10" i="79"/>
  <c r="E97" i="78"/>
  <c r="E88" i="78"/>
  <c r="E37" i="78"/>
  <c r="E28" i="78"/>
  <c r="F10" i="78"/>
  <c r="F98" i="78" s="1"/>
  <c r="F98" i="77"/>
  <c r="E37" i="77"/>
  <c r="E98" i="77" s="1"/>
  <c r="I21" i="77" s="1"/>
  <c r="E28" i="77"/>
  <c r="F64" i="76"/>
  <c r="F98" i="76" s="1"/>
  <c r="F10" i="76"/>
  <c r="D98" i="75"/>
  <c r="F10" i="74"/>
  <c r="D104" i="73"/>
  <c r="D98" i="72"/>
  <c r="F64" i="71"/>
  <c r="F10" i="71"/>
  <c r="I23" i="76" l="1"/>
  <c r="B10" i="2"/>
  <c r="I23" i="74"/>
  <c r="B8" i="2"/>
  <c r="I23" i="72"/>
  <c r="B6" i="2"/>
  <c r="F98" i="69"/>
  <c r="F98" i="66"/>
  <c r="E102" i="65"/>
  <c r="I21" i="65" s="1"/>
  <c r="I23" i="65" s="1"/>
  <c r="F102" i="65"/>
  <c r="F98" i="59"/>
  <c r="F98" i="79"/>
  <c r="F98" i="71"/>
  <c r="F98" i="86"/>
  <c r="E98" i="86"/>
  <c r="I21" i="86" s="1"/>
  <c r="I23" i="86" s="1"/>
  <c r="E98" i="78"/>
  <c r="I21" i="78" s="1"/>
  <c r="I23" i="78" s="1"/>
  <c r="F98" i="74"/>
  <c r="C81" i="118" l="1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F30" i="2"/>
  <c r="F9" i="2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D67" i="70"/>
  <c r="D66" i="70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I22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23" i="2"/>
  <c r="F4" i="70"/>
  <c r="F8" i="70"/>
  <c r="D18" i="70"/>
  <c r="F21" i="70"/>
  <c r="F22" i="70"/>
  <c r="F23" i="70"/>
  <c r="F24" i="70"/>
  <c r="F26" i="70"/>
  <c r="D28" i="70"/>
  <c r="E32" i="70"/>
  <c r="E34" i="70"/>
  <c r="E36" i="70"/>
  <c r="D64" i="70"/>
  <c r="D79" i="70"/>
  <c r="F81" i="70"/>
  <c r="F83" i="70"/>
  <c r="F87" i="70"/>
  <c r="F90" i="70"/>
  <c r="F92" i="70"/>
  <c r="F96" i="70"/>
  <c r="E81" i="70"/>
  <c r="E88" i="70" s="1"/>
  <c r="E90" i="70"/>
  <c r="D75" i="70" l="1"/>
  <c r="E97" i="70"/>
  <c r="E37" i="70"/>
  <c r="E10" i="70"/>
  <c r="F12" i="70"/>
  <c r="E12" i="70"/>
  <c r="E14" i="70"/>
  <c r="F14" i="70"/>
  <c r="E16" i="70"/>
  <c r="F16" i="70"/>
  <c r="C98" i="70"/>
  <c r="F94" i="70"/>
  <c r="F85" i="70"/>
  <c r="D37" i="70"/>
  <c r="F35" i="70"/>
  <c r="F33" i="70"/>
  <c r="F31" i="70"/>
  <c r="D10" i="70"/>
  <c r="F6" i="70"/>
  <c r="F3" i="70"/>
  <c r="F5" i="70"/>
  <c r="F13" i="70"/>
  <c r="E13" i="70"/>
  <c r="F15" i="70"/>
  <c r="E15" i="70"/>
  <c r="F17" i="70"/>
  <c r="E17" i="70"/>
  <c r="E28" i="70"/>
  <c r="F30" i="70"/>
  <c r="E79" i="70"/>
  <c r="D88" i="70"/>
  <c r="F84" i="70"/>
  <c r="F95" i="70"/>
  <c r="B98" i="70"/>
  <c r="E10" i="91"/>
  <c r="E10" i="92"/>
  <c r="E32" i="93"/>
  <c r="E10" i="93"/>
  <c r="E41" i="105"/>
  <c r="E10" i="105"/>
  <c r="E10" i="111"/>
  <c r="F7" i="70"/>
  <c r="F27" i="70"/>
  <c r="F28" i="70" s="1"/>
  <c r="F82" i="70"/>
  <c r="F88" i="70" s="1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D98" i="70" l="1"/>
  <c r="F64" i="70"/>
  <c r="F10" i="70"/>
  <c r="E98" i="70"/>
  <c r="I21" i="70" s="1"/>
  <c r="F37" i="70"/>
  <c r="F98" i="70" s="1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I23" i="70" l="1"/>
  <c r="B4" i="2"/>
  <c r="B35" i="2"/>
  <c r="F39" i="2" s="1"/>
</calcChain>
</file>

<file path=xl/sharedStrings.xml><?xml version="1.0" encoding="utf-8"?>
<sst xmlns="http://schemas.openxmlformats.org/spreadsheetml/2006/main" count="2177" uniqueCount="334">
  <si>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</si>
  <si>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</si>
  <si>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</si>
  <si>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</si>
  <si>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</si>
  <si>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</si>
  <si>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</si>
  <si>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</si>
  <si>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</si>
  <si>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</si>
  <si>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</si>
  <si>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</si>
  <si>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</si>
  <si>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</si>
  <si>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</si>
  <si>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</si>
  <si>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</si>
  <si>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</si>
  <si>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</si>
  <si>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</si>
  <si>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</si>
  <si>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</si>
  <si>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</si>
  <si>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</si>
  <si>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</si>
  <si>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</si>
  <si>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</si>
  <si>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</si>
  <si>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</si>
  <si>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</si>
  <si>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</si>
  <si>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</si>
  <si>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</si>
  <si>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</si>
  <si>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</si>
  <si>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</si>
  <si>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</si>
  <si>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</si>
  <si>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</si>
  <si>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</si>
  <si>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</si>
  <si>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</si>
  <si>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</si>
  <si>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</si>
  <si>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</si>
  <si>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</si>
  <si>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</si>
  <si>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</si>
  <si>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</si>
  <si>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</si>
  <si>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 xml:space="preserve">ROMAN ESTRADA </t>
  </si>
  <si>
    <t xml:space="preserve">MARIO CATAÑO </t>
  </si>
  <si>
    <t>MARIA ISABEL CARDENAS</t>
  </si>
  <si>
    <t>DRA SARA CAÑAS</t>
  </si>
  <si>
    <t>TOTAL DRA SARA CAÑAS</t>
  </si>
  <si>
    <t>GERARDO ESTRADA</t>
  </si>
  <si>
    <t xml:space="preserve">WILMAN ALZATE </t>
  </si>
  <si>
    <t xml:space="preserve">DRA AlLEJANDRA GARCES </t>
  </si>
  <si>
    <t xml:space="preserve">TOTAL DRA ALEJANDRA </t>
  </si>
  <si>
    <t xml:space="preserve">PIEDAD DURANGO </t>
  </si>
  <si>
    <t xml:space="preserve">ALVARO ROLDAN </t>
  </si>
  <si>
    <t xml:space="preserve">DIEGO GIL </t>
  </si>
  <si>
    <t xml:space="preserve">GLADYS MONROY </t>
  </si>
  <si>
    <t xml:space="preserve">TOTAL DRA SARA </t>
  </si>
  <si>
    <t>DR JUAN PABLO JARAMILLO</t>
  </si>
  <si>
    <t xml:space="preserve">ALBEIRO SANCHEZ </t>
  </si>
  <si>
    <t xml:space="preserve">TINTA </t>
  </si>
  <si>
    <t xml:space="preserve">ALBA MARRUGO </t>
  </si>
  <si>
    <t>LUZ MARY CASTRO</t>
  </si>
  <si>
    <t xml:space="preserve">LUIS TABAREZ </t>
  </si>
  <si>
    <t xml:space="preserve">MAYERLIN PEREZ </t>
  </si>
  <si>
    <t xml:space="preserve">PAGO DOÑA ANA </t>
  </si>
  <si>
    <t xml:space="preserve">ALBA RUIZ </t>
  </si>
  <si>
    <t xml:space="preserve">LUZ MARY CASTRO </t>
  </si>
  <si>
    <t xml:space="preserve">SARA GARCIA </t>
  </si>
  <si>
    <t xml:space="preserve">MARIA DOLY MONTOYA </t>
  </si>
  <si>
    <t xml:space="preserve">GABRIEL TAPIAS </t>
  </si>
  <si>
    <t xml:space="preserve">LINA MOSQUERA </t>
  </si>
  <si>
    <t xml:space="preserve">MARIA CRISTINA MARIN </t>
  </si>
  <si>
    <t xml:space="preserve">PAOLA MEDINA </t>
  </si>
  <si>
    <t xml:space="preserve">ESTEBAN GONZALEZ </t>
  </si>
  <si>
    <t xml:space="preserve">JESUS MANUEL MONTES </t>
  </si>
  <si>
    <t xml:space="preserve">DANIELA SANCHEZ </t>
  </si>
  <si>
    <t xml:space="preserve">LORENA HERNANDEZ </t>
  </si>
  <si>
    <t xml:space="preserve">CESAR VELASQUEZ </t>
  </si>
  <si>
    <t xml:space="preserve">PATRICIA VASQUEZ </t>
  </si>
  <si>
    <t xml:space="preserve">YEISON GIRALDO </t>
  </si>
  <si>
    <t xml:space="preserve">DIEGO MENDOZA </t>
  </si>
  <si>
    <t xml:space="preserve">CLAUDIA MEJIA </t>
  </si>
  <si>
    <t xml:space="preserve">MILEIDY HENAO </t>
  </si>
  <si>
    <t xml:space="preserve">JUAN SEBASTIAN AGUDELO </t>
  </si>
  <si>
    <t xml:space="preserve">YESSENIA MARCANO </t>
  </si>
  <si>
    <t xml:space="preserve">DIANA BETANCURT </t>
  </si>
  <si>
    <t xml:space="preserve">JUAN ALEJANDRO BETANCURT </t>
  </si>
  <si>
    <t xml:space="preserve">ALEJANDRA MONTES </t>
  </si>
  <si>
    <t>ANGELY CASTRO</t>
  </si>
  <si>
    <t>PAULA ANDREA CARMONA</t>
  </si>
  <si>
    <t xml:space="preserve">MARIA ISABEL ARBOLEDA </t>
  </si>
  <si>
    <t xml:space="preserve">MARIANGEL PANTOJA </t>
  </si>
  <si>
    <t>DUVAN CASTAÑO</t>
  </si>
  <si>
    <t>LUZ DAYANA PEREZ</t>
  </si>
  <si>
    <t xml:space="preserve">JUAN FERNANDO GAITAN </t>
  </si>
  <si>
    <t xml:space="preserve">ADRIANA TUBERQUIA </t>
  </si>
  <si>
    <t xml:space="preserve">SOFIA BALLESTEROS </t>
  </si>
  <si>
    <t xml:space="preserve">YURANI LONDOÑO </t>
  </si>
  <si>
    <t xml:space="preserve">YENY PAOLA COLORADO </t>
  </si>
  <si>
    <t xml:space="preserve">DRA DANIELA BEDOYA </t>
  </si>
  <si>
    <t xml:space="preserve">JOSE ALBERTO CARRASQUILLA </t>
  </si>
  <si>
    <t xml:space="preserve">DRA YESSENIA VIDAL </t>
  </si>
  <si>
    <t xml:space="preserve">ALCIDES CANO </t>
  </si>
  <si>
    <t xml:space="preserve">HAROLD PEREZ </t>
  </si>
  <si>
    <t xml:space="preserve">JOSE DAVID GOMEZ </t>
  </si>
  <si>
    <t xml:space="preserve">ANDREA AGUIAR </t>
  </si>
  <si>
    <t>DANIEL RIVERA</t>
  </si>
  <si>
    <t xml:space="preserve">ROCEMARY SANCHEZ </t>
  </si>
  <si>
    <t xml:space="preserve">LUZ DAYANA PEREZ </t>
  </si>
  <si>
    <t xml:space="preserve">MARIO LEON CATAÑO </t>
  </si>
  <si>
    <t xml:space="preserve">MARISOL LONDOÑO </t>
  </si>
  <si>
    <t xml:space="preserve">WILSON PULGARIN </t>
  </si>
  <si>
    <t xml:space="preserve">ANGIE HINCAPIE </t>
  </si>
  <si>
    <t>LINA FRANCO</t>
  </si>
  <si>
    <t>YORDYS CUELLO</t>
  </si>
  <si>
    <t>LUIS BENITES</t>
  </si>
  <si>
    <t xml:space="preserve">ANDRES GARCES </t>
  </si>
  <si>
    <t xml:space="preserve">SIOMAR OSORNO </t>
  </si>
  <si>
    <t xml:space="preserve">JUAN DAVID VARGAS </t>
  </si>
  <si>
    <t xml:space="preserve">YOLIMA OSORIO </t>
  </si>
  <si>
    <t xml:space="preserve">PAULINA ESPINOZA </t>
  </si>
  <si>
    <t xml:space="preserve">MARIANA ZAPATA </t>
  </si>
  <si>
    <t xml:space="preserve">JHONATHAN FRANCO </t>
  </si>
  <si>
    <t xml:space="preserve">FRANK RAMIREZ </t>
  </si>
  <si>
    <t>YENIFER CRISTAL ROJAS</t>
  </si>
  <si>
    <t xml:space="preserve">JUAN DIEGO MUÑOZ </t>
  </si>
  <si>
    <t xml:space="preserve">DR SARA CAÑAS </t>
  </si>
  <si>
    <t xml:space="preserve">FARLEY OCAMPO </t>
  </si>
  <si>
    <t xml:space="preserve">SANTIAGO PULGARIN </t>
  </si>
  <si>
    <t xml:space="preserve">GILMA ROSA GUTIERREZ </t>
  </si>
  <si>
    <t xml:space="preserve">JOHAN COLORADO </t>
  </si>
  <si>
    <t xml:space="preserve">BRAYAN AMAYA </t>
  </si>
  <si>
    <t xml:space="preserve">JORGE IVAN GARCIA </t>
  </si>
  <si>
    <t xml:space="preserve">ESTIVER PEREZ </t>
  </si>
  <si>
    <t xml:space="preserve">DR JUAN CARLOS GOMEZ </t>
  </si>
  <si>
    <t xml:space="preserve">ANGELICA GALEANO </t>
  </si>
  <si>
    <t xml:space="preserve">LUIS FERNANDO SALAS </t>
  </si>
  <si>
    <t>LUZ MARINA OCAMPO</t>
  </si>
  <si>
    <t xml:space="preserve">NATALIA BEDOYA </t>
  </si>
  <si>
    <t xml:space="preserve">RUBIELA BERMUDEZ </t>
  </si>
  <si>
    <t xml:space="preserve">STIVEN LOPEZ </t>
  </si>
  <si>
    <t xml:space="preserve">LUZ MARINA CADAVID </t>
  </si>
  <si>
    <t>ESPOSO LUZ MARINA</t>
  </si>
  <si>
    <t>ALEXANDRA QUINTANA</t>
  </si>
  <si>
    <t xml:space="preserve">ORLANDO VANEGAS </t>
  </si>
  <si>
    <t xml:space="preserve">GLORIA INES SERNA </t>
  </si>
  <si>
    <t xml:space="preserve">ESTEFANIA MAYA </t>
  </si>
  <si>
    <t xml:space="preserve">ANDRES HIGUITA </t>
  </si>
  <si>
    <t xml:space="preserve">JONATHAN GUARIN </t>
  </si>
  <si>
    <t xml:space="preserve">MARIA CECILIA CORRALES </t>
  </si>
  <si>
    <t xml:space="preserve">SAMUEL GARCIA </t>
  </si>
  <si>
    <t xml:space="preserve">GERANY BERMUDEZ </t>
  </si>
  <si>
    <t xml:space="preserve">MIGUEL ANGEL ZAPATA </t>
  </si>
  <si>
    <t>SEBASTIAN ARISTIZABAL</t>
  </si>
  <si>
    <t>GLADYS ARREDONDO</t>
  </si>
  <si>
    <t xml:space="preserve">MANUELA ALVAREZ </t>
  </si>
  <si>
    <t xml:space="preserve">LUIS ELDRIGDE </t>
  </si>
  <si>
    <t xml:space="preserve">CRISTINA GOMEZ </t>
  </si>
  <si>
    <t xml:space="preserve">EMMANUEL LONDOÑO </t>
  </si>
  <si>
    <t xml:space="preserve">TAPABOCAS </t>
  </si>
  <si>
    <t xml:space="preserve">DANIELA GUTIERREZ </t>
  </si>
  <si>
    <t xml:space="preserve">JOHANA MUÑOZ </t>
  </si>
  <si>
    <t xml:space="preserve">EMERSON GUZMAN </t>
  </si>
  <si>
    <t xml:space="preserve">SAMUEL MARTINEZ </t>
  </si>
  <si>
    <t xml:space="preserve">DOÑA ANA </t>
  </si>
  <si>
    <t xml:space="preserve">NELSON GONZALEZ </t>
  </si>
  <si>
    <t xml:space="preserve">ROBERTO RODRIGUEZ </t>
  </si>
  <si>
    <t>MARIA EUGENIA HOYOS</t>
  </si>
  <si>
    <t>LUIS ELDRIDGE</t>
  </si>
  <si>
    <t>MARINA CIFUENTES</t>
  </si>
  <si>
    <t xml:space="preserve">HECTOR HENAO </t>
  </si>
  <si>
    <t xml:space="preserve">LUIS FERNANDO HERNANDEZ </t>
  </si>
  <si>
    <t>ARMANDO CALLE</t>
  </si>
  <si>
    <t>DRA YESSENIA VIDAL</t>
  </si>
  <si>
    <t xml:space="preserve">ARMANDO CALLE </t>
  </si>
  <si>
    <t xml:space="preserve">MAGALY BORGES </t>
  </si>
  <si>
    <t xml:space="preserve">LUIS ELDRIDGE </t>
  </si>
  <si>
    <t xml:space="preserve">LEIDY VANESSA GARCIA </t>
  </si>
  <si>
    <t xml:space="preserve">CARMEN USUGA </t>
  </si>
  <si>
    <t xml:space="preserve">LILIANA ZAPATA </t>
  </si>
  <si>
    <t xml:space="preserve">LUCELLY QUIRAMA </t>
  </si>
  <si>
    <t xml:space="preserve">ORLINDA LAVERDE </t>
  </si>
  <si>
    <t xml:space="preserve">GLORIA MORENO </t>
  </si>
  <si>
    <t>MARIA RAMIREZ</t>
  </si>
  <si>
    <t>DRA DANIELA BEDOYA</t>
  </si>
  <si>
    <t xml:space="preserve">MARGARITA MONSALVE </t>
  </si>
  <si>
    <t xml:space="preserve">AZUCENA VANEGAS </t>
  </si>
  <si>
    <t xml:space="preserve">TOTAL DRA DANIELA </t>
  </si>
  <si>
    <t xml:space="preserve">DORALBA FLOREZ </t>
  </si>
  <si>
    <t xml:space="preserve">ERIKA </t>
  </si>
  <si>
    <t xml:space="preserve">JUAN LUIS CARTAGENA </t>
  </si>
  <si>
    <t>AMONIO</t>
  </si>
  <si>
    <t xml:space="preserve">ANGERLY GARCIA </t>
  </si>
  <si>
    <t xml:space="preserve">GUILLERMO HERNANDO SALAS </t>
  </si>
  <si>
    <t xml:space="preserve">OLGA RIOS </t>
  </si>
  <si>
    <t>OLGA RIOS</t>
  </si>
  <si>
    <t xml:space="preserve">PEDRONEL MUNERA </t>
  </si>
  <si>
    <t xml:space="preserve">PAGO BOLSAS </t>
  </si>
  <si>
    <t xml:space="preserve">NANCY MARIN </t>
  </si>
  <si>
    <t xml:space="preserve">GLADYS MUNERA </t>
  </si>
  <si>
    <t xml:space="preserve">DIEGO AGUDELO </t>
  </si>
  <si>
    <t xml:space="preserve">ELIZABETH GUTIERREZ </t>
  </si>
  <si>
    <t>TOTAL DRA DANIELA</t>
  </si>
  <si>
    <t>BRAYAN ACEVEDO</t>
  </si>
  <si>
    <t xml:space="preserve">JEAN PINTO </t>
  </si>
  <si>
    <t>GERMAN HINCAPIE (PLACAS)</t>
  </si>
  <si>
    <t xml:space="preserve">JESUS TIQUE </t>
  </si>
  <si>
    <t>CRUZELBA TABARES</t>
  </si>
  <si>
    <t xml:space="preserve">SANDRA </t>
  </si>
  <si>
    <t xml:space="preserve">GLADYS CORTES </t>
  </si>
  <si>
    <t>MARIANA FRANCO</t>
  </si>
  <si>
    <t xml:space="preserve">CLAUDIA OSORIO </t>
  </si>
  <si>
    <t xml:space="preserve">LEONIAS HURTADO </t>
  </si>
  <si>
    <t xml:space="preserve">JUAN DANIEL CARDENAS </t>
  </si>
  <si>
    <t>CAROLINA SOTO</t>
  </si>
  <si>
    <t xml:space="preserve">ANDRES ARISTIZABAL </t>
  </si>
  <si>
    <t xml:space="preserve">LORENA MUSIS </t>
  </si>
  <si>
    <t xml:space="preserve">CAROLINA CORDOBA </t>
  </si>
  <si>
    <t xml:space="preserve">YIRA DIAZ </t>
  </si>
  <si>
    <t xml:space="preserve">YARLEDYS FADUL </t>
  </si>
  <si>
    <t xml:space="preserve">SEBASTIAN VILLA </t>
  </si>
  <si>
    <t xml:space="preserve">TATIANA CUELLAR </t>
  </si>
  <si>
    <t>MIGUEL ANGEL PALACIO</t>
  </si>
  <si>
    <t xml:space="preserve">MIGUEL ANGEL PALACIO </t>
  </si>
  <si>
    <t xml:space="preserve">JUAN GUILLERMO MEJIA </t>
  </si>
  <si>
    <t xml:space="preserve">GUSTAVO MARTINEZ </t>
  </si>
  <si>
    <t xml:space="preserve">DORA USUGA </t>
  </si>
  <si>
    <t>JOCELYN CASTRILLON</t>
  </si>
  <si>
    <t xml:space="preserve">JESSICA VILLEGAS </t>
  </si>
  <si>
    <t>ALEXANDER ALZATE</t>
  </si>
  <si>
    <t xml:space="preserve">JUAN DAVID CORREA </t>
  </si>
  <si>
    <t xml:space="preserve">SANTIAGO ARBOLEDA </t>
  </si>
  <si>
    <t>SARA MUÑOZ</t>
  </si>
  <si>
    <t xml:space="preserve">LUIS ENRIQUE MARTINEZ </t>
  </si>
  <si>
    <t xml:space="preserve">ESTEBAN BERRIO </t>
  </si>
  <si>
    <t xml:space="preserve">YASMIN PEREZ </t>
  </si>
  <si>
    <t>NATALY CHAVARRIA</t>
  </si>
  <si>
    <t xml:space="preserve">TANIA PANESSO </t>
  </si>
  <si>
    <t xml:space="preserve">ANDRES CAMILO GOMEZ </t>
  </si>
  <si>
    <t xml:space="preserve">DAVID JOSE GOMEZ </t>
  </si>
  <si>
    <t xml:space="preserve">MARIA EUGENIA ECHEVERRY </t>
  </si>
  <si>
    <t xml:space="preserve">OMAR VARGAS </t>
  </si>
  <si>
    <t xml:space="preserve">ANA ZULUAGA </t>
  </si>
  <si>
    <t xml:space="preserve">JAIME ALEJANDRO REYES </t>
  </si>
  <si>
    <t xml:space="preserve">MARTA LIBIA MURILLO </t>
  </si>
  <si>
    <t xml:space="preserve">DANIEL ESTEBAN MARTINEZ </t>
  </si>
  <si>
    <t>YESSICA VANESA</t>
  </si>
  <si>
    <t>DR DANIELA BEDOYA</t>
  </si>
  <si>
    <t>OSCAR ALEX DIAZ (LILIANA)</t>
  </si>
  <si>
    <t xml:space="preserve">LINA MARCELA GUZMAN </t>
  </si>
  <si>
    <t xml:space="preserve">WLATER CHAVARRIA </t>
  </si>
  <si>
    <t xml:space="preserve">ANTONIO MONSALVE </t>
  </si>
  <si>
    <t>DANIEL LOPEZ</t>
  </si>
  <si>
    <t xml:space="preserve">ANA MIREYA HEVIA </t>
  </si>
  <si>
    <t xml:space="preserve">BRANDON MONSALVE </t>
  </si>
  <si>
    <t xml:space="preserve">DRA ALEANDRA GARCES </t>
  </si>
  <si>
    <t>FERNEY AGUDELO</t>
  </si>
  <si>
    <t xml:space="preserve">JHON JAIRO OSPINA </t>
  </si>
  <si>
    <t xml:space="preserve">OMAIRA CHIRILOS </t>
  </si>
  <si>
    <t xml:space="preserve">VALENTINA ARIAS </t>
  </si>
  <si>
    <t xml:space="preserve">YAID IBAÑEZ </t>
  </si>
  <si>
    <t xml:space="preserve">DIEGO ROJAS </t>
  </si>
  <si>
    <t>GLORIA ELENA MORENO</t>
  </si>
  <si>
    <t>MARIA ROSALBA</t>
  </si>
  <si>
    <t xml:space="preserve">JOHAN OCAMPO </t>
  </si>
  <si>
    <t xml:space="preserve">SCARLET CALLEJAS </t>
  </si>
  <si>
    <t xml:space="preserve">YENY LONDOÑO </t>
  </si>
  <si>
    <t>ANDRES ORREGO</t>
  </si>
  <si>
    <t>LAURA MARIANA LONDOÑO</t>
  </si>
  <si>
    <t xml:space="preserve">JENIFER DUQUE </t>
  </si>
  <si>
    <t xml:space="preserve">YULIANA LOPEZ </t>
  </si>
  <si>
    <t xml:space="preserve">JUAN SEBASTIAN ESTRADA </t>
  </si>
  <si>
    <t xml:space="preserve">JOHAN ARROYAVE </t>
  </si>
  <si>
    <t xml:space="preserve">FELIPE ARROYAVE </t>
  </si>
  <si>
    <t>OLGA MONTAÑO</t>
  </si>
  <si>
    <t xml:space="preserve">ANY YULIERH SERNA </t>
  </si>
  <si>
    <t xml:space="preserve">RUBEN ROLDAN </t>
  </si>
  <si>
    <t xml:space="preserve">FREDY ALEJANDRO HERNANDEZ </t>
  </si>
  <si>
    <t xml:space="preserve">GIULIANO JARAMILLO </t>
  </si>
  <si>
    <t xml:space="preserve">MANUELA GAVIRIA </t>
  </si>
  <si>
    <t xml:space="preserve">KETTY MORALES </t>
  </si>
  <si>
    <t xml:space="preserve">ELSY LONDOÑO </t>
  </si>
  <si>
    <t>JOHANA RUIZ</t>
  </si>
  <si>
    <t xml:space="preserve">AURA AGUDELO </t>
  </si>
  <si>
    <t>FACTURA ORTHOCLASS</t>
  </si>
  <si>
    <t>ELIZABETH GUTIERREZ</t>
  </si>
  <si>
    <t xml:space="preserve">CAROLINA MERCADO </t>
  </si>
  <si>
    <t xml:space="preserve">EVER ANDRES GALEANO </t>
  </si>
  <si>
    <t xml:space="preserve">YESY NATALY HOLGUIN </t>
  </si>
  <si>
    <t xml:space="preserve">ANYCAR PERDOMO </t>
  </si>
  <si>
    <t>LAURA SANCHEZ</t>
  </si>
  <si>
    <t xml:space="preserve">JESSICA CASTRO </t>
  </si>
  <si>
    <t xml:space="preserve">TOTAL DR DANIELA BEDOYA </t>
  </si>
  <si>
    <t xml:space="preserve">LEONILA PULGARIN </t>
  </si>
  <si>
    <t xml:space="preserve">YIRLEAN PALOMEQUE </t>
  </si>
  <si>
    <t xml:space="preserve">BAIRON MONTOYA </t>
  </si>
  <si>
    <t xml:space="preserve">LUIS CARLOS GOEZ </t>
  </si>
  <si>
    <t>RUBEN DARIO MORA</t>
  </si>
  <si>
    <t xml:space="preserve">LUCERO AGUIRRE </t>
  </si>
  <si>
    <t xml:space="preserve">BRYAN UZCATEGUI </t>
  </si>
  <si>
    <t xml:space="preserve">LUIS RESTREPO </t>
  </si>
  <si>
    <t xml:space="preserve">MARIA EUGENIA HOYOS </t>
  </si>
  <si>
    <t xml:space="preserve">VANESSA AGUDELO </t>
  </si>
  <si>
    <t xml:space="preserve">MARCELA GOMEZ </t>
  </si>
  <si>
    <t xml:space="preserve">RUBEN DARIO MORA </t>
  </si>
  <si>
    <t xml:space="preserve">TIFANY MORA </t>
  </si>
  <si>
    <t xml:space="preserve">BRYAN CARDONA </t>
  </si>
  <si>
    <t>ZORAIDA CAMPOS</t>
  </si>
  <si>
    <t>BOLSAS Y CLICKS</t>
  </si>
  <si>
    <t xml:space="preserve">LENY GARCIA </t>
  </si>
  <si>
    <t>MARISOL OROZCO</t>
  </si>
  <si>
    <t xml:space="preserve">KARINA LEGONIA </t>
  </si>
  <si>
    <t xml:space="preserve">DEISY ALEJANDRA ARIAS </t>
  </si>
  <si>
    <t xml:space="preserve">LUCELLY DIAZ </t>
  </si>
  <si>
    <t xml:space="preserve">CLAUDIA CORTES </t>
  </si>
  <si>
    <t xml:space="preserve">JHON BAIRON GOMEZ </t>
  </si>
  <si>
    <t>DOÑA ANA</t>
  </si>
  <si>
    <t>ALMUERZO</t>
  </si>
  <si>
    <t xml:space="preserve">NORDEY VELASQUEZ </t>
  </si>
  <si>
    <t xml:space="preserve">TOTAL DR DANIELA </t>
  </si>
  <si>
    <t xml:space="preserve">PAGO YORDIN </t>
  </si>
  <si>
    <t xml:space="preserve">CUBETAS Y PAGO MOTOR </t>
  </si>
  <si>
    <t>PATRICIA VARELA</t>
  </si>
  <si>
    <t xml:space="preserve">TERESITA RIOS </t>
  </si>
  <si>
    <t>SAUL PALACIO</t>
  </si>
  <si>
    <t xml:space="preserve">YERLI ALEJANDRA GALLEGO </t>
  </si>
  <si>
    <t xml:space="preserve">PAGO 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</si>
</sst>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9" zoomScale="80" zoomScaleNormal="80" workbookViewId="0">
      <selection activeCell="A70" sqref="A7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53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52</v>
      </c>
      <c r="B3" s="8">
        <v>140000</v>
      </c>
      <c r="C3" s="8">
        <v>0</v>
      </c>
      <c r="D3" s="8">
        <f t="shared" ref="D3:D9" si="0">B3-C3</f>
        <v>140000</v>
      </c>
      <c r="E3" s="8">
        <f t="shared" ref="E3:E9" si="1">D3*60%</f>
        <v>84000</v>
      </c>
      <c r="F3" s="8">
        <f t="shared" ref="F3:F9" si="2">D3*40%</f>
        <v>56000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54</v>
      </c>
      <c r="B10" s="12">
        <f>SUM(B3:B9)</f>
        <v>140000</v>
      </c>
      <c r="C10" s="12">
        <f>SUM(C3:C9)</f>
        <v>0</v>
      </c>
      <c r="D10" s="12">
        <f>SUM(D3:D9)</f>
        <v>140000</v>
      </c>
      <c r="E10" s="12">
        <f>SUM(E3:E9)</f>
        <v>84000</v>
      </c>
      <c r="F10" s="12">
        <f>SUM(F3:F9)</f>
        <v>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56</v>
      </c>
      <c r="B12" s="8">
        <v>150000</v>
      </c>
      <c r="C12" s="8">
        <v>0</v>
      </c>
      <c r="D12" s="8">
        <f t="shared" ref="D12:D17" si="3">B12-C12</f>
        <v>150000</v>
      </c>
      <c r="E12" s="8">
        <f t="shared" ref="E12:E17" si="4">D12*60%</f>
        <v>90000</v>
      </c>
      <c r="F12" s="8">
        <f t="shared" ref="F12:F17" si="5">D12*40%</f>
        <v>60000</v>
      </c>
      <c r="H12" s="5"/>
      <c r="I12" s="6">
        <v>0</v>
      </c>
    </row>
    <row r="13" spans="1:33" x14ac:dyDescent="0.25">
      <c r="A13" s="5" t="s">
        <v>59</v>
      </c>
      <c r="B13" s="8">
        <v>450000</v>
      </c>
      <c r="C13" s="8">
        <v>30000</v>
      </c>
      <c r="D13" s="8">
        <f t="shared" si="3"/>
        <v>420000</v>
      </c>
      <c r="E13" s="8">
        <f t="shared" si="4"/>
        <v>252000</v>
      </c>
      <c r="F13" s="8">
        <f t="shared" si="5"/>
        <v>168000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SUM(E12:E17)</f>
        <v>342000</v>
      </c>
      <c r="F18" s="14">
        <f>SUM(F12:F17)</f>
        <v>228000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556000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57</v>
      </c>
      <c r="B29" s="21"/>
      <c r="C29" s="21"/>
      <c r="D29" s="21"/>
      <c r="E29" s="21"/>
      <c r="F29" s="21"/>
    </row>
    <row r="30" spans="1:33" s="2" customFormat="1" x14ac:dyDescent="0.25">
      <c r="A30" s="5" t="s">
        <v>51</v>
      </c>
      <c r="B30" s="8">
        <v>100000</v>
      </c>
      <c r="C30" s="8">
        <v>0</v>
      </c>
      <c r="D30" s="8">
        <f t="shared" ref="D30:D36" si="9">B30-C30</f>
        <v>100000</v>
      </c>
      <c r="E30" s="8">
        <f t="shared" ref="E30:E36" si="10">D30*60%</f>
        <v>60000</v>
      </c>
      <c r="F30" s="8">
        <f t="shared" ref="F30:F36" si="11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/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100000</v>
      </c>
      <c r="C37" s="21">
        <f>SUM(C30:C36)</f>
        <v>0</v>
      </c>
      <c r="D37" s="21">
        <f>SUM(D30:D36)</f>
        <v>100000</v>
      </c>
      <c r="E37" s="21">
        <f>SUM(E30:E36)</f>
        <v>60000</v>
      </c>
      <c r="F37" s="21">
        <f>SUM(F30:F36)</f>
        <v>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50</v>
      </c>
      <c r="B66" s="8">
        <v>40000</v>
      </c>
      <c r="C66" s="8">
        <v>0</v>
      </c>
      <c r="D66" s="8">
        <f t="shared" ref="D66:D78" si="15">B66-C66</f>
        <v>40000</v>
      </c>
      <c r="E66" s="8">
        <v>40000</v>
      </c>
      <c r="F66" s="8"/>
    </row>
    <row r="67" spans="1:6" x14ac:dyDescent="0.25">
      <c r="A67" s="5" t="s">
        <v>55</v>
      </c>
      <c r="B67" s="8">
        <v>50000</v>
      </c>
      <c r="C67" s="8">
        <v>20000</v>
      </c>
      <c r="D67" s="8">
        <f t="shared" si="15"/>
        <v>30000</v>
      </c>
      <c r="E67" s="8">
        <v>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ref="E68:E78" si="16">D68</f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90000</v>
      </c>
      <c r="C75" s="18">
        <f>SUM(C66:C74)</f>
        <v>20000</v>
      </c>
      <c r="D75" s="18">
        <f>SUM(D66:D74)</f>
        <v>70000</v>
      </c>
      <c r="E75" s="18">
        <f>SUM(E66:E71)</f>
        <v>70000</v>
      </c>
      <c r="F75" s="18"/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480000</v>
      </c>
      <c r="C98" s="27">
        <f>C97+C88+C79+C75+C64+C37+C28+C18+C10</f>
        <v>20000</v>
      </c>
      <c r="D98" s="27">
        <f>D97+D88+D79+D75+D64+D37+D28+D18+D10</f>
        <v>460000</v>
      </c>
      <c r="E98" s="27">
        <f>E97+E88+E79+E75+E64+E37+E28+E18+E10</f>
        <v>556000</v>
      </c>
      <c r="F98" s="27">
        <f>F97+F88+F79+F75+F64+F37+F28+F18+F10</f>
        <v>324000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323</v>
      </c>
      <c r="I2" s="23">
        <v>60000</v>
      </c>
    </row>
    <row r="3" spans="1:33" x14ac:dyDescent="0.25">
      <c r="A3" s="5" t="s">
        <v>175</v>
      </c>
      <c r="B3" s="8">
        <v>210000</v>
      </c>
      <c r="C3" s="8">
        <v>0</v>
      </c>
      <c r="D3" s="8">
        <f t="shared" ref="D3:D9" si="0">B3-C3</f>
        <v>210000</v>
      </c>
      <c r="E3" s="8">
        <f t="shared" ref="E3:E9" si="1">D3*60%</f>
        <v>126000</v>
      </c>
      <c r="F3" s="8">
        <f t="shared" ref="F3:F9" si="2">D3*40%</f>
        <v>84000</v>
      </c>
      <c r="H3" s="5"/>
      <c r="I3" s="6">
        <v>0</v>
      </c>
    </row>
    <row r="4" spans="1:33" x14ac:dyDescent="0.25">
      <c r="A4" s="5" t="s">
        <v>178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330000</v>
      </c>
      <c r="C10" s="12">
        <f>SUM(C3:C9)</f>
        <v>0</v>
      </c>
      <c r="D10" s="12">
        <f>SUM(D3:D9)</f>
        <v>330000</v>
      </c>
      <c r="E10" s="12">
        <f>SUM(E3:E8)</f>
        <v>198000</v>
      </c>
      <c r="F10" s="12">
        <f>SUM(F3:F9)</f>
        <v>132000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60</v>
      </c>
      <c r="B12" s="8">
        <v>100000</v>
      </c>
      <c r="C12" s="8">
        <v>4000</v>
      </c>
      <c r="D12" s="8">
        <f t="shared" ref="D12:D17" si="3">B12-C12</f>
        <v>96000</v>
      </c>
      <c r="E12" s="8">
        <f t="shared" ref="E12:E17" si="4">D12*60%</f>
        <v>57600</v>
      </c>
      <c r="F12" s="8">
        <f t="shared" ref="F12:F17" si="5">D12*40%</f>
        <v>38400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4000</v>
      </c>
      <c r="D18" s="14">
        <f>SUM(D12:D12)</f>
        <v>96000</v>
      </c>
      <c r="E18" s="14">
        <f>SUM(E12:E12)</f>
        <v>57600</v>
      </c>
      <c r="F18" s="14">
        <f>SUM(F12:F12)</f>
        <v>38400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513600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453600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174</v>
      </c>
      <c r="B30" s="8">
        <v>300000</v>
      </c>
      <c r="C30" s="8">
        <v>0</v>
      </c>
      <c r="D30" s="8">
        <f t="shared" ref="D30:D36" si="9">B30-C30</f>
        <v>300000</v>
      </c>
      <c r="E30" s="8">
        <f t="shared" ref="E30:E36" si="10">D30*60%</f>
        <v>180000</v>
      </c>
      <c r="F30" s="8">
        <f t="shared" ref="F30:F36" si="11">D30*40%</f>
        <v>120000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176</v>
      </c>
      <c r="B31" s="8">
        <v>30000</v>
      </c>
      <c r="C31" s="8">
        <v>0</v>
      </c>
      <c r="D31" s="8">
        <f t="shared" si="9"/>
        <v>30000</v>
      </c>
      <c r="E31" s="8">
        <f t="shared" si="10"/>
        <v>18000</v>
      </c>
      <c r="F31" s="8">
        <f t="shared" si="11"/>
        <v>12000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177</v>
      </c>
      <c r="B32" s="8">
        <v>100000</v>
      </c>
      <c r="C32" s="8">
        <v>0</v>
      </c>
      <c r="D32" s="8">
        <f t="shared" si="9"/>
        <v>100000</v>
      </c>
      <c r="E32" s="8">
        <f t="shared" si="10"/>
        <v>60000</v>
      </c>
      <c r="F32" s="8">
        <f t="shared" si="11"/>
        <v>40000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430000</v>
      </c>
      <c r="C37" s="21">
        <f>SUM(C30:C36)</f>
        <v>0</v>
      </c>
      <c r="D37" s="21">
        <f>SUM(D30:D36)</f>
        <v>430000</v>
      </c>
      <c r="E37" s="21">
        <f>SUM(E30:E36)</f>
        <v>258000</v>
      </c>
      <c r="F37" s="21">
        <f>SUM(F30:F34)</f>
        <v>172000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860000</v>
      </c>
      <c r="C98" s="27">
        <f>C97+C88+C79+C75+C64+C37+C28+C18+C10</f>
        <v>4000</v>
      </c>
      <c r="D98" s="27">
        <f>D97+D88+D79+D75+D64+D37+D28+D18+D10</f>
        <v>856000</v>
      </c>
      <c r="E98" s="27">
        <f>E97+E88+E79+E75+E64+E37+E28+E18+E10</f>
        <v>513600</v>
      </c>
      <c r="F98" s="27">
        <f>F97+F88+F79+F75+F64+F37+F28+F18+F10</f>
        <v>342400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H6" sqref="H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182</v>
      </c>
      <c r="B3" s="8">
        <v>380000</v>
      </c>
      <c r="C3" s="8">
        <v>0</v>
      </c>
      <c r="D3" s="8">
        <f t="shared" ref="D3:D9" si="0">B3-C3</f>
        <v>380000</v>
      </c>
      <c r="E3" s="8">
        <f t="shared" ref="E3:E9" si="1">D3*60%</f>
        <v>228000</v>
      </c>
      <c r="F3" s="8">
        <f t="shared" ref="F3:F9" si="2">D3*40%</f>
        <v>152000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380000</v>
      </c>
      <c r="C10" s="12">
        <f>SUM(C3:C9)</f>
        <v>0</v>
      </c>
      <c r="D10" s="12">
        <f>SUM(D3:D9)</f>
        <v>380000</v>
      </c>
      <c r="E10" s="12">
        <f>SUM(E3:E9)</f>
        <v>228000</v>
      </c>
      <c r="F10" s="12">
        <f>SUM(F3:F9)</f>
        <v>152000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92</v>
      </c>
      <c r="B12" s="8">
        <v>400000</v>
      </c>
      <c r="C12" s="8">
        <v>150000</v>
      </c>
      <c r="D12" s="8">
        <f t="shared" ref="D12:D17" si="3">B12-C12</f>
        <v>250000</v>
      </c>
      <c r="E12" s="8">
        <f t="shared" ref="E12:E17" si="4">D12*60%</f>
        <v>150000</v>
      </c>
      <c r="F12" s="8">
        <f t="shared" ref="F12:F17" si="5">D12*40%</f>
        <v>100000</v>
      </c>
      <c r="H12" s="5"/>
      <c r="I12" s="6">
        <v>0</v>
      </c>
    </row>
    <row r="13" spans="1:33" x14ac:dyDescent="0.25">
      <c r="A13" s="5" t="s">
        <v>179</v>
      </c>
      <c r="B13" s="8">
        <v>150000</v>
      </c>
      <c r="C13" s="8">
        <v>0</v>
      </c>
      <c r="D13" s="8">
        <f t="shared" si="3"/>
        <v>150000</v>
      </c>
      <c r="E13" s="8">
        <f t="shared" si="4"/>
        <v>90000</v>
      </c>
      <c r="F13" s="8">
        <f t="shared" si="5"/>
        <v>60000</v>
      </c>
      <c r="H13" s="5"/>
      <c r="I13" s="6">
        <v>0</v>
      </c>
    </row>
    <row r="14" spans="1:33" x14ac:dyDescent="0.25">
      <c r="A14" s="5" t="s">
        <v>102</v>
      </c>
      <c r="B14" s="8">
        <v>200000</v>
      </c>
      <c r="C14" s="8">
        <v>0</v>
      </c>
      <c r="D14" s="8">
        <f t="shared" si="3"/>
        <v>200000</v>
      </c>
      <c r="E14" s="8">
        <f t="shared" si="4"/>
        <v>120000</v>
      </c>
      <c r="F14" s="8">
        <f t="shared" si="5"/>
        <v>80000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400000</v>
      </c>
      <c r="C18" s="14">
        <f>SUM(C12:C12)</f>
        <v>150000</v>
      </c>
      <c r="D18" s="14">
        <f>SUM(D12:D12)</f>
        <v>250000</v>
      </c>
      <c r="E18" s="14">
        <f>SUM(E12:E17)</f>
        <v>360000</v>
      </c>
      <c r="F18" s="14">
        <f>SUM(F12:F17)</f>
        <v>240000</v>
      </c>
      <c r="I18" s="2">
        <f>SUM(I2:I6)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1182000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1182000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106</v>
      </c>
      <c r="B80" s="40"/>
      <c r="C80" s="40"/>
      <c r="D80" s="40"/>
      <c r="E80" s="40"/>
      <c r="F80" s="40"/>
    </row>
    <row r="81" spans="1:6" x14ac:dyDescent="0.25">
      <c r="A81" s="28" t="s">
        <v>184</v>
      </c>
      <c r="B81" s="29">
        <v>90000</v>
      </c>
      <c r="C81" s="29">
        <v>0</v>
      </c>
      <c r="D81" s="29">
        <f>B81-C81</f>
        <v>90000</v>
      </c>
      <c r="E81" s="29">
        <f>D81*60%</f>
        <v>54000</v>
      </c>
      <c r="F81" s="29">
        <f>D81*40%</f>
        <v>36000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90000</v>
      </c>
      <c r="C88" s="40">
        <f>SUM(C81:C87)</f>
        <v>0</v>
      </c>
      <c r="D88" s="40">
        <f>SUM(D81:D87)</f>
        <v>90000</v>
      </c>
      <c r="E88" s="40">
        <f>SUM(E81:E87)</f>
        <v>54000</v>
      </c>
      <c r="F88" s="40">
        <f>SUM(F81:F87)</f>
        <v>36000</v>
      </c>
    </row>
    <row r="89" spans="1:6" x14ac:dyDescent="0.25">
      <c r="A89" s="41" t="s">
        <v>180</v>
      </c>
      <c r="B89" s="42"/>
      <c r="C89" s="42"/>
      <c r="D89" s="42"/>
      <c r="E89" s="42"/>
      <c r="F89" s="42"/>
    </row>
    <row r="90" spans="1:6" x14ac:dyDescent="0.25">
      <c r="A90" s="28" t="s">
        <v>181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 t="s">
        <v>183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D91*40%</f>
        <v>180000</v>
      </c>
      <c r="F91" s="29">
        <f>D91*60%</f>
        <v>270000</v>
      </c>
    </row>
    <row r="92" spans="1:6" x14ac:dyDescent="0.25">
      <c r="A92" s="28" t="s">
        <v>184</v>
      </c>
      <c r="B92" s="29">
        <v>450000</v>
      </c>
      <c r="C92" s="29">
        <v>0</v>
      </c>
      <c r="D92" s="29">
        <f t="shared" si="20"/>
        <v>450000</v>
      </c>
      <c r="E92" s="29">
        <f>D92*40%</f>
        <v>180000</v>
      </c>
      <c r="F92" s="29">
        <f>D92*60%</f>
        <v>270000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ref="E93:E96" si="21">D93*60%</f>
        <v>0</v>
      </c>
      <c r="F93" s="29">
        <f t="shared" ref="F93:F96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1350000</v>
      </c>
      <c r="C97" s="42">
        <f>SUM(C90:C96)</f>
        <v>0</v>
      </c>
      <c r="D97" s="42">
        <f>SUM(D90:D96)</f>
        <v>1350000</v>
      </c>
      <c r="E97" s="42">
        <f>SUM(E90:E96)</f>
        <v>540000</v>
      </c>
      <c r="F97" s="42">
        <f>SUM(F90:F96)</f>
        <v>810000</v>
      </c>
    </row>
    <row r="98" spans="1:6" x14ac:dyDescent="0.25">
      <c r="A98" s="26" t="s">
        <v>11</v>
      </c>
      <c r="B98" s="27">
        <f>B97+B88+B79+B75+B64+B37+B28+B18+B10</f>
        <v>2220000</v>
      </c>
      <c r="C98" s="27">
        <f>C97+C88+C79+C75+C64+C37+C28+C18+C10</f>
        <v>150000</v>
      </c>
      <c r="D98" s="27">
        <f>D97+D88+D79+D75+D64+D37+D28+D18+D10</f>
        <v>2070000</v>
      </c>
      <c r="E98" s="27">
        <f>E97+E88+E79+E75+E64+E37+E28+E18+E10</f>
        <v>1182000</v>
      </c>
      <c r="F98" s="27">
        <f>F97+F88+F79+F75+F64+F37+F28+F18+F10</f>
        <v>1238000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8" sqref="F1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183</v>
      </c>
      <c r="B3" s="8">
        <v>450000</v>
      </c>
      <c r="C3" s="8">
        <v>0</v>
      </c>
      <c r="D3" s="8">
        <f t="shared" ref="D3:D9" si="0">B3-C3</f>
        <v>450000</v>
      </c>
      <c r="E3" s="8">
        <f t="shared" ref="E3:E9" si="1">D3*60%</f>
        <v>270000</v>
      </c>
      <c r="F3" s="8">
        <f t="shared" ref="F3:F9" si="2">D3*40%</f>
        <v>180000</v>
      </c>
      <c r="H3" s="5"/>
      <c r="I3" s="6">
        <v>0</v>
      </c>
    </row>
    <row r="4" spans="1:33" x14ac:dyDescent="0.25">
      <c r="A4" s="5" t="s">
        <v>188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530000</v>
      </c>
      <c r="C10" s="12">
        <f>SUM(C3:C9)</f>
        <v>0</v>
      </c>
      <c r="D10" s="12">
        <f>SUM(D3:D9)</f>
        <v>530000</v>
      </c>
      <c r="E10" s="12">
        <f>SUM(E3:E8)</f>
        <v>318000</v>
      </c>
      <c r="F10" s="12">
        <f>SUM(F3:F8)</f>
        <v>212000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186</v>
      </c>
      <c r="B12" s="8">
        <v>80000</v>
      </c>
      <c r="C12" s="8">
        <v>0</v>
      </c>
      <c r="D12" s="8">
        <f t="shared" ref="D12:D17" si="3">B12-C12</f>
        <v>80000</v>
      </c>
      <c r="E12" s="8">
        <f t="shared" ref="E12:E17" si="4">D12*60%</f>
        <v>48000</v>
      </c>
      <c r="F12" s="8">
        <f t="shared" ref="F12:F17" si="5">D12*40%</f>
        <v>32000</v>
      </c>
      <c r="H12" s="5"/>
      <c r="I12" s="6">
        <v>0</v>
      </c>
    </row>
    <row r="13" spans="1:33" x14ac:dyDescent="0.25">
      <c r="A13" s="5" t="s">
        <v>190</v>
      </c>
      <c r="B13" s="8">
        <v>80000</v>
      </c>
      <c r="C13" s="8">
        <v>0</v>
      </c>
      <c r="D13" s="8">
        <f t="shared" si="3"/>
        <v>80000</v>
      </c>
      <c r="E13" s="8">
        <f t="shared" si="4"/>
        <v>48000</v>
      </c>
      <c r="F13" s="8">
        <f t="shared" si="5"/>
        <v>32000</v>
      </c>
      <c r="H13" s="5"/>
      <c r="I13" s="6">
        <v>0</v>
      </c>
    </row>
    <row r="14" spans="1:33" x14ac:dyDescent="0.25">
      <c r="A14" s="5" t="s">
        <v>312</v>
      </c>
      <c r="B14" s="8">
        <v>90000</v>
      </c>
      <c r="C14" s="8">
        <v>0</v>
      </c>
      <c r="D14" s="8">
        <f t="shared" si="3"/>
        <v>90000</v>
      </c>
      <c r="E14" s="8">
        <f t="shared" si="4"/>
        <v>54000</v>
      </c>
      <c r="F14" s="8">
        <f t="shared" si="5"/>
        <v>36000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80000</v>
      </c>
      <c r="C18" s="14">
        <f>SUM(C12:C12)</f>
        <v>0</v>
      </c>
      <c r="D18" s="14">
        <f>SUM(D12:D12)</f>
        <v>80000</v>
      </c>
      <c r="E18" s="14">
        <f>SUM(E12:E17)</f>
        <v>150000</v>
      </c>
      <c r="F18" s="14">
        <f>SUM(F12:F15)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187</v>
      </c>
      <c r="B20" s="8">
        <v>500000</v>
      </c>
      <c r="C20" s="8">
        <v>0</v>
      </c>
      <c r="D20" s="8">
        <f t="shared" ref="D20:D27" si="6">B20-C20</f>
        <v>500000</v>
      </c>
      <c r="E20" s="19">
        <f t="shared" ref="E20:E27" si="7">D20*60%</f>
        <v>300000</v>
      </c>
      <c r="F20" s="19">
        <f t="shared" ref="F20:F27" si="8">D20*40%</f>
        <v>200000</v>
      </c>
    </row>
    <row r="21" spans="1:33" x14ac:dyDescent="0.25">
      <c r="A21" s="5" t="s">
        <v>189</v>
      </c>
      <c r="B21" s="8">
        <v>500000</v>
      </c>
      <c r="C21" s="8">
        <v>150000</v>
      </c>
      <c r="D21" s="8">
        <f t="shared" si="6"/>
        <v>350000</v>
      </c>
      <c r="E21" s="8">
        <f t="shared" si="7"/>
        <v>210000</v>
      </c>
      <c r="F21" s="8">
        <f t="shared" si="8"/>
        <v>140000</v>
      </c>
      <c r="H21" s="9" t="s">
        <v>13</v>
      </c>
      <c r="I21" s="10">
        <f>E98</f>
        <v>978000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1000000</v>
      </c>
      <c r="C28" s="16">
        <f>SUM(C20:C27)</f>
        <v>150000</v>
      </c>
      <c r="D28" s="16">
        <f>SUM(D20:D27)</f>
        <v>850000</v>
      </c>
      <c r="E28" s="16">
        <f>SUM(E20:E24)</f>
        <v>510000</v>
      </c>
      <c r="F28" s="16">
        <f>SUM(F20:F23)</f>
        <v>340000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185</v>
      </c>
      <c r="B30" s="8">
        <v>160000</v>
      </c>
      <c r="C30" s="8">
        <v>160000</v>
      </c>
      <c r="D30" s="8"/>
      <c r="E30" s="8"/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ref="D31:D36" si="9">B31-C31</f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160000</v>
      </c>
      <c r="C37" s="21">
        <f>SUM(C30:C36)</f>
        <v>160000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1770000</v>
      </c>
      <c r="C98" s="27">
        <f>C97+C88+C79+C75+C64+C37+C28+C18+C10</f>
        <v>310000</v>
      </c>
      <c r="D98" s="27">
        <f>D97+D88+D79+D75+D64+D37+D28+D18+D10</f>
        <v>1460000</v>
      </c>
      <c r="E98" s="27">
        <f>E97+E88+E79+E75+E64+E37+E28+E18+E10</f>
        <v>978000</v>
      </c>
      <c r="F98" s="27">
        <f>F97+F88+F79+F75+F64+F37+F28+F18+F10</f>
        <v>652000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:B66"/>
    </sheetView>
  </sheetViews>
  <sheetFormatPr baseColWidth="10" defaultRowHeight="15" x14ac:dyDescent="0.25"/>
  <cols>
    <col min="1" max="1" width="30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198</v>
      </c>
      <c r="I2" s="23">
        <v>81500</v>
      </c>
    </row>
    <row r="3" spans="1:33" x14ac:dyDescent="0.25">
      <c r="A3" s="5" t="s">
        <v>183</v>
      </c>
      <c r="B3" s="8">
        <v>280000</v>
      </c>
      <c r="C3" s="8">
        <v>0</v>
      </c>
      <c r="D3" s="8">
        <f t="shared" ref="D3:D9" si="0">B3-C3</f>
        <v>280000</v>
      </c>
      <c r="E3" s="8">
        <f t="shared" ref="E3:E9" si="1">D3*60%</f>
        <v>168000</v>
      </c>
      <c r="F3" s="8">
        <f t="shared" ref="F3:F9" si="2">D3*40%</f>
        <v>112000</v>
      </c>
      <c r="H3" s="5"/>
      <c r="I3" s="6"/>
    </row>
    <row r="4" spans="1:33" x14ac:dyDescent="0.25">
      <c r="A4" s="5" t="s">
        <v>199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360000</v>
      </c>
      <c r="C10" s="12">
        <f>SUM(C3:C9)</f>
        <v>0</v>
      </c>
      <c r="D10" s="12">
        <f>SUM(D3:D6)</f>
        <v>360000</v>
      </c>
      <c r="E10" s="12">
        <f>SUM(E3:E6)</f>
        <v>216000</v>
      </c>
      <c r="F10" s="12">
        <f>SUM(F3:F9)</f>
        <v>144000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195</v>
      </c>
      <c r="B12" s="8">
        <v>500000</v>
      </c>
      <c r="C12" s="8">
        <v>140000</v>
      </c>
      <c r="D12" s="8">
        <f t="shared" ref="D12:D17" si="3">B12-C12</f>
        <v>360000</v>
      </c>
      <c r="E12" s="8">
        <f>D12-F12</f>
        <v>260000</v>
      </c>
      <c r="F12" s="8">
        <v>100000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500000</v>
      </c>
      <c r="C18" s="14">
        <f>SUM(C12:C12)</f>
        <v>140000</v>
      </c>
      <c r="D18" s="14">
        <f>SUM(D12:D12)</f>
        <v>360000</v>
      </c>
      <c r="E18" s="14">
        <f>SUM(E12:E12)</f>
        <v>260000</v>
      </c>
      <c r="F18" s="14">
        <f>SUM(F12:F12)</f>
        <v>100000</v>
      </c>
      <c r="I18" s="2">
        <f>SUM(I2:I6)</f>
        <v>81500</v>
      </c>
    </row>
    <row r="19" spans="1:33" x14ac:dyDescent="0.25">
      <c r="A19" s="15" t="s">
        <v>191</v>
      </c>
      <c r="B19" s="16"/>
      <c r="C19" s="16"/>
      <c r="D19" s="16"/>
      <c r="E19" s="16"/>
      <c r="F19" s="16"/>
    </row>
    <row r="20" spans="1:33" x14ac:dyDescent="0.25">
      <c r="A20" s="5" t="s">
        <v>192</v>
      </c>
      <c r="B20" s="8">
        <v>100000</v>
      </c>
      <c r="C20" s="8">
        <v>60000</v>
      </c>
      <c r="D20" s="8">
        <f>C26</f>
        <v>0</v>
      </c>
      <c r="E20" s="19">
        <f t="shared" ref="E20:E27" si="6">D20*60%</f>
        <v>0</v>
      </c>
      <c r="F20" s="19">
        <v>40000</v>
      </c>
    </row>
    <row r="21" spans="1:33" x14ac:dyDescent="0.25">
      <c r="A21" s="5" t="s">
        <v>196</v>
      </c>
      <c r="B21" s="8">
        <v>90000</v>
      </c>
      <c r="C21" s="8">
        <v>0</v>
      </c>
      <c r="D21" s="8">
        <f t="shared" ref="D21:D27" si="7">B21-C21</f>
        <v>90000</v>
      </c>
      <c r="E21" s="8">
        <f t="shared" si="6"/>
        <v>54000</v>
      </c>
      <c r="F21" s="8">
        <f t="shared" ref="F21:F27" si="8">D21*40%</f>
        <v>36000</v>
      </c>
      <c r="H21" s="9" t="s">
        <v>13</v>
      </c>
      <c r="I21" s="10">
        <f>E98</f>
        <v>1498000</v>
      </c>
    </row>
    <row r="22" spans="1:33" x14ac:dyDescent="0.25">
      <c r="A22" s="5" t="s">
        <v>200</v>
      </c>
      <c r="B22" s="8">
        <v>320000</v>
      </c>
      <c r="C22" s="8">
        <v>60000</v>
      </c>
      <c r="D22" s="8">
        <f>B22-C22</f>
        <v>260000</v>
      </c>
      <c r="E22" s="8">
        <f>D22*100%</f>
        <v>260000</v>
      </c>
      <c r="F22" s="8"/>
      <c r="H22" s="9" t="s">
        <v>7</v>
      </c>
      <c r="I22" s="10">
        <f>I18</f>
        <v>81500</v>
      </c>
    </row>
    <row r="23" spans="1:33" x14ac:dyDescent="0.25">
      <c r="A23" s="5"/>
      <c r="B23" s="8">
        <v>0</v>
      </c>
      <c r="C23" s="8">
        <v>0</v>
      </c>
      <c r="D23" s="8">
        <f t="shared" si="7"/>
        <v>0</v>
      </c>
      <c r="E23" s="8">
        <f t="shared" si="6"/>
        <v>0</v>
      </c>
      <c r="F23" s="8">
        <f t="shared" si="8"/>
        <v>0</v>
      </c>
      <c r="H23" s="9" t="s">
        <v>12</v>
      </c>
      <c r="I23" s="10">
        <f>I21-I22</f>
        <v>1416500</v>
      </c>
    </row>
    <row r="24" spans="1:33" x14ac:dyDescent="0.25">
      <c r="A24" s="5"/>
      <c r="B24" s="8">
        <v>0</v>
      </c>
      <c r="C24" s="8">
        <v>0</v>
      </c>
      <c r="D24" s="8">
        <f t="shared" si="7"/>
        <v>0</v>
      </c>
      <c r="E24" s="8">
        <f t="shared" si="6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7"/>
        <v>0</v>
      </c>
      <c r="E25" s="8">
        <f t="shared" si="6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7"/>
        <v>0</v>
      </c>
      <c r="E26" s="8">
        <f t="shared" si="6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7"/>
        <v>0</v>
      </c>
      <c r="E27" s="8">
        <f t="shared" si="6"/>
        <v>0</v>
      </c>
      <c r="F27" s="8">
        <f t="shared" si="8"/>
        <v>0</v>
      </c>
      <c r="H27" s="2"/>
    </row>
    <row r="28" spans="1:33" x14ac:dyDescent="0.25">
      <c r="A28" s="15" t="s">
        <v>194</v>
      </c>
      <c r="B28" s="16">
        <f>SUM(B20:B27)</f>
        <v>510000</v>
      </c>
      <c r="C28" s="16">
        <f>SUM(C20:C27)</f>
        <v>120000</v>
      </c>
      <c r="D28" s="16">
        <f>SUM(D20:D27)</f>
        <v>350000</v>
      </c>
      <c r="E28" s="16">
        <f>SUM(E20:E27)</f>
        <v>314000</v>
      </c>
      <c r="F28" s="16">
        <f>SUM(F20:F27)</f>
        <v>76000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197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202</v>
      </c>
      <c r="B66" s="8">
        <v>400000</v>
      </c>
      <c r="C66" s="8">
        <v>0</v>
      </c>
      <c r="D66" s="8">
        <f t="shared" ref="D66:D78" si="15">B66-C66</f>
        <v>400000</v>
      </c>
      <c r="E66" s="8">
        <f t="shared" ref="E66:E78" si="16">D66</f>
        <v>400000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0</v>
      </c>
      <c r="D75" s="18">
        <f>SUM(D66:D74)</f>
        <v>400000</v>
      </c>
      <c r="E75" s="18">
        <f>SUM(E66:E74)</f>
        <v>400000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141</v>
      </c>
      <c r="B89" s="42"/>
      <c r="C89" s="42"/>
      <c r="D89" s="42"/>
      <c r="E89" s="42"/>
      <c r="F89" s="42"/>
    </row>
    <row r="90" spans="1:6" x14ac:dyDescent="0.25">
      <c r="A90" s="28" t="s">
        <v>193</v>
      </c>
      <c r="B90" s="29">
        <v>200000</v>
      </c>
      <c r="C90" s="29">
        <v>0</v>
      </c>
      <c r="D90" s="29">
        <f>B90-C90</f>
        <v>200000</v>
      </c>
      <c r="E90" s="29">
        <f>D90*40%</f>
        <v>80000</v>
      </c>
      <c r="F90" s="29">
        <f>D90*60%</f>
        <v>120000</v>
      </c>
    </row>
    <row r="91" spans="1:6" x14ac:dyDescent="0.25">
      <c r="A91" s="28" t="s">
        <v>183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D91*40%</f>
        <v>180000</v>
      </c>
      <c r="F91" s="29">
        <f>D91*60%</f>
        <v>270000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650000</v>
      </c>
      <c r="C97" s="42">
        <f>SUM(C90:C96)</f>
        <v>0</v>
      </c>
      <c r="D97" s="42">
        <f>SUM(D90:D96)</f>
        <v>650000</v>
      </c>
      <c r="E97" s="42">
        <f>SUM(E90:E96)</f>
        <v>260000</v>
      </c>
      <c r="F97" s="42">
        <f>SUM(F90:F96)</f>
        <v>390000</v>
      </c>
    </row>
    <row r="98" spans="1:6" x14ac:dyDescent="0.25">
      <c r="A98" s="26" t="s">
        <v>11</v>
      </c>
      <c r="B98" s="27">
        <f>B97+B88+B79+B75+B64+B37+B28+B18+B10</f>
        <v>2500000</v>
      </c>
      <c r="C98" s="27">
        <f>C97+C88+C79+C75+C64+C37+C28+C18+C10</f>
        <v>260000</v>
      </c>
      <c r="D98" s="27">
        <f>D97+D88+D79+D75+D64+D37+D28+D18+D10</f>
        <v>2200000</v>
      </c>
      <c r="E98" s="27">
        <f>E97+E88+E79+E75+E64+E37+E28+E18+E10</f>
        <v>1498000</v>
      </c>
      <c r="F98" s="27">
        <f>F97+F88+F79+F75+F64+F37+F28+F18+F10</f>
        <v>742000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204</v>
      </c>
      <c r="I2" s="23">
        <v>97600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/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/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203</v>
      </c>
      <c r="B12" s="8">
        <v>150000</v>
      </c>
      <c r="C12" s="8">
        <v>15000</v>
      </c>
      <c r="D12" s="8">
        <f t="shared" ref="D12:D17" si="3">B12-C12</f>
        <v>135000</v>
      </c>
      <c r="E12" s="8">
        <f t="shared" ref="E12:E17" si="4">D12*60%</f>
        <v>81000</v>
      </c>
      <c r="F12" s="8">
        <f t="shared" ref="F12:F17" si="5">D12*40%</f>
        <v>54000</v>
      </c>
      <c r="H12" s="5"/>
      <c r="I12" s="6">
        <v>0</v>
      </c>
    </row>
    <row r="13" spans="1:33" x14ac:dyDescent="0.25">
      <c r="A13" s="5" t="s">
        <v>170</v>
      </c>
      <c r="B13" s="8">
        <v>220000</v>
      </c>
      <c r="C13" s="8">
        <v>0</v>
      </c>
      <c r="D13" s="8">
        <f t="shared" si="3"/>
        <v>220000</v>
      </c>
      <c r="E13" s="8">
        <f t="shared" si="4"/>
        <v>132000</v>
      </c>
      <c r="F13" s="8">
        <f t="shared" si="5"/>
        <v>88000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15000</v>
      </c>
      <c r="D18" s="14">
        <f>SUM(D12:D12)</f>
        <v>135000</v>
      </c>
      <c r="E18" s="14">
        <f>SUM(E12:E17)</f>
        <v>213000</v>
      </c>
      <c r="F18" s="14">
        <f>SUM(F12:F17)</f>
        <v>142000</v>
      </c>
      <c r="I18" s="2">
        <f>SUM(I2:I12)</f>
        <v>97600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192</v>
      </c>
      <c r="B20" s="8">
        <v>350000</v>
      </c>
      <c r="C20" s="8">
        <v>0</v>
      </c>
      <c r="D20" s="8">
        <f t="shared" ref="D20:D27" si="6">B20-C20</f>
        <v>350000</v>
      </c>
      <c r="E20" s="19">
        <f>D20-F20</f>
        <v>345000</v>
      </c>
      <c r="F20" s="19">
        <v>5000</v>
      </c>
    </row>
    <row r="21" spans="1:33" x14ac:dyDescent="0.25">
      <c r="A21" s="5" t="s">
        <v>205</v>
      </c>
      <c r="B21" s="8">
        <v>70000</v>
      </c>
      <c r="C21" s="8">
        <v>0</v>
      </c>
      <c r="D21" s="8">
        <f t="shared" si="6"/>
        <v>70000</v>
      </c>
      <c r="E21" s="8">
        <f t="shared" ref="E21:E27" si="7">D21*60%</f>
        <v>42000</v>
      </c>
      <c r="F21" s="8">
        <f t="shared" ref="F21:F27" si="8">D21*40%</f>
        <v>28000</v>
      </c>
      <c r="H21" s="9" t="s">
        <v>13</v>
      </c>
      <c r="I21" s="10">
        <f>E98</f>
        <v>980000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97600</v>
      </c>
    </row>
    <row r="23" spans="1:33" x14ac:dyDescent="0.25">
      <c r="A23" s="5"/>
      <c r="B23" s="8">
        <v>0</v>
      </c>
      <c r="C23" s="8">
        <v>0</v>
      </c>
      <c r="D23" s="8">
        <f>B23-C23</f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882400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420000</v>
      </c>
      <c r="C28" s="16">
        <f>SUM(C20:C27)</f>
        <v>0</v>
      </c>
      <c r="D28" s="16">
        <f>SUM(D20:D27)</f>
        <v>420000</v>
      </c>
      <c r="E28" s="16">
        <f>SUM(E20:E27)</f>
        <v>387000</v>
      </c>
      <c r="F28" s="16">
        <f>SUM(F20:F27)</f>
        <v>33000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201</v>
      </c>
      <c r="B66" s="8">
        <v>450000</v>
      </c>
      <c r="C66" s="8">
        <v>70000</v>
      </c>
      <c r="D66" s="8">
        <f t="shared" ref="D66:D78" si="15">B66-C66</f>
        <v>380000</v>
      </c>
      <c r="E66" s="8">
        <f t="shared" ref="E66:E78" si="16">D66</f>
        <v>380000</v>
      </c>
      <c r="F66" s="8"/>
    </row>
    <row r="67" spans="1:6" x14ac:dyDescent="0.25">
      <c r="A67" s="5"/>
      <c r="B67" s="8">
        <v>0</v>
      </c>
      <c r="C67" s="8">
        <v>0</v>
      </c>
      <c r="D67" s="8"/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450000</v>
      </c>
      <c r="C75" s="18">
        <f>SUM(C66:C74)</f>
        <v>70000</v>
      </c>
      <c r="D75" s="18">
        <f>SUM(D66:D74)</f>
        <v>380000</v>
      </c>
      <c r="E75" s="18">
        <f>SUM(E66:E74)</f>
        <v>380000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1020000</v>
      </c>
      <c r="C98" s="27">
        <f>C97+C88+C79+C75+C64+C37+C28+C18+C10</f>
        <v>85000</v>
      </c>
      <c r="D98" s="27">
        <f>D97+D88+D79+D75+D64+D37+D28+D18+D10</f>
        <v>935000</v>
      </c>
      <c r="E98" s="27">
        <f>E97+E88+E79+E75+E64+E37+E28+E18+E10</f>
        <v>980000</v>
      </c>
      <c r="F98" s="27">
        <f>F97+F88+F79+F75+F64+F37+F28+F18+F10</f>
        <v>175000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:B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60</v>
      </c>
      <c r="B12" s="8">
        <v>200000</v>
      </c>
      <c r="C12" s="8">
        <v>0</v>
      </c>
      <c r="D12" s="8">
        <f t="shared" ref="D12:D17" si="3">B12-C12</f>
        <v>200000</v>
      </c>
      <c r="E12" s="8">
        <f t="shared" ref="E12:E17" si="4">D12*60%</f>
        <v>120000</v>
      </c>
      <c r="F12" s="8">
        <f t="shared" ref="F12:F17" si="5">D12*40%</f>
        <v>80000</v>
      </c>
      <c r="H12" s="5"/>
      <c r="I12" s="6">
        <v>0</v>
      </c>
    </row>
    <row r="13" spans="1:33" x14ac:dyDescent="0.25">
      <c r="A13" s="5" t="s">
        <v>195</v>
      </c>
      <c r="B13" s="8">
        <v>500000</v>
      </c>
      <c r="C13" s="8">
        <v>26400</v>
      </c>
      <c r="D13" s="8">
        <f t="shared" si="3"/>
        <v>473600</v>
      </c>
      <c r="E13" s="8">
        <f>D13*100%</f>
        <v>473600</v>
      </c>
      <c r="F13" s="8"/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SUM(E12:E17)</f>
        <v>593600</v>
      </c>
      <c r="F18" s="14">
        <f>SUM(F12:F12)</f>
        <v>80000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663600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/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206</v>
      </c>
      <c r="B66" s="8">
        <v>70000</v>
      </c>
      <c r="C66" s="8">
        <v>0</v>
      </c>
      <c r="D66" s="8">
        <f t="shared" ref="D66:D78" si="15">B66-C66</f>
        <v>70000</v>
      </c>
      <c r="E66" s="8">
        <f t="shared" ref="E66:E78" si="16">D66</f>
        <v>70000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70000</v>
      </c>
      <c r="C75" s="18">
        <f>SUM(C66:C74)</f>
        <v>0</v>
      </c>
      <c r="D75" s="18">
        <f>SUM(D66:D74)</f>
        <v>70000</v>
      </c>
      <c r="E75" s="18">
        <f>SUM(E66:E74)</f>
        <v>70000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270000</v>
      </c>
      <c r="C98" s="27">
        <f>C97+C88+C79+C75+C64+C37+C28+C18+C10</f>
        <v>0</v>
      </c>
      <c r="D98" s="27">
        <f>D97+D88+D79+D75+D64+D37+D28+D18+D10</f>
        <v>270000</v>
      </c>
      <c r="E98" s="27">
        <f>E97+E88+E79+E75+E64+E37+E28+E18+E10</f>
        <v>663600</v>
      </c>
      <c r="F98" s="27">
        <f>F97+F88+F79+F75+F64+F37+F28+F18+F10</f>
        <v>80000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8" sqref="A6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171</v>
      </c>
      <c r="I2" s="23">
        <v>65000</v>
      </c>
    </row>
    <row r="3" spans="1:33" x14ac:dyDescent="0.25">
      <c r="A3" s="5" t="s">
        <v>210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/>
      <c r="I3" s="6"/>
    </row>
    <row r="4" spans="1:33" x14ac:dyDescent="0.25">
      <c r="A4" s="5" t="s">
        <v>213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216</v>
      </c>
      <c r="B5" s="8">
        <v>50000</v>
      </c>
      <c r="C5" s="8">
        <v>25000</v>
      </c>
      <c r="D5" s="8">
        <f t="shared" si="0"/>
        <v>25000</v>
      </c>
      <c r="E5" s="8">
        <f t="shared" si="1"/>
        <v>15000</v>
      </c>
      <c r="F5" s="8">
        <f t="shared" si="2"/>
        <v>10000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210000</v>
      </c>
      <c r="C10" s="12">
        <f>SUM(C3:C9)</f>
        <v>25000</v>
      </c>
      <c r="D10" s="12">
        <f>SUM(D3:D9)</f>
        <v>185000</v>
      </c>
      <c r="E10" s="12">
        <f>SUM(E3:E9)</f>
        <v>111000</v>
      </c>
      <c r="F10" s="12">
        <f>SUM(F3:F9)</f>
        <v>74000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65000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208</v>
      </c>
      <c r="B20" s="8">
        <v>90000</v>
      </c>
      <c r="C20" s="8">
        <v>0</v>
      </c>
      <c r="D20" s="8">
        <f t="shared" ref="D20:D27" si="6">B20-C20</f>
        <v>90000</v>
      </c>
      <c r="E20" s="19">
        <f t="shared" ref="E20:E27" si="7">D20*60%</f>
        <v>54000</v>
      </c>
      <c r="F20" s="19">
        <f t="shared" ref="F20:F27" si="8">D20*40%</f>
        <v>36000</v>
      </c>
    </row>
    <row r="21" spans="1:33" x14ac:dyDescent="0.25">
      <c r="A21" s="5" t="s">
        <v>211</v>
      </c>
      <c r="B21" s="8">
        <v>90000</v>
      </c>
      <c r="C21" s="8">
        <v>0</v>
      </c>
      <c r="D21" s="8">
        <f t="shared" si="6"/>
        <v>90000</v>
      </c>
      <c r="E21" s="8">
        <f t="shared" si="7"/>
        <v>54000</v>
      </c>
      <c r="F21" s="8">
        <f t="shared" si="8"/>
        <v>36000</v>
      </c>
      <c r="H21" s="9" t="s">
        <v>13</v>
      </c>
      <c r="I21" s="10">
        <f>E98</f>
        <v>676000</v>
      </c>
    </row>
    <row r="22" spans="1:33" x14ac:dyDescent="0.25">
      <c r="A22" s="5" t="s">
        <v>215</v>
      </c>
      <c r="B22" s="8">
        <v>80000</v>
      </c>
      <c r="C22" s="8">
        <v>0</v>
      </c>
      <c r="D22" s="8">
        <f t="shared" si="6"/>
        <v>80000</v>
      </c>
      <c r="E22" s="8">
        <f t="shared" si="7"/>
        <v>48000</v>
      </c>
      <c r="F22" s="8">
        <f t="shared" si="8"/>
        <v>32000</v>
      </c>
      <c r="H22" s="9" t="s">
        <v>7</v>
      </c>
      <c r="I22" s="10"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611000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209</v>
      </c>
      <c r="B28" s="16">
        <f>SUM(B20:B27)</f>
        <v>260000</v>
      </c>
      <c r="C28" s="16">
        <f>SUM(C20:C27)</f>
        <v>0</v>
      </c>
      <c r="D28" s="16">
        <f>SUM(D20:D27)</f>
        <v>260000</v>
      </c>
      <c r="E28" s="16">
        <f>SUM(E20:E27)</f>
        <v>156000</v>
      </c>
      <c r="F28" s="16">
        <f>SUM(F20:F27)</f>
        <v>104000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 t="s">
        <v>207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212</v>
      </c>
      <c r="B67" s="8">
        <v>120000</v>
      </c>
      <c r="C67" s="8">
        <v>0</v>
      </c>
      <c r="D67" s="8">
        <f t="shared" si="15"/>
        <v>120000</v>
      </c>
      <c r="E67" s="8">
        <f t="shared" si="16"/>
        <v>120000</v>
      </c>
      <c r="F67" s="8"/>
    </row>
    <row r="68" spans="1:6" x14ac:dyDescent="0.25">
      <c r="A68" s="5" t="s">
        <v>214</v>
      </c>
      <c r="B68" s="8">
        <v>134000</v>
      </c>
      <c r="C68" s="8">
        <v>45000</v>
      </c>
      <c r="D68" s="8">
        <f t="shared" si="15"/>
        <v>89000</v>
      </c>
      <c r="E68" s="8">
        <f t="shared" si="16"/>
        <v>89000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454000</v>
      </c>
      <c r="C75" s="18">
        <f>SUM(C66:C74)</f>
        <v>45000</v>
      </c>
      <c r="D75" s="18">
        <f>SUM(D66:D74)</f>
        <v>409000</v>
      </c>
      <c r="E75" s="18">
        <f>SUM(E66:E74)</f>
        <v>409000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924000</v>
      </c>
      <c r="C98" s="27">
        <f>C97+C88+C79+C75+C64+C37+C28+C18+C10</f>
        <v>70000</v>
      </c>
      <c r="D98" s="27">
        <f>D97+D88+D79+D75+D64+D37+D28+D18+D10</f>
        <v>854000</v>
      </c>
      <c r="E98" s="27">
        <f>E97+E88+E79+E75+E64+E37+E28+E18+E10</f>
        <v>676000</v>
      </c>
      <c r="F98" s="27">
        <f>F97+F88+F79+F75+F64+F37+F28+F18+F10</f>
        <v>178000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zoomScale="80" zoomScaleNormal="80" workbookViewId="0">
      <selection activeCell="C56" sqref="C5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134</v>
      </c>
      <c r="B3" s="8">
        <v>160000</v>
      </c>
      <c r="C3" s="8"/>
      <c r="D3" s="8">
        <f t="shared" ref="D3:D9" si="0">B3-C3</f>
        <v>160000</v>
      </c>
      <c r="E3" s="8">
        <v>160000</v>
      </c>
      <c r="F3" s="8"/>
      <c r="H3" s="5"/>
      <c r="I3" s="6">
        <v>0</v>
      </c>
    </row>
    <row r="4" spans="1:33" x14ac:dyDescent="0.25">
      <c r="A4" s="5" t="s">
        <v>250</v>
      </c>
      <c r="B4" s="8">
        <v>260000</v>
      </c>
      <c r="C4" s="8">
        <v>0</v>
      </c>
      <c r="D4" s="8">
        <f t="shared" si="0"/>
        <v>260000</v>
      </c>
      <c r="E4" s="8">
        <f t="shared" ref="E4:E9" si="1">D4*60%</f>
        <v>156000</v>
      </c>
      <c r="F4" s="8">
        <f t="shared" ref="F4:F9" si="2">D4*40%</f>
        <v>104000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>B6-C6</f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>B8-C8</f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420000</v>
      </c>
      <c r="C10" s="12">
        <f>SUM(C3:C9)</f>
        <v>0</v>
      </c>
      <c r="D10" s="12">
        <f>SUM(D3:D9)</f>
        <v>420000</v>
      </c>
      <c r="E10" s="12">
        <f>SUM(E3:E9)</f>
        <v>316000</v>
      </c>
      <c r="F10" s="12">
        <f>SUM(F3:F9)</f>
        <v>104000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221</v>
      </c>
      <c r="B12" s="8">
        <v>150000</v>
      </c>
      <c r="C12" s="8">
        <v>0</v>
      </c>
      <c r="D12" s="8">
        <f t="shared" ref="D12:D17" si="3">B12-C12</f>
        <v>150000</v>
      </c>
      <c r="E12" s="8">
        <f>D12*60%</f>
        <v>90000</v>
      </c>
      <c r="F12" s="8">
        <f t="shared" ref="F12:F17" si="4">D12*40%</f>
        <v>60000</v>
      </c>
      <c r="H12" s="5"/>
      <c r="I12" s="6">
        <v>0</v>
      </c>
    </row>
    <row r="13" spans="1:33" x14ac:dyDescent="0.25">
      <c r="A13" s="5" t="s">
        <v>92</v>
      </c>
      <c r="B13" s="8">
        <v>200000</v>
      </c>
      <c r="C13" s="8">
        <v>200000</v>
      </c>
      <c r="D13" s="8">
        <f t="shared" si="3"/>
        <v>0</v>
      </c>
      <c r="E13" s="8">
        <f t="shared" ref="E13:E17" si="5">D13*60%</f>
        <v>0</v>
      </c>
      <c r="F13" s="8">
        <f t="shared" si="4"/>
        <v>0</v>
      </c>
      <c r="H13" s="5"/>
      <c r="I13" s="6">
        <v>0</v>
      </c>
    </row>
    <row r="14" spans="1:33" x14ac:dyDescent="0.25">
      <c r="A14" s="5" t="s">
        <v>94</v>
      </c>
      <c r="B14" s="8">
        <v>200000</v>
      </c>
      <c r="C14" s="8">
        <v>0</v>
      </c>
      <c r="D14" s="8">
        <f t="shared" si="3"/>
        <v>200000</v>
      </c>
      <c r="E14" s="8">
        <f t="shared" si="5"/>
        <v>120000</v>
      </c>
      <c r="F14" s="8">
        <f t="shared" si="4"/>
        <v>80000</v>
      </c>
      <c r="H14" s="5"/>
      <c r="I14" s="6">
        <v>0</v>
      </c>
    </row>
    <row r="15" spans="1:33" x14ac:dyDescent="0.25">
      <c r="A15" s="5" t="s">
        <v>232</v>
      </c>
      <c r="B15" s="8">
        <v>140000</v>
      </c>
      <c r="C15" s="8">
        <v>0</v>
      </c>
      <c r="D15" s="8">
        <f t="shared" si="3"/>
        <v>140000</v>
      </c>
      <c r="E15" s="8">
        <f t="shared" si="5"/>
        <v>84000</v>
      </c>
      <c r="F15" s="8">
        <f t="shared" si="4"/>
        <v>56000</v>
      </c>
      <c r="H15" s="5"/>
      <c r="I15" s="6">
        <v>0</v>
      </c>
    </row>
    <row r="16" spans="1:33" x14ac:dyDescent="0.25">
      <c r="A16" s="5" t="s">
        <v>70</v>
      </c>
      <c r="B16" s="8">
        <v>567000</v>
      </c>
      <c r="C16" s="8">
        <v>67000</v>
      </c>
      <c r="D16" s="8">
        <f t="shared" si="3"/>
        <v>500000</v>
      </c>
      <c r="E16" s="8">
        <f t="shared" si="5"/>
        <v>300000</v>
      </c>
      <c r="F16" s="8">
        <f t="shared" si="4"/>
        <v>200000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5"/>
        <v>0</v>
      </c>
      <c r="F17" s="8">
        <f t="shared" si="4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SUM(E12:E17)</f>
        <v>594000</v>
      </c>
      <c r="F18" s="14">
        <f>SUM(F12:F17)</f>
        <v>396000</v>
      </c>
      <c r="I18" s="2">
        <f>SUM(I2:I6)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230</v>
      </c>
      <c r="B20" s="8">
        <v>100000</v>
      </c>
      <c r="C20" s="8">
        <v>100000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 t="s">
        <v>231</v>
      </c>
      <c r="B21" s="8">
        <v>200000</v>
      </c>
      <c r="C21" s="8">
        <v>0</v>
      </c>
      <c r="D21" s="8">
        <f t="shared" si="6"/>
        <v>200000</v>
      </c>
      <c r="E21" s="8">
        <f t="shared" si="7"/>
        <v>120000</v>
      </c>
      <c r="F21" s="8">
        <f t="shared" si="8"/>
        <v>80000</v>
      </c>
      <c r="H21" s="9" t="s">
        <v>13</v>
      </c>
      <c r="I21" s="10">
        <f>E102</f>
        <v>2205200</v>
      </c>
    </row>
    <row r="22" spans="1:33" x14ac:dyDescent="0.25">
      <c r="A22" s="5" t="s">
        <v>189</v>
      </c>
      <c r="B22" s="8">
        <v>100000</v>
      </c>
      <c r="C22" s="8">
        <v>0</v>
      </c>
      <c r="D22" s="8">
        <f t="shared" si="6"/>
        <v>100000</v>
      </c>
      <c r="E22" s="8">
        <f t="shared" si="7"/>
        <v>60000</v>
      </c>
      <c r="F22" s="8">
        <f t="shared" si="8"/>
        <v>40000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2205200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400000</v>
      </c>
      <c r="C28" s="16">
        <f>SUM(C20:C27)</f>
        <v>100000</v>
      </c>
      <c r="D28" s="16">
        <f>SUM(D20:D27)</f>
        <v>300000</v>
      </c>
      <c r="E28" s="16">
        <f>SUM(E21:E24)</f>
        <v>180000</v>
      </c>
      <c r="F28" s="16">
        <f>SUM(F21:F26)</f>
        <v>120000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217</v>
      </c>
      <c r="B39" s="29">
        <v>50000</v>
      </c>
      <c r="C39" s="29">
        <v>0</v>
      </c>
      <c r="D39" s="29">
        <f t="shared" ref="D39:D64" si="12">B39-C39</f>
        <v>50000</v>
      </c>
      <c r="E39" s="29">
        <f>D39*60%</f>
        <v>30000</v>
      </c>
      <c r="F39" s="29">
        <f t="shared" ref="F39:F64" si="13">D39*40%</f>
        <v>20000</v>
      </c>
    </row>
    <row r="40" spans="1:6" x14ac:dyDescent="0.25">
      <c r="A40" s="28" t="s">
        <v>218</v>
      </c>
      <c r="B40" s="29">
        <v>150000</v>
      </c>
      <c r="C40" s="29">
        <v>0</v>
      </c>
      <c r="D40" s="29">
        <f t="shared" si="12"/>
        <v>150000</v>
      </c>
      <c r="E40" s="29">
        <f t="shared" ref="E40:E64" si="14">D40*60%</f>
        <v>90000</v>
      </c>
      <c r="F40" s="29">
        <f t="shared" si="13"/>
        <v>60000</v>
      </c>
    </row>
    <row r="41" spans="1:6" x14ac:dyDescent="0.25">
      <c r="A41" s="28" t="s">
        <v>219</v>
      </c>
      <c r="B41" s="29">
        <v>50000</v>
      </c>
      <c r="C41" s="29">
        <v>0</v>
      </c>
      <c r="D41" s="29">
        <f t="shared" si="12"/>
        <v>50000</v>
      </c>
      <c r="E41" s="29">
        <f t="shared" si="14"/>
        <v>30000</v>
      </c>
      <c r="F41" s="29">
        <f t="shared" si="13"/>
        <v>20000</v>
      </c>
    </row>
    <row r="42" spans="1:6" x14ac:dyDescent="0.25">
      <c r="A42" s="28" t="s">
        <v>220</v>
      </c>
      <c r="B42" s="29">
        <v>150000</v>
      </c>
      <c r="C42" s="29">
        <v>0</v>
      </c>
      <c r="D42" s="29">
        <f t="shared" si="12"/>
        <v>150000</v>
      </c>
      <c r="E42" s="29">
        <f t="shared" si="14"/>
        <v>90000</v>
      </c>
      <c r="F42" s="29">
        <f t="shared" si="13"/>
        <v>60000</v>
      </c>
    </row>
    <row r="43" spans="1:6" x14ac:dyDescent="0.25">
      <c r="A43" s="28" t="s">
        <v>222</v>
      </c>
      <c r="B43" s="29">
        <v>70000</v>
      </c>
      <c r="C43" s="29">
        <v>0</v>
      </c>
      <c r="D43" s="29">
        <f t="shared" si="12"/>
        <v>70000</v>
      </c>
      <c r="E43" s="29">
        <f t="shared" si="14"/>
        <v>42000</v>
      </c>
      <c r="F43" s="29">
        <f t="shared" si="13"/>
        <v>28000</v>
      </c>
    </row>
    <row r="44" spans="1:6" x14ac:dyDescent="0.25">
      <c r="A44" s="28" t="s">
        <v>223</v>
      </c>
      <c r="B44" s="29">
        <v>50000</v>
      </c>
      <c r="C44" s="29">
        <v>0</v>
      </c>
      <c r="D44" s="29">
        <f t="shared" si="12"/>
        <v>50000</v>
      </c>
      <c r="E44" s="29">
        <f t="shared" si="14"/>
        <v>30000</v>
      </c>
      <c r="F44" s="29">
        <f t="shared" si="13"/>
        <v>20000</v>
      </c>
    </row>
    <row r="45" spans="1:6" x14ac:dyDescent="0.25">
      <c r="A45" s="28" t="s">
        <v>224</v>
      </c>
      <c r="B45" s="29">
        <v>50000</v>
      </c>
      <c r="C45" s="29">
        <v>0</v>
      </c>
      <c r="D45" s="29">
        <f t="shared" si="12"/>
        <v>50000</v>
      </c>
      <c r="E45" s="29">
        <f t="shared" si="14"/>
        <v>30000</v>
      </c>
      <c r="F45" s="29">
        <f t="shared" si="13"/>
        <v>20000</v>
      </c>
    </row>
    <row r="46" spans="1:6" x14ac:dyDescent="0.25">
      <c r="A46" s="28" t="s">
        <v>225</v>
      </c>
      <c r="B46" s="29">
        <v>50000</v>
      </c>
      <c r="C46" s="29">
        <v>0</v>
      </c>
      <c r="D46" s="29">
        <f t="shared" si="12"/>
        <v>50000</v>
      </c>
      <c r="E46" s="29">
        <f t="shared" si="14"/>
        <v>30000</v>
      </c>
      <c r="F46" s="29">
        <f t="shared" si="13"/>
        <v>20000</v>
      </c>
    </row>
    <row r="47" spans="1:6" x14ac:dyDescent="0.25">
      <c r="A47" s="28" t="s">
        <v>226</v>
      </c>
      <c r="B47" s="29">
        <v>50000</v>
      </c>
      <c r="C47" s="29">
        <v>0</v>
      </c>
      <c r="D47" s="29">
        <f t="shared" si="12"/>
        <v>50000</v>
      </c>
      <c r="E47" s="29">
        <f t="shared" si="14"/>
        <v>30000</v>
      </c>
      <c r="F47" s="29">
        <f t="shared" si="13"/>
        <v>20000</v>
      </c>
    </row>
    <row r="48" spans="1:6" x14ac:dyDescent="0.25">
      <c r="A48" s="28" t="s">
        <v>227</v>
      </c>
      <c r="B48" s="29">
        <v>50000</v>
      </c>
      <c r="C48" s="29">
        <v>0</v>
      </c>
      <c r="D48" s="29">
        <f t="shared" si="12"/>
        <v>50000</v>
      </c>
      <c r="E48" s="29">
        <f t="shared" si="14"/>
        <v>30000</v>
      </c>
      <c r="F48" s="29">
        <f t="shared" si="13"/>
        <v>20000</v>
      </c>
    </row>
    <row r="49" spans="1:6" x14ac:dyDescent="0.25">
      <c r="A49" s="28" t="s">
        <v>228</v>
      </c>
      <c r="B49" s="29">
        <v>50000</v>
      </c>
      <c r="C49" s="29">
        <v>0</v>
      </c>
      <c r="D49" s="29">
        <f t="shared" si="12"/>
        <v>50000</v>
      </c>
      <c r="E49" s="29">
        <f t="shared" si="14"/>
        <v>30000</v>
      </c>
      <c r="F49" s="29">
        <f t="shared" si="13"/>
        <v>20000</v>
      </c>
    </row>
    <row r="50" spans="1:6" x14ac:dyDescent="0.25">
      <c r="A50" s="28" t="s">
        <v>229</v>
      </c>
      <c r="B50" s="29">
        <v>60000</v>
      </c>
      <c r="C50" s="29">
        <v>0</v>
      </c>
      <c r="D50" s="29">
        <f t="shared" si="12"/>
        <v>60000</v>
      </c>
      <c r="E50" s="29">
        <f t="shared" si="14"/>
        <v>36000</v>
      </c>
      <c r="F50" s="29">
        <f t="shared" si="13"/>
        <v>24000</v>
      </c>
    </row>
    <row r="51" spans="1:6" x14ac:dyDescent="0.25">
      <c r="A51" s="28" t="s">
        <v>183</v>
      </c>
      <c r="B51" s="29">
        <v>8000000</v>
      </c>
      <c r="C51" s="29">
        <v>8000000</v>
      </c>
      <c r="D51" s="29">
        <f t="shared" si="12"/>
        <v>0</v>
      </c>
      <c r="E51" s="29">
        <f t="shared" si="14"/>
        <v>0</v>
      </c>
      <c r="F51" s="29">
        <f t="shared" si="13"/>
        <v>0</v>
      </c>
    </row>
    <row r="52" spans="1:6" x14ac:dyDescent="0.25">
      <c r="A52" s="28" t="s">
        <v>237</v>
      </c>
      <c r="B52" s="29">
        <v>50000</v>
      </c>
      <c r="C52" s="29"/>
      <c r="D52" s="29">
        <v>50000</v>
      </c>
      <c r="E52" s="29">
        <v>30000</v>
      </c>
      <c r="F52" s="29">
        <v>20000</v>
      </c>
    </row>
    <row r="53" spans="1:6" x14ac:dyDescent="0.25">
      <c r="A53" s="28" t="s">
        <v>233</v>
      </c>
      <c r="B53" s="29">
        <v>60000</v>
      </c>
      <c r="C53" s="29">
        <v>0</v>
      </c>
      <c r="D53" s="29">
        <f t="shared" si="12"/>
        <v>60000</v>
      </c>
      <c r="E53" s="29">
        <f t="shared" si="14"/>
        <v>36000</v>
      </c>
      <c r="F53" s="29">
        <f t="shared" si="13"/>
        <v>24000</v>
      </c>
    </row>
    <row r="54" spans="1:6" x14ac:dyDescent="0.25">
      <c r="A54" s="28" t="s">
        <v>234</v>
      </c>
      <c r="B54" s="29">
        <v>50000</v>
      </c>
      <c r="C54" s="29">
        <v>0</v>
      </c>
      <c r="D54" s="29">
        <f t="shared" si="12"/>
        <v>50000</v>
      </c>
      <c r="E54" s="29">
        <f t="shared" si="14"/>
        <v>30000</v>
      </c>
      <c r="F54" s="29">
        <f t="shared" si="13"/>
        <v>20000</v>
      </c>
    </row>
    <row r="55" spans="1:6" x14ac:dyDescent="0.25">
      <c r="A55" s="28" t="s">
        <v>235</v>
      </c>
      <c r="B55" s="29">
        <v>60000</v>
      </c>
      <c r="C55" s="29">
        <v>0</v>
      </c>
      <c r="D55" s="29">
        <f t="shared" si="12"/>
        <v>60000</v>
      </c>
      <c r="E55" s="29">
        <f t="shared" si="14"/>
        <v>36000</v>
      </c>
      <c r="F55" s="29">
        <f t="shared" si="13"/>
        <v>24000</v>
      </c>
    </row>
    <row r="56" spans="1:6" x14ac:dyDescent="0.25">
      <c r="A56" s="28" t="s">
        <v>236</v>
      </c>
      <c r="B56" s="29">
        <v>50000</v>
      </c>
      <c r="C56" s="29">
        <v>0</v>
      </c>
      <c r="D56" s="29">
        <f>B56-C56</f>
        <v>50000</v>
      </c>
      <c r="E56" s="29">
        <f t="shared" si="14"/>
        <v>30000</v>
      </c>
      <c r="F56" s="29">
        <f t="shared" si="13"/>
        <v>20000</v>
      </c>
    </row>
    <row r="57" spans="1:6" x14ac:dyDescent="0.25">
      <c r="A57" s="28" t="s">
        <v>238</v>
      </c>
      <c r="B57" s="29">
        <v>50000</v>
      </c>
      <c r="C57" s="29">
        <v>0</v>
      </c>
      <c r="D57" s="29">
        <f t="shared" si="12"/>
        <v>50000</v>
      </c>
      <c r="E57" s="29">
        <f t="shared" si="14"/>
        <v>30000</v>
      </c>
      <c r="F57" s="29">
        <f t="shared" si="13"/>
        <v>20000</v>
      </c>
    </row>
    <row r="58" spans="1:6" x14ac:dyDescent="0.25">
      <c r="A58" s="28" t="s">
        <v>239</v>
      </c>
      <c r="B58" s="29">
        <v>50000</v>
      </c>
      <c r="C58" s="29">
        <v>0</v>
      </c>
      <c r="D58" s="29">
        <f t="shared" si="12"/>
        <v>50000</v>
      </c>
      <c r="E58" s="29">
        <f t="shared" si="14"/>
        <v>30000</v>
      </c>
      <c r="F58" s="29">
        <f t="shared" si="13"/>
        <v>20000</v>
      </c>
    </row>
    <row r="59" spans="1:6" x14ac:dyDescent="0.25">
      <c r="A59" s="28" t="s">
        <v>240</v>
      </c>
      <c r="B59" s="29">
        <v>150000</v>
      </c>
      <c r="C59" s="29">
        <v>0</v>
      </c>
      <c r="D59" s="29">
        <f t="shared" si="12"/>
        <v>150000</v>
      </c>
      <c r="E59" s="29">
        <f t="shared" si="14"/>
        <v>90000</v>
      </c>
      <c r="F59" s="29">
        <f t="shared" si="13"/>
        <v>60000</v>
      </c>
    </row>
    <row r="60" spans="1:6" x14ac:dyDescent="0.25">
      <c r="A60" s="30" t="s">
        <v>241</v>
      </c>
      <c r="B60" s="29">
        <v>60000</v>
      </c>
      <c r="C60" s="29">
        <v>0</v>
      </c>
      <c r="D60" s="29">
        <f t="shared" si="12"/>
        <v>60000</v>
      </c>
      <c r="E60" s="29">
        <f t="shared" si="14"/>
        <v>36000</v>
      </c>
      <c r="F60" s="29">
        <f t="shared" si="13"/>
        <v>24000</v>
      </c>
    </row>
    <row r="61" spans="1:6" x14ac:dyDescent="0.25">
      <c r="A61" s="28" t="s">
        <v>242</v>
      </c>
      <c r="B61" s="29">
        <v>60000</v>
      </c>
      <c r="C61" s="29">
        <v>0</v>
      </c>
      <c r="D61" s="29">
        <f t="shared" si="12"/>
        <v>60000</v>
      </c>
      <c r="E61" s="29">
        <f t="shared" si="14"/>
        <v>36000</v>
      </c>
      <c r="F61" s="29">
        <f t="shared" si="13"/>
        <v>24000</v>
      </c>
    </row>
    <row r="62" spans="1:6" x14ac:dyDescent="0.25">
      <c r="A62" s="28" t="s">
        <v>243</v>
      </c>
      <c r="B62" s="29">
        <v>50000</v>
      </c>
      <c r="C62" s="29">
        <v>0</v>
      </c>
      <c r="D62" s="29">
        <f t="shared" si="12"/>
        <v>50000</v>
      </c>
      <c r="E62" s="29">
        <f t="shared" si="14"/>
        <v>30000</v>
      </c>
      <c r="F62" s="29">
        <f t="shared" si="13"/>
        <v>20000</v>
      </c>
    </row>
    <row r="63" spans="1:6" x14ac:dyDescent="0.25">
      <c r="A63" s="28" t="s">
        <v>244</v>
      </c>
      <c r="B63" s="29">
        <v>50000</v>
      </c>
      <c r="C63" s="29">
        <v>0</v>
      </c>
      <c r="D63" s="29">
        <f t="shared" si="12"/>
        <v>50000</v>
      </c>
      <c r="E63" s="29">
        <f t="shared" si="14"/>
        <v>30000</v>
      </c>
      <c r="F63" s="29">
        <f t="shared" si="13"/>
        <v>20000</v>
      </c>
    </row>
    <row r="64" spans="1:6" x14ac:dyDescent="0.25">
      <c r="A64" s="28" t="s">
        <v>245</v>
      </c>
      <c r="B64" s="29">
        <v>50000</v>
      </c>
      <c r="C64" s="29">
        <v>28000</v>
      </c>
      <c r="D64" s="29">
        <f t="shared" si="12"/>
        <v>22000</v>
      </c>
      <c r="E64" s="29">
        <f t="shared" si="14"/>
        <v>13200</v>
      </c>
      <c r="F64" s="29">
        <f t="shared" si="13"/>
        <v>8800</v>
      </c>
    </row>
    <row r="65" spans="1:6" x14ac:dyDescent="0.25">
      <c r="A65" s="28" t="s">
        <v>246</v>
      </c>
      <c r="B65" s="29">
        <v>50000</v>
      </c>
      <c r="C65" s="29"/>
      <c r="D65" s="29">
        <v>50000</v>
      </c>
      <c r="E65" s="29">
        <v>30000</v>
      </c>
      <c r="F65" s="29">
        <v>20000</v>
      </c>
    </row>
    <row r="66" spans="1:6" x14ac:dyDescent="0.25">
      <c r="A66" s="28" t="s">
        <v>247</v>
      </c>
      <c r="B66" s="29">
        <v>50000</v>
      </c>
      <c r="C66" s="29"/>
      <c r="D66" s="29">
        <v>50000</v>
      </c>
      <c r="E66" s="29">
        <v>30000</v>
      </c>
      <c r="F66" s="29">
        <v>20000</v>
      </c>
    </row>
    <row r="67" spans="1:6" x14ac:dyDescent="0.25">
      <c r="A67" s="28" t="s">
        <v>249</v>
      </c>
      <c r="B67" s="29">
        <v>50000</v>
      </c>
      <c r="C67" s="29"/>
      <c r="D67" s="29">
        <v>50000</v>
      </c>
      <c r="E67" s="29">
        <v>30000</v>
      </c>
      <c r="F67" s="29">
        <v>20000</v>
      </c>
    </row>
    <row r="68" spans="1:6" x14ac:dyDescent="0.25">
      <c r="A68" s="31" t="s">
        <v>45</v>
      </c>
      <c r="B68" s="32">
        <f>SUM(B60:B64)</f>
        <v>270000</v>
      </c>
      <c r="C68" s="32">
        <f>SUM(C60:C64)</f>
        <v>28000</v>
      </c>
      <c r="D68" s="32">
        <f>SUM(D60:D64)</f>
        <v>242000</v>
      </c>
      <c r="E68" s="32">
        <f>SUM(E39:E67)</f>
        <v>1045200</v>
      </c>
      <c r="F68" s="32">
        <f>SUM(F38:F67)</f>
        <v>696800</v>
      </c>
    </row>
    <row r="69" spans="1:6" x14ac:dyDescent="0.25">
      <c r="A69" s="17" t="s">
        <v>18</v>
      </c>
      <c r="B69" s="18"/>
      <c r="C69" s="18"/>
      <c r="D69" s="18"/>
      <c r="E69" s="18"/>
      <c r="F69" s="18"/>
    </row>
    <row r="70" spans="1:6" x14ac:dyDescent="0.25">
      <c r="A70" s="5" t="s">
        <v>248</v>
      </c>
      <c r="B70" s="8">
        <v>70000</v>
      </c>
      <c r="C70" s="8">
        <v>0</v>
      </c>
      <c r="D70" s="8">
        <f t="shared" ref="D70:D82" si="15">B70-C70</f>
        <v>70000</v>
      </c>
      <c r="E70" s="8">
        <f t="shared" ref="E70:E82" si="16">D70</f>
        <v>70000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17" t="s">
        <v>19</v>
      </c>
      <c r="B79" s="18">
        <f>SUM(B70:B78)</f>
        <v>70000</v>
      </c>
      <c r="C79" s="18">
        <f>SUM(C70:C78)</f>
        <v>0</v>
      </c>
      <c r="D79" s="18">
        <f>SUM(D70:D78)</f>
        <v>70000</v>
      </c>
      <c r="E79" s="18">
        <f>SUM(E70:E78)</f>
        <v>70000</v>
      </c>
      <c r="F79" s="18">
        <f>SUM(F70:F78)</f>
        <v>0</v>
      </c>
    </row>
    <row r="80" spans="1:6" x14ac:dyDescent="0.25">
      <c r="A80" s="34" t="s">
        <v>23</v>
      </c>
      <c r="B80" s="35"/>
      <c r="C80" s="35"/>
      <c r="D80" s="35"/>
      <c r="E80" s="35"/>
      <c r="F80" s="35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>
        <v>0</v>
      </c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>
        <v>0</v>
      </c>
    </row>
    <row r="83" spans="1:6" x14ac:dyDescent="0.25">
      <c r="A83" s="34" t="s">
        <v>27</v>
      </c>
      <c r="B83" s="35">
        <f>SUM(B81:B82)</f>
        <v>0</v>
      </c>
      <c r="C83" s="35">
        <f>SUM(C81:C82)</f>
        <v>0</v>
      </c>
      <c r="D83" s="35">
        <f>SUM(D81:D82)</f>
        <v>0</v>
      </c>
      <c r="E83" s="35">
        <f>SUM(E81:E82)</f>
        <v>0</v>
      </c>
      <c r="F83" s="35"/>
    </row>
    <row r="84" spans="1:6" x14ac:dyDescent="0.25">
      <c r="A84" s="39" t="s">
        <v>30</v>
      </c>
      <c r="B84" s="40"/>
      <c r="C84" s="40"/>
      <c r="D84" s="40"/>
      <c r="E84" s="40"/>
      <c r="F84" s="40"/>
    </row>
    <row r="85" spans="1:6" x14ac:dyDescent="0.25">
      <c r="A85" s="28"/>
      <c r="B85" s="29">
        <v>0</v>
      </c>
      <c r="C85" s="29">
        <v>0</v>
      </c>
      <c r="D85" s="29">
        <f>B85-C85</f>
        <v>0</v>
      </c>
      <c r="E85" s="29">
        <f>D85*60%</f>
        <v>0</v>
      </c>
      <c r="F85" s="29">
        <f>D85*40%</f>
        <v>0</v>
      </c>
    </row>
    <row r="86" spans="1:6" x14ac:dyDescent="0.25">
      <c r="A86" s="28"/>
      <c r="B86" s="29">
        <v>0</v>
      </c>
      <c r="C86" s="29">
        <v>0</v>
      </c>
      <c r="D86" s="29">
        <f t="shared" ref="D86:D91" si="17">B86-C86</f>
        <v>0</v>
      </c>
      <c r="E86" s="29">
        <f t="shared" ref="E86:E91" si="18">D86*60%</f>
        <v>0</v>
      </c>
      <c r="F86" s="29">
        <f t="shared" ref="F86:F91" si="19">D86*40%</f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28"/>
      <c r="B90" s="29">
        <v>0</v>
      </c>
      <c r="C90" s="29">
        <v>0</v>
      </c>
      <c r="D90" s="29">
        <f t="shared" si="17"/>
        <v>0</v>
      </c>
      <c r="E90" s="29">
        <f t="shared" si="18"/>
        <v>0</v>
      </c>
      <c r="F90" s="29">
        <f t="shared" si="19"/>
        <v>0</v>
      </c>
    </row>
    <row r="91" spans="1:6" x14ac:dyDescent="0.25">
      <c r="A91" s="28"/>
      <c r="B91" s="29">
        <v>0</v>
      </c>
      <c r="C91" s="29">
        <v>0</v>
      </c>
      <c r="D91" s="29">
        <f t="shared" si="17"/>
        <v>0</v>
      </c>
      <c r="E91" s="29">
        <f t="shared" si="18"/>
        <v>0</v>
      </c>
      <c r="F91" s="29">
        <f t="shared" si="19"/>
        <v>0</v>
      </c>
    </row>
    <row r="92" spans="1:6" x14ac:dyDescent="0.25">
      <c r="A92" s="39" t="s">
        <v>31</v>
      </c>
      <c r="B92" s="40">
        <f>SUM(B85:B91)</f>
        <v>0</v>
      </c>
      <c r="C92" s="40">
        <f>SUM(C85:C91)</f>
        <v>0</v>
      </c>
      <c r="D92" s="40">
        <f>SUM(D85:D91)</f>
        <v>0</v>
      </c>
      <c r="E92" s="40">
        <f>SUM(E85:E91)</f>
        <v>0</v>
      </c>
      <c r="F92" s="40">
        <f>SUM(F85:F91)</f>
        <v>0</v>
      </c>
    </row>
    <row r="93" spans="1:6" x14ac:dyDescent="0.25">
      <c r="A93" s="41" t="s">
        <v>32</v>
      </c>
      <c r="B93" s="42"/>
      <c r="C93" s="42"/>
      <c r="D93" s="42"/>
      <c r="E93" s="42"/>
      <c r="F93" s="42"/>
    </row>
    <row r="94" spans="1:6" x14ac:dyDescent="0.25">
      <c r="A94" s="28"/>
      <c r="B94" s="29">
        <v>0</v>
      </c>
      <c r="C94" s="29">
        <v>0</v>
      </c>
      <c r="D94" s="29">
        <f>B94-C94</f>
        <v>0</v>
      </c>
      <c r="E94" s="29">
        <f>D94*60%</f>
        <v>0</v>
      </c>
      <c r="F94" s="29">
        <f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ref="D95:D100" si="20">B95-C95</f>
        <v>0</v>
      </c>
      <c r="E95" s="29">
        <f t="shared" ref="E95:E100" si="21">D95*60%</f>
        <v>0</v>
      </c>
      <c r="F95" s="29">
        <f t="shared" ref="F95:F100" si="22"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28"/>
      <c r="B99" s="29">
        <v>0</v>
      </c>
      <c r="C99" s="29">
        <v>0</v>
      </c>
      <c r="D99" s="29">
        <f t="shared" si="20"/>
        <v>0</v>
      </c>
      <c r="E99" s="29">
        <f t="shared" si="21"/>
        <v>0</v>
      </c>
      <c r="F99" s="29">
        <f t="shared" si="22"/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20"/>
        <v>0</v>
      </c>
      <c r="E100" s="29">
        <f t="shared" si="21"/>
        <v>0</v>
      </c>
      <c r="F100" s="29">
        <f t="shared" si="22"/>
        <v>0</v>
      </c>
    </row>
    <row r="101" spans="1:6" x14ac:dyDescent="0.25">
      <c r="A101" s="41" t="s">
        <v>33</v>
      </c>
      <c r="B101" s="42">
        <f>SUM(B94:B100)</f>
        <v>0</v>
      </c>
      <c r="C101" s="42">
        <f>SUM(C94:C100)</f>
        <v>0</v>
      </c>
      <c r="D101" s="42">
        <f>SUM(D94:D100)</f>
        <v>0</v>
      </c>
      <c r="E101" s="42">
        <f>SUM(E94:E100)</f>
        <v>0</v>
      </c>
      <c r="F101" s="42">
        <f>SUM(F94:F100)</f>
        <v>0</v>
      </c>
    </row>
    <row r="102" spans="1:6" x14ac:dyDescent="0.25">
      <c r="A102" s="26" t="s">
        <v>11</v>
      </c>
      <c r="B102" s="27">
        <f>B101+B92+B83+B79+B68+B37+B28+B18+B10</f>
        <v>1310000</v>
      </c>
      <c r="C102" s="27">
        <f>C101+C92+C83+C79+C68+C37+C28+C18+C10</f>
        <v>128000</v>
      </c>
      <c r="D102" s="27">
        <f>D101+D92+D83+D79+D68+D37+D28+D18+D10</f>
        <v>1182000</v>
      </c>
      <c r="E102" s="27">
        <f>E101+E92+E83+E79+E68+E37+E28+E18+E10</f>
        <v>2205200</v>
      </c>
      <c r="F102" s="27">
        <f>F101+F92+F83+F79+F68+F37+F28+F18+F10</f>
        <v>1316800</v>
      </c>
    </row>
  </sheetData>
  <autoFilter ref="A1:F86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70" sqref="C7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251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398000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248</v>
      </c>
      <c r="B66" s="8">
        <v>400000</v>
      </c>
      <c r="C66" s="8">
        <v>50000</v>
      </c>
      <c r="D66" s="8">
        <f t="shared" ref="D66:D78" si="15">B66-C66</f>
        <v>350000</v>
      </c>
      <c r="E66" s="8">
        <f t="shared" ref="E66:E78" si="16">D66</f>
        <v>350000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50000</v>
      </c>
      <c r="D75" s="18">
        <f>SUM(D66:D74)</f>
        <v>350000</v>
      </c>
      <c r="E75" s="18">
        <f>SUM(E66:E74)</f>
        <v>350000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480000</v>
      </c>
      <c r="C98" s="27">
        <f>C97+C88+C79+C75+C64+C37+C28+C18+C10</f>
        <v>50000</v>
      </c>
      <c r="D98" s="27">
        <f>D97+D88+D79+D75+D64+D37+D28+D18+D10</f>
        <v>430000</v>
      </c>
      <c r="E98" s="27">
        <f>E97+E88+E79+E75+E64+E37+E28+E18+E10</f>
        <v>398000</v>
      </c>
      <c r="F98" s="27">
        <f>F97+F88+F79+F75+F64+F37+F28+F18+F10</f>
        <v>32000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66</v>
      </c>
      <c r="I2" s="23">
        <v>21000</v>
      </c>
    </row>
    <row r="3" spans="1:33" x14ac:dyDescent="0.25">
      <c r="A3" s="5" t="s">
        <v>68</v>
      </c>
      <c r="B3" s="8">
        <v>250000</v>
      </c>
      <c r="C3" s="8">
        <v>60000</v>
      </c>
      <c r="D3" s="8">
        <f t="shared" ref="D3:D9" si="0">B3-C3</f>
        <v>190000</v>
      </c>
      <c r="E3" s="8">
        <f>D3-F3</f>
        <v>140000</v>
      </c>
      <c r="F3" s="8">
        <v>50000</v>
      </c>
      <c r="H3" s="5" t="s">
        <v>71</v>
      </c>
      <c r="I3" s="6">
        <v>65000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ref="E4:E9" si="1">D4*60%</f>
        <v>0</v>
      </c>
      <c r="F4" s="8">
        <f t="shared" ref="F4:F9" si="2">D4*40%</f>
        <v>0</v>
      </c>
      <c r="H4" s="5" t="s">
        <v>328</v>
      </c>
      <c r="I4" s="6">
        <v>250000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250000</v>
      </c>
      <c r="C10" s="12">
        <f>SUM(C3:C9)</f>
        <v>60000</v>
      </c>
      <c r="D10" s="12">
        <f>SUM(D3:D9)</f>
        <v>190000</v>
      </c>
      <c r="E10" s="12">
        <f>SUM(E3:E8)</f>
        <v>140000</v>
      </c>
      <c r="F10" s="12">
        <f>SUM(F3:F9)</f>
        <v>50000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60</v>
      </c>
      <c r="B12" s="8">
        <v>130000</v>
      </c>
      <c r="C12" s="8">
        <v>0</v>
      </c>
      <c r="D12" s="8">
        <f t="shared" ref="D12:D17" si="3">B12-C12</f>
        <v>130000</v>
      </c>
      <c r="E12" s="8">
        <f t="shared" ref="E12:E17" si="4">D12*60%</f>
        <v>78000</v>
      </c>
      <c r="F12" s="8">
        <f t="shared" ref="F12:F17" si="5">D12*40%</f>
        <v>52000</v>
      </c>
      <c r="H12" s="5"/>
      <c r="I12" s="6">
        <v>0</v>
      </c>
    </row>
    <row r="13" spans="1:33" x14ac:dyDescent="0.25">
      <c r="A13" s="5" t="s">
        <v>62</v>
      </c>
      <c r="B13" s="8">
        <v>450000</v>
      </c>
      <c r="C13" s="8">
        <v>0</v>
      </c>
      <c r="D13" s="8">
        <f t="shared" si="3"/>
        <v>450000</v>
      </c>
      <c r="E13" s="8">
        <f t="shared" si="4"/>
        <v>270000</v>
      </c>
      <c r="F13" s="8">
        <f t="shared" si="5"/>
        <v>180000</v>
      </c>
      <c r="H13" s="5"/>
      <c r="I13" s="6">
        <v>0</v>
      </c>
    </row>
    <row r="14" spans="1:33" x14ac:dyDescent="0.25">
      <c r="A14" s="5" t="s">
        <v>67</v>
      </c>
      <c r="B14" s="8">
        <v>50000</v>
      </c>
      <c r="C14" s="8">
        <v>0</v>
      </c>
      <c r="D14" s="8">
        <f t="shared" si="3"/>
        <v>50000</v>
      </c>
      <c r="E14" s="8">
        <f t="shared" si="4"/>
        <v>30000</v>
      </c>
      <c r="F14" s="8">
        <f t="shared" si="5"/>
        <v>20000</v>
      </c>
      <c r="H14" s="5"/>
      <c r="I14" s="6">
        <v>0</v>
      </c>
    </row>
    <row r="15" spans="1:33" x14ac:dyDescent="0.25">
      <c r="A15" s="5" t="s">
        <v>69</v>
      </c>
      <c r="B15" s="8">
        <v>140000</v>
      </c>
      <c r="C15" s="8">
        <v>0</v>
      </c>
      <c r="D15" s="8">
        <f t="shared" si="3"/>
        <v>140000</v>
      </c>
      <c r="E15" s="8">
        <f t="shared" si="4"/>
        <v>84000</v>
      </c>
      <c r="F15" s="8">
        <f t="shared" si="5"/>
        <v>56000</v>
      </c>
      <c r="H15" s="5"/>
      <c r="I15" s="6">
        <v>0</v>
      </c>
    </row>
    <row r="16" spans="1:33" x14ac:dyDescent="0.25">
      <c r="A16" s="5" t="s">
        <v>70</v>
      </c>
      <c r="B16" s="8">
        <v>100000</v>
      </c>
      <c r="C16" s="8">
        <v>0</v>
      </c>
      <c r="D16" s="8">
        <f t="shared" si="3"/>
        <v>100000</v>
      </c>
      <c r="E16" s="8">
        <f t="shared" si="4"/>
        <v>60000</v>
      </c>
      <c r="F16" s="8">
        <f t="shared" si="5"/>
        <v>40000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130000</v>
      </c>
      <c r="C18" s="14">
        <f>SUM(C12:C12)</f>
        <v>0</v>
      </c>
      <c r="D18" s="14">
        <f>SUM(D12:D12)</f>
        <v>130000</v>
      </c>
      <c r="E18" s="14">
        <f>SUM(E12:E17)</f>
        <v>522000</v>
      </c>
      <c r="F18" s="14">
        <f>SUM(F12:F17)</f>
        <v>348000</v>
      </c>
      <c r="I18" s="2">
        <f>SUM(I2:I6)</f>
        <v>336000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990500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336000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654500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61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60000</v>
      </c>
      <c r="C37" s="21">
        <f>SUM(C30:C36)</f>
        <v>0</v>
      </c>
      <c r="D37" s="21">
        <f>SUM(D30:D36)</f>
        <v>60000</v>
      </c>
      <c r="E37" s="21">
        <f>SUM(E30:E36)</f>
        <v>36000</v>
      </c>
      <c r="F37" s="21">
        <f>SUM(F30:F36)</f>
        <v>24000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64</v>
      </c>
      <c r="B89" s="42"/>
      <c r="C89" s="42"/>
      <c r="D89" s="42"/>
      <c r="E89" s="42"/>
      <c r="F89" s="42"/>
    </row>
    <row r="90" spans="1:6" x14ac:dyDescent="0.25">
      <c r="A90" s="28" t="s">
        <v>65</v>
      </c>
      <c r="B90" s="29">
        <v>450000</v>
      </c>
      <c r="C90" s="29">
        <v>0</v>
      </c>
      <c r="D90" s="29"/>
      <c r="E90" s="29">
        <f>B90*45%</f>
        <v>202500</v>
      </c>
      <c r="F90" s="29">
        <f>B90*55%</f>
        <v>247500.00000000003</v>
      </c>
    </row>
    <row r="91" spans="1:6" x14ac:dyDescent="0.25">
      <c r="A91" s="28" t="s">
        <v>70</v>
      </c>
      <c r="B91" s="29">
        <v>200000</v>
      </c>
      <c r="C91" s="29">
        <v>0</v>
      </c>
      <c r="D91" s="29">
        <f t="shared" ref="D91:D96" si="20">B91-C91</f>
        <v>200000</v>
      </c>
      <c r="E91" s="29">
        <f>D91*45%</f>
        <v>90000</v>
      </c>
      <c r="F91" s="29">
        <f>D91*55%</f>
        <v>110000.00000000001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>D93*60%</f>
        <v>0</v>
      </c>
      <c r="F93" s="29">
        <f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>D94*60%</f>
        <v>0</v>
      </c>
      <c r="F94" s="29">
        <f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>D96*60%</f>
        <v>0</v>
      </c>
      <c r="F96" s="29">
        <f>D96*40%</f>
        <v>0</v>
      </c>
    </row>
    <row r="97" spans="1:6" x14ac:dyDescent="0.25">
      <c r="A97" s="41" t="s">
        <v>33</v>
      </c>
      <c r="B97" s="42">
        <f>SUM(B90:B96)</f>
        <v>650000</v>
      </c>
      <c r="C97" s="42">
        <f>SUM(C90:C96)</f>
        <v>0</v>
      </c>
      <c r="D97" s="42">
        <f>SUM(D90:D96)</f>
        <v>200000</v>
      </c>
      <c r="E97" s="42">
        <f>SUM(E90:E94)</f>
        <v>292500</v>
      </c>
      <c r="F97" s="42">
        <f>SUM(F89:F95)</f>
        <v>357500.00000000006</v>
      </c>
    </row>
    <row r="98" spans="1:6" x14ac:dyDescent="0.25">
      <c r="A98" s="26" t="s">
        <v>11</v>
      </c>
      <c r="B98" s="27">
        <f>B97+B88+B79+B75+B64+B37+B28+B18+B10</f>
        <v>1090000</v>
      </c>
      <c r="C98" s="27">
        <f>C97+C88+C79+C75+C64+C37+C28+C18+C10</f>
        <v>60000</v>
      </c>
      <c r="D98" s="27">
        <f>D97+D88+D79+D75+D64+D37+D28+D18+D10</f>
        <v>580000</v>
      </c>
      <c r="E98" s="27">
        <f>E97+E88+E79+E75+E64+E37+E28+E18+E10</f>
        <v>990500</v>
      </c>
      <c r="F98" s="27">
        <f>F97+F88+F79+F75+F64+F37+F28+F18+F10</f>
        <v>779500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34"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8" sqref="F1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254</v>
      </c>
      <c r="B2" s="12"/>
      <c r="C2" s="12"/>
      <c r="D2" s="12"/>
      <c r="E2" s="12"/>
      <c r="F2" s="12"/>
      <c r="H2" s="22" t="s">
        <v>171</v>
      </c>
      <c r="I2" s="23">
        <v>65000</v>
      </c>
    </row>
    <row r="3" spans="1:33" x14ac:dyDescent="0.25">
      <c r="A3" s="5" t="s">
        <v>253</v>
      </c>
      <c r="B3" s="8">
        <v>360000</v>
      </c>
      <c r="C3" s="8">
        <v>0</v>
      </c>
      <c r="D3" s="8">
        <f t="shared" ref="D3:D9" si="0">B3-C3</f>
        <v>360000</v>
      </c>
      <c r="E3" s="8">
        <f t="shared" ref="E3:E9" si="1">D3*60%</f>
        <v>216000</v>
      </c>
      <c r="F3" s="8">
        <f t="shared" ref="F3:F9" si="2">D3*40%</f>
        <v>144000</v>
      </c>
      <c r="H3" s="5"/>
      <c r="I3" s="6">
        <v>0</v>
      </c>
    </row>
    <row r="4" spans="1:33" x14ac:dyDescent="0.25">
      <c r="A4" s="5" t="s">
        <v>258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450000</v>
      </c>
      <c r="C10" s="12">
        <f>SUM(C3:C9)</f>
        <v>0</v>
      </c>
      <c r="D10" s="12">
        <f>SUM(D3:D9)</f>
        <v>450000</v>
      </c>
      <c r="E10" s="12">
        <f>SUM(E3:E9)</f>
        <v>270000</v>
      </c>
      <c r="F10" s="12">
        <f>SUM(F3:F9)</f>
        <v>180000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256</v>
      </c>
      <c r="B12" s="8">
        <v>70000</v>
      </c>
      <c r="C12" s="8">
        <v>0</v>
      </c>
      <c r="D12" s="8">
        <f t="shared" ref="D12:D17" si="3">B12-C12</f>
        <v>70000</v>
      </c>
      <c r="E12" s="8">
        <f t="shared" ref="E12:E17" si="4">D12*60%</f>
        <v>42000</v>
      </c>
      <c r="F12" s="8">
        <f t="shared" ref="F12:F17" si="5">D12*40%</f>
        <v>28000</v>
      </c>
      <c r="H12" s="5"/>
      <c r="I12" s="6">
        <v>0</v>
      </c>
    </row>
    <row r="13" spans="1:33" x14ac:dyDescent="0.25">
      <c r="A13" s="5" t="s">
        <v>257</v>
      </c>
      <c r="B13" s="8">
        <v>80000</v>
      </c>
      <c r="C13" s="8">
        <v>0</v>
      </c>
      <c r="D13" s="8">
        <f t="shared" si="3"/>
        <v>80000</v>
      </c>
      <c r="E13" s="8">
        <f t="shared" si="4"/>
        <v>48000</v>
      </c>
      <c r="F13" s="8">
        <f t="shared" si="5"/>
        <v>32000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SUM(E12:E16)</f>
        <v>90000</v>
      </c>
      <c r="F18" s="14">
        <f>SUM(F12:F17)</f>
        <v>60000</v>
      </c>
      <c r="I18" s="2">
        <f>SUM(I2:I5)</f>
        <v>65000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706250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641250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255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252</v>
      </c>
      <c r="B90" s="29">
        <v>325000</v>
      </c>
      <c r="C90" s="29">
        <v>0</v>
      </c>
      <c r="D90" s="29">
        <f>B90-C90</f>
        <v>325000</v>
      </c>
      <c r="E90" s="29">
        <f>D90*45%</f>
        <v>146250</v>
      </c>
      <c r="F90" s="29">
        <f>D90*55%</f>
        <v>178750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325000</v>
      </c>
      <c r="C97" s="42">
        <f>SUM(C90:C96)</f>
        <v>0</v>
      </c>
      <c r="D97" s="42">
        <f>SUM(D90:D96)</f>
        <v>325000</v>
      </c>
      <c r="E97" s="42">
        <f>SUM(E90:E96)</f>
        <v>146250</v>
      </c>
      <c r="F97" s="42">
        <f>SUM(F90:F96)</f>
        <v>178750</v>
      </c>
    </row>
    <row r="98" spans="1:6" x14ac:dyDescent="0.25">
      <c r="A98" s="26" t="s">
        <v>11</v>
      </c>
      <c r="B98" s="27">
        <f>B97+B88+B79+B75+B64+B37+B28+B18+B10</f>
        <v>1045000</v>
      </c>
      <c r="C98" s="27">
        <f>C97+C88+C79+C75+C64+C37+C28+C18+C10</f>
        <v>0</v>
      </c>
      <c r="D98" s="27">
        <f>D97+D88+D79+D75+D64+D37+D28+D18+D10</f>
        <v>1045000</v>
      </c>
      <c r="E98" s="27">
        <f>E97+E88+E79+E75+E64+E37+E28+E18+E10</f>
        <v>706250</v>
      </c>
      <c r="F98" s="27">
        <f>F97+F88+F79+F75+F64+F37+F28+F18+F10</f>
        <v>418750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3" sqref="I3"/>
    </sheetView>
  </sheetViews>
  <sheetFormatPr baseColWidth="10" defaultRowHeight="15" x14ac:dyDescent="0.25"/>
  <cols>
    <col min="1" max="1" width="29.855468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264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/>
    </row>
    <row r="4" spans="1:33" x14ac:dyDescent="0.25">
      <c r="A4" s="5" t="s">
        <v>265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/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/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270</v>
      </c>
      <c r="B12" s="8">
        <v>120000</v>
      </c>
      <c r="C12" s="8">
        <v>0</v>
      </c>
      <c r="D12" s="8">
        <f t="shared" ref="D12:D17" si="3">B12-C12</f>
        <v>120000</v>
      </c>
      <c r="E12" s="8">
        <f t="shared" ref="E12:E17" si="4">D12*60%</f>
        <v>72000</v>
      </c>
      <c r="F12" s="8">
        <f>D12*40%</f>
        <v>48000</v>
      </c>
      <c r="H12" s="5"/>
      <c r="I12" s="6">
        <v>0</v>
      </c>
    </row>
    <row r="13" spans="1:33" x14ac:dyDescent="0.25">
      <c r="A13" s="5" t="s">
        <v>271</v>
      </c>
      <c r="B13" s="8">
        <v>100000</v>
      </c>
      <c r="C13" s="8">
        <v>0</v>
      </c>
      <c r="D13" s="8">
        <f t="shared" si="3"/>
        <v>100000</v>
      </c>
      <c r="E13" s="8">
        <f t="shared" si="4"/>
        <v>60000</v>
      </c>
      <c r="F13" s="8">
        <f t="shared" ref="F13:F17" si="5">D13*40%</f>
        <v>40000</v>
      </c>
      <c r="H13" s="5"/>
      <c r="I13" s="6">
        <v>0</v>
      </c>
    </row>
    <row r="14" spans="1:33" x14ac:dyDescent="0.25">
      <c r="A14" s="5" t="s">
        <v>282</v>
      </c>
      <c r="B14" s="8">
        <v>150000</v>
      </c>
      <c r="C14" s="8">
        <v>0</v>
      </c>
      <c r="D14" s="8">
        <f t="shared" si="3"/>
        <v>150000</v>
      </c>
      <c r="E14" s="8">
        <f t="shared" si="4"/>
        <v>90000</v>
      </c>
      <c r="F14" s="8">
        <f t="shared" si="5"/>
        <v>60000</v>
      </c>
      <c r="H14" s="5"/>
      <c r="I14" s="6">
        <v>0</v>
      </c>
    </row>
    <row r="15" spans="1:33" x14ac:dyDescent="0.25">
      <c r="A15" s="5" t="s">
        <v>283</v>
      </c>
      <c r="B15" s="8">
        <v>100000</v>
      </c>
      <c r="C15" s="8">
        <v>0</v>
      </c>
      <c r="D15" s="8">
        <f t="shared" si="3"/>
        <v>100000</v>
      </c>
      <c r="E15" s="8">
        <f t="shared" si="4"/>
        <v>60000</v>
      </c>
      <c r="F15" s="8">
        <f t="shared" si="5"/>
        <v>40000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120000</v>
      </c>
      <c r="C18" s="14">
        <f>SUM(C12:C12)</f>
        <v>0</v>
      </c>
      <c r="D18" s="14">
        <f>SUM(D12:D12)</f>
        <v>120000</v>
      </c>
      <c r="E18" s="14">
        <f>SUM(E12:E17)</f>
        <v>282000</v>
      </c>
      <c r="F18" s="14">
        <f>SUM(F12:F17)</f>
        <v>188000</v>
      </c>
      <c r="I18" s="2">
        <f>SUM(I2:I11)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2198400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2198400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262</v>
      </c>
      <c r="B29" s="21"/>
      <c r="C29" s="21"/>
      <c r="D29" s="21"/>
      <c r="E29" s="21"/>
      <c r="F29" s="21"/>
    </row>
    <row r="30" spans="1:33" s="2" customFormat="1" x14ac:dyDescent="0.25">
      <c r="A30" s="5" t="s">
        <v>185</v>
      </c>
      <c r="B30" s="8">
        <v>450000</v>
      </c>
      <c r="C30" s="8">
        <v>60000</v>
      </c>
      <c r="D30" s="8">
        <f t="shared" ref="D30:D36" si="9">B30-C30</f>
        <v>390000</v>
      </c>
      <c r="E30" s="8">
        <f>D30-F30</f>
        <v>345000</v>
      </c>
      <c r="F30" s="8">
        <v>45000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266</v>
      </c>
      <c r="B31" s="8">
        <v>60000</v>
      </c>
      <c r="C31" s="8">
        <v>0</v>
      </c>
      <c r="D31" s="8">
        <f t="shared" si="9"/>
        <v>60000</v>
      </c>
      <c r="E31" s="8">
        <f t="shared" ref="E31:E36" si="10">D31*60%</f>
        <v>36000</v>
      </c>
      <c r="F31" s="8">
        <f t="shared" ref="F31:F36" si="11">D31*40%</f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276</v>
      </c>
      <c r="B32" s="8">
        <v>60000</v>
      </c>
      <c r="C32" s="8">
        <v>0</v>
      </c>
      <c r="D32" s="8">
        <f t="shared" si="9"/>
        <v>60000</v>
      </c>
      <c r="E32" s="8">
        <f t="shared" si="10"/>
        <v>36000</v>
      </c>
      <c r="F32" s="8">
        <f t="shared" si="11"/>
        <v>24000</v>
      </c>
    </row>
    <row r="33" spans="1:6" x14ac:dyDescent="0.25">
      <c r="A33" s="5" t="s">
        <v>248</v>
      </c>
      <c r="B33" s="8">
        <v>280000</v>
      </c>
      <c r="C33" s="8">
        <v>0</v>
      </c>
      <c r="D33" s="8">
        <f t="shared" si="9"/>
        <v>280000</v>
      </c>
      <c r="E33" s="8">
        <f t="shared" si="10"/>
        <v>168000</v>
      </c>
      <c r="F33" s="8">
        <f t="shared" si="11"/>
        <v>112000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850000</v>
      </c>
      <c r="C37" s="21">
        <f>SUM(C30:C36)</f>
        <v>60000</v>
      </c>
      <c r="D37" s="21">
        <f>SUM(D30:D36)</f>
        <v>790000</v>
      </c>
      <c r="E37" s="21">
        <f>SUM(E30:E36)</f>
        <v>585000</v>
      </c>
      <c r="F37" s="21">
        <f>SUM(F30:F36)</f>
        <v>205000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259</v>
      </c>
      <c r="B39" s="29">
        <v>60000</v>
      </c>
      <c r="C39" s="29">
        <v>0</v>
      </c>
      <c r="D39" s="29">
        <f t="shared" ref="D39:D63" si="12">B39-C39</f>
        <v>60000</v>
      </c>
      <c r="E39" s="29">
        <f t="shared" ref="E39:E63" si="13">D39*60%</f>
        <v>36000</v>
      </c>
      <c r="F39" s="29">
        <f t="shared" ref="F39:F63" si="14">D39*40%</f>
        <v>24000</v>
      </c>
    </row>
    <row r="40" spans="1:6" x14ac:dyDescent="0.25">
      <c r="A40" s="28" t="s">
        <v>260</v>
      </c>
      <c r="B40" s="29">
        <v>150000</v>
      </c>
      <c r="C40" s="29">
        <v>0</v>
      </c>
      <c r="D40" s="29">
        <f t="shared" si="12"/>
        <v>150000</v>
      </c>
      <c r="E40" s="29">
        <f t="shared" si="13"/>
        <v>90000</v>
      </c>
      <c r="F40" s="29">
        <f t="shared" si="14"/>
        <v>60000</v>
      </c>
    </row>
    <row r="41" spans="1:6" x14ac:dyDescent="0.25">
      <c r="A41" s="28" t="s">
        <v>263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261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266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267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268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272</v>
      </c>
      <c r="B46" s="29">
        <v>150000</v>
      </c>
      <c r="C46" s="29">
        <v>0</v>
      </c>
      <c r="D46" s="29">
        <f t="shared" si="12"/>
        <v>150000</v>
      </c>
      <c r="E46" s="29">
        <f t="shared" si="13"/>
        <v>90000</v>
      </c>
      <c r="F46" s="29">
        <f t="shared" si="14"/>
        <v>60000</v>
      </c>
    </row>
    <row r="47" spans="1:6" x14ac:dyDescent="0.25">
      <c r="A47" s="28" t="s">
        <v>273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274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275</v>
      </c>
      <c r="B49" s="29">
        <v>80000</v>
      </c>
      <c r="C49" s="29">
        <v>0</v>
      </c>
      <c r="D49" s="29">
        <f t="shared" si="12"/>
        <v>80000</v>
      </c>
      <c r="E49" s="29">
        <f t="shared" si="13"/>
        <v>48000</v>
      </c>
      <c r="F49" s="29">
        <f t="shared" si="14"/>
        <v>32000</v>
      </c>
    </row>
    <row r="50" spans="1:6" x14ac:dyDescent="0.25">
      <c r="A50" s="28" t="s">
        <v>276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277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278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279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280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281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284</v>
      </c>
      <c r="B56" s="29">
        <v>150000</v>
      </c>
      <c r="C56" s="29">
        <v>0</v>
      </c>
      <c r="D56" s="29">
        <f t="shared" si="12"/>
        <v>150000</v>
      </c>
      <c r="E56" s="29">
        <f t="shared" si="13"/>
        <v>90000</v>
      </c>
      <c r="F56" s="29">
        <f t="shared" si="14"/>
        <v>60000</v>
      </c>
    </row>
    <row r="57" spans="1:6" x14ac:dyDescent="0.25">
      <c r="A57" s="28" t="s">
        <v>285</v>
      </c>
      <c r="B57" s="29">
        <v>60000</v>
      </c>
      <c r="C57" s="29">
        <v>0</v>
      </c>
      <c r="D57" s="29">
        <f t="shared" si="12"/>
        <v>60000</v>
      </c>
      <c r="E57" s="29">
        <f t="shared" si="13"/>
        <v>36000</v>
      </c>
      <c r="F57" s="29">
        <f t="shared" si="14"/>
        <v>24000</v>
      </c>
    </row>
    <row r="58" spans="1:6" x14ac:dyDescent="0.25">
      <c r="A58" s="28" t="s">
        <v>286</v>
      </c>
      <c r="B58" s="29">
        <v>524000</v>
      </c>
      <c r="C58" s="29">
        <v>0</v>
      </c>
      <c r="D58" s="29">
        <f t="shared" si="12"/>
        <v>524000</v>
      </c>
      <c r="E58" s="29">
        <f t="shared" si="13"/>
        <v>314400</v>
      </c>
      <c r="F58" s="29">
        <f t="shared" si="14"/>
        <v>209600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1100400</v>
      </c>
      <c r="F64" s="32">
        <f>SUM(F39:F63)</f>
        <v>733600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269</v>
      </c>
      <c r="B90" s="29">
        <v>370000</v>
      </c>
      <c r="C90" s="29">
        <v>70000</v>
      </c>
      <c r="D90" s="29">
        <f>B90-C90</f>
        <v>300000</v>
      </c>
      <c r="E90" s="29">
        <f>D90*45%</f>
        <v>135000</v>
      </c>
      <c r="F90" s="29">
        <f>D90*55%</f>
        <v>165000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370000</v>
      </c>
      <c r="C97" s="42">
        <f>SUM(C90:C96)</f>
        <v>70000</v>
      </c>
      <c r="D97" s="42">
        <f>SUM(D90:D96)</f>
        <v>300000</v>
      </c>
      <c r="E97" s="42">
        <f>SUM(E90:E96)</f>
        <v>135000</v>
      </c>
      <c r="F97" s="42">
        <f>SUM(F90:F96)</f>
        <v>165000</v>
      </c>
    </row>
    <row r="98" spans="1:6" x14ac:dyDescent="0.25">
      <c r="A98" s="26" t="s">
        <v>11</v>
      </c>
      <c r="B98" s="27">
        <f>B97+B88+B79+B75+B64+B37+B28+B18+B10</f>
        <v>1500000</v>
      </c>
      <c r="C98" s="27">
        <f>C97+C88+C79+C75+C64+C37+C28+C18+C10</f>
        <v>130000</v>
      </c>
      <c r="D98" s="27">
        <f>D97+D88+D79+D75+D64+D37+D28+D18+D10</f>
        <v>1370000</v>
      </c>
      <c r="E98" s="27">
        <f>E97+E88+E79+E75+E64+E37+E28+E18+E10</f>
        <v>2198400</v>
      </c>
      <c r="F98" s="27">
        <f>F97+F88+F79+F75+F64+F37+F28+F18+F10</f>
        <v>1355600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6" zoomScaleNormal="86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291</v>
      </c>
      <c r="I2" s="23">
        <v>89000</v>
      </c>
    </row>
    <row r="3" spans="1:33" x14ac:dyDescent="0.25">
      <c r="A3" s="5" t="s">
        <v>296</v>
      </c>
      <c r="B3" s="8">
        <v>220000</v>
      </c>
      <c r="C3" s="8">
        <v>0</v>
      </c>
      <c r="D3" s="8">
        <f t="shared" ref="D3:D9" si="0">B3-C3</f>
        <v>220000</v>
      </c>
      <c r="E3" s="8">
        <f t="shared" ref="E3:E9" si="1">D3*60%</f>
        <v>132000</v>
      </c>
      <c r="F3" s="8">
        <f t="shared" ref="F3:F9" si="2">D3*40%</f>
        <v>88000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220000</v>
      </c>
      <c r="C10" s="12">
        <f>SUM(C3:C9)</f>
        <v>0</v>
      </c>
      <c r="D10" s="12">
        <f>SUM(D3:D9)</f>
        <v>220000</v>
      </c>
      <c r="E10" s="12">
        <f>SUM(E3:E9)</f>
        <v>132000</v>
      </c>
      <c r="F10" s="12">
        <f>SUM(F3:F9)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89000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292</v>
      </c>
      <c r="B20" s="8">
        <v>320000</v>
      </c>
      <c r="C20" s="8">
        <v>0</v>
      </c>
      <c r="D20" s="8">
        <f t="shared" ref="D20:D27" si="6">B20-C20</f>
        <v>320000</v>
      </c>
      <c r="E20" s="19">
        <f t="shared" ref="E20:E27" si="7">D20*60%</f>
        <v>192000</v>
      </c>
      <c r="F20" s="19">
        <f t="shared" ref="F20:F27" si="8">D20*40%</f>
        <v>128000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597600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89000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508600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299</v>
      </c>
      <c r="B28" s="16">
        <f>SUM(B20:B27)</f>
        <v>320000</v>
      </c>
      <c r="C28" s="16">
        <f>SUM(C20:C27)</f>
        <v>0</v>
      </c>
      <c r="D28" s="16">
        <f>SUM(D20:D27)</f>
        <v>320000</v>
      </c>
      <c r="E28" s="16">
        <f>SUM(E20:E27)</f>
        <v>192000</v>
      </c>
      <c r="F28" s="16">
        <f>SUM(F20:F27)</f>
        <v>128000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287</v>
      </c>
      <c r="B39" s="29">
        <v>54000</v>
      </c>
      <c r="C39" s="29">
        <v>28000</v>
      </c>
      <c r="D39" s="29">
        <f t="shared" ref="D39:D63" si="12">B39-C39</f>
        <v>26000</v>
      </c>
      <c r="E39" s="29">
        <f t="shared" ref="E39:E63" si="13">D39*60%</f>
        <v>15600</v>
      </c>
      <c r="F39" s="29">
        <f t="shared" ref="F39:F63" si="14">D39*40%</f>
        <v>10400</v>
      </c>
    </row>
    <row r="40" spans="1:6" x14ac:dyDescent="0.25">
      <c r="A40" s="28" t="s">
        <v>288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289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290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294</v>
      </c>
      <c r="B43" s="29">
        <v>70000</v>
      </c>
      <c r="C43" s="29">
        <v>0</v>
      </c>
      <c r="D43" s="29">
        <f t="shared" si="12"/>
        <v>70000</v>
      </c>
      <c r="E43" s="29">
        <f t="shared" si="13"/>
        <v>42000</v>
      </c>
      <c r="F43" s="29">
        <f t="shared" si="14"/>
        <v>28000</v>
      </c>
    </row>
    <row r="44" spans="1:6" x14ac:dyDescent="0.25">
      <c r="A44" s="28" t="s">
        <v>293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295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297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298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SUM(E39:E54)</f>
        <v>273600</v>
      </c>
      <c r="F64" s="32">
        <f>SUM(F39:F50)</f>
        <v>182400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540000</v>
      </c>
      <c r="C98" s="27">
        <f>C97+C88+C79+C75+C64+C37+C28+C18+C10</f>
        <v>0</v>
      </c>
      <c r="D98" s="27">
        <f>D97+D88+D79+D75+D64+D37+D28+D18+D10</f>
        <v>540000</v>
      </c>
      <c r="E98" s="27">
        <f>E97+E88+E79+E75+E64+E37+E28+E18+E10</f>
        <v>597600</v>
      </c>
      <c r="F98" s="27">
        <f>F97+F88+F79+F75+F64+F37+F28+F18+F10</f>
        <v>398400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:B6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301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171</v>
      </c>
      <c r="I3" s="6">
        <v>65000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304</v>
      </c>
      <c r="B12" s="8">
        <v>200000</v>
      </c>
      <c r="C12" s="8">
        <v>0</v>
      </c>
      <c r="D12" s="8">
        <f t="shared" ref="D12:D17" si="3">B12-C12</f>
        <v>200000</v>
      </c>
      <c r="E12" s="8">
        <f t="shared" ref="E12:E17" si="4">D12*60%</f>
        <v>120000</v>
      </c>
      <c r="F12" s="8">
        <f t="shared" ref="F12:F17" si="5">D12*40%</f>
        <v>80000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SUM(C12:C12)</f>
        <v>0</v>
      </c>
      <c r="D18" s="14">
        <f>SUM(D12:D12)</f>
        <v>200000</v>
      </c>
      <c r="E18" s="14">
        <f>SUM(E12:E12)</f>
        <v>120000</v>
      </c>
      <c r="F18" s="14">
        <f>SUM(F12:F12)</f>
        <v>80000</v>
      </c>
      <c r="I18" s="2">
        <f>SUM(I3:I12)</f>
        <v>65000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300</v>
      </c>
      <c r="B20" s="8">
        <v>550000</v>
      </c>
      <c r="C20" s="8">
        <v>60000</v>
      </c>
      <c r="D20" s="8">
        <f t="shared" ref="D20:D27" si="6">B20-C20</f>
        <v>490000</v>
      </c>
      <c r="E20" s="19">
        <f>D20-F20</f>
        <v>435000</v>
      </c>
      <c r="F20" s="19">
        <v>55000</v>
      </c>
    </row>
    <row r="21" spans="1:33" x14ac:dyDescent="0.25">
      <c r="A21" s="5" t="s">
        <v>305</v>
      </c>
      <c r="B21" s="8">
        <v>100000</v>
      </c>
      <c r="C21" s="8">
        <v>20000</v>
      </c>
      <c r="D21" s="8">
        <f t="shared" si="6"/>
        <v>80000</v>
      </c>
      <c r="E21" s="8">
        <f t="shared" ref="E21:E27" si="7">D21*60%</f>
        <v>48000</v>
      </c>
      <c r="F21" s="8">
        <f t="shared" ref="F21:F27" si="8">D21*40%</f>
        <v>32000</v>
      </c>
      <c r="H21" s="9" t="s">
        <v>13</v>
      </c>
      <c r="I21" s="10">
        <f>E98</f>
        <v>1325000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1260000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650000</v>
      </c>
      <c r="C28" s="16">
        <f>SUM(C20:C27)</f>
        <v>80000</v>
      </c>
      <c r="D28" s="16">
        <f>SUM(D20:D27)</f>
        <v>570000</v>
      </c>
      <c r="E28" s="16">
        <f>SUM(E20:E27)</f>
        <v>483000</v>
      </c>
      <c r="F28" s="16">
        <f>SUM(F20:F27)</f>
        <v>87000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306</v>
      </c>
      <c r="B30" s="8">
        <v>380000</v>
      </c>
      <c r="C30" s="8">
        <v>0</v>
      </c>
      <c r="D30" s="8">
        <f t="shared" ref="D30:D36" si="9">B30-C30</f>
        <v>380000</v>
      </c>
      <c r="E30" s="8">
        <f t="shared" ref="E30:E36" si="10">D30*60%</f>
        <v>228000</v>
      </c>
      <c r="F30" s="8">
        <f t="shared" ref="F30:F36" si="11">D30*40%</f>
        <v>152000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248</v>
      </c>
      <c r="B31" s="8">
        <v>360000</v>
      </c>
      <c r="C31" s="8">
        <v>0</v>
      </c>
      <c r="D31" s="8">
        <f t="shared" si="9"/>
        <v>360000</v>
      </c>
      <c r="E31" s="8">
        <f t="shared" si="10"/>
        <v>216000</v>
      </c>
      <c r="F31" s="8">
        <f t="shared" si="11"/>
        <v>144000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740000</v>
      </c>
      <c r="C37" s="21">
        <f>SUM(C30:C36)</f>
        <v>0</v>
      </c>
      <c r="D37" s="21">
        <f>SUM(D30:D36)</f>
        <v>740000</v>
      </c>
      <c r="E37" s="21">
        <f>SUM(E30:E36)</f>
        <v>444000</v>
      </c>
      <c r="F37" s="21">
        <f>SUM(F30:F36)</f>
        <v>296000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302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 t="s">
        <v>303</v>
      </c>
      <c r="B67" s="8">
        <v>150000</v>
      </c>
      <c r="C67" s="8">
        <v>20000</v>
      </c>
      <c r="D67" s="8">
        <f t="shared" si="15"/>
        <v>130000</v>
      </c>
      <c r="E67" s="8">
        <f t="shared" si="16"/>
        <v>130000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20000</v>
      </c>
      <c r="D75" s="18">
        <f>SUM(D66:D74)</f>
        <v>230000</v>
      </c>
      <c r="E75" s="18">
        <f>SUM(E66:E74)</f>
        <v>230000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1920000</v>
      </c>
      <c r="C98" s="27">
        <f>C97+C88+C79+C75+C64+C37+C28+C18+C10</f>
        <v>100000</v>
      </c>
      <c r="D98" s="27">
        <f>D97+D88+D79+D75+D64+D37+D28+D18+D10</f>
        <v>1820000</v>
      </c>
      <c r="E98" s="27">
        <f>E97+E88+E79+E75+E64+E37+E28+E18+E10</f>
        <v>1325000</v>
      </c>
      <c r="F98" s="27">
        <f>F97+F88+F79+F75+F64+F37+F28+F18+F10</f>
        <v>495000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8" sqref="F1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188</v>
      </c>
      <c r="B3" s="8">
        <v>230000</v>
      </c>
      <c r="C3" s="8">
        <v>0</v>
      </c>
      <c r="D3" s="8">
        <f t="shared" ref="D3:D9" si="0">B3-C3</f>
        <v>230000</v>
      </c>
      <c r="E3" s="8">
        <f t="shared" ref="E3:E9" si="1">D3*60%</f>
        <v>138000</v>
      </c>
      <c r="F3" s="8">
        <f t="shared" ref="F3:F9" si="2">D3*40%</f>
        <v>92000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230000</v>
      </c>
      <c r="C10" s="12">
        <f>SUM(C3:C9)</f>
        <v>0</v>
      </c>
      <c r="D10" s="12">
        <f>SUM(D3:D9)</f>
        <v>230000</v>
      </c>
      <c r="E10" s="12">
        <f>SUM(E3:E9)</f>
        <v>138000</v>
      </c>
      <c r="F10" s="12">
        <f>SUM(F3:F9)</f>
        <v>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307</v>
      </c>
      <c r="B12" s="8">
        <v>70000</v>
      </c>
      <c r="C12" s="8">
        <v>0</v>
      </c>
      <c r="D12" s="8">
        <f t="shared" ref="D12:D17" si="3">B12-C12</f>
        <v>70000</v>
      </c>
      <c r="E12" s="8">
        <f t="shared" ref="E12:E17" si="4">D12*60%</f>
        <v>42000</v>
      </c>
      <c r="F12" s="8">
        <f t="shared" ref="F12:F17" si="5">D12*40%</f>
        <v>28000</v>
      </c>
      <c r="H12" s="5"/>
      <c r="I12" s="6">
        <v>0</v>
      </c>
    </row>
    <row r="13" spans="1:33" x14ac:dyDescent="0.25">
      <c r="A13" s="5" t="s">
        <v>309</v>
      </c>
      <c r="B13" s="8">
        <v>50000</v>
      </c>
      <c r="C13" s="8">
        <v>0</v>
      </c>
      <c r="D13" s="8">
        <f t="shared" si="3"/>
        <v>50000</v>
      </c>
      <c r="E13" s="8">
        <f t="shared" si="4"/>
        <v>30000</v>
      </c>
      <c r="F13" s="8">
        <f t="shared" si="5"/>
        <v>20000</v>
      </c>
      <c r="H13" s="5"/>
      <c r="I13" s="6">
        <v>0</v>
      </c>
    </row>
    <row r="14" spans="1:33" x14ac:dyDescent="0.25">
      <c r="A14" s="5" t="s">
        <v>311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</v>
      </c>
      <c r="C18" s="14">
        <f>SUM(C12:C12)</f>
        <v>0</v>
      </c>
      <c r="D18" s="14">
        <f>SUM(D12:D12)</f>
        <v>70000</v>
      </c>
      <c r="E18" s="14">
        <f>SUM(E12:E17)</f>
        <v>132000</v>
      </c>
      <c r="F18" s="14">
        <f>SUM(F12:F17)</f>
        <v>88000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708000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 t="s">
        <v>308</v>
      </c>
      <c r="B30" s="8">
        <v>695000</v>
      </c>
      <c r="C30" s="8">
        <v>35000</v>
      </c>
      <c r="D30" s="8">
        <f t="shared" ref="D30:D36" si="9">B30-C30</f>
        <v>660000</v>
      </c>
      <c r="E30" s="8">
        <f t="shared" ref="E30:E36" si="10">D30*60%</f>
        <v>396000</v>
      </c>
      <c r="F30" s="8">
        <f t="shared" ref="F30:F36" si="11">D30*40%</f>
        <v>264000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695000</v>
      </c>
      <c r="C37" s="21">
        <f>SUM(C30:C36)</f>
        <v>35000</v>
      </c>
      <c r="D37" s="21">
        <f>SUM(D30:D36)</f>
        <v>660000</v>
      </c>
      <c r="E37" s="21">
        <f>SUM(E30:E36)</f>
        <v>396000</v>
      </c>
      <c r="F37" s="21">
        <f>SUM(F30:F36)</f>
        <v>264000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 t="s">
        <v>310</v>
      </c>
      <c r="B77" s="8">
        <v>70000</v>
      </c>
      <c r="C77" s="8">
        <v>0</v>
      </c>
      <c r="D77" s="8">
        <f t="shared" si="15"/>
        <v>70000</v>
      </c>
      <c r="E77" s="8">
        <f>D77*60%</f>
        <v>42000</v>
      </c>
      <c r="F77" s="8">
        <f>D77*40%</f>
        <v>28000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70000</v>
      </c>
      <c r="C79" s="35">
        <f>SUM(C77:C78)</f>
        <v>0</v>
      </c>
      <c r="D79" s="35">
        <f>SUM(D77:D78)</f>
        <v>70000</v>
      </c>
      <c r="E79" s="35">
        <f>SUM(E77:E78)</f>
        <v>42000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1065000</v>
      </c>
      <c r="C98" s="27">
        <f>C97+C88+C79+C75+C64+C37+C28+C18+C10</f>
        <v>35000</v>
      </c>
      <c r="D98" s="27">
        <f>D97+D88+D79+D75+D64+D37+D28+D18+D10</f>
        <v>1030000</v>
      </c>
      <c r="E98" s="27">
        <f>E97+E88+E79+E75+E64+E37+E28+E18+E10</f>
        <v>708000</v>
      </c>
      <c r="F98" s="27">
        <f>F97+F88+F79+F75+F64+F37+F28+F18+F10</f>
        <v>444000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106</v>
      </c>
      <c r="B2" s="12"/>
      <c r="C2" s="12"/>
      <c r="D2" s="12"/>
      <c r="E2" s="12"/>
      <c r="F2" s="12"/>
      <c r="H2" s="22" t="s">
        <v>315</v>
      </c>
      <c r="I2" s="23">
        <v>11200</v>
      </c>
    </row>
    <row r="3" spans="1:33" x14ac:dyDescent="0.25">
      <c r="A3" s="5" t="s">
        <v>314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327</v>
      </c>
      <c r="I3" s="6">
        <v>145000</v>
      </c>
    </row>
    <row r="4" spans="1:33" x14ac:dyDescent="0.25">
      <c r="A4" s="5" t="s">
        <v>316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316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209</v>
      </c>
      <c r="B10" s="12">
        <f>SUM(B3:B9)</f>
        <v>250000</v>
      </c>
      <c r="C10" s="12">
        <f>SUM(C3:C9)</f>
        <v>0</v>
      </c>
      <c r="D10" s="12">
        <f>SUM(D3:D9)</f>
        <v>250000</v>
      </c>
      <c r="E10" s="12">
        <f>SUM(E3:E9)</f>
        <v>150000</v>
      </c>
      <c r="F10" s="12">
        <f>SUM(F3:F9)</f>
        <v>100000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317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SUM(E12:E12)</f>
        <v>60000</v>
      </c>
      <c r="F18" s="14">
        <f>SUM(F12:F12)</f>
        <v>40000</v>
      </c>
      <c r="I18" s="2">
        <f>SUM(I2:I8)</f>
        <v>156200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453000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156200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296800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313</v>
      </c>
      <c r="B30" s="8">
        <v>450000</v>
      </c>
      <c r="C30" s="8">
        <v>45000</v>
      </c>
      <c r="D30" s="8">
        <f t="shared" ref="D30:D36" si="9">B30-C30</f>
        <v>405000</v>
      </c>
      <c r="E30" s="8">
        <f t="shared" ref="E30:E36" si="10">D30*60%</f>
        <v>243000</v>
      </c>
      <c r="F30" s="8">
        <f t="shared" ref="F30:F36" si="11">D30*40%</f>
        <v>162000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450000</v>
      </c>
      <c r="C37" s="21">
        <f>SUM(C30:C36)</f>
        <v>45000</v>
      </c>
      <c r="D37" s="21">
        <f>SUM(D30:D36)</f>
        <v>405000</v>
      </c>
      <c r="E37" s="21">
        <f>SUM(E30:E36)</f>
        <v>243000</v>
      </c>
      <c r="F37" s="21">
        <f>SUM(F30:F36)</f>
        <v>162000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800000</v>
      </c>
      <c r="C98" s="27">
        <f>C97+C88+C79+C75+C64+C37+C28+C18+C10</f>
        <v>45000</v>
      </c>
      <c r="D98" s="27">
        <f>D97+D88+D79+D75+D64+D37+D28+D18+D10</f>
        <v>755000</v>
      </c>
      <c r="E98" s="27">
        <f>E97+E88+E79+E75+E64+E37+E28+E18+E10</f>
        <v>453000</v>
      </c>
      <c r="F98" s="27">
        <f>F97+F88+F79+F75+F64+F37+F28+F18+F10</f>
        <v>302000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4" sqref="H1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 t="s">
        <v>171</v>
      </c>
      <c r="I2" s="23">
        <v>65000</v>
      </c>
    </row>
    <row r="3" spans="1:33" x14ac:dyDescent="0.25">
      <c r="A3" s="5"/>
      <c r="B3" s="8"/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318</v>
      </c>
      <c r="B12" s="8">
        <v>160000</v>
      </c>
      <c r="C12" s="8">
        <v>0</v>
      </c>
      <c r="D12" s="8">
        <f t="shared" ref="D12:D17" si="3">B12-C12</f>
        <v>160000</v>
      </c>
      <c r="E12" s="8">
        <f t="shared" ref="E12:E17" si="4">D12*60%</f>
        <v>96000</v>
      </c>
      <c r="F12" s="8">
        <f t="shared" ref="F12:F17" si="5">D12*40%</f>
        <v>64000</v>
      </c>
      <c r="H12" s="5"/>
      <c r="I12" s="6">
        <v>0</v>
      </c>
    </row>
    <row r="13" spans="1:33" x14ac:dyDescent="0.25">
      <c r="A13" s="5" t="s">
        <v>321</v>
      </c>
      <c r="B13" s="8">
        <v>60000</v>
      </c>
      <c r="C13" s="8">
        <v>0</v>
      </c>
      <c r="D13" s="8">
        <f t="shared" si="3"/>
        <v>60000</v>
      </c>
      <c r="E13" s="8">
        <f t="shared" si="4"/>
        <v>36000</v>
      </c>
      <c r="F13" s="8">
        <f t="shared" si="5"/>
        <v>24000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160000</v>
      </c>
      <c r="C18" s="14">
        <f>SUM(C12:C12)</f>
        <v>0</v>
      </c>
      <c r="D18" s="14">
        <f>SUM(D12:D12)</f>
        <v>160000</v>
      </c>
      <c r="E18" s="14">
        <f>SUM(E12:E17)</f>
        <v>132000</v>
      </c>
      <c r="F18" s="14">
        <f>SUM(F12:F17)</f>
        <v>88000</v>
      </c>
      <c r="I18" s="2">
        <f>SUM(I2:I7)</f>
        <v>65000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319</v>
      </c>
      <c r="B20" s="8">
        <v>300000</v>
      </c>
      <c r="C20" s="8">
        <v>240000</v>
      </c>
      <c r="D20" s="8">
        <f t="shared" ref="D20:D27" si="6">B20-C20</f>
        <v>60000</v>
      </c>
      <c r="E20" s="19">
        <f t="shared" ref="E20:E27" si="7">D20*60%</f>
        <v>36000</v>
      </c>
      <c r="F20" s="19">
        <f t="shared" ref="F20:F27" si="8">D20*40%</f>
        <v>24000</v>
      </c>
    </row>
    <row r="21" spans="1:33" x14ac:dyDescent="0.25">
      <c r="A21" s="5" t="s">
        <v>320</v>
      </c>
      <c r="B21" s="8">
        <v>120000</v>
      </c>
      <c r="C21" s="8">
        <v>0</v>
      </c>
      <c r="D21" s="8">
        <f t="shared" si="6"/>
        <v>120000</v>
      </c>
      <c r="E21" s="8">
        <f t="shared" si="7"/>
        <v>72000</v>
      </c>
      <c r="F21" s="8">
        <f t="shared" si="8"/>
        <v>48000</v>
      </c>
      <c r="H21" s="9" t="s">
        <v>13</v>
      </c>
      <c r="I21" s="10">
        <f>E98</f>
        <v>240000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420000</v>
      </c>
      <c r="C28" s="16">
        <f>SUM(C20:C27)</f>
        <v>240000</v>
      </c>
      <c r="D28" s="16">
        <f>SUM(D20:D27)</f>
        <v>180000</v>
      </c>
      <c r="E28" s="16">
        <f>SUM(E20:E27)</f>
        <v>108000</v>
      </c>
      <c r="F28" s="16">
        <f>SUM(F20:F27)</f>
        <v>72000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580000</v>
      </c>
      <c r="C98" s="27">
        <f>C97+C88+C79+C75+C64+C37+C28+C18+C10</f>
        <v>240000</v>
      </c>
      <c r="D98" s="27">
        <f>D97+D88+D79+D75+D64+D37+D28+D18+D10</f>
        <v>340000</v>
      </c>
      <c r="E98" s="27">
        <f>E97+E88+E79+E75+E64+E37+E28+E18+E10</f>
        <v>240000</v>
      </c>
      <c r="F98" s="27">
        <f>F97+F88+F79+F75+F64+F37+F28+F18+F10</f>
        <v>160000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:B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72</v>
      </c>
      <c r="B3" s="8">
        <v>100000</v>
      </c>
      <c r="C3" s="8">
        <v>35000</v>
      </c>
      <c r="D3" s="8">
        <f t="shared" ref="D3:D9" si="0">B3-C3</f>
        <v>65000</v>
      </c>
      <c r="E3" s="8">
        <f>D3-F3</f>
        <v>25000</v>
      </c>
      <c r="F3" s="8">
        <v>40000</v>
      </c>
      <c r="H3" s="5" t="s">
        <v>66</v>
      </c>
      <c r="I3" s="6">
        <v>18000</v>
      </c>
    </row>
    <row r="4" spans="1:33" x14ac:dyDescent="0.25">
      <c r="A4" s="5" t="s">
        <v>73</v>
      </c>
      <c r="B4" s="8">
        <v>250000</v>
      </c>
      <c r="C4" s="8">
        <v>13200</v>
      </c>
      <c r="D4" s="8">
        <f t="shared" si="0"/>
        <v>236800</v>
      </c>
      <c r="E4" s="8">
        <f>D4*100%</f>
        <v>236800</v>
      </c>
      <c r="F4" s="8"/>
      <c r="H4" s="5"/>
      <c r="I4" s="6">
        <v>0</v>
      </c>
    </row>
    <row r="5" spans="1:33" x14ac:dyDescent="0.25">
      <c r="A5" s="5" t="s">
        <v>76</v>
      </c>
      <c r="B5" s="8">
        <v>140000</v>
      </c>
      <c r="C5" s="8">
        <v>0</v>
      </c>
      <c r="D5" s="8">
        <f t="shared" si="0"/>
        <v>140000</v>
      </c>
      <c r="E5" s="8">
        <f>D5*60%</f>
        <v>84000</v>
      </c>
      <c r="F5" s="8">
        <f>D5*40%</f>
        <v>56000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>D6*60%</f>
        <v>0</v>
      </c>
      <c r="F6" s="8">
        <f>D6*40%</f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>D7*60%</f>
        <v>0</v>
      </c>
      <c r="F7" s="8">
        <f>D7*40%</f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>D8*60%</f>
        <v>0</v>
      </c>
      <c r="F8" s="8">
        <f>D8*40%</f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>D9*60%</f>
        <v>0</v>
      </c>
      <c r="F9" s="8">
        <f>D9*40%</f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490000</v>
      </c>
      <c r="C10" s="12">
        <f>SUM(C3:C9)</f>
        <v>48200</v>
      </c>
      <c r="D10" s="12">
        <f>SUM(D3:D9)</f>
        <v>441800</v>
      </c>
      <c r="E10" s="12">
        <f>SUM(E3:E9)</f>
        <v>345800</v>
      </c>
      <c r="F10" s="12">
        <f>SUM(F3:F9)</f>
        <v>96000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65</v>
      </c>
      <c r="B12" s="8">
        <v>150000</v>
      </c>
      <c r="C12" s="8">
        <v>0</v>
      </c>
      <c r="D12" s="8">
        <f t="shared" ref="D12:D17" si="1">B12-C12</f>
        <v>150000</v>
      </c>
      <c r="E12" s="8">
        <f t="shared" ref="E12:E17" si="2">D12*60%</f>
        <v>90000</v>
      </c>
      <c r="F12" s="8">
        <f t="shared" ref="F12:F17" si="3">D12*40%</f>
        <v>60000</v>
      </c>
      <c r="H12" s="5"/>
      <c r="I12" s="6">
        <v>0</v>
      </c>
    </row>
    <row r="13" spans="1:33" x14ac:dyDescent="0.25">
      <c r="A13" s="5" t="s">
        <v>75</v>
      </c>
      <c r="B13" s="8">
        <v>160000</v>
      </c>
      <c r="C13" s="8">
        <v>0</v>
      </c>
      <c r="D13" s="8">
        <f t="shared" si="1"/>
        <v>160000</v>
      </c>
      <c r="E13" s="8">
        <f t="shared" si="2"/>
        <v>96000</v>
      </c>
      <c r="F13" s="8">
        <f t="shared" si="3"/>
        <v>64000</v>
      </c>
      <c r="H13" s="5"/>
      <c r="I13" s="6">
        <v>0</v>
      </c>
    </row>
    <row r="14" spans="1:33" x14ac:dyDescent="0.25">
      <c r="A14" s="5"/>
      <c r="B14" s="8"/>
      <c r="C14" s="8">
        <v>0</v>
      </c>
      <c r="D14" s="8">
        <f t="shared" si="1"/>
        <v>0</v>
      </c>
      <c r="E14" s="8">
        <f t="shared" si="2"/>
        <v>0</v>
      </c>
      <c r="F14" s="8">
        <f t="shared" si="3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1"/>
        <v>0</v>
      </c>
      <c r="E15" s="8">
        <f t="shared" si="2"/>
        <v>0</v>
      </c>
      <c r="F15" s="8">
        <f t="shared" si="3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1"/>
        <v>0</v>
      </c>
      <c r="E16" s="8">
        <f t="shared" si="2"/>
        <v>0</v>
      </c>
      <c r="F16" s="8">
        <f t="shared" si="3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1"/>
        <v>0</v>
      </c>
      <c r="E17" s="8">
        <f t="shared" si="2"/>
        <v>0</v>
      </c>
      <c r="F17" s="8">
        <f t="shared" si="3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SUM(E12:E15)</f>
        <v>186000</v>
      </c>
      <c r="F18" s="14">
        <f>SUM(F12:F17)</f>
        <v>124000</v>
      </c>
      <c r="I18" s="2">
        <f>SUM(I3:I5)</f>
        <v>18000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4">B20-C20</f>
        <v>0</v>
      </c>
      <c r="E20" s="19">
        <f t="shared" ref="E20:E27" si="5">D20*60%</f>
        <v>0</v>
      </c>
      <c r="F20" s="19">
        <f t="shared" ref="F20:F27" si="6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4"/>
        <v>0</v>
      </c>
      <c r="E21" s="8">
        <f t="shared" si="5"/>
        <v>0</v>
      </c>
      <c r="F21" s="8">
        <f t="shared" si="6"/>
        <v>0</v>
      </c>
      <c r="H21" s="9" t="s">
        <v>13</v>
      </c>
      <c r="I21" s="10">
        <f>E98</f>
        <v>591800</v>
      </c>
    </row>
    <row r="22" spans="1:33" x14ac:dyDescent="0.25">
      <c r="A22" s="5"/>
      <c r="B22" s="8">
        <v>0</v>
      </c>
      <c r="C22" s="8">
        <v>0</v>
      </c>
      <c r="D22" s="8">
        <f t="shared" si="4"/>
        <v>0</v>
      </c>
      <c r="E22" s="8">
        <f t="shared" si="5"/>
        <v>0</v>
      </c>
      <c r="F22" s="8">
        <f t="shared" si="6"/>
        <v>0</v>
      </c>
      <c r="H22" s="9" t="s">
        <v>7</v>
      </c>
      <c r="I22" s="10">
        <f>I18</f>
        <v>18000</v>
      </c>
    </row>
    <row r="23" spans="1:33" x14ac:dyDescent="0.25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12</v>
      </c>
      <c r="I23" s="10">
        <f>I21-I22</f>
        <v>573800</v>
      </c>
    </row>
    <row r="24" spans="1:33" x14ac:dyDescent="0.25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</row>
    <row r="25" spans="1:33" x14ac:dyDescent="0.25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25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25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7">B30-C30</f>
        <v>0</v>
      </c>
      <c r="E30" s="8">
        <f t="shared" ref="E30:E36" si="8">D30*60%</f>
        <v>0</v>
      </c>
      <c r="F30" s="8">
        <f t="shared" ref="F30:F36" si="9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7"/>
        <v>0</v>
      </c>
      <c r="E31" s="8">
        <f t="shared" si="8"/>
        <v>0</v>
      </c>
      <c r="F31" s="8">
        <f t="shared" si="9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7"/>
        <v>0</v>
      </c>
      <c r="E32" s="8">
        <f t="shared" si="8"/>
        <v>0</v>
      </c>
      <c r="F32" s="8">
        <f t="shared" si="9"/>
        <v>0</v>
      </c>
    </row>
    <row r="33" spans="1:6" x14ac:dyDescent="0.25">
      <c r="A33" s="5"/>
      <c r="B33" s="8">
        <v>0</v>
      </c>
      <c r="C33" s="8">
        <v>0</v>
      </c>
      <c r="D33" s="8">
        <f t="shared" si="7"/>
        <v>0</v>
      </c>
      <c r="E33" s="8">
        <f t="shared" si="8"/>
        <v>0</v>
      </c>
      <c r="F33" s="8">
        <f t="shared" si="9"/>
        <v>0</v>
      </c>
    </row>
    <row r="34" spans="1:6" x14ac:dyDescent="0.25">
      <c r="A34" s="5"/>
      <c r="B34" s="8">
        <v>0</v>
      </c>
      <c r="C34" s="8">
        <v>0</v>
      </c>
      <c r="D34" s="8">
        <f t="shared" si="7"/>
        <v>0</v>
      </c>
      <c r="E34" s="8">
        <f t="shared" si="8"/>
        <v>0</v>
      </c>
      <c r="F34" s="8">
        <f t="shared" si="9"/>
        <v>0</v>
      </c>
    </row>
    <row r="35" spans="1:6" x14ac:dyDescent="0.25">
      <c r="A35" s="5"/>
      <c r="B35" s="8">
        <v>0</v>
      </c>
      <c r="C35" s="8">
        <v>0</v>
      </c>
      <c r="D35" s="8">
        <f t="shared" si="7"/>
        <v>0</v>
      </c>
      <c r="E35" s="8">
        <f t="shared" si="8"/>
        <v>0</v>
      </c>
      <c r="F35" s="8">
        <f t="shared" si="9"/>
        <v>0</v>
      </c>
    </row>
    <row r="36" spans="1:6" x14ac:dyDescent="0.25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0">B39-C39</f>
        <v>0</v>
      </c>
      <c r="E39" s="29">
        <f t="shared" ref="E39:E63" si="11">D39*60%</f>
        <v>0</v>
      </c>
      <c r="F39" s="29">
        <f t="shared" ref="F39:F63" si="12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0"/>
        <v>0</v>
      </c>
      <c r="E40" s="29">
        <f t="shared" si="11"/>
        <v>0</v>
      </c>
      <c r="F40" s="29">
        <f t="shared" si="12"/>
        <v>0</v>
      </c>
    </row>
    <row r="41" spans="1:6" x14ac:dyDescent="0.25">
      <c r="A41" s="28"/>
      <c r="B41" s="29">
        <v>0</v>
      </c>
      <c r="C41" s="29">
        <v>0</v>
      </c>
      <c r="D41" s="29">
        <f t="shared" si="10"/>
        <v>0</v>
      </c>
      <c r="E41" s="29">
        <f t="shared" si="11"/>
        <v>0</v>
      </c>
      <c r="F41" s="29">
        <f t="shared" si="12"/>
        <v>0</v>
      </c>
    </row>
    <row r="42" spans="1:6" x14ac:dyDescent="0.25">
      <c r="A42" s="28"/>
      <c r="B42" s="29">
        <v>0</v>
      </c>
      <c r="C42" s="29">
        <v>0</v>
      </c>
      <c r="D42" s="29">
        <f t="shared" si="10"/>
        <v>0</v>
      </c>
      <c r="E42" s="29">
        <f t="shared" si="11"/>
        <v>0</v>
      </c>
      <c r="F42" s="29">
        <f t="shared" si="12"/>
        <v>0</v>
      </c>
    </row>
    <row r="43" spans="1:6" x14ac:dyDescent="0.25">
      <c r="A43" s="28"/>
      <c r="B43" s="29">
        <v>0</v>
      </c>
      <c r="C43" s="29">
        <v>0</v>
      </c>
      <c r="D43" s="29">
        <f t="shared" si="10"/>
        <v>0</v>
      </c>
      <c r="E43" s="29">
        <f t="shared" si="11"/>
        <v>0</v>
      </c>
      <c r="F43" s="29">
        <f t="shared" si="12"/>
        <v>0</v>
      </c>
    </row>
    <row r="44" spans="1:6" x14ac:dyDescent="0.25">
      <c r="A44" s="28"/>
      <c r="B44" s="29">
        <v>0</v>
      </c>
      <c r="C44" s="29">
        <v>0</v>
      </c>
      <c r="D44" s="29">
        <f t="shared" si="10"/>
        <v>0</v>
      </c>
      <c r="E44" s="29">
        <f t="shared" si="11"/>
        <v>0</v>
      </c>
      <c r="F44" s="29">
        <f t="shared" si="12"/>
        <v>0</v>
      </c>
    </row>
    <row r="45" spans="1:6" x14ac:dyDescent="0.25">
      <c r="A45" s="28"/>
      <c r="B45" s="29">
        <v>0</v>
      </c>
      <c r="C45" s="29">
        <v>0</v>
      </c>
      <c r="D45" s="29">
        <f t="shared" si="10"/>
        <v>0</v>
      </c>
      <c r="E45" s="29">
        <f t="shared" si="11"/>
        <v>0</v>
      </c>
      <c r="F45" s="29">
        <f t="shared" si="12"/>
        <v>0</v>
      </c>
    </row>
    <row r="46" spans="1:6" x14ac:dyDescent="0.25">
      <c r="A46" s="28"/>
      <c r="B46" s="29">
        <v>0</v>
      </c>
      <c r="C46" s="29">
        <v>0</v>
      </c>
      <c r="D46" s="29">
        <f t="shared" si="10"/>
        <v>0</v>
      </c>
      <c r="E46" s="29">
        <f t="shared" si="11"/>
        <v>0</v>
      </c>
      <c r="F46" s="29">
        <f t="shared" si="12"/>
        <v>0</v>
      </c>
    </row>
    <row r="47" spans="1:6" x14ac:dyDescent="0.25">
      <c r="A47" s="28"/>
      <c r="B47" s="29">
        <v>0</v>
      </c>
      <c r="C47" s="29">
        <v>0</v>
      </c>
      <c r="D47" s="29">
        <f t="shared" si="10"/>
        <v>0</v>
      </c>
      <c r="E47" s="29">
        <f t="shared" si="11"/>
        <v>0</v>
      </c>
      <c r="F47" s="29">
        <f t="shared" si="12"/>
        <v>0</v>
      </c>
    </row>
    <row r="48" spans="1:6" x14ac:dyDescent="0.25">
      <c r="A48" s="28"/>
      <c r="B48" s="29">
        <v>0</v>
      </c>
      <c r="C48" s="29">
        <v>0</v>
      </c>
      <c r="D48" s="29">
        <f t="shared" si="10"/>
        <v>0</v>
      </c>
      <c r="E48" s="29">
        <f t="shared" si="11"/>
        <v>0</v>
      </c>
      <c r="F48" s="29">
        <f t="shared" si="12"/>
        <v>0</v>
      </c>
    </row>
    <row r="49" spans="1:6" x14ac:dyDescent="0.25">
      <c r="A49" s="28"/>
      <c r="B49" s="29">
        <v>0</v>
      </c>
      <c r="C49" s="29">
        <v>0</v>
      </c>
      <c r="D49" s="29">
        <f t="shared" si="10"/>
        <v>0</v>
      </c>
      <c r="E49" s="29">
        <f t="shared" si="11"/>
        <v>0</v>
      </c>
      <c r="F49" s="29">
        <f t="shared" si="12"/>
        <v>0</v>
      </c>
    </row>
    <row r="50" spans="1:6" x14ac:dyDescent="0.25">
      <c r="A50" s="28"/>
      <c r="B50" s="29">
        <v>0</v>
      </c>
      <c r="C50" s="29">
        <v>0</v>
      </c>
      <c r="D50" s="29">
        <f t="shared" si="10"/>
        <v>0</v>
      </c>
      <c r="E50" s="29">
        <f t="shared" si="11"/>
        <v>0</v>
      </c>
      <c r="F50" s="29">
        <f t="shared" si="12"/>
        <v>0</v>
      </c>
    </row>
    <row r="51" spans="1:6" x14ac:dyDescent="0.25">
      <c r="A51" s="28"/>
      <c r="B51" s="29">
        <v>0</v>
      </c>
      <c r="C51" s="29">
        <v>0</v>
      </c>
      <c r="D51" s="29">
        <f t="shared" si="10"/>
        <v>0</v>
      </c>
      <c r="E51" s="29">
        <f t="shared" si="11"/>
        <v>0</v>
      </c>
      <c r="F51" s="29">
        <f t="shared" si="12"/>
        <v>0</v>
      </c>
    </row>
    <row r="52" spans="1:6" x14ac:dyDescent="0.25">
      <c r="A52" s="28"/>
      <c r="B52" s="29">
        <v>0</v>
      </c>
      <c r="C52" s="29">
        <v>0</v>
      </c>
      <c r="D52" s="29">
        <f t="shared" si="10"/>
        <v>0</v>
      </c>
      <c r="E52" s="29">
        <f t="shared" si="11"/>
        <v>0</v>
      </c>
      <c r="F52" s="29">
        <f t="shared" si="12"/>
        <v>0</v>
      </c>
    </row>
    <row r="53" spans="1:6" x14ac:dyDescent="0.25">
      <c r="A53" s="28"/>
      <c r="B53" s="29">
        <v>0</v>
      </c>
      <c r="C53" s="29">
        <v>0</v>
      </c>
      <c r="D53" s="29">
        <f t="shared" si="10"/>
        <v>0</v>
      </c>
      <c r="E53" s="29">
        <f t="shared" si="11"/>
        <v>0</v>
      </c>
      <c r="F53" s="29">
        <f t="shared" si="12"/>
        <v>0</v>
      </c>
    </row>
    <row r="54" spans="1:6" x14ac:dyDescent="0.25">
      <c r="A54" s="28"/>
      <c r="B54" s="29">
        <v>0</v>
      </c>
      <c r="C54" s="29">
        <v>0</v>
      </c>
      <c r="D54" s="29">
        <f t="shared" si="10"/>
        <v>0</v>
      </c>
      <c r="E54" s="29">
        <f t="shared" si="11"/>
        <v>0</v>
      </c>
      <c r="F54" s="29">
        <f t="shared" si="12"/>
        <v>0</v>
      </c>
    </row>
    <row r="55" spans="1:6" x14ac:dyDescent="0.25">
      <c r="A55" s="28"/>
      <c r="B55" s="29">
        <v>0</v>
      </c>
      <c r="C55" s="29">
        <v>0</v>
      </c>
      <c r="D55" s="29">
        <f t="shared" si="10"/>
        <v>0</v>
      </c>
      <c r="E55" s="29">
        <f t="shared" si="11"/>
        <v>0</v>
      </c>
      <c r="F55" s="29">
        <f t="shared" si="12"/>
        <v>0</v>
      </c>
    </row>
    <row r="56" spans="1:6" x14ac:dyDescent="0.25">
      <c r="A56" s="28"/>
      <c r="B56" s="29">
        <v>0</v>
      </c>
      <c r="C56" s="29">
        <v>0</v>
      </c>
      <c r="D56" s="29">
        <f t="shared" si="10"/>
        <v>0</v>
      </c>
      <c r="E56" s="29">
        <f t="shared" si="11"/>
        <v>0</v>
      </c>
      <c r="F56" s="29">
        <f t="shared" si="12"/>
        <v>0</v>
      </c>
    </row>
    <row r="57" spans="1:6" x14ac:dyDescent="0.25">
      <c r="A57" s="28"/>
      <c r="B57" s="29">
        <v>0</v>
      </c>
      <c r="C57" s="29">
        <v>0</v>
      </c>
      <c r="D57" s="29">
        <f t="shared" si="10"/>
        <v>0</v>
      </c>
      <c r="E57" s="29">
        <f t="shared" si="11"/>
        <v>0</v>
      </c>
      <c r="F57" s="29">
        <f t="shared" si="12"/>
        <v>0</v>
      </c>
    </row>
    <row r="58" spans="1:6" x14ac:dyDescent="0.25">
      <c r="A58" s="28"/>
      <c r="B58" s="29">
        <v>0</v>
      </c>
      <c r="C58" s="29">
        <v>0</v>
      </c>
      <c r="D58" s="29">
        <f t="shared" si="10"/>
        <v>0</v>
      </c>
      <c r="E58" s="29">
        <f t="shared" si="11"/>
        <v>0</v>
      </c>
      <c r="F58" s="29">
        <f t="shared" si="12"/>
        <v>0</v>
      </c>
    </row>
    <row r="59" spans="1:6" x14ac:dyDescent="0.25">
      <c r="A59" s="30"/>
      <c r="B59" s="29">
        <v>0</v>
      </c>
      <c r="C59" s="29">
        <v>0</v>
      </c>
      <c r="D59" s="29">
        <f t="shared" si="10"/>
        <v>0</v>
      </c>
      <c r="E59" s="29">
        <f t="shared" si="11"/>
        <v>0</v>
      </c>
      <c r="F59" s="29">
        <f t="shared" si="12"/>
        <v>0</v>
      </c>
    </row>
    <row r="60" spans="1:6" x14ac:dyDescent="0.25">
      <c r="A60" s="28"/>
      <c r="B60" s="29">
        <v>0</v>
      </c>
      <c r="C60" s="29">
        <v>0</v>
      </c>
      <c r="D60" s="29">
        <f t="shared" si="10"/>
        <v>0</v>
      </c>
      <c r="E60" s="29">
        <f t="shared" si="11"/>
        <v>0</v>
      </c>
      <c r="F60" s="29">
        <f t="shared" si="12"/>
        <v>0</v>
      </c>
    </row>
    <row r="61" spans="1:6" x14ac:dyDescent="0.25">
      <c r="A61" s="28"/>
      <c r="B61" s="29">
        <v>0</v>
      </c>
      <c r="C61" s="29">
        <v>0</v>
      </c>
      <c r="D61" s="29">
        <f t="shared" si="10"/>
        <v>0</v>
      </c>
      <c r="E61" s="29">
        <f t="shared" si="11"/>
        <v>0</v>
      </c>
      <c r="F61" s="29">
        <f t="shared" si="12"/>
        <v>0</v>
      </c>
    </row>
    <row r="62" spans="1:6" x14ac:dyDescent="0.25">
      <c r="A62" s="28"/>
      <c r="B62" s="29">
        <v>0</v>
      </c>
      <c r="C62" s="29">
        <v>0</v>
      </c>
      <c r="D62" s="29">
        <f t="shared" si="10"/>
        <v>0</v>
      </c>
      <c r="E62" s="29">
        <f t="shared" si="11"/>
        <v>0</v>
      </c>
      <c r="F62" s="29">
        <f t="shared" si="12"/>
        <v>0</v>
      </c>
    </row>
    <row r="63" spans="1:6" x14ac:dyDescent="0.25">
      <c r="A63" s="28"/>
      <c r="B63" s="29">
        <v>0</v>
      </c>
      <c r="C63" s="29">
        <v>0</v>
      </c>
      <c r="D63" s="29">
        <f t="shared" si="10"/>
        <v>0</v>
      </c>
      <c r="E63" s="29">
        <f t="shared" si="11"/>
        <v>0</v>
      </c>
      <c r="F63" s="29">
        <f t="shared" si="12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74</v>
      </c>
      <c r="B66" s="8">
        <v>60000</v>
      </c>
      <c r="C66" s="8">
        <v>0</v>
      </c>
      <c r="D66" s="8">
        <f t="shared" ref="D66:D78" si="13">B66-C66</f>
        <v>60000</v>
      </c>
      <c r="E66" s="8">
        <f t="shared" ref="E66:E78" si="14">D66</f>
        <v>60000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3"/>
        <v>0</v>
      </c>
      <c r="E67" s="8">
        <f t="shared" si="14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3"/>
        <v>0</v>
      </c>
      <c r="E68" s="8">
        <f t="shared" si="14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3"/>
        <v>0</v>
      </c>
      <c r="E69" s="8">
        <f t="shared" si="14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3"/>
        <v>0</v>
      </c>
      <c r="E70" s="8">
        <f t="shared" si="14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3"/>
        <v>0</v>
      </c>
      <c r="E71" s="8">
        <f t="shared" si="14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3"/>
        <v>0</v>
      </c>
      <c r="E72" s="8">
        <f t="shared" si="14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3"/>
        <v>0</v>
      </c>
      <c r="E73" s="8">
        <f t="shared" si="14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3"/>
        <v>0</v>
      </c>
      <c r="E74" s="8">
        <f t="shared" si="14"/>
        <v>0</v>
      </c>
      <c r="F74" s="8"/>
    </row>
    <row r="75" spans="1:6" x14ac:dyDescent="0.25">
      <c r="A75" s="17" t="s">
        <v>19</v>
      </c>
      <c r="B75" s="18">
        <f>SUM(B66:B74)</f>
        <v>60000</v>
      </c>
      <c r="C75" s="18">
        <f>SUM(C66:C74)</f>
        <v>0</v>
      </c>
      <c r="D75" s="18">
        <f>SUM(D66:D74)</f>
        <v>60000</v>
      </c>
      <c r="E75" s="18">
        <f>SUM(E66:E74)</f>
        <v>60000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3"/>
        <v>0</v>
      </c>
      <c r="E77" s="8">
        <f t="shared" si="14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3"/>
        <v>0</v>
      </c>
      <c r="E78" s="8">
        <f t="shared" si="14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5">B82-C82</f>
        <v>0</v>
      </c>
      <c r="E82" s="29">
        <f t="shared" ref="E82:E87" si="16">D82*60%</f>
        <v>0</v>
      </c>
      <c r="F82" s="29">
        <f t="shared" ref="F82:F87" si="17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5"/>
        <v>0</v>
      </c>
      <c r="E83" s="29">
        <f t="shared" si="16"/>
        <v>0</v>
      </c>
      <c r="F83" s="29">
        <f t="shared" si="17"/>
        <v>0</v>
      </c>
    </row>
    <row r="84" spans="1:6" x14ac:dyDescent="0.25">
      <c r="A84" s="28"/>
      <c r="B84" s="29">
        <v>0</v>
      </c>
      <c r="C84" s="29">
        <v>0</v>
      </c>
      <c r="D84" s="29">
        <f t="shared" si="15"/>
        <v>0</v>
      </c>
      <c r="E84" s="29">
        <f t="shared" si="16"/>
        <v>0</v>
      </c>
      <c r="F84" s="29">
        <f t="shared" si="17"/>
        <v>0</v>
      </c>
    </row>
    <row r="85" spans="1:6" x14ac:dyDescent="0.25">
      <c r="A85" s="28"/>
      <c r="B85" s="29">
        <v>0</v>
      </c>
      <c r="C85" s="29">
        <v>0</v>
      </c>
      <c r="D85" s="29">
        <f t="shared" si="15"/>
        <v>0</v>
      </c>
      <c r="E85" s="29">
        <f t="shared" si="16"/>
        <v>0</v>
      </c>
      <c r="F85" s="29">
        <f t="shared" si="17"/>
        <v>0</v>
      </c>
    </row>
    <row r="86" spans="1:6" x14ac:dyDescent="0.25">
      <c r="A86" s="28"/>
      <c r="B86" s="29">
        <v>0</v>
      </c>
      <c r="C86" s="29">
        <v>0</v>
      </c>
      <c r="D86" s="29">
        <f t="shared" si="15"/>
        <v>0</v>
      </c>
      <c r="E86" s="29">
        <f t="shared" si="16"/>
        <v>0</v>
      </c>
      <c r="F86" s="29">
        <f t="shared" si="17"/>
        <v>0</v>
      </c>
    </row>
    <row r="87" spans="1:6" x14ac:dyDescent="0.25">
      <c r="A87" s="28"/>
      <c r="B87" s="29">
        <v>0</v>
      </c>
      <c r="C87" s="29">
        <v>0</v>
      </c>
      <c r="D87" s="29">
        <f t="shared" si="15"/>
        <v>0</v>
      </c>
      <c r="E87" s="29">
        <f t="shared" si="16"/>
        <v>0</v>
      </c>
      <c r="F87" s="29">
        <f t="shared" si="17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18">B91-C91</f>
        <v>0</v>
      </c>
      <c r="E91" s="29">
        <f t="shared" ref="E91:E96" si="19">D91*60%</f>
        <v>0</v>
      </c>
      <c r="F91" s="29">
        <f t="shared" ref="F91:F96" si="20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18"/>
        <v>0</v>
      </c>
      <c r="E92" s="29">
        <f t="shared" si="19"/>
        <v>0</v>
      </c>
      <c r="F92" s="29">
        <f t="shared" si="20"/>
        <v>0</v>
      </c>
    </row>
    <row r="93" spans="1:6" x14ac:dyDescent="0.25">
      <c r="A93" s="28"/>
      <c r="B93" s="29">
        <v>0</v>
      </c>
      <c r="C93" s="29">
        <v>0</v>
      </c>
      <c r="D93" s="29">
        <f t="shared" si="18"/>
        <v>0</v>
      </c>
      <c r="E93" s="29">
        <f t="shared" si="19"/>
        <v>0</v>
      </c>
      <c r="F93" s="29">
        <f t="shared" si="20"/>
        <v>0</v>
      </c>
    </row>
    <row r="94" spans="1:6" x14ac:dyDescent="0.25">
      <c r="A94" s="28"/>
      <c r="B94" s="29">
        <v>0</v>
      </c>
      <c r="C94" s="29">
        <v>0</v>
      </c>
      <c r="D94" s="29">
        <f t="shared" si="18"/>
        <v>0</v>
      </c>
      <c r="E94" s="29">
        <f t="shared" si="19"/>
        <v>0</v>
      </c>
      <c r="F94" s="29">
        <f t="shared" si="20"/>
        <v>0</v>
      </c>
    </row>
    <row r="95" spans="1:6" x14ac:dyDescent="0.25">
      <c r="A95" s="28"/>
      <c r="B95" s="29">
        <v>0</v>
      </c>
      <c r="C95" s="29">
        <v>0</v>
      </c>
      <c r="D95" s="29">
        <f t="shared" si="18"/>
        <v>0</v>
      </c>
      <c r="E95" s="29">
        <f t="shared" si="19"/>
        <v>0</v>
      </c>
      <c r="F95" s="29">
        <f t="shared" si="20"/>
        <v>0</v>
      </c>
    </row>
    <row r="96" spans="1:6" x14ac:dyDescent="0.25">
      <c r="A96" s="28"/>
      <c r="B96" s="29">
        <v>0</v>
      </c>
      <c r="C96" s="29">
        <v>0</v>
      </c>
      <c r="D96" s="29">
        <f t="shared" si="18"/>
        <v>0</v>
      </c>
      <c r="E96" s="29">
        <f t="shared" si="19"/>
        <v>0</v>
      </c>
      <c r="F96" s="29">
        <f t="shared" si="20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700000</v>
      </c>
      <c r="C98" s="27">
        <f>C97+C88+C79+C75+C64+C37+C28+C18+C10</f>
        <v>48200</v>
      </c>
      <c r="D98" s="27">
        <f>D97+D88+D79+D75+D64+D37+D28+D18+D10</f>
        <v>651800</v>
      </c>
      <c r="E98" s="27">
        <f>E97+E88+E79+E75+E64+E37+E28+E18+E10</f>
        <v>591800</v>
      </c>
      <c r="F98" s="27">
        <f>F97+F88+F79+F75+F64+F37+F28+F18+F10</f>
        <v>220000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324</v>
      </c>
      <c r="I2" s="23">
        <v>16000</v>
      </c>
    </row>
    <row r="3" spans="1:33" x14ac:dyDescent="0.25">
      <c r="A3" s="5" t="s">
        <v>322</v>
      </c>
      <c r="B3" s="8">
        <v>120000</v>
      </c>
      <c r="C3" s="8">
        <v>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/>
      <c r="I3" s="6"/>
    </row>
    <row r="4" spans="1:33" x14ac:dyDescent="0.25">
      <c r="A4" s="5" t="s">
        <v>325</v>
      </c>
      <c r="B4" s="8">
        <v>220000</v>
      </c>
      <c r="C4" s="8">
        <v>0</v>
      </c>
      <c r="D4" s="8">
        <f t="shared" si="0"/>
        <v>220000</v>
      </c>
      <c r="E4" s="8">
        <f t="shared" si="1"/>
        <v>132000</v>
      </c>
      <c r="F4" s="8">
        <f t="shared" si="2"/>
        <v>88000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340000</v>
      </c>
      <c r="C10" s="12">
        <f>SUM(C3:C9)</f>
        <v>0</v>
      </c>
      <c r="D10" s="12">
        <f>SUM(D3:D9)</f>
        <v>340000</v>
      </c>
      <c r="E10" s="12">
        <f>SUM(E3:E6)</f>
        <v>204000</v>
      </c>
      <c r="F10" s="12">
        <f>SUM(F3:F6)</f>
        <v>136000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62</v>
      </c>
      <c r="B12" s="8">
        <v>170000</v>
      </c>
      <c r="C12" s="8">
        <v>0</v>
      </c>
      <c r="D12" s="8">
        <f t="shared" ref="D12:D17" si="3">B12-C12</f>
        <v>170000</v>
      </c>
      <c r="E12" s="8">
        <f t="shared" ref="E12:E17" si="4">D12*60%</f>
        <v>102000</v>
      </c>
      <c r="F12" s="8">
        <f t="shared" ref="F12:F17" si="5">D12*40%</f>
        <v>68000</v>
      </c>
      <c r="H12" s="5"/>
      <c r="I12" s="6">
        <v>0</v>
      </c>
    </row>
    <row r="13" spans="1:33" x14ac:dyDescent="0.25">
      <c r="A13" s="5" t="s">
        <v>70</v>
      </c>
      <c r="B13" s="8">
        <v>507000</v>
      </c>
      <c r="C13" s="8">
        <v>0</v>
      </c>
      <c r="D13" s="8">
        <f t="shared" si="3"/>
        <v>507000</v>
      </c>
      <c r="E13" s="8">
        <f t="shared" si="4"/>
        <v>304200</v>
      </c>
      <c r="F13" s="8">
        <f t="shared" si="5"/>
        <v>202800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170000</v>
      </c>
      <c r="C18" s="14">
        <f>SUM(C12:C12)</f>
        <v>0</v>
      </c>
      <c r="D18" s="14">
        <f>SUM(D12:D12)</f>
        <v>170000</v>
      </c>
      <c r="E18" s="14">
        <f>SUM(E12:E15)</f>
        <v>406200</v>
      </c>
      <c r="F18" s="14">
        <f>SUM(F12:F17)</f>
        <v>270800</v>
      </c>
      <c r="I18" s="2">
        <f>SUM(I2:I6)</f>
        <v>16000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610200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594200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510000</v>
      </c>
      <c r="C98" s="27">
        <f>C97+C88+C79+C75+C64+C37+C28+C18+C10</f>
        <v>0</v>
      </c>
      <c r="D98" s="27">
        <f>D97+D88+D79+D75+D64+D37+D28+D18+D10</f>
        <v>510000</v>
      </c>
      <c r="E98" s="27">
        <f>E97+E88+E79+E75+E64+E37+E28+E18+E10</f>
        <v>610200</v>
      </c>
      <c r="F98" s="27">
        <f>F97+F88+F79+F75+F64+F37+F28+F18+F10</f>
        <v>406800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9" sqref="A3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333</v>
      </c>
      <c r="I2" s="23">
        <v>260000</v>
      </c>
    </row>
    <row r="3" spans="1:33" x14ac:dyDescent="0.25">
      <c r="A3" s="5" t="s">
        <v>330</v>
      </c>
      <c r="B3" s="8">
        <v>40000</v>
      </c>
      <c r="C3" s="8">
        <v>0</v>
      </c>
      <c r="D3" s="8">
        <f t="shared" ref="D3:D9" si="0">B3-C3</f>
        <v>40000</v>
      </c>
      <c r="E3" s="8">
        <f t="shared" ref="E3:E9" si="1">D3*60%</f>
        <v>24000</v>
      </c>
      <c r="F3" s="8">
        <f t="shared" ref="F3:F9" si="2">D3*40%</f>
        <v>16000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40000</v>
      </c>
      <c r="C10" s="12">
        <f>SUM(C3:C9)</f>
        <v>0</v>
      </c>
      <c r="D10" s="12">
        <f>SUM(D3:D9)</f>
        <v>40000</v>
      </c>
      <c r="E10" s="12">
        <f>SUM(E3:E9)</f>
        <v>24000</v>
      </c>
      <c r="F10" s="12">
        <f>SUM(F3:F9)</f>
        <v>16000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260000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319</v>
      </c>
      <c r="B20" s="8">
        <v>80000</v>
      </c>
      <c r="C20" s="8">
        <v>0</v>
      </c>
      <c r="D20" s="8">
        <f t="shared" ref="D20:D27" si="6">B20-C20</f>
        <v>80000</v>
      </c>
      <c r="E20" s="19">
        <f t="shared" ref="E20:E27" si="7">D20*60%</f>
        <v>48000</v>
      </c>
      <c r="F20" s="19">
        <f t="shared" ref="F20:F27" si="8">D20*40%</f>
        <v>32000</v>
      </c>
    </row>
    <row r="21" spans="1:33" x14ac:dyDescent="0.25">
      <c r="A21" s="5" t="s">
        <v>329</v>
      </c>
      <c r="B21" s="8">
        <v>90000</v>
      </c>
      <c r="C21" s="8">
        <v>0</v>
      </c>
      <c r="D21" s="8">
        <f t="shared" si="6"/>
        <v>90000</v>
      </c>
      <c r="E21" s="8">
        <f t="shared" si="7"/>
        <v>54000</v>
      </c>
      <c r="F21" s="8">
        <f t="shared" si="8"/>
        <v>36000</v>
      </c>
      <c r="H21" s="9" t="s">
        <v>13</v>
      </c>
      <c r="I21" s="10">
        <f>E98</f>
        <v>471000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211000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326</v>
      </c>
      <c r="B28" s="16">
        <f>SUM(B20:B27)</f>
        <v>170000</v>
      </c>
      <c r="C28" s="16">
        <f>SUM(C20:C27)</f>
        <v>0</v>
      </c>
      <c r="D28" s="16">
        <f>SUM(D20:D27)</f>
        <v>170000</v>
      </c>
      <c r="E28" s="16">
        <f>SUM(E20:E27)</f>
        <v>102000</v>
      </c>
      <c r="F28" s="16">
        <f>SUM(F20:F27)</f>
        <v>68000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 t="s">
        <v>331</v>
      </c>
      <c r="B66" s="8">
        <v>45000</v>
      </c>
      <c r="C66" s="8">
        <v>0</v>
      </c>
      <c r="D66" s="8">
        <f t="shared" ref="D66:D78" si="15">B66-C66</f>
        <v>45000</v>
      </c>
      <c r="E66" s="8">
        <f t="shared" ref="E66:E78" si="16">D66</f>
        <v>45000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45000</v>
      </c>
      <c r="C75" s="18">
        <f>SUM(C66:C74)</f>
        <v>0</v>
      </c>
      <c r="D75" s="18">
        <f>SUM(D66:D74)</f>
        <v>45000</v>
      </c>
      <c r="E75" s="18">
        <f>SUM(E66:E74)</f>
        <v>45000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 t="s">
        <v>332</v>
      </c>
      <c r="B81" s="29">
        <v>600000</v>
      </c>
      <c r="C81" s="29">
        <v>0</v>
      </c>
      <c r="D81" s="29">
        <f>B81-C81</f>
        <v>600000</v>
      </c>
      <c r="E81" s="29">
        <f>D81*50%</f>
        <v>300000</v>
      </c>
      <c r="F81" s="29">
        <f>D81*50%</f>
        <v>300000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600000</v>
      </c>
      <c r="C88" s="40">
        <f>SUM(C81:C87)</f>
        <v>0</v>
      </c>
      <c r="D88" s="40">
        <f>SUM(D81:D87)</f>
        <v>600000</v>
      </c>
      <c r="E88" s="40">
        <f>SUM(E81:E87)</f>
        <v>300000</v>
      </c>
      <c r="F88" s="40">
        <f>SUM(F81:F87)</f>
        <v>300000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855000</v>
      </c>
      <c r="C98" s="27">
        <f>C97+C88+C79+C75+C64+C37+C28+C18+C10</f>
        <v>0</v>
      </c>
      <c r="D98" s="27">
        <f>D97+D88+D79+D75+D64+D37+D28+D18+D10</f>
        <v>855000</v>
      </c>
      <c r="E98" s="27">
        <f>E97+E88+E79+E75+E64+E37+E28+E18+E10</f>
        <v>471000</v>
      </c>
      <c r="F98" s="27">
        <f>F97+F88+F79+F75+F64+F37+F28+F18+F10</f>
        <v>384000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9"/>
  <sheetViews>
    <sheetView tabSelected="1" zoomScale="90" zoomScaleNormal="90" workbookViewId="0">
      <selection activeCell="F35" sqref="F35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0" t="s">
        <v>24</v>
      </c>
      <c r="B2" s="50"/>
      <c r="E2" s="50" t="s">
        <v>26</v>
      </c>
      <c r="F2" s="50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556000</v>
      </c>
      <c r="E4" s="44">
        <v>1</v>
      </c>
      <c r="F4" s="6">
        <v>0</v>
      </c>
    </row>
    <row r="5" spans="1:8" x14ac:dyDescent="0.25">
      <c r="A5" s="45">
        <v>2</v>
      </c>
      <c r="B5" s="6">
        <f>'DIA 2'!I21</f>
        <v>990500</v>
      </c>
      <c r="E5" s="45">
        <v>2</v>
      </c>
      <c r="F5" s="6">
        <f>'DIA 2'!I22</f>
        <v>336000</v>
      </c>
    </row>
    <row r="6" spans="1:8" x14ac:dyDescent="0.25">
      <c r="A6" s="44">
        <v>3</v>
      </c>
      <c r="B6" s="6">
        <f>'DIA 3'!I21</f>
        <v>591800</v>
      </c>
      <c r="E6" s="44">
        <v>3</v>
      </c>
      <c r="F6" s="6">
        <f>'DIA 3'!I22</f>
        <v>18000</v>
      </c>
    </row>
    <row r="7" spans="1:8" x14ac:dyDescent="0.25">
      <c r="A7" s="45">
        <v>4</v>
      </c>
      <c r="B7" s="6">
        <f>'DIA 4'!I21</f>
        <v>2445600</v>
      </c>
      <c r="E7" s="45">
        <v>4</v>
      </c>
      <c r="F7" s="6">
        <f>'DIA 4'!I22</f>
        <v>0</v>
      </c>
    </row>
    <row r="8" spans="1:8" x14ac:dyDescent="0.25">
      <c r="A8" s="44">
        <v>5</v>
      </c>
      <c r="B8" s="6">
        <f>'DIA 5'!I21</f>
        <v>1519400</v>
      </c>
      <c r="E8" s="44">
        <v>5</v>
      </c>
      <c r="F8" s="6"/>
    </row>
    <row r="9" spans="1:8" x14ac:dyDescent="0.25">
      <c r="A9" s="45">
        <v>6</v>
      </c>
      <c r="B9" s="6">
        <f>'DIA 6'!I21</f>
        <v>0</v>
      </c>
      <c r="E9" s="45">
        <v>6</v>
      </c>
      <c r="F9" s="6">
        <f>'DIA 6'!I20</f>
        <v>0</v>
      </c>
    </row>
    <row r="10" spans="1:8" x14ac:dyDescent="0.25">
      <c r="A10" s="44">
        <v>7</v>
      </c>
      <c r="B10" s="6">
        <f>'DIA 7'!I21</f>
        <v>930000</v>
      </c>
      <c r="E10" s="44">
        <v>7</v>
      </c>
      <c r="F10" s="6"/>
    </row>
    <row r="11" spans="1:8" x14ac:dyDescent="0.25">
      <c r="A11" s="45">
        <v>8</v>
      </c>
      <c r="B11" s="6">
        <f>'DIA 8'!I21</f>
        <v>499200</v>
      </c>
      <c r="E11" s="45">
        <v>8</v>
      </c>
      <c r="F11" s="6">
        <f>'DIA 8'!I22</f>
        <v>0</v>
      </c>
      <c r="H11" s="36"/>
    </row>
    <row r="12" spans="1:8" x14ac:dyDescent="0.25">
      <c r="A12" s="44">
        <v>9</v>
      </c>
      <c r="B12" s="6">
        <f>'DIA 9'!I21</f>
        <v>1083600</v>
      </c>
      <c r="E12" s="44">
        <v>9</v>
      </c>
      <c r="F12" s="6">
        <f>'DIA 9'!I22</f>
        <v>135000</v>
      </c>
    </row>
    <row r="13" spans="1:8" x14ac:dyDescent="0.25">
      <c r="A13" s="45">
        <v>10</v>
      </c>
      <c r="B13" s="6">
        <f>'DIA 10'!I21</f>
        <v>513600</v>
      </c>
      <c r="E13" s="45">
        <v>10</v>
      </c>
      <c r="F13" s="6">
        <f>'DIA 10'!I22</f>
        <v>60000</v>
      </c>
    </row>
    <row r="14" spans="1:8" x14ac:dyDescent="0.25">
      <c r="A14" s="44">
        <v>11</v>
      </c>
      <c r="B14" s="6">
        <f>'DIA 11'!I21</f>
        <v>1182000</v>
      </c>
      <c r="E14" s="44">
        <v>11</v>
      </c>
      <c r="F14" s="6">
        <f>'DIA 11'!I22</f>
        <v>0</v>
      </c>
    </row>
    <row r="15" spans="1:8" x14ac:dyDescent="0.25">
      <c r="A15" s="45">
        <v>12</v>
      </c>
      <c r="B15" s="6">
        <f>'DIA 12'!I21</f>
        <v>978000</v>
      </c>
      <c r="E15" s="45">
        <v>12</v>
      </c>
      <c r="F15" s="6"/>
    </row>
    <row r="16" spans="1:8" x14ac:dyDescent="0.25">
      <c r="A16" s="44">
        <v>13</v>
      </c>
      <c r="B16" s="6">
        <f>'DIA 13'!I21</f>
        <v>0</v>
      </c>
      <c r="E16" s="44">
        <v>13</v>
      </c>
      <c r="F16" s="6">
        <f>'DIA 13'!I2</f>
        <v>0</v>
      </c>
    </row>
    <row r="17" spans="1:6" x14ac:dyDescent="0.25">
      <c r="A17" s="45">
        <v>14</v>
      </c>
      <c r="B17" s="6">
        <f>'DIA 14'!I21</f>
        <v>1498000</v>
      </c>
      <c r="E17" s="45">
        <v>14</v>
      </c>
      <c r="F17" s="6">
        <f>'DIA 14'!I22</f>
        <v>81500</v>
      </c>
    </row>
    <row r="18" spans="1:6" x14ac:dyDescent="0.25">
      <c r="A18" s="44">
        <v>15</v>
      </c>
      <c r="B18" s="6">
        <f>'DIA 15'!I21</f>
        <v>980000</v>
      </c>
      <c r="E18" s="44">
        <v>15</v>
      </c>
      <c r="F18" s="6">
        <f>'DIA 15'!I22</f>
        <v>97600</v>
      </c>
    </row>
    <row r="19" spans="1:6" x14ac:dyDescent="0.25">
      <c r="A19" s="45">
        <v>16</v>
      </c>
      <c r="B19" s="6">
        <f>'DIA 16'!I21</f>
        <v>663600</v>
      </c>
      <c r="E19" s="45">
        <v>16</v>
      </c>
      <c r="F19" s="6"/>
    </row>
    <row r="20" spans="1:6" x14ac:dyDescent="0.25">
      <c r="A20" s="44">
        <v>17</v>
      </c>
      <c r="B20" s="6">
        <f>'DIA 17'!I21</f>
        <v>676000</v>
      </c>
      <c r="E20" s="44">
        <v>17</v>
      </c>
      <c r="F20" s="6">
        <f>'DIA 17'!I22</f>
        <v>65000</v>
      </c>
    </row>
    <row r="21" spans="1:6" x14ac:dyDescent="0.25">
      <c r="A21" s="45">
        <v>18</v>
      </c>
      <c r="B21" s="6">
        <f>'DIA 18'!I21</f>
        <v>2205200</v>
      </c>
      <c r="E21" s="45">
        <v>18</v>
      </c>
      <c r="F21" s="6"/>
    </row>
    <row r="22" spans="1:6" x14ac:dyDescent="0.25">
      <c r="A22" s="44">
        <v>19</v>
      </c>
      <c r="B22" s="6">
        <f>'DIA 19'!I21</f>
        <v>398000</v>
      </c>
      <c r="E22" s="44">
        <v>19</v>
      </c>
      <c r="F22" s="6"/>
    </row>
    <row r="23" spans="1:6" x14ac:dyDescent="0.25">
      <c r="A23" s="45">
        <v>20</v>
      </c>
      <c r="B23" s="6">
        <f>'DIA 20'!I21</f>
        <v>0</v>
      </c>
      <c r="E23" s="45">
        <v>20</v>
      </c>
      <c r="F23" s="6">
        <f>'DIA 20'!I20</f>
        <v>0</v>
      </c>
    </row>
    <row r="24" spans="1:6" x14ac:dyDescent="0.25">
      <c r="A24" s="44">
        <v>21</v>
      </c>
      <c r="B24" s="6">
        <f>'DIA 21'!I21</f>
        <v>0</v>
      </c>
      <c r="E24" s="44">
        <v>21</v>
      </c>
      <c r="F24" s="6"/>
    </row>
    <row r="25" spans="1:6" x14ac:dyDescent="0.25">
      <c r="A25" s="45">
        <v>22</v>
      </c>
      <c r="B25" s="6">
        <f>'DIA 22'!I21</f>
        <v>706250</v>
      </c>
      <c r="E25" s="45">
        <v>22</v>
      </c>
      <c r="F25" s="6">
        <f>'DIA 22'!I22</f>
        <v>65000</v>
      </c>
    </row>
    <row r="26" spans="1:6" x14ac:dyDescent="0.25">
      <c r="A26" s="44">
        <v>23</v>
      </c>
      <c r="B26" s="6">
        <f>'DIA 23'!I21</f>
        <v>2198400</v>
      </c>
      <c r="E26" s="44">
        <v>23</v>
      </c>
      <c r="F26" s="6">
        <f>'DIA 23'!I22</f>
        <v>0</v>
      </c>
    </row>
    <row r="27" spans="1:6" x14ac:dyDescent="0.25">
      <c r="A27" s="45">
        <v>24</v>
      </c>
      <c r="B27" s="6">
        <f>'DIA 24'!I21</f>
        <v>597600</v>
      </c>
      <c r="E27" s="45">
        <v>24</v>
      </c>
      <c r="F27" s="6">
        <f>'DIA 24'!I22</f>
        <v>89000</v>
      </c>
    </row>
    <row r="28" spans="1:6" x14ac:dyDescent="0.25">
      <c r="A28" s="44">
        <v>25</v>
      </c>
      <c r="B28" s="6">
        <f>'DIA 25'!I21</f>
        <v>1325000</v>
      </c>
      <c r="E28" s="44">
        <v>25</v>
      </c>
      <c r="F28" s="6">
        <f>'DIA 25'!I22</f>
        <v>65000</v>
      </c>
    </row>
    <row r="29" spans="1:6" x14ac:dyDescent="0.25">
      <c r="A29" s="45">
        <v>26</v>
      </c>
      <c r="B29" s="6">
        <f>'DIA 26'!I21</f>
        <v>708000</v>
      </c>
      <c r="E29" s="45">
        <v>26</v>
      </c>
      <c r="F29" s="6"/>
    </row>
    <row r="30" spans="1:6" x14ac:dyDescent="0.25">
      <c r="A30" s="44">
        <v>27</v>
      </c>
      <c r="B30" s="6">
        <f>'DIA 27'!I21</f>
        <v>0</v>
      </c>
      <c r="E30" s="44">
        <v>27</v>
      </c>
      <c r="F30" s="6">
        <f>'DIA 27'!I20</f>
        <v>0</v>
      </c>
    </row>
    <row r="31" spans="1:6" x14ac:dyDescent="0.25">
      <c r="A31" s="45">
        <v>28</v>
      </c>
      <c r="B31" s="6">
        <f>'DIA 28'!I21</f>
        <v>453000</v>
      </c>
      <c r="E31" s="45">
        <v>28</v>
      </c>
      <c r="F31" s="6">
        <v>156200</v>
      </c>
    </row>
    <row r="32" spans="1:6" x14ac:dyDescent="0.25">
      <c r="A32" s="44">
        <v>29</v>
      </c>
      <c r="B32" s="6">
        <v>240000</v>
      </c>
      <c r="E32" s="44">
        <v>29</v>
      </c>
      <c r="F32" s="6">
        <f>'DIA 29'!I22</f>
        <v>65000</v>
      </c>
    </row>
    <row r="33" spans="1:8" x14ac:dyDescent="0.25">
      <c r="A33" s="45">
        <v>30</v>
      </c>
      <c r="B33" s="6">
        <v>610200</v>
      </c>
      <c r="E33" s="45">
        <v>30</v>
      </c>
      <c r="F33" s="6">
        <f>'DIA 30'!I22</f>
        <v>16000</v>
      </c>
    </row>
    <row r="34" spans="1:8" x14ac:dyDescent="0.25">
      <c r="A34" s="44">
        <v>31</v>
      </c>
      <c r="B34" s="6">
        <f>'DIA 31'!I21</f>
        <v>471000</v>
      </c>
      <c r="E34" s="44">
        <v>31</v>
      </c>
      <c r="F34" s="6">
        <f>'DIA 31'!I22</f>
        <v>260000</v>
      </c>
    </row>
    <row r="35" spans="1:8" x14ac:dyDescent="0.25">
      <c r="A35" s="3" t="s">
        <v>29</v>
      </c>
      <c r="B35" s="10">
        <f>SUM(B4:B34)</f>
        <v>25019950</v>
      </c>
      <c r="E35" s="3" t="s">
        <v>29</v>
      </c>
      <c r="F35" s="10">
        <f>SUM(F4:F34)</f>
        <v>1509300</v>
      </c>
      <c r="H35" s="1"/>
    </row>
    <row r="39" spans="1:8" x14ac:dyDescent="0.25">
      <c r="F39" s="2">
        <f>B35-F35</f>
        <v>23510650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9.5703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72</v>
      </c>
      <c r="B3" s="8">
        <v>300000</v>
      </c>
      <c r="C3" s="8">
        <v>0</v>
      </c>
      <c r="D3" s="8">
        <f t="shared" ref="D3:D9" si="0">B3-C3</f>
        <v>300000</v>
      </c>
      <c r="E3" s="8">
        <f>D3*100%</f>
        <v>300000</v>
      </c>
      <c r="F3" s="8"/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ref="E4:E9" si="1">D4*60%</f>
        <v>0</v>
      </c>
      <c r="F4" s="8">
        <f t="shared" ref="F4:F9" si="2">D4*40%</f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300000</v>
      </c>
      <c r="C10" s="12">
        <f>SUM(C3:C9)</f>
        <v>0</v>
      </c>
      <c r="D10" s="12">
        <f>SUM(D3:D9)</f>
        <v>300000</v>
      </c>
      <c r="E10" s="12">
        <f>SUM(E3:E9)</f>
        <v>300000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89</v>
      </c>
      <c r="B12" s="8">
        <v>210000</v>
      </c>
      <c r="C12" s="8">
        <v>0</v>
      </c>
      <c r="D12" s="8">
        <f>B12-C12</f>
        <v>210000</v>
      </c>
      <c r="E12" s="8">
        <f t="shared" ref="E12:E17" si="3">D12*60%</f>
        <v>126000</v>
      </c>
      <c r="F12" s="8">
        <f t="shared" ref="F12:F17" si="4">D12*40%</f>
        <v>84000</v>
      </c>
      <c r="H12" s="5"/>
      <c r="I12" s="6">
        <v>0</v>
      </c>
    </row>
    <row r="13" spans="1:33" x14ac:dyDescent="0.25">
      <c r="A13" s="5" t="s">
        <v>92</v>
      </c>
      <c r="B13" s="8">
        <v>400000</v>
      </c>
      <c r="C13" s="8">
        <v>100000</v>
      </c>
      <c r="D13" s="8">
        <f>B13-C13</f>
        <v>300000</v>
      </c>
      <c r="E13" s="8">
        <f t="shared" si="3"/>
        <v>180000</v>
      </c>
      <c r="F13" s="8">
        <f t="shared" si="4"/>
        <v>120000</v>
      </c>
      <c r="H13" s="5"/>
      <c r="I13" s="6">
        <v>0</v>
      </c>
    </row>
    <row r="14" spans="1:33" x14ac:dyDescent="0.25">
      <c r="A14" s="5" t="s">
        <v>94</v>
      </c>
      <c r="B14" s="8">
        <v>450000</v>
      </c>
      <c r="C14" s="8">
        <v>250000</v>
      </c>
      <c r="D14" s="8">
        <f>B14-C14</f>
        <v>200000</v>
      </c>
      <c r="E14" s="8">
        <f t="shared" si="3"/>
        <v>120000</v>
      </c>
      <c r="F14" s="8">
        <f t="shared" si="4"/>
        <v>80000</v>
      </c>
      <c r="H14" s="5"/>
      <c r="I14" s="6">
        <v>0</v>
      </c>
    </row>
    <row r="15" spans="1:33" x14ac:dyDescent="0.25">
      <c r="A15" s="5" t="s">
        <v>102</v>
      </c>
      <c r="B15" s="8">
        <v>200000</v>
      </c>
      <c r="C15" s="8">
        <v>30000</v>
      </c>
      <c r="D15" s="8">
        <f>B15-C15</f>
        <v>170000</v>
      </c>
      <c r="E15" s="8">
        <f t="shared" si="3"/>
        <v>102000</v>
      </c>
      <c r="F15" s="8">
        <f t="shared" si="4"/>
        <v>68000</v>
      </c>
      <c r="H15" s="5"/>
      <c r="I15" s="6">
        <v>0</v>
      </c>
    </row>
    <row r="16" spans="1:33" x14ac:dyDescent="0.25">
      <c r="A16" s="5" t="s">
        <v>112</v>
      </c>
      <c r="B16" s="8">
        <v>100000</v>
      </c>
      <c r="C16" s="8">
        <v>0</v>
      </c>
      <c r="D16" s="8">
        <v>100000</v>
      </c>
      <c r="E16" s="8">
        <f t="shared" si="3"/>
        <v>60000</v>
      </c>
      <c r="F16" s="8">
        <f t="shared" si="4"/>
        <v>40000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>B17-C17</f>
        <v>0</v>
      </c>
      <c r="E17" s="8">
        <f t="shared" si="3"/>
        <v>0</v>
      </c>
      <c r="F17" s="8">
        <f t="shared" si="4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210000</v>
      </c>
      <c r="C18" s="14">
        <f>SUM(C12:C12)</f>
        <v>0</v>
      </c>
      <c r="D18" s="14">
        <f>SUM(D12:D12)</f>
        <v>210000</v>
      </c>
      <c r="E18" s="14">
        <f>SUM(E12:E17)</f>
        <v>588000</v>
      </c>
      <c r="F18" s="14">
        <f>SUM(F11:F17)</f>
        <v>392000</v>
      </c>
      <c r="I18" s="2">
        <f>SUM(I2:I5)</f>
        <v>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107</v>
      </c>
      <c r="B20" s="8">
        <v>200000</v>
      </c>
      <c r="C20" s="8">
        <v>0</v>
      </c>
      <c r="D20" s="8">
        <f t="shared" ref="D20:D27" si="5">B20-C20</f>
        <v>200000</v>
      </c>
      <c r="E20" s="19">
        <f t="shared" ref="E20:E27" si="6">D20*60%</f>
        <v>120000</v>
      </c>
      <c r="F20" s="19">
        <f t="shared" ref="F20:F27" si="7">D20*40%</f>
        <v>80000</v>
      </c>
    </row>
    <row r="21" spans="1:33" x14ac:dyDescent="0.25">
      <c r="A21" s="5"/>
      <c r="B21" s="8">
        <v>0</v>
      </c>
      <c r="C21" s="8">
        <v>0</v>
      </c>
      <c r="D21" s="8">
        <f t="shared" si="5"/>
        <v>0</v>
      </c>
      <c r="E21" s="8">
        <f t="shared" si="6"/>
        <v>0</v>
      </c>
      <c r="F21" s="8">
        <f t="shared" si="7"/>
        <v>0</v>
      </c>
      <c r="H21" s="9" t="s">
        <v>13</v>
      </c>
      <c r="I21" s="10">
        <f>E104</f>
        <v>2445600</v>
      </c>
    </row>
    <row r="22" spans="1:33" x14ac:dyDescent="0.25">
      <c r="A22" s="5"/>
      <c r="B22" s="8">
        <v>0</v>
      </c>
      <c r="C22" s="8">
        <v>0</v>
      </c>
      <c r="D22" s="8">
        <f t="shared" si="5"/>
        <v>0</v>
      </c>
      <c r="E22" s="8">
        <f t="shared" si="6"/>
        <v>0</v>
      </c>
      <c r="F22" s="8">
        <f t="shared" si="7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5"/>
        <v>0</v>
      </c>
      <c r="E23" s="8">
        <f t="shared" si="6"/>
        <v>0</v>
      </c>
      <c r="F23" s="8">
        <f t="shared" si="7"/>
        <v>0</v>
      </c>
      <c r="H23" s="9" t="s">
        <v>12</v>
      </c>
      <c r="I23" s="10">
        <f>I21-I22</f>
        <v>2445600</v>
      </c>
    </row>
    <row r="24" spans="1:33" x14ac:dyDescent="0.25">
      <c r="A24" s="5"/>
      <c r="B24" s="8">
        <v>0</v>
      </c>
      <c r="C24" s="8">
        <v>0</v>
      </c>
      <c r="D24" s="8">
        <f t="shared" si="5"/>
        <v>0</v>
      </c>
      <c r="E24" s="8">
        <f t="shared" si="6"/>
        <v>0</v>
      </c>
      <c r="F24" s="8">
        <f t="shared" si="7"/>
        <v>0</v>
      </c>
    </row>
    <row r="25" spans="1:33" x14ac:dyDescent="0.25">
      <c r="A25" s="5"/>
      <c r="B25" s="8">
        <v>0</v>
      </c>
      <c r="C25" s="8">
        <v>0</v>
      </c>
      <c r="D25" s="8">
        <f t="shared" si="5"/>
        <v>0</v>
      </c>
      <c r="E25" s="8">
        <f t="shared" si="6"/>
        <v>0</v>
      </c>
      <c r="F25" s="8">
        <f t="shared" si="7"/>
        <v>0</v>
      </c>
    </row>
    <row r="26" spans="1:33" x14ac:dyDescent="0.25">
      <c r="A26" s="5"/>
      <c r="B26" s="8">
        <v>0</v>
      </c>
      <c r="C26" s="8">
        <v>0</v>
      </c>
      <c r="D26" s="8">
        <f t="shared" si="5"/>
        <v>0</v>
      </c>
      <c r="E26" s="8">
        <f t="shared" si="6"/>
        <v>0</v>
      </c>
      <c r="F26" s="8">
        <f t="shared" si="7"/>
        <v>0</v>
      </c>
    </row>
    <row r="27" spans="1:33" x14ac:dyDescent="0.25">
      <c r="A27" s="5"/>
      <c r="B27" s="8">
        <v>0</v>
      </c>
      <c r="C27" s="8">
        <v>0</v>
      </c>
      <c r="D27" s="8">
        <f t="shared" si="5"/>
        <v>0</v>
      </c>
      <c r="E27" s="8">
        <f t="shared" si="6"/>
        <v>0</v>
      </c>
      <c r="F27" s="8">
        <f t="shared" si="7"/>
        <v>0</v>
      </c>
      <c r="H27" s="2"/>
    </row>
    <row r="28" spans="1:33" x14ac:dyDescent="0.25">
      <c r="A28" s="15" t="s">
        <v>41</v>
      </c>
      <c r="B28" s="16">
        <f>SUM(B20:B27)</f>
        <v>200000</v>
      </c>
      <c r="C28" s="16">
        <f>SUM(C20:C27)</f>
        <v>0</v>
      </c>
      <c r="D28" s="16">
        <f>SUM(D20:D27)</f>
        <v>200000</v>
      </c>
      <c r="E28" s="16">
        <f>SUM(E20:E27)</f>
        <v>120000</v>
      </c>
      <c r="F28" s="16">
        <f>SUM(F20:F27)</f>
        <v>80000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88</v>
      </c>
      <c r="B30" s="8">
        <v>60000</v>
      </c>
      <c r="C30" s="8">
        <v>0</v>
      </c>
      <c r="D30" s="8">
        <f t="shared" ref="D30:D36" si="8">B30-C30</f>
        <v>60000</v>
      </c>
      <c r="E30" s="8">
        <f t="shared" ref="E30:E36" si="9">D30*60%</f>
        <v>36000</v>
      </c>
      <c r="F30" s="8">
        <f t="shared" ref="F30:F36" si="10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110</v>
      </c>
      <c r="B31" s="8">
        <v>60000</v>
      </c>
      <c r="C31" s="8">
        <v>0</v>
      </c>
      <c r="D31" s="8">
        <f t="shared" si="8"/>
        <v>60000</v>
      </c>
      <c r="E31" s="8">
        <f t="shared" si="9"/>
        <v>36000</v>
      </c>
      <c r="F31" s="8">
        <f t="shared" si="10"/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8"/>
        <v>0</v>
      </c>
      <c r="E32" s="8">
        <f t="shared" si="9"/>
        <v>0</v>
      </c>
      <c r="F32" s="8">
        <f t="shared" si="10"/>
        <v>0</v>
      </c>
    </row>
    <row r="33" spans="1:6" x14ac:dyDescent="0.25">
      <c r="A33" s="5"/>
      <c r="B33" s="8">
        <v>0</v>
      </c>
      <c r="C33" s="8">
        <v>0</v>
      </c>
      <c r="D33" s="8">
        <f t="shared" si="8"/>
        <v>0</v>
      </c>
      <c r="E33" s="8">
        <f t="shared" si="9"/>
        <v>0</v>
      </c>
      <c r="F33" s="8">
        <f t="shared" si="10"/>
        <v>0</v>
      </c>
    </row>
    <row r="34" spans="1:6" x14ac:dyDescent="0.25">
      <c r="A34" s="5"/>
      <c r="B34" s="8">
        <v>0</v>
      </c>
      <c r="C34" s="8">
        <v>0</v>
      </c>
      <c r="D34" s="8">
        <f t="shared" si="8"/>
        <v>0</v>
      </c>
      <c r="E34" s="8">
        <f t="shared" si="9"/>
        <v>0</v>
      </c>
      <c r="F34" s="8">
        <f t="shared" si="10"/>
        <v>0</v>
      </c>
    </row>
    <row r="35" spans="1:6" x14ac:dyDescent="0.25">
      <c r="A35" s="5"/>
      <c r="B35" s="8">
        <v>0</v>
      </c>
      <c r="C35" s="8">
        <v>0</v>
      </c>
      <c r="D35" s="8">
        <f t="shared" si="8"/>
        <v>0</v>
      </c>
      <c r="E35" s="8">
        <f t="shared" si="9"/>
        <v>0</v>
      </c>
      <c r="F35" s="8">
        <f t="shared" si="10"/>
        <v>0</v>
      </c>
    </row>
    <row r="36" spans="1:6" x14ac:dyDescent="0.25">
      <c r="A36" s="5"/>
      <c r="B36" s="8">
        <v>0</v>
      </c>
      <c r="C36" s="8">
        <v>0</v>
      </c>
      <c r="D36" s="8">
        <f t="shared" si="8"/>
        <v>0</v>
      </c>
      <c r="E36" s="8">
        <f t="shared" si="9"/>
        <v>0</v>
      </c>
      <c r="F36" s="8">
        <f t="shared" si="10"/>
        <v>0</v>
      </c>
    </row>
    <row r="37" spans="1:6" x14ac:dyDescent="0.25">
      <c r="A37" s="20" t="s">
        <v>58</v>
      </c>
      <c r="B37" s="21">
        <f>SUM(B30:B36)</f>
        <v>120000</v>
      </c>
      <c r="C37" s="21">
        <f>SUM(C30:C36)</f>
        <v>0</v>
      </c>
      <c r="D37" s="21">
        <f>SUM(D30:D36)</f>
        <v>120000</v>
      </c>
      <c r="E37" s="21">
        <f>SUM(E30:E36)</f>
        <v>72000</v>
      </c>
      <c r="F37" s="21">
        <f>SUM(F30:F36)</f>
        <v>48000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77</v>
      </c>
      <c r="B39" s="29">
        <v>50000</v>
      </c>
      <c r="C39" s="29">
        <v>0</v>
      </c>
      <c r="D39" s="29">
        <f t="shared" ref="D39:D63" si="11">B39-C39</f>
        <v>50000</v>
      </c>
      <c r="E39" s="29">
        <f t="shared" ref="E39:E63" si="12">D39*60%</f>
        <v>30000</v>
      </c>
      <c r="F39" s="29">
        <f>D39*40%</f>
        <v>20000</v>
      </c>
    </row>
    <row r="40" spans="1:6" x14ac:dyDescent="0.25">
      <c r="A40" s="28" t="s">
        <v>78</v>
      </c>
      <c r="B40" s="29">
        <v>50000</v>
      </c>
      <c r="C40" s="29">
        <v>0</v>
      </c>
      <c r="D40" s="29">
        <f t="shared" si="11"/>
        <v>50000</v>
      </c>
      <c r="E40" s="29">
        <f t="shared" si="12"/>
        <v>30000</v>
      </c>
      <c r="F40" s="29">
        <f t="shared" ref="F40:F63" si="13">D40*40%</f>
        <v>20000</v>
      </c>
    </row>
    <row r="41" spans="1:6" x14ac:dyDescent="0.25">
      <c r="A41" s="28" t="s">
        <v>79</v>
      </c>
      <c r="B41" s="29">
        <v>50000</v>
      </c>
      <c r="C41" s="29">
        <v>0</v>
      </c>
      <c r="D41" s="29">
        <f t="shared" si="11"/>
        <v>50000</v>
      </c>
      <c r="E41" s="29">
        <f t="shared" si="12"/>
        <v>30000</v>
      </c>
      <c r="F41" s="29">
        <f t="shared" si="13"/>
        <v>20000</v>
      </c>
    </row>
    <row r="42" spans="1:6" x14ac:dyDescent="0.25">
      <c r="A42" s="28" t="s">
        <v>80</v>
      </c>
      <c r="B42" s="29">
        <v>50000</v>
      </c>
      <c r="C42" s="29">
        <v>0</v>
      </c>
      <c r="D42" s="29">
        <f t="shared" si="11"/>
        <v>50000</v>
      </c>
      <c r="E42" s="29">
        <f t="shared" si="12"/>
        <v>30000</v>
      </c>
      <c r="F42" s="29">
        <f t="shared" si="13"/>
        <v>20000</v>
      </c>
    </row>
    <row r="43" spans="1:6" x14ac:dyDescent="0.25">
      <c r="A43" s="28" t="s">
        <v>81</v>
      </c>
      <c r="B43" s="29">
        <v>60000</v>
      </c>
      <c r="C43" s="29">
        <v>0</v>
      </c>
      <c r="D43" s="29">
        <f t="shared" si="11"/>
        <v>60000</v>
      </c>
      <c r="E43" s="29">
        <f t="shared" si="12"/>
        <v>36000</v>
      </c>
      <c r="F43" s="29">
        <f t="shared" si="13"/>
        <v>24000</v>
      </c>
    </row>
    <row r="44" spans="1:6" x14ac:dyDescent="0.25">
      <c r="A44" s="28" t="s">
        <v>82</v>
      </c>
      <c r="B44" s="29">
        <v>30000</v>
      </c>
      <c r="C44" s="29">
        <v>0</v>
      </c>
      <c r="D44" s="29">
        <f>B44-C44</f>
        <v>30000</v>
      </c>
      <c r="E44" s="29">
        <v>10000</v>
      </c>
      <c r="F44" s="29">
        <v>20000</v>
      </c>
    </row>
    <row r="45" spans="1:6" x14ac:dyDescent="0.25">
      <c r="A45" s="28" t="s">
        <v>83</v>
      </c>
      <c r="B45" s="29">
        <v>50000</v>
      </c>
      <c r="C45" s="29">
        <v>0</v>
      </c>
      <c r="D45" s="29">
        <f t="shared" si="11"/>
        <v>50000</v>
      </c>
      <c r="E45" s="29">
        <f t="shared" si="12"/>
        <v>30000</v>
      </c>
      <c r="F45" s="29">
        <f t="shared" si="13"/>
        <v>20000</v>
      </c>
    </row>
    <row r="46" spans="1:6" x14ac:dyDescent="0.25">
      <c r="A46" s="28" t="s">
        <v>84</v>
      </c>
      <c r="B46" s="29">
        <v>50000</v>
      </c>
      <c r="C46" s="29">
        <v>0</v>
      </c>
      <c r="D46" s="29">
        <f t="shared" si="11"/>
        <v>50000</v>
      </c>
      <c r="E46" s="29">
        <f t="shared" si="12"/>
        <v>30000</v>
      </c>
      <c r="F46" s="29">
        <f t="shared" si="13"/>
        <v>20000</v>
      </c>
    </row>
    <row r="47" spans="1:6" x14ac:dyDescent="0.25">
      <c r="A47" s="28" t="s">
        <v>85</v>
      </c>
      <c r="B47" s="29">
        <v>50000</v>
      </c>
      <c r="C47" s="29">
        <v>0</v>
      </c>
      <c r="D47" s="29">
        <f t="shared" si="11"/>
        <v>50000</v>
      </c>
      <c r="E47" s="29">
        <f t="shared" si="12"/>
        <v>30000</v>
      </c>
      <c r="F47" s="29">
        <f t="shared" si="13"/>
        <v>20000</v>
      </c>
    </row>
    <row r="48" spans="1:6" x14ac:dyDescent="0.25">
      <c r="A48" s="28" t="s">
        <v>86</v>
      </c>
      <c r="B48" s="29">
        <v>50000</v>
      </c>
      <c r="C48" s="29">
        <v>0</v>
      </c>
      <c r="D48" s="29">
        <f t="shared" si="11"/>
        <v>50000</v>
      </c>
      <c r="E48" s="29">
        <f t="shared" si="12"/>
        <v>30000</v>
      </c>
      <c r="F48" s="29">
        <f t="shared" si="13"/>
        <v>20000</v>
      </c>
    </row>
    <row r="49" spans="1:6" x14ac:dyDescent="0.25">
      <c r="A49" s="28" t="s">
        <v>87</v>
      </c>
      <c r="B49" s="29">
        <v>50000</v>
      </c>
      <c r="C49" s="29">
        <v>0</v>
      </c>
      <c r="D49" s="29">
        <f t="shared" si="11"/>
        <v>50000</v>
      </c>
      <c r="E49" s="29">
        <f t="shared" si="12"/>
        <v>30000</v>
      </c>
      <c r="F49" s="29">
        <f t="shared" si="13"/>
        <v>20000</v>
      </c>
    </row>
    <row r="50" spans="1:6" x14ac:dyDescent="0.25">
      <c r="A50" s="28" t="s">
        <v>88</v>
      </c>
      <c r="B50" s="29">
        <v>50000</v>
      </c>
      <c r="C50" s="29">
        <v>0</v>
      </c>
      <c r="D50" s="29">
        <f t="shared" si="11"/>
        <v>50000</v>
      </c>
      <c r="E50" s="29">
        <f t="shared" si="12"/>
        <v>30000</v>
      </c>
      <c r="F50" s="29">
        <f t="shared" si="13"/>
        <v>20000</v>
      </c>
    </row>
    <row r="51" spans="1:6" x14ac:dyDescent="0.25">
      <c r="A51" s="28" t="s">
        <v>90</v>
      </c>
      <c r="B51" s="29">
        <v>50000</v>
      </c>
      <c r="C51" s="29">
        <v>0</v>
      </c>
      <c r="D51" s="29">
        <f t="shared" si="11"/>
        <v>50000</v>
      </c>
      <c r="E51" s="29">
        <f t="shared" si="12"/>
        <v>30000</v>
      </c>
      <c r="F51" s="29">
        <f t="shared" si="13"/>
        <v>20000</v>
      </c>
    </row>
    <row r="52" spans="1:6" x14ac:dyDescent="0.25">
      <c r="A52" s="28" t="s">
        <v>91</v>
      </c>
      <c r="B52" s="29">
        <v>50000</v>
      </c>
      <c r="C52" s="29">
        <v>0</v>
      </c>
      <c r="D52" s="29">
        <f t="shared" si="11"/>
        <v>50000</v>
      </c>
      <c r="E52" s="29">
        <f t="shared" si="12"/>
        <v>30000</v>
      </c>
      <c r="F52" s="29">
        <f t="shared" si="13"/>
        <v>20000</v>
      </c>
    </row>
    <row r="53" spans="1:6" x14ac:dyDescent="0.25">
      <c r="A53" s="28" t="s">
        <v>93</v>
      </c>
      <c r="B53" s="29">
        <v>150000</v>
      </c>
      <c r="C53" s="29">
        <v>0</v>
      </c>
      <c r="D53" s="29">
        <f t="shared" si="11"/>
        <v>150000</v>
      </c>
      <c r="E53" s="29">
        <f t="shared" si="12"/>
        <v>90000</v>
      </c>
      <c r="F53" s="29">
        <f t="shared" si="13"/>
        <v>60000</v>
      </c>
    </row>
    <row r="54" spans="1:6" x14ac:dyDescent="0.25">
      <c r="A54" s="28" t="s">
        <v>95</v>
      </c>
      <c r="B54" s="29">
        <v>60000</v>
      </c>
      <c r="C54" s="29">
        <v>0</v>
      </c>
      <c r="D54" s="29">
        <f t="shared" si="11"/>
        <v>60000</v>
      </c>
      <c r="E54" s="29">
        <f t="shared" si="12"/>
        <v>36000</v>
      </c>
      <c r="F54" s="29">
        <f t="shared" si="13"/>
        <v>24000</v>
      </c>
    </row>
    <row r="55" spans="1:6" x14ac:dyDescent="0.25">
      <c r="A55" s="28" t="s">
        <v>96</v>
      </c>
      <c r="B55" s="29">
        <v>50000</v>
      </c>
      <c r="C55" s="29">
        <v>0</v>
      </c>
      <c r="D55" s="29">
        <f t="shared" si="11"/>
        <v>50000</v>
      </c>
      <c r="E55" s="29">
        <f t="shared" si="12"/>
        <v>30000</v>
      </c>
      <c r="F55" s="29">
        <f t="shared" si="13"/>
        <v>20000</v>
      </c>
    </row>
    <row r="56" spans="1:6" x14ac:dyDescent="0.25">
      <c r="A56" s="28" t="s">
        <v>97</v>
      </c>
      <c r="B56" s="29">
        <v>50000</v>
      </c>
      <c r="C56" s="29">
        <v>0</v>
      </c>
      <c r="D56" s="29">
        <f t="shared" si="11"/>
        <v>50000</v>
      </c>
      <c r="E56" s="29">
        <f t="shared" si="12"/>
        <v>30000</v>
      </c>
      <c r="F56" s="29">
        <f t="shared" si="13"/>
        <v>20000</v>
      </c>
    </row>
    <row r="57" spans="1:6" x14ac:dyDescent="0.25">
      <c r="A57" s="28" t="s">
        <v>98</v>
      </c>
      <c r="B57" s="29">
        <v>50000</v>
      </c>
      <c r="C57" s="29">
        <v>0</v>
      </c>
      <c r="D57" s="29">
        <f t="shared" si="11"/>
        <v>50000</v>
      </c>
      <c r="E57" s="29">
        <f t="shared" si="12"/>
        <v>30000</v>
      </c>
      <c r="F57" s="29">
        <f t="shared" si="13"/>
        <v>20000</v>
      </c>
    </row>
    <row r="58" spans="1:6" x14ac:dyDescent="0.25">
      <c r="A58" s="28" t="s">
        <v>99</v>
      </c>
      <c r="B58" s="29">
        <v>50000</v>
      </c>
      <c r="C58" s="29">
        <v>0</v>
      </c>
      <c r="D58" s="29">
        <f t="shared" si="11"/>
        <v>50000</v>
      </c>
      <c r="E58" s="29">
        <f t="shared" si="12"/>
        <v>30000</v>
      </c>
      <c r="F58" s="29">
        <f t="shared" si="13"/>
        <v>20000</v>
      </c>
    </row>
    <row r="59" spans="1:6" x14ac:dyDescent="0.25">
      <c r="A59" s="30" t="s">
        <v>100</v>
      </c>
      <c r="B59" s="29">
        <v>60000</v>
      </c>
      <c r="C59" s="29">
        <v>0</v>
      </c>
      <c r="D59" s="29">
        <f t="shared" si="11"/>
        <v>60000</v>
      </c>
      <c r="E59" s="29">
        <f t="shared" si="12"/>
        <v>36000</v>
      </c>
      <c r="F59" s="29">
        <f t="shared" si="13"/>
        <v>24000</v>
      </c>
    </row>
    <row r="60" spans="1:6" x14ac:dyDescent="0.25">
      <c r="A60" s="28" t="s">
        <v>101</v>
      </c>
      <c r="B60" s="29">
        <v>50000</v>
      </c>
      <c r="C60" s="29">
        <v>0</v>
      </c>
      <c r="D60" s="29">
        <f t="shared" si="11"/>
        <v>50000</v>
      </c>
      <c r="E60" s="29">
        <f t="shared" si="12"/>
        <v>30000</v>
      </c>
      <c r="F60" s="29">
        <f t="shared" si="13"/>
        <v>20000</v>
      </c>
    </row>
    <row r="61" spans="1:6" x14ac:dyDescent="0.25">
      <c r="A61" s="28" t="s">
        <v>103</v>
      </c>
      <c r="B61" s="29">
        <v>150000</v>
      </c>
      <c r="C61" s="29">
        <v>0</v>
      </c>
      <c r="D61" s="29">
        <f t="shared" si="11"/>
        <v>150000</v>
      </c>
      <c r="E61" s="29">
        <f t="shared" si="12"/>
        <v>90000</v>
      </c>
      <c r="F61" s="29">
        <f t="shared" si="13"/>
        <v>60000</v>
      </c>
    </row>
    <row r="62" spans="1:6" x14ac:dyDescent="0.25">
      <c r="A62" s="28" t="s">
        <v>104</v>
      </c>
      <c r="B62" s="29">
        <v>50000</v>
      </c>
      <c r="C62" s="29">
        <v>0</v>
      </c>
      <c r="D62" s="29">
        <f t="shared" si="11"/>
        <v>50000</v>
      </c>
      <c r="E62" s="29">
        <f t="shared" si="12"/>
        <v>30000</v>
      </c>
      <c r="F62" s="29">
        <f t="shared" si="13"/>
        <v>20000</v>
      </c>
    </row>
    <row r="63" spans="1:6" x14ac:dyDescent="0.25">
      <c r="A63" s="28" t="s">
        <v>105</v>
      </c>
      <c r="B63" s="29">
        <v>50000</v>
      </c>
      <c r="C63" s="29">
        <v>0</v>
      </c>
      <c r="D63" s="29">
        <f t="shared" si="11"/>
        <v>50000</v>
      </c>
      <c r="E63" s="29">
        <f t="shared" si="12"/>
        <v>30000</v>
      </c>
      <c r="F63" s="29">
        <f t="shared" si="13"/>
        <v>20000</v>
      </c>
    </row>
    <row r="64" spans="1:6" x14ac:dyDescent="0.25">
      <c r="A64" s="28" t="s">
        <v>110</v>
      </c>
      <c r="B64" s="29">
        <v>150000</v>
      </c>
      <c r="C64" s="29"/>
      <c r="D64" s="29">
        <v>150000</v>
      </c>
      <c r="E64" s="29">
        <v>90000</v>
      </c>
      <c r="F64" s="29">
        <v>60000</v>
      </c>
    </row>
    <row r="65" spans="1:6" x14ac:dyDescent="0.25">
      <c r="A65" s="28" t="s">
        <v>111</v>
      </c>
      <c r="B65" s="29">
        <v>100000</v>
      </c>
      <c r="C65" s="29">
        <v>14000</v>
      </c>
      <c r="D65" s="29">
        <f>B65-C65</f>
        <v>86000</v>
      </c>
      <c r="E65" s="29">
        <f>D65*60%</f>
        <v>51600</v>
      </c>
      <c r="F65" s="29">
        <f>D65*40%</f>
        <v>34400</v>
      </c>
    </row>
    <row r="66" spans="1:6" x14ac:dyDescent="0.25">
      <c r="A66" s="28" t="s">
        <v>112</v>
      </c>
      <c r="B66" s="29">
        <v>60000</v>
      </c>
      <c r="C66" s="29"/>
      <c r="D66" s="29">
        <v>60000</v>
      </c>
      <c r="E66" s="29">
        <v>36000</v>
      </c>
      <c r="F66" s="29">
        <v>24000</v>
      </c>
    </row>
    <row r="67" spans="1:6" x14ac:dyDescent="0.25">
      <c r="A67" s="28"/>
      <c r="B67" s="29"/>
      <c r="C67" s="29"/>
      <c r="D67" s="29"/>
      <c r="E67" s="29"/>
      <c r="F67" s="29"/>
    </row>
    <row r="68" spans="1:6" x14ac:dyDescent="0.25">
      <c r="A68" s="28"/>
      <c r="B68" s="29"/>
      <c r="C68" s="29"/>
      <c r="D68" s="29"/>
      <c r="E68" s="29"/>
      <c r="F68" s="29"/>
    </row>
    <row r="69" spans="1:6" x14ac:dyDescent="0.25">
      <c r="A69" s="28"/>
      <c r="B69" s="29"/>
      <c r="C69" s="29"/>
      <c r="D69" s="29"/>
      <c r="E69" s="29"/>
      <c r="F69" s="29"/>
    </row>
    <row r="70" spans="1:6" x14ac:dyDescent="0.25">
      <c r="A70" s="31" t="s">
        <v>45</v>
      </c>
      <c r="B70" s="32">
        <f>SUM(B59:B63)</f>
        <v>360000</v>
      </c>
      <c r="C70" s="32">
        <f>SUM(C59:C63)</f>
        <v>0</v>
      </c>
      <c r="D70" s="32">
        <f>SUM(D59:D63)</f>
        <v>360000</v>
      </c>
      <c r="E70" s="32">
        <f>SUM(E39:E69)</f>
        <v>1045600</v>
      </c>
      <c r="F70" s="32">
        <f>SUM(F39:F69)</f>
        <v>710400</v>
      </c>
    </row>
    <row r="71" spans="1:6" x14ac:dyDescent="0.25">
      <c r="A71" s="17" t="s">
        <v>18</v>
      </c>
      <c r="B71" s="18"/>
      <c r="C71" s="18"/>
      <c r="D71" s="18"/>
      <c r="E71" s="18"/>
      <c r="F71" s="18"/>
    </row>
    <row r="72" spans="1:6" x14ac:dyDescent="0.25">
      <c r="A72" s="5"/>
      <c r="B72" s="8">
        <v>0</v>
      </c>
      <c r="C72" s="8">
        <v>0</v>
      </c>
      <c r="D72" s="8">
        <f t="shared" ref="D72:D84" si="14">B72-C72</f>
        <v>0</v>
      </c>
      <c r="E72" s="8">
        <f t="shared" ref="E72:E84" si="15">D72</f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4"/>
        <v>0</v>
      </c>
      <c r="E73" s="8">
        <f t="shared" si="15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4"/>
        <v>0</v>
      </c>
      <c r="E74" s="8">
        <f t="shared" si="15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4"/>
        <v>0</v>
      </c>
      <c r="E75" s="8">
        <f t="shared" si="15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4"/>
        <v>0</v>
      </c>
      <c r="E76" s="8">
        <f t="shared" si="15"/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4"/>
        <v>0</v>
      </c>
      <c r="E77" s="8">
        <f t="shared" si="15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4"/>
        <v>0</v>
      </c>
      <c r="E78" s="8">
        <f t="shared" si="15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4"/>
        <v>0</v>
      </c>
      <c r="E79" s="8">
        <f t="shared" si="15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4"/>
        <v>0</v>
      </c>
      <c r="E80" s="8">
        <f t="shared" si="15"/>
        <v>0</v>
      </c>
      <c r="F80" s="8"/>
    </row>
    <row r="81" spans="1:6" x14ac:dyDescent="0.25">
      <c r="A81" s="17" t="s">
        <v>19</v>
      </c>
      <c r="B81" s="18">
        <f>SUM(B72:B80)</f>
        <v>0</v>
      </c>
      <c r="C81" s="18">
        <f>SUM(C72:C80)</f>
        <v>0</v>
      </c>
      <c r="D81" s="18">
        <f>SUM(D72:D80)</f>
        <v>0</v>
      </c>
      <c r="E81" s="18">
        <f>SUM(E72:E80)</f>
        <v>0</v>
      </c>
      <c r="F81" s="18">
        <f>SUM(F72:F80)</f>
        <v>0</v>
      </c>
    </row>
    <row r="82" spans="1:6" x14ac:dyDescent="0.25">
      <c r="A82" s="34" t="s">
        <v>23</v>
      </c>
      <c r="B82" s="35"/>
      <c r="C82" s="35"/>
      <c r="D82" s="35"/>
      <c r="E82" s="35"/>
      <c r="F82" s="35"/>
    </row>
    <row r="83" spans="1:6" x14ac:dyDescent="0.25">
      <c r="A83" s="5"/>
      <c r="B83" s="8">
        <v>0</v>
      </c>
      <c r="C83" s="8">
        <v>0</v>
      </c>
      <c r="D83" s="8">
        <f t="shared" si="14"/>
        <v>0</v>
      </c>
      <c r="E83" s="8">
        <f t="shared" si="15"/>
        <v>0</v>
      </c>
      <c r="F83" s="8">
        <v>0</v>
      </c>
    </row>
    <row r="84" spans="1:6" x14ac:dyDescent="0.25">
      <c r="A84" s="5"/>
      <c r="B84" s="8">
        <v>0</v>
      </c>
      <c r="C84" s="8">
        <v>0</v>
      </c>
      <c r="D84" s="8">
        <f t="shared" si="14"/>
        <v>0</v>
      </c>
      <c r="E84" s="8">
        <f t="shared" si="15"/>
        <v>0</v>
      </c>
      <c r="F84" s="8">
        <v>0</v>
      </c>
    </row>
    <row r="85" spans="1:6" x14ac:dyDescent="0.25">
      <c r="A85" s="34" t="s">
        <v>27</v>
      </c>
      <c r="B85" s="35">
        <f>SUM(B83:B84)</f>
        <v>0</v>
      </c>
      <c r="C85" s="35">
        <f>SUM(C83:C84)</f>
        <v>0</v>
      </c>
      <c r="D85" s="35">
        <f>SUM(D83:D84)</f>
        <v>0</v>
      </c>
      <c r="E85" s="35">
        <f>SUM(E83:E84)</f>
        <v>0</v>
      </c>
      <c r="F85" s="35"/>
    </row>
    <row r="86" spans="1:6" x14ac:dyDescent="0.25">
      <c r="A86" s="39" t="s">
        <v>30</v>
      </c>
      <c r="B86" s="40"/>
      <c r="C86" s="40"/>
      <c r="D86" s="40"/>
      <c r="E86" s="40"/>
      <c r="F86" s="40"/>
    </row>
    <row r="87" spans="1:6" x14ac:dyDescent="0.25">
      <c r="A87" s="28"/>
      <c r="B87" s="29">
        <v>0</v>
      </c>
      <c r="C87" s="29">
        <v>0</v>
      </c>
      <c r="D87" s="29">
        <f>B87-C87</f>
        <v>0</v>
      </c>
      <c r="E87" s="29">
        <f>D87*60%</f>
        <v>0</v>
      </c>
      <c r="F87" s="29">
        <f>D87*40%</f>
        <v>0</v>
      </c>
    </row>
    <row r="88" spans="1:6" x14ac:dyDescent="0.25">
      <c r="A88" s="28"/>
      <c r="B88" s="29">
        <v>0</v>
      </c>
      <c r="C88" s="29">
        <v>0</v>
      </c>
      <c r="D88" s="29">
        <f t="shared" ref="D88:D93" si="16">B88-C88</f>
        <v>0</v>
      </c>
      <c r="E88" s="29">
        <f t="shared" ref="E88:E93" si="17">D88*60%</f>
        <v>0</v>
      </c>
      <c r="F88" s="29">
        <f t="shared" ref="F88:F93" si="18">D88*40%</f>
        <v>0</v>
      </c>
    </row>
    <row r="89" spans="1:6" x14ac:dyDescent="0.25">
      <c r="A89" s="28"/>
      <c r="B89" s="29">
        <v>0</v>
      </c>
      <c r="C89" s="29">
        <v>0</v>
      </c>
      <c r="D89" s="29">
        <f t="shared" si="16"/>
        <v>0</v>
      </c>
      <c r="E89" s="29">
        <f t="shared" si="17"/>
        <v>0</v>
      </c>
      <c r="F89" s="29">
        <f t="shared" si="18"/>
        <v>0</v>
      </c>
    </row>
    <row r="90" spans="1:6" x14ac:dyDescent="0.25">
      <c r="A90" s="28"/>
      <c r="B90" s="29">
        <v>0</v>
      </c>
      <c r="C90" s="29">
        <v>0</v>
      </c>
      <c r="D90" s="29">
        <f t="shared" si="16"/>
        <v>0</v>
      </c>
      <c r="E90" s="29">
        <f t="shared" si="17"/>
        <v>0</v>
      </c>
      <c r="F90" s="29">
        <f t="shared" si="18"/>
        <v>0</v>
      </c>
    </row>
    <row r="91" spans="1:6" x14ac:dyDescent="0.25">
      <c r="A91" s="28"/>
      <c r="B91" s="29">
        <v>0</v>
      </c>
      <c r="C91" s="29">
        <v>0</v>
      </c>
      <c r="D91" s="29">
        <f t="shared" si="16"/>
        <v>0</v>
      </c>
      <c r="E91" s="29">
        <f t="shared" si="17"/>
        <v>0</v>
      </c>
      <c r="F91" s="29">
        <f t="shared" si="18"/>
        <v>0</v>
      </c>
    </row>
    <row r="92" spans="1:6" x14ac:dyDescent="0.25">
      <c r="A92" s="28"/>
      <c r="B92" s="29">
        <v>0</v>
      </c>
      <c r="C92" s="29">
        <v>0</v>
      </c>
      <c r="D92" s="29">
        <f t="shared" si="16"/>
        <v>0</v>
      </c>
      <c r="E92" s="29">
        <f t="shared" si="17"/>
        <v>0</v>
      </c>
      <c r="F92" s="29">
        <f t="shared" si="18"/>
        <v>0</v>
      </c>
    </row>
    <row r="93" spans="1:6" x14ac:dyDescent="0.25">
      <c r="A93" s="28"/>
      <c r="B93" s="29">
        <v>0</v>
      </c>
      <c r="C93" s="29">
        <v>0</v>
      </c>
      <c r="D93" s="29">
        <f t="shared" si="16"/>
        <v>0</v>
      </c>
      <c r="E93" s="29">
        <f t="shared" si="17"/>
        <v>0</v>
      </c>
      <c r="F93" s="29">
        <f t="shared" si="18"/>
        <v>0</v>
      </c>
    </row>
    <row r="94" spans="1:6" x14ac:dyDescent="0.25">
      <c r="A94" s="39" t="s">
        <v>31</v>
      </c>
      <c r="B94" s="40">
        <f>SUM(B87:B93)</f>
        <v>0</v>
      </c>
      <c r="C94" s="40">
        <f>SUM(C87:C93)</f>
        <v>0</v>
      </c>
      <c r="D94" s="40">
        <f>SUM(D87:D93)</f>
        <v>0</v>
      </c>
      <c r="E94" s="40">
        <f>SUM(E87:E93)</f>
        <v>0</v>
      </c>
      <c r="F94" s="40">
        <f>SUM(F87:F93)</f>
        <v>0</v>
      </c>
    </row>
    <row r="95" spans="1:6" x14ac:dyDescent="0.25">
      <c r="A95" s="41" t="s">
        <v>108</v>
      </c>
      <c r="B95" s="42"/>
      <c r="C95" s="42"/>
      <c r="D95" s="42"/>
      <c r="E95" s="42"/>
      <c r="F95" s="42"/>
    </row>
    <row r="96" spans="1:6" x14ac:dyDescent="0.25">
      <c r="A96" s="28" t="s">
        <v>109</v>
      </c>
      <c r="B96" s="29">
        <v>800000</v>
      </c>
      <c r="C96" s="29">
        <v>0</v>
      </c>
      <c r="D96" s="29">
        <f>B96-C96</f>
        <v>800000</v>
      </c>
      <c r="E96" s="29">
        <f>D96*40%</f>
        <v>320000</v>
      </c>
      <c r="F96" s="29">
        <f>D96*60%</f>
        <v>480000</v>
      </c>
    </row>
    <row r="97" spans="1:6" x14ac:dyDescent="0.25">
      <c r="A97" s="28"/>
      <c r="B97" s="29">
        <v>0</v>
      </c>
      <c r="C97" s="29">
        <v>0</v>
      </c>
      <c r="D97" s="29">
        <f t="shared" ref="D97:D102" si="19">B97-C97</f>
        <v>0</v>
      </c>
      <c r="E97" s="29">
        <f t="shared" ref="E97:E102" si="20">D97*60%</f>
        <v>0</v>
      </c>
      <c r="F97" s="29">
        <f t="shared" ref="F97:F102" si="21">D97*40%</f>
        <v>0</v>
      </c>
    </row>
    <row r="98" spans="1:6" x14ac:dyDescent="0.25">
      <c r="A98" s="28"/>
      <c r="B98" s="29">
        <v>0</v>
      </c>
      <c r="C98" s="29">
        <v>0</v>
      </c>
      <c r="D98" s="29">
        <f t="shared" si="19"/>
        <v>0</v>
      </c>
      <c r="E98" s="29">
        <f t="shared" si="20"/>
        <v>0</v>
      </c>
      <c r="F98" s="29">
        <f t="shared" si="21"/>
        <v>0</v>
      </c>
    </row>
    <row r="99" spans="1:6" x14ac:dyDescent="0.25">
      <c r="A99" s="28"/>
      <c r="B99" s="29">
        <v>0</v>
      </c>
      <c r="C99" s="29">
        <v>0</v>
      </c>
      <c r="D99" s="29">
        <f t="shared" si="19"/>
        <v>0</v>
      </c>
      <c r="E99" s="29">
        <f t="shared" si="20"/>
        <v>0</v>
      </c>
      <c r="F99" s="29">
        <f t="shared" si="21"/>
        <v>0</v>
      </c>
    </row>
    <row r="100" spans="1:6" x14ac:dyDescent="0.25">
      <c r="A100" s="28"/>
      <c r="B100" s="29">
        <v>0</v>
      </c>
      <c r="C100" s="29">
        <v>0</v>
      </c>
      <c r="D100" s="29">
        <f t="shared" si="19"/>
        <v>0</v>
      </c>
      <c r="E100" s="29">
        <f>D100*60%</f>
        <v>0</v>
      </c>
      <c r="F100" s="29">
        <f t="shared" si="21"/>
        <v>0</v>
      </c>
    </row>
    <row r="101" spans="1:6" x14ac:dyDescent="0.25">
      <c r="A101" s="28"/>
      <c r="B101" s="29">
        <v>0</v>
      </c>
      <c r="C101" s="29">
        <v>0</v>
      </c>
      <c r="D101" s="29">
        <f t="shared" si="19"/>
        <v>0</v>
      </c>
      <c r="E101" s="29">
        <f t="shared" si="20"/>
        <v>0</v>
      </c>
      <c r="F101" s="29">
        <f t="shared" si="21"/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19"/>
        <v>0</v>
      </c>
      <c r="E102" s="29">
        <f t="shared" si="20"/>
        <v>0</v>
      </c>
      <c r="F102" s="29">
        <f t="shared" si="21"/>
        <v>0</v>
      </c>
    </row>
    <row r="103" spans="1:6" x14ac:dyDescent="0.25">
      <c r="A103" s="41" t="s">
        <v>33</v>
      </c>
      <c r="B103" s="42">
        <f>SUM(B96:B102)</f>
        <v>800000</v>
      </c>
      <c r="C103" s="42">
        <f>SUM(C96:C102)</f>
        <v>0</v>
      </c>
      <c r="D103" s="42">
        <f>SUM(D96:D102)</f>
        <v>800000</v>
      </c>
      <c r="E103" s="42">
        <f>SUM(E96:E102)</f>
        <v>320000</v>
      </c>
      <c r="F103" s="42">
        <f>SUM(F96:F102)</f>
        <v>480000</v>
      </c>
    </row>
    <row r="104" spans="1:6" x14ac:dyDescent="0.25">
      <c r="A104" s="26" t="s">
        <v>11</v>
      </c>
      <c r="B104" s="27">
        <f>B103+B94+B85+B81+B70+B37+B28+B18+B10</f>
        <v>1990000</v>
      </c>
      <c r="C104" s="27">
        <f>C103+C94+C85+C81+C70+C37+C28+C18+C10</f>
        <v>0</v>
      </c>
      <c r="D104" s="27">
        <f>D103+D94+D85+D81+D70+D37+D28+D18+D10</f>
        <v>1990000</v>
      </c>
      <c r="E104" s="27">
        <f>E103+E94+E85+E81+E70+E37+E28+E18+E10</f>
        <v>2445600</v>
      </c>
      <c r="F104" s="27">
        <f>F103+F94+F85+F81+F70+F37+F28+F18+F10</f>
        <v>1710400</v>
      </c>
    </row>
  </sheetData>
  <autoFilter ref="A1:F88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:B6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133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134</v>
      </c>
      <c r="B3" s="8">
        <v>350000</v>
      </c>
      <c r="C3" s="8">
        <v>0</v>
      </c>
      <c r="D3" s="8">
        <f t="shared" ref="D3:D9" si="0">B3-C3</f>
        <v>350000</v>
      </c>
      <c r="E3" s="8">
        <f t="shared" ref="E3:E9" si="1">D3*60%</f>
        <v>210000</v>
      </c>
      <c r="F3" s="8">
        <f t="shared" ref="F3:F9" si="2">D3*40%</f>
        <v>140000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350000</v>
      </c>
      <c r="C10" s="12">
        <f>SUM(C3:C9)</f>
        <v>0</v>
      </c>
      <c r="D10" s="12">
        <f>SUM(D3:D9)</f>
        <v>350000</v>
      </c>
      <c r="E10" s="12">
        <f>SUM(E3:E9)</f>
        <v>210000</v>
      </c>
      <c r="F10" s="12">
        <f>SUM(F3:F9)</f>
        <v>140000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126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 t="s">
        <v>139</v>
      </c>
      <c r="B13" s="8">
        <v>300000</v>
      </c>
      <c r="C13" s="8">
        <v>0</v>
      </c>
      <c r="D13" s="8">
        <f t="shared" si="3"/>
        <v>300000</v>
      </c>
      <c r="E13" s="8">
        <f t="shared" si="4"/>
        <v>180000</v>
      </c>
      <c r="F13" s="8">
        <f t="shared" si="5"/>
        <v>120000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240000</v>
      </c>
      <c r="F18" s="14">
        <f>SUM(F12:F17)</f>
        <v>160000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1519400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116</v>
      </c>
      <c r="B30" s="8">
        <v>130000</v>
      </c>
      <c r="C30" s="8">
        <v>15000</v>
      </c>
      <c r="D30" s="8">
        <f t="shared" ref="D30:D36" si="9">B30-C30</f>
        <v>115000</v>
      </c>
      <c r="E30" s="8">
        <f t="shared" ref="E30:E36" si="10">D30*60%</f>
        <v>69000</v>
      </c>
      <c r="F30" s="8">
        <f t="shared" ref="F30:F36" si="11">D30*40%</f>
        <v>46000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130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132</v>
      </c>
      <c r="B32" s="8">
        <v>80000</v>
      </c>
      <c r="C32" s="8">
        <v>0</v>
      </c>
      <c r="D32" s="8">
        <f t="shared" si="9"/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290000</v>
      </c>
      <c r="C37" s="21">
        <f>SUM(C30:C36)</f>
        <v>15000</v>
      </c>
      <c r="D37" s="21">
        <f>SUM(D30:D36)</f>
        <v>275000</v>
      </c>
      <c r="E37" s="21">
        <f>SUM(E30:E36)</f>
        <v>165000</v>
      </c>
      <c r="F37" s="21">
        <f>SUM(F30:F36)</f>
        <v>110000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113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114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115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117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119</v>
      </c>
      <c r="B43" s="29">
        <v>60000</v>
      </c>
      <c r="C43" s="29">
        <v>0</v>
      </c>
      <c r="D43" s="29">
        <f t="shared" si="12"/>
        <v>60000</v>
      </c>
      <c r="E43" s="29">
        <f t="shared" si="13"/>
        <v>36000</v>
      </c>
      <c r="F43" s="29">
        <f t="shared" si="14"/>
        <v>24000</v>
      </c>
    </row>
    <row r="44" spans="1:6" x14ac:dyDescent="0.25">
      <c r="A44" s="28" t="s">
        <v>120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121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123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124</v>
      </c>
      <c r="B47" s="29">
        <v>30000</v>
      </c>
      <c r="C47" s="29">
        <v>0</v>
      </c>
      <c r="D47" s="29">
        <f t="shared" si="12"/>
        <v>30000</v>
      </c>
      <c r="E47" s="29">
        <v>10000</v>
      </c>
      <c r="F47" s="29">
        <v>20000</v>
      </c>
    </row>
    <row r="48" spans="1:6" x14ac:dyDescent="0.25">
      <c r="A48" s="28" t="s">
        <v>125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127</v>
      </c>
      <c r="B49" s="29">
        <v>150000</v>
      </c>
      <c r="C49" s="29">
        <v>0</v>
      </c>
      <c r="D49" s="29">
        <f t="shared" si="12"/>
        <v>150000</v>
      </c>
      <c r="E49" s="29">
        <f t="shared" si="13"/>
        <v>90000</v>
      </c>
      <c r="F49" s="29">
        <f t="shared" si="14"/>
        <v>60000</v>
      </c>
    </row>
    <row r="50" spans="1:6" x14ac:dyDescent="0.25">
      <c r="A50" s="28" t="s">
        <v>128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129</v>
      </c>
      <c r="B51" s="29">
        <v>100000</v>
      </c>
      <c r="C51" s="29">
        <v>28000</v>
      </c>
      <c r="D51" s="29">
        <f t="shared" si="12"/>
        <v>72000</v>
      </c>
      <c r="E51" s="29">
        <f t="shared" si="13"/>
        <v>43200</v>
      </c>
      <c r="F51" s="29">
        <f t="shared" si="14"/>
        <v>28800</v>
      </c>
    </row>
    <row r="52" spans="1:6" x14ac:dyDescent="0.25">
      <c r="A52" s="28" t="s">
        <v>131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135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136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137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138</v>
      </c>
      <c r="B56" s="29">
        <v>100000</v>
      </c>
      <c r="C56" s="29">
        <v>0</v>
      </c>
      <c r="D56" s="29">
        <f t="shared" si="12"/>
        <v>100000</v>
      </c>
      <c r="E56" s="29">
        <f t="shared" si="13"/>
        <v>60000</v>
      </c>
      <c r="F56" s="29">
        <f t="shared" si="14"/>
        <v>40000</v>
      </c>
    </row>
    <row r="57" spans="1:6" x14ac:dyDescent="0.25">
      <c r="A57" s="28" t="s">
        <v>140</v>
      </c>
      <c r="B57" s="29">
        <v>50000</v>
      </c>
      <c r="C57" s="29">
        <v>28000</v>
      </c>
      <c r="D57" s="29">
        <f t="shared" si="12"/>
        <v>22000</v>
      </c>
      <c r="E57" s="29">
        <f t="shared" si="13"/>
        <v>13200</v>
      </c>
      <c r="F57" s="29">
        <f t="shared" si="14"/>
        <v>8800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SUM(E39:E61)</f>
        <v>654400</v>
      </c>
      <c r="F64" s="32">
        <f>SUM(F39:F63)</f>
        <v>449600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118</v>
      </c>
      <c r="B66" s="8">
        <v>120000</v>
      </c>
      <c r="C66" s="8">
        <v>0</v>
      </c>
      <c r="D66" s="8">
        <f t="shared" ref="D66:D78" si="15">B66-C66</f>
        <v>120000</v>
      </c>
      <c r="E66" s="8">
        <f t="shared" ref="E66:E78" si="16">D66</f>
        <v>120000</v>
      </c>
      <c r="F66" s="8"/>
    </row>
    <row r="67" spans="1:6" x14ac:dyDescent="0.25">
      <c r="A67" s="5" t="s">
        <v>122</v>
      </c>
      <c r="B67" s="8">
        <v>130000</v>
      </c>
      <c r="C67" s="8">
        <v>0</v>
      </c>
      <c r="D67" s="8">
        <f t="shared" si="15"/>
        <v>130000</v>
      </c>
      <c r="E67" s="8">
        <f t="shared" si="16"/>
        <v>130000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0</v>
      </c>
      <c r="D75" s="18">
        <f>SUM(D66:D74)</f>
        <v>250000</v>
      </c>
      <c r="E75" s="18">
        <f>SUM(E66:E74)</f>
        <v>250000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990000</v>
      </c>
      <c r="C98" s="27">
        <f>C97+C88+C79+C75+C64+C37+C28+C18+C10</f>
        <v>15000</v>
      </c>
      <c r="D98" s="27">
        <f>D97+D88+D79+D75+D64+D37+D28+D18+D10</f>
        <v>975000</v>
      </c>
      <c r="E98" s="27">
        <f>E97+E88+E79+E75+E64+E37+E28+E18+E10</f>
        <v>1519400</v>
      </c>
      <c r="F98" s="27">
        <f>F97+F88+F79+F75+F64+F37+F28+F18+F10</f>
        <v>859600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41" sqref="D4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6" sqref="A66:B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146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62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 t="s">
        <v>145</v>
      </c>
      <c r="B13" s="8">
        <v>220000</v>
      </c>
      <c r="C13" s="8">
        <v>0</v>
      </c>
      <c r="D13" s="8">
        <f t="shared" si="3"/>
        <v>220000</v>
      </c>
      <c r="E13" s="8">
        <f t="shared" si="4"/>
        <v>132000</v>
      </c>
      <c r="F13" s="8">
        <f t="shared" si="5"/>
        <v>88000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192000</v>
      </c>
      <c r="F18" s="14">
        <f>SUM(F12:F17)</f>
        <v>128000</v>
      </c>
    </row>
    <row r="19" spans="1:33" x14ac:dyDescent="0.25">
      <c r="A19" s="15" t="s">
        <v>106</v>
      </c>
      <c r="B19" s="16"/>
      <c r="C19" s="16"/>
      <c r="D19" s="16"/>
      <c r="E19" s="16"/>
      <c r="F19" s="16"/>
    </row>
    <row r="20" spans="1:33" x14ac:dyDescent="0.25">
      <c r="A20" s="5" t="s">
        <v>143</v>
      </c>
      <c r="B20" s="8">
        <v>250000</v>
      </c>
      <c r="C20" s="8">
        <v>0</v>
      </c>
      <c r="D20" s="8">
        <f t="shared" ref="D20:D27" si="6">B20-C20</f>
        <v>250000</v>
      </c>
      <c r="E20" s="19">
        <f t="shared" ref="E20:E27" si="7">D20*60%</f>
        <v>150000</v>
      </c>
      <c r="F20" s="19">
        <f t="shared" ref="F20:F27" si="8">D20*40%</f>
        <v>100000</v>
      </c>
    </row>
    <row r="21" spans="1:33" x14ac:dyDescent="0.25">
      <c r="A21" s="5" t="s">
        <v>143</v>
      </c>
      <c r="B21" s="8">
        <v>100000</v>
      </c>
      <c r="C21" s="8">
        <v>0</v>
      </c>
      <c r="D21" s="8">
        <f t="shared" si="6"/>
        <v>100000</v>
      </c>
      <c r="E21" s="8">
        <f>D21-F21</f>
        <v>58000</v>
      </c>
      <c r="F21" s="8">
        <v>42000</v>
      </c>
      <c r="H21" s="9" t="s">
        <v>13</v>
      </c>
      <c r="I21" s="10">
        <f>E98</f>
        <v>930000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350000</v>
      </c>
      <c r="C28" s="16">
        <f>SUM(C20:C27)</f>
        <v>0</v>
      </c>
      <c r="D28" s="16">
        <f>SUM(D20:D27)</f>
        <v>350000</v>
      </c>
      <c r="E28" s="16">
        <f>SUM(E20:E26)</f>
        <v>208000</v>
      </c>
      <c r="F28" s="16">
        <f>SUM(F20:F26)</f>
        <v>142000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144</v>
      </c>
      <c r="B66" s="8">
        <v>60000</v>
      </c>
      <c r="C66" s="8">
        <v>0</v>
      </c>
      <c r="D66" s="8">
        <f t="shared" ref="D66:D78" si="15">B66-C66</f>
        <v>60000</v>
      </c>
      <c r="E66" s="8">
        <f t="shared" ref="E66:E78" si="16">D66</f>
        <v>60000</v>
      </c>
      <c r="F66" s="8"/>
    </row>
    <row r="67" spans="1:6" x14ac:dyDescent="0.25">
      <c r="A67" s="5"/>
      <c r="B67" s="8"/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60000</v>
      </c>
      <c r="C75" s="18">
        <f>SUM(C66:C74)</f>
        <v>0</v>
      </c>
      <c r="D75" s="18">
        <f>SUM(D66:D74)</f>
        <v>60000</v>
      </c>
      <c r="E75" s="18">
        <f>SUM(E66:E74)</f>
        <v>60000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108</v>
      </c>
      <c r="B80" s="40"/>
      <c r="C80" s="40"/>
      <c r="D80" s="40"/>
      <c r="E80" s="40"/>
      <c r="F80" s="40"/>
    </row>
    <row r="81" spans="1:6" x14ac:dyDescent="0.25">
      <c r="A81" s="28" t="s">
        <v>147</v>
      </c>
      <c r="B81" s="29">
        <v>450000</v>
      </c>
      <c r="C81" s="29">
        <v>0</v>
      </c>
      <c r="D81" s="29">
        <f>B81-C81</f>
        <v>450000</v>
      </c>
      <c r="E81" s="29">
        <f>D81*40%</f>
        <v>180000</v>
      </c>
      <c r="F81" s="29">
        <v>270000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450000</v>
      </c>
      <c r="C88" s="40">
        <f>SUM(C81:C87)</f>
        <v>0</v>
      </c>
      <c r="D88" s="40">
        <f>SUM(D81:D87)</f>
        <v>450000</v>
      </c>
      <c r="E88" s="40">
        <f>SUM(E81:E87)</f>
        <v>180000</v>
      </c>
      <c r="F88" s="40">
        <f>SUM(F81:F87)</f>
        <v>270000</v>
      </c>
    </row>
    <row r="89" spans="1:6" x14ac:dyDescent="0.25">
      <c r="A89" s="41" t="s">
        <v>141</v>
      </c>
      <c r="B89" s="42"/>
      <c r="C89" s="42"/>
      <c r="D89" s="42"/>
      <c r="E89" s="42"/>
      <c r="F89" s="42"/>
    </row>
    <row r="90" spans="1:6" x14ac:dyDescent="0.25">
      <c r="A90" s="28" t="s">
        <v>142</v>
      </c>
      <c r="B90" s="29">
        <v>350000</v>
      </c>
      <c r="C90" s="29">
        <v>0</v>
      </c>
      <c r="D90" s="29">
        <f>B90-C90</f>
        <v>350000</v>
      </c>
      <c r="E90" s="29">
        <f>D90*40%</f>
        <v>140000</v>
      </c>
      <c r="F90" s="29">
        <f>D90*60%</f>
        <v>210000</v>
      </c>
    </row>
    <row r="91" spans="1:6" x14ac:dyDescent="0.25">
      <c r="A91" s="28"/>
      <c r="B91" s="29">
        <v>300000</v>
      </c>
      <c r="C91" s="29">
        <v>0</v>
      </c>
      <c r="D91" s="29">
        <f t="shared" ref="D91:D96" si="20">B91-C91</f>
        <v>300000</v>
      </c>
      <c r="E91" s="29">
        <f>D91*40%</f>
        <v>120000</v>
      </c>
      <c r="F91" s="29">
        <f>D91*60%</f>
        <v>180000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>D93*60%</f>
        <v>0</v>
      </c>
      <c r="F93" s="29">
        <f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>D94*60%</f>
        <v>0</v>
      </c>
      <c r="F94" s="29">
        <f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>D96*60%</f>
        <v>0</v>
      </c>
      <c r="F96" s="29">
        <f>D96*40%</f>
        <v>0</v>
      </c>
    </row>
    <row r="97" spans="1:6" x14ac:dyDescent="0.25">
      <c r="A97" s="41" t="s">
        <v>33</v>
      </c>
      <c r="B97" s="42">
        <f>SUM(B90:B96)</f>
        <v>650000</v>
      </c>
      <c r="C97" s="42">
        <f>SUM(C90:C96)</f>
        <v>0</v>
      </c>
      <c r="D97" s="42">
        <f>SUM(D90:D96)</f>
        <v>650000</v>
      </c>
      <c r="E97" s="42">
        <f>SUM(E89:E96)</f>
        <v>260000</v>
      </c>
      <c r="F97" s="42">
        <f>SUM(F90:F95)</f>
        <v>390000</v>
      </c>
    </row>
    <row r="98" spans="1:6" x14ac:dyDescent="0.25">
      <c r="A98" s="26" t="s">
        <v>11</v>
      </c>
      <c r="B98" s="27">
        <f>B97+B88+B79+B75+B64+B37+B28+B18+B10</f>
        <v>1660000</v>
      </c>
      <c r="C98" s="27">
        <f>C97+C88+C79+C75+C64+C37+C28+C18+C10</f>
        <v>0</v>
      </c>
      <c r="D98" s="27">
        <f>D97+D88+D79+D75+D64+D37+D28+D18+D10</f>
        <v>1660000</v>
      </c>
      <c r="E98" s="27">
        <f>E97+E88+E79+E75+E64+E37+E28+E18+E10</f>
        <v>930000</v>
      </c>
      <c r="F98" s="27">
        <f>F97+F88+F79+F75+F64+F37+F28+F18+F10</f>
        <v>950000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18" sqref="F1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148</v>
      </c>
      <c r="B3" s="8">
        <v>220000</v>
      </c>
      <c r="C3" s="8">
        <v>0</v>
      </c>
      <c r="D3" s="8">
        <f t="shared" ref="D3:D9" si="0">B3-C3</f>
        <v>220000</v>
      </c>
      <c r="E3" s="8">
        <f t="shared" ref="E3:E9" si="1">D3*60%</f>
        <v>132000</v>
      </c>
      <c r="F3" s="8">
        <f t="shared" ref="F3:F9" si="2">D3*40%</f>
        <v>88000</v>
      </c>
      <c r="H3" s="5"/>
      <c r="I3" s="6">
        <v>0</v>
      </c>
    </row>
    <row r="4" spans="1:33" x14ac:dyDescent="0.25">
      <c r="A4" s="5" t="s">
        <v>149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340000</v>
      </c>
      <c r="C10" s="12">
        <f>SUM(C3:C9)</f>
        <v>0</v>
      </c>
      <c r="D10" s="12">
        <f>SUM(D3:D9)</f>
        <v>340000</v>
      </c>
      <c r="E10" s="12">
        <f>SUM(E3:E8)</f>
        <v>204000</v>
      </c>
      <c r="F10" s="12">
        <f>SUM(F3:F9)</f>
        <v>136000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151</v>
      </c>
      <c r="B12" s="8">
        <v>200000</v>
      </c>
      <c r="C12" s="8">
        <v>28000</v>
      </c>
      <c r="D12" s="8">
        <f t="shared" ref="D12:D17" si="3">B12-C12</f>
        <v>172000</v>
      </c>
      <c r="E12" s="8">
        <f t="shared" ref="E12:E17" si="4">D12*60%</f>
        <v>103200</v>
      </c>
      <c r="F12" s="8">
        <f t="shared" ref="F12:F17" si="5">D12*40%</f>
        <v>68800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200000</v>
      </c>
      <c r="C18" s="14">
        <f>SUM(C12:C15)</f>
        <v>28000</v>
      </c>
      <c r="D18" s="14">
        <f>SUM(D12:D12)</f>
        <v>172000</v>
      </c>
      <c r="E18" s="14">
        <f>SUM(E12:E16)</f>
        <v>103200</v>
      </c>
      <c r="F18" s="14">
        <f>SUM(F12:F16)</f>
        <v>68800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499200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v>499200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 t="s">
        <v>150</v>
      </c>
      <c r="B30" s="8">
        <v>120000</v>
      </c>
      <c r="C30" s="8">
        <v>0</v>
      </c>
      <c r="D30" s="8">
        <f t="shared" ref="D30:D36" si="9">B30-C30</f>
        <v>120000</v>
      </c>
      <c r="E30" s="8">
        <f t="shared" ref="E30:E36" si="10">D30*60%</f>
        <v>72000</v>
      </c>
      <c r="F30" s="8">
        <f t="shared" ref="F30:F36" si="11">D30*40%</f>
        <v>48000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152</v>
      </c>
      <c r="B31" s="8">
        <v>200000</v>
      </c>
      <c r="C31" s="8">
        <v>0</v>
      </c>
      <c r="D31" s="8">
        <f t="shared" si="9"/>
        <v>200000</v>
      </c>
      <c r="E31" s="8">
        <f t="shared" si="10"/>
        <v>120000</v>
      </c>
      <c r="F31" s="8">
        <f t="shared" si="11"/>
        <v>80000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58</v>
      </c>
      <c r="B37" s="21">
        <f>SUM(B30:B36)</f>
        <v>320000</v>
      </c>
      <c r="C37" s="21">
        <f>SUM(C30:C36)</f>
        <v>0</v>
      </c>
      <c r="D37" s="21">
        <f>SUM(D30:D36)</f>
        <v>320000</v>
      </c>
      <c r="E37" s="21">
        <f>SUM(E30:E36)</f>
        <v>192000</v>
      </c>
      <c r="F37" s="21">
        <f>SUM(F30:F36)</f>
        <v>128000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860000</v>
      </c>
      <c r="C98" s="27">
        <f>C97+C88+C79+C75+C64+C37+C28+C18+C10</f>
        <v>28000</v>
      </c>
      <c r="D98" s="27">
        <f>D97+D88+D79+D75+D64+D37+D28+D18+D10</f>
        <v>832000</v>
      </c>
      <c r="E98" s="27">
        <f>E97+E88+E79+E75+E64+E37+E28+E18+E10</f>
        <v>499200</v>
      </c>
      <c r="F98" s="27">
        <f>F97+F88+F79+F75+F64+F37+F28+F18+F10</f>
        <v>332800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166</v>
      </c>
      <c r="I2" s="23">
        <v>70000</v>
      </c>
    </row>
    <row r="3" spans="1:33" x14ac:dyDescent="0.25">
      <c r="A3" s="5" t="s">
        <v>154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171</v>
      </c>
      <c r="I3" s="6">
        <v>65000</v>
      </c>
    </row>
    <row r="4" spans="1:33" x14ac:dyDescent="0.25">
      <c r="A4" s="5" t="s">
        <v>155</v>
      </c>
      <c r="B4" s="8">
        <v>140000</v>
      </c>
      <c r="C4" s="8">
        <v>0</v>
      </c>
      <c r="D4" s="8">
        <f t="shared" si="0"/>
        <v>140000</v>
      </c>
      <c r="E4" s="8">
        <f t="shared" si="1"/>
        <v>84000</v>
      </c>
      <c r="F4" s="8">
        <f t="shared" si="2"/>
        <v>56000</v>
      </c>
      <c r="H4" s="5"/>
      <c r="I4" s="6">
        <v>0</v>
      </c>
    </row>
    <row r="5" spans="1:33" x14ac:dyDescent="0.25">
      <c r="A5" s="5" t="s">
        <v>163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63</v>
      </c>
      <c r="B10" s="12">
        <f>SUM(B3:B9)</f>
        <v>280000</v>
      </c>
      <c r="C10" s="12">
        <f>SUM(C3:C9)</f>
        <v>0</v>
      </c>
      <c r="D10" s="12">
        <f>SUM(D3:D9)</f>
        <v>280000</v>
      </c>
      <c r="E10" s="12">
        <f>SUM(E3:E9)</f>
        <v>168000</v>
      </c>
      <c r="F10" s="12">
        <f>SUM(F3:F9)</f>
        <v>112000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161</v>
      </c>
      <c r="B12" s="8">
        <v>100000</v>
      </c>
      <c r="C12" s="8">
        <v>0</v>
      </c>
      <c r="D12" s="8">
        <f t="shared" ref="D12:D17" si="3">B12-C12</f>
        <v>100000</v>
      </c>
      <c r="E12" s="8">
        <f t="shared" ref="E12:E17" si="4">D12*60%</f>
        <v>60000</v>
      </c>
      <c r="F12" s="8">
        <f t="shared" ref="F12:F17" si="5">D12*40%</f>
        <v>40000</v>
      </c>
      <c r="H12" s="5"/>
      <c r="I12" s="6">
        <v>0</v>
      </c>
    </row>
    <row r="13" spans="1:33" x14ac:dyDescent="0.25">
      <c r="A13" s="5" t="s">
        <v>164</v>
      </c>
      <c r="B13" s="8">
        <v>170000</v>
      </c>
      <c r="C13" s="8">
        <v>0</v>
      </c>
      <c r="D13" s="8">
        <f t="shared" si="3"/>
        <v>170000</v>
      </c>
      <c r="E13" s="8">
        <f t="shared" si="4"/>
        <v>102000</v>
      </c>
      <c r="F13" s="8">
        <f t="shared" si="5"/>
        <v>68000</v>
      </c>
      <c r="H13" s="5"/>
      <c r="I13" s="6">
        <v>0</v>
      </c>
    </row>
    <row r="14" spans="1:33" x14ac:dyDescent="0.25">
      <c r="A14" s="5" t="s">
        <v>172</v>
      </c>
      <c r="B14" s="8">
        <v>100000</v>
      </c>
      <c r="C14" s="8">
        <v>0</v>
      </c>
      <c r="D14" s="8">
        <f t="shared" si="3"/>
        <v>100000</v>
      </c>
      <c r="E14" s="8">
        <f t="shared" si="4"/>
        <v>60000</v>
      </c>
      <c r="F14" s="8">
        <f t="shared" si="5"/>
        <v>40000</v>
      </c>
      <c r="H14" s="5"/>
      <c r="I14" s="6">
        <v>0</v>
      </c>
    </row>
    <row r="15" spans="1:33" x14ac:dyDescent="0.25">
      <c r="A15" s="5" t="s">
        <v>173</v>
      </c>
      <c r="B15" s="8">
        <v>150000</v>
      </c>
      <c r="C15" s="8">
        <v>0</v>
      </c>
      <c r="D15" s="8">
        <f t="shared" si="3"/>
        <v>150000</v>
      </c>
      <c r="E15" s="8">
        <f t="shared" si="4"/>
        <v>90000</v>
      </c>
      <c r="F15" s="8">
        <f t="shared" si="5"/>
        <v>60000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100000</v>
      </c>
      <c r="C18" s="14">
        <f>SUM(C12:C12)</f>
        <v>0</v>
      </c>
      <c r="D18" s="14">
        <f>SUM(D12:D12)</f>
        <v>100000</v>
      </c>
      <c r="E18" s="14">
        <f>SUM(E12:E17)</f>
        <v>312000</v>
      </c>
      <c r="F18" s="14">
        <f>SUM(F12:F16)</f>
        <v>208000</v>
      </c>
      <c r="I18" s="2">
        <f>SUM(I2:I7)</f>
        <v>135000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1083600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135000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948600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153</v>
      </c>
      <c r="B39" s="29">
        <v>60000</v>
      </c>
      <c r="C39" s="29">
        <v>0</v>
      </c>
      <c r="D39" s="29">
        <f t="shared" ref="D39:D63" si="12">B39-C39</f>
        <v>60000</v>
      </c>
      <c r="E39" s="29">
        <f t="shared" ref="E39:E63" si="13">D39*60%</f>
        <v>36000</v>
      </c>
      <c r="F39" s="29">
        <f t="shared" ref="F39:F63" si="14">D39*40%</f>
        <v>24000</v>
      </c>
    </row>
    <row r="40" spans="1:6" x14ac:dyDescent="0.25">
      <c r="A40" s="28" t="s">
        <v>154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155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156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157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158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159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160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162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165</v>
      </c>
      <c r="B48" s="29">
        <v>150000</v>
      </c>
      <c r="C48" s="29">
        <v>0</v>
      </c>
      <c r="D48" s="29">
        <f t="shared" si="12"/>
        <v>150000</v>
      </c>
      <c r="E48" s="29">
        <f t="shared" si="13"/>
        <v>90000</v>
      </c>
      <c r="F48" s="29">
        <f t="shared" si="14"/>
        <v>60000</v>
      </c>
    </row>
    <row r="49" spans="1:6" x14ac:dyDescent="0.25">
      <c r="A49" s="28" t="s">
        <v>167</v>
      </c>
      <c r="B49" s="29">
        <v>150000</v>
      </c>
      <c r="C49" s="29">
        <v>14000</v>
      </c>
      <c r="D49" s="29">
        <f t="shared" si="12"/>
        <v>136000</v>
      </c>
      <c r="E49" s="29">
        <f t="shared" si="13"/>
        <v>81600</v>
      </c>
      <c r="F49" s="29">
        <f t="shared" si="14"/>
        <v>54400</v>
      </c>
    </row>
    <row r="50" spans="1:6" x14ac:dyDescent="0.25">
      <c r="A50" s="28" t="s">
        <v>168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169</v>
      </c>
      <c r="B51" s="29">
        <v>50000</v>
      </c>
      <c r="C51" s="29"/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170</v>
      </c>
      <c r="B52" s="29">
        <v>150000</v>
      </c>
      <c r="C52" s="29">
        <v>0</v>
      </c>
      <c r="D52" s="29">
        <f t="shared" si="12"/>
        <v>150000</v>
      </c>
      <c r="E52" s="29">
        <f t="shared" si="13"/>
        <v>90000</v>
      </c>
      <c r="F52" s="29">
        <f t="shared" si="14"/>
        <v>60000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SUM(E39:E58)</f>
        <v>603600</v>
      </c>
      <c r="F64" s="32">
        <f>SUM(F39:F57)</f>
        <v>402400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380000</v>
      </c>
      <c r="C98" s="27">
        <f>C97+C88+C79+C75+C64+C37+C28+C18+C10</f>
        <v>0</v>
      </c>
      <c r="D98" s="27">
        <f>D97+D88+D79+D75+D64+D37+D28+D18+D10</f>
        <v>380000</v>
      </c>
      <c r="E98" s="27">
        <f>E97+E88+E79+E75+E64+E37+E28+E18+E10</f>
        <v>1083600</v>
      </c>
      <c r="F98" s="27">
        <f>F97+F88+F79+F75+F64+F37+F28+F18+F10</f>
        <v>722400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Hoja31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2022-03-31T15:41:58Z</cp:lastPrinted>
  <dcterms:created xsi:type="dcterms:W3CDTF">2016-05-31T15:27:36Z</dcterms:created>
  <dcterms:modified xsi:type="dcterms:W3CDTF">2022-10-29T15:27:15Z</dcterms:modified>
</cp:coreProperties>
</file>