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920" yWindow="600" windowWidth="30240" windowHeight="16620" tabRatio="600" firstSheet="0" activeTab="0" autoFilterDateGrouping="1"/>
  </bookViews>
  <sheets>
    <sheet xmlns:r="http://schemas.openxmlformats.org/officeDocument/2006/relationships" name="0. Dashboard" sheetId="1" state="visible" r:id="rId1"/>
    <sheet xmlns:r="http://schemas.openxmlformats.org/officeDocument/2006/relationships" name="1. Reimbursement Value" sheetId="2" state="visible" r:id="rId2"/>
    <sheet xmlns:r="http://schemas.openxmlformats.org/officeDocument/2006/relationships" name="2. Improved Health" sheetId="3" state="visible" r:id="rId3"/>
    <sheet xmlns:r="http://schemas.openxmlformats.org/officeDocument/2006/relationships" name="3. Diverted ED Health" sheetId="4" state="visible" r:id="rId4"/>
    <sheet xmlns:r="http://schemas.openxmlformats.org/officeDocument/2006/relationships" name="Raw Model Inputs" sheetId="5" state="visible" r:id="rId5"/>
    <sheet xmlns:r="http://schemas.openxmlformats.org/officeDocument/2006/relationships" name="Dashboard Data" sheetId="6" state="visible" r:id="rId6"/>
    <sheet xmlns:r="http://schemas.openxmlformats.org/officeDocument/2006/relationships" name="Cleaned Responses" sheetId="7" state="visible" r:id="rId7"/>
  </sheets>
  <definedNames/>
  <calcPr calcId="191029" fullCalcOnLoad="1"/>
</workbook>
</file>

<file path=xl/styles.xml><?xml version="1.0" encoding="utf-8"?>
<styleSheet xmlns="http://schemas.openxmlformats.org/spreadsheetml/2006/main">
  <numFmts count="8">
    <numFmt numFmtId="164" formatCode="_(* #,##0_);_(* \(#,##0\);_(* &quot;-&quot;??_);_(@_)"/>
    <numFmt numFmtId="165" formatCode="&quot;$&quot;#,##0.00"/>
    <numFmt numFmtId="166" formatCode="0.0%"/>
    <numFmt numFmtId="167" formatCode="0.00000"/>
    <numFmt numFmtId="168" formatCode="_(&quot;$&quot;* #,##0.00_);_(&quot;$&quot;* \(#,##0.00\);_(&quot;$&quot;* &quot;-&quot;??_);_(@_)"/>
    <numFmt numFmtId="169" formatCode="_(&quot;$&quot;* #,##0_);_(&quot;$&quot;* \(#,##0\);_(&quot;$&quot;* &quot;-&quot;??_);_(@_)"/>
    <numFmt numFmtId="170" formatCode="_([$$-409]* #,##0_);_([$$-409]* \(#,##0\);_([$$-409]* &quot;-&quot;??_);_(@_)"/>
    <numFmt numFmtId="171" formatCode="&quot;$&quot;#,##0"/>
  </numFmts>
  <fonts count="31">
    <font>
      <name val="Calibri"/>
      <family val="2"/>
      <color theme="1"/>
      <sz val="12"/>
      <scheme val="minor"/>
    </font>
    <font>
      <name val="Calibri"/>
      <family val="2"/>
      <color theme="1"/>
      <sz val="12"/>
      <scheme val="minor"/>
    </font>
    <font>
      <name val="Calibri"/>
      <family val="2"/>
      <color theme="0"/>
      <sz val="16"/>
      <scheme val="minor"/>
    </font>
    <font>
      <name val="Calibri Light"/>
      <family val="2"/>
      <color theme="0"/>
      <sz val="16"/>
      <scheme val="major"/>
    </font>
    <font>
      <name val="Calibri Light"/>
      <family val="2"/>
      <color theme="1"/>
      <sz val="16"/>
      <scheme val="major"/>
    </font>
    <font>
      <name val="Arial"/>
      <family val="2"/>
      <b val="1"/>
      <color theme="1"/>
      <sz val="14"/>
    </font>
    <font>
      <name val="Arial"/>
      <family val="2"/>
      <color theme="1"/>
      <sz val="10"/>
    </font>
    <font>
      <name val="Arial"/>
      <family val="2"/>
      <b val="1"/>
      <i val="1"/>
      <color rgb="FFFF0000"/>
      <sz val="10"/>
    </font>
    <font>
      <name val="Arial"/>
      <family val="2"/>
      <b val="1"/>
      <color theme="1"/>
      <sz val="10"/>
    </font>
    <font>
      <name val="Arial"/>
      <family val="2"/>
      <sz val="10"/>
    </font>
    <font>
      <name val="Arial"/>
      <family val="2"/>
      <b val="1"/>
      <color rgb="FFFF0000"/>
      <sz val="10"/>
    </font>
    <font>
      <name val="Arial"/>
      <family val="2"/>
      <i val="1"/>
      <color theme="1"/>
      <sz val="8"/>
    </font>
    <font>
      <name val="Arial"/>
      <family val="2"/>
      <b val="1"/>
      <color rgb="FF000000"/>
      <sz val="10"/>
    </font>
    <font>
      <name val="Arial"/>
      <family val="2"/>
      <i val="1"/>
      <color rgb="FF000000"/>
      <sz val="8"/>
    </font>
    <font>
      <name val="Arial"/>
      <family val="2"/>
      <color rgb="FF000000"/>
      <sz val="10"/>
    </font>
    <font>
      <name val="Arial"/>
      <family val="2"/>
      <color rgb="FF000000"/>
      <sz val="8"/>
    </font>
    <font>
      <name val="Calibri Light"/>
      <family val="2"/>
      <color theme="1"/>
      <sz val="14"/>
      <scheme val="major"/>
    </font>
    <font>
      <name val="Calibri Light"/>
      <family val="2"/>
      <b val="1"/>
      <color rgb="FFFF0000"/>
      <sz val="14"/>
      <scheme val="major"/>
    </font>
    <font>
      <name val="Calibri Light"/>
      <family val="2"/>
      <i val="1"/>
      <color theme="1"/>
      <sz val="14"/>
      <scheme val="major"/>
    </font>
    <font>
      <name val="Calibri"/>
      <family val="2"/>
      <color theme="1"/>
      <sz val="36"/>
      <scheme val="minor"/>
    </font>
    <font>
      <name val="Calibri"/>
      <family val="2"/>
      <color rgb="FF00ADEE"/>
      <sz val="36"/>
      <scheme val="minor"/>
    </font>
    <font>
      <name val="Arial"/>
      <family val="2"/>
      <b val="1"/>
      <color theme="1"/>
      <sz val="24"/>
    </font>
    <font>
      <name val="Arial"/>
      <family val="2"/>
      <color theme="1"/>
      <sz val="24"/>
    </font>
    <font>
      <name val="Calibri"/>
      <family val="2"/>
      <color theme="1"/>
      <sz val="24"/>
      <scheme val="minor"/>
    </font>
    <font>
      <name val="Calibri"/>
      <family val="2"/>
      <color theme="7"/>
      <sz val="30"/>
      <scheme val="minor"/>
    </font>
    <font>
      <name val="Calibri"/>
      <family val="2"/>
      <color theme="1"/>
      <sz val="30"/>
      <scheme val="minor"/>
    </font>
    <font>
      <name val="Calibri"/>
      <family val="2"/>
      <b val="1"/>
      <color theme="1"/>
      <sz val="24"/>
      <scheme val="minor"/>
    </font>
    <font>
      <name val="Calibri"/>
      <family val="2"/>
      <b val="1"/>
      <color theme="1"/>
      <sz val="30"/>
      <scheme val="minor"/>
    </font>
    <font>
      <name val="Calibri"/>
      <family val="2"/>
      <b val="1"/>
      <color theme="1"/>
      <sz val="36"/>
      <scheme val="minor"/>
    </font>
    <font>
      <name val="Calibri"/>
      <family val="2"/>
      <color theme="0"/>
      <sz val="34"/>
      <scheme val="minor"/>
    </font>
    <font>
      <name val="Calibri"/>
      <family val="2"/>
      <color theme="1"/>
      <sz val="10"/>
      <scheme val="minor"/>
    </font>
  </fonts>
  <fills count="31">
    <fill>
      <patternFill/>
    </fill>
    <fill>
      <patternFill patternType="gray125"/>
    </fill>
    <fill>
      <patternFill patternType="solid">
        <fgColor rgb="FF00B0F0"/>
        <bgColor indexed="64"/>
      </patternFill>
    </fill>
    <fill>
      <patternFill patternType="solid">
        <fgColor rgb="FF0070C0"/>
        <bgColor indexed="64"/>
      </patternFill>
    </fill>
    <fill>
      <patternFill patternType="solid">
        <fgColor rgb="FF002060"/>
        <bgColor indexed="64"/>
      </patternFill>
    </fill>
    <fill>
      <patternFill patternType="solid">
        <fgColor theme="4" tint="-0.249977111117893"/>
        <bgColor indexed="64"/>
      </patternFill>
    </fill>
    <fill>
      <patternFill patternType="solid">
        <fgColor rgb="FFCFE2F3"/>
        <bgColor rgb="FFCFE2F3"/>
      </patternFill>
    </fill>
    <fill>
      <patternFill patternType="solid">
        <fgColor rgb="FFFFFFFF"/>
        <bgColor indexed="64"/>
      </patternFill>
    </fill>
    <fill>
      <patternFill patternType="solid">
        <fgColor rgb="FFD9D2E9"/>
        <bgColor rgb="FFD9D2E9"/>
      </patternFill>
    </fill>
    <fill>
      <patternFill patternType="solid">
        <fgColor rgb="FFFFF2CC"/>
        <bgColor rgb="FFFFF2CC"/>
      </patternFill>
    </fill>
    <fill>
      <patternFill patternType="solid">
        <fgColor rgb="FFFBBC04"/>
        <bgColor rgb="FFFBBC04"/>
      </patternFill>
    </fill>
    <fill>
      <patternFill patternType="solid">
        <fgColor theme="6"/>
        <bgColor theme="6"/>
      </patternFill>
    </fill>
    <fill>
      <patternFill patternType="solid">
        <fgColor theme="6" tint="0.7999816888943144"/>
        <bgColor indexed="64"/>
      </patternFill>
    </fill>
    <fill>
      <patternFill patternType="solid">
        <fgColor theme="6"/>
        <bgColor indexed="64"/>
      </patternFill>
    </fill>
    <fill>
      <patternFill patternType="solid">
        <fgColor rgb="FFCFE2F3"/>
        <bgColor indexed="64"/>
      </patternFill>
    </fill>
    <fill>
      <patternFill patternType="solid">
        <fgColor rgb="FFDAD3E9"/>
        <bgColor indexed="64"/>
      </patternFill>
    </fill>
    <fill>
      <patternFill patternType="solid">
        <fgColor theme="0" tint="-0.1499984740745262"/>
        <bgColor indexed="64"/>
      </patternFill>
    </fill>
    <fill>
      <patternFill patternType="solid">
        <fgColor theme="0" tint="-0.0499893185216834"/>
        <bgColor indexed="64"/>
      </patternFill>
    </fill>
    <fill>
      <patternFill patternType="solid">
        <fgColor rgb="FFFFF2CC"/>
        <bgColor indexed="64"/>
      </patternFill>
    </fill>
    <fill>
      <patternFill patternType="solid">
        <fgColor theme="0"/>
        <bgColor indexed="64"/>
      </patternFill>
    </fill>
    <fill>
      <patternFill patternType="solid">
        <fgColor rgb="FFFFF3CC"/>
        <bgColor indexed="64"/>
      </patternFill>
    </fill>
    <fill>
      <patternFill patternType="solid">
        <fgColor rgb="FFF2F2F2"/>
        <bgColor indexed="64"/>
      </patternFill>
    </fill>
    <fill>
      <patternFill patternType="solid">
        <fgColor rgb="FFDAD3E9"/>
        <bgColor rgb="FFFFF2CC"/>
      </patternFill>
    </fill>
    <fill>
      <patternFill patternType="solid">
        <fgColor rgb="FFB8B2C5"/>
        <bgColor indexed="64"/>
      </patternFill>
    </fill>
    <fill>
      <patternFill patternType="solid">
        <fgColor rgb="FFB8B2C5"/>
        <bgColor rgb="FFFFF2CC"/>
      </patternFill>
    </fill>
    <fill>
      <patternFill patternType="solid">
        <fgColor rgb="FFE8E0F8"/>
        <bgColor indexed="64"/>
      </patternFill>
    </fill>
    <fill>
      <patternFill patternType="solid">
        <fgColor rgb="FFE8E0F8"/>
        <bgColor rgb="FFFFF2CC"/>
      </patternFill>
    </fill>
    <fill>
      <patternFill patternType="solid">
        <fgColor rgb="FFD9D9D9"/>
        <bgColor indexed="64"/>
      </patternFill>
    </fill>
    <fill>
      <patternFill patternType="solid">
        <fgColor rgb="FF7030A0"/>
        <bgColor indexed="64"/>
      </patternFill>
    </fill>
    <fill>
      <patternFill patternType="solid">
        <fgColor rgb="FFF4CCCC"/>
        <bgColor rgb="FFF4CCCC"/>
      </patternFill>
    </fill>
    <fill>
      <patternFill patternType="solid">
        <fgColor rgb="FFFFFF00"/>
        <bgColor indexed="64"/>
      </patternFill>
    </fill>
  </fills>
  <borders count="80">
    <border>
      <left/>
      <right/>
      <top/>
      <bottom/>
      <diagonal/>
    </border>
    <border>
      <left/>
      <right/>
      <top style="medium">
        <color rgb="FF000000"/>
      </top>
      <bottom/>
      <diagonal/>
    </border>
    <border>
      <left style="medium">
        <color rgb="FF000000"/>
      </left>
      <right/>
      <top/>
      <bottom/>
      <diagonal/>
    </border>
    <border>
      <left style="medium">
        <color rgb="FF000000"/>
      </left>
      <right style="medium">
        <color rgb="FF000000"/>
      </right>
      <top style="medium">
        <color rgb="FF000000"/>
      </top>
      <bottom style="medium">
        <color rgb="FF000000"/>
      </bottom>
      <diagonal/>
    </border>
    <border>
      <left style="medium">
        <color rgb="FF000000"/>
      </left>
      <right/>
      <top/>
      <bottom style="medium">
        <color rgb="FF000000"/>
      </bottom>
      <diagonal/>
    </border>
    <border>
      <left/>
      <right/>
      <top/>
      <bottom style="thin">
        <color rgb="FF000000"/>
      </bottom>
      <diagonal/>
    </border>
    <border>
      <left style="thick">
        <color rgb="FFFBBC04"/>
      </left>
      <right style="thick">
        <color rgb="FFFBBC04"/>
      </right>
      <top style="thick">
        <color rgb="FFFBBC04"/>
      </top>
      <bottom/>
      <diagonal/>
    </border>
    <border>
      <left style="thick">
        <color rgb="FFFBBC04"/>
      </left>
      <right style="thick">
        <color rgb="FFFBBC04"/>
      </right>
      <top/>
      <bottom/>
      <diagonal/>
    </border>
    <border>
      <left style="thick">
        <color rgb="FFFBBC04"/>
      </left>
      <right style="thick">
        <color rgb="FFFBBC04"/>
      </right>
      <top style="thick">
        <color rgb="FFFBBC04"/>
      </top>
      <bottom style="thick">
        <color rgb="FFFBBC04"/>
      </bottom>
      <diagonal/>
    </border>
    <border>
      <left style="thin">
        <color rgb="FF000000"/>
      </left>
      <right style="thin">
        <color rgb="FFCCCCCC"/>
      </right>
      <top style="thin">
        <color rgb="FF000000"/>
      </top>
      <bottom style="thin">
        <color rgb="FF000000"/>
      </bottom>
      <diagonal/>
    </border>
    <border>
      <left style="thin">
        <color rgb="FFCCCCCC"/>
      </left>
      <right style="thin">
        <color rgb="FF000000"/>
      </right>
      <top style="thin">
        <color rgb="FF000000"/>
      </top>
      <bottom style="thin">
        <color rgb="FF000000"/>
      </bottom>
      <diagonal/>
    </border>
    <border>
      <left/>
      <right/>
      <top/>
      <bottom style="medium">
        <color rgb="FF000000"/>
      </bottom>
      <diagonal/>
    </border>
    <border>
      <left style="thick">
        <color rgb="FFFBBC04"/>
      </left>
      <right/>
      <top/>
      <bottom style="thick">
        <color rgb="FFFBBC04"/>
      </bottom>
      <diagonal/>
    </border>
    <border>
      <left style="thick">
        <color rgb="FFFBBC04"/>
      </left>
      <right style="thick">
        <color rgb="FFFBBC04"/>
      </right>
      <top/>
      <bottom style="thick">
        <color rgb="FFFBBC04"/>
      </bottom>
      <diagonal/>
    </border>
    <border>
      <left/>
      <right/>
      <top/>
      <bottom style="dotted">
        <color rgb="FF000000"/>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rgb="FF000000"/>
      </right>
      <top style="medium">
        <color rgb="FF000000"/>
      </top>
      <bottom/>
      <diagonal/>
    </border>
    <border>
      <left/>
      <right/>
      <top/>
      <bottom style="medium">
        <color indexed="64"/>
      </bottom>
      <diagonal/>
    </border>
    <border>
      <left/>
      <right/>
      <top style="thick">
        <color rgb="FF00ADEE"/>
      </top>
      <bottom/>
      <diagonal/>
    </border>
    <border>
      <left/>
      <right style="thick">
        <color rgb="FF00ADEE"/>
      </right>
      <top style="thick">
        <color rgb="FF00ADEE"/>
      </top>
      <bottom/>
      <diagonal/>
    </border>
    <border>
      <left style="thick">
        <color rgb="FF00ADEE"/>
      </left>
      <right/>
      <top/>
      <bottom/>
      <diagonal/>
    </border>
    <border>
      <left/>
      <right style="thick">
        <color rgb="FF00ADEE"/>
      </right>
      <top/>
      <bottom/>
      <diagonal/>
    </border>
    <border>
      <left style="thick">
        <color rgb="FF00ADEE"/>
      </left>
      <right/>
      <top/>
      <bottom style="thick">
        <color rgb="FF00ADEE"/>
      </bottom>
      <diagonal/>
    </border>
    <border>
      <left/>
      <right/>
      <top/>
      <bottom style="thick">
        <color rgb="FF00ADEE"/>
      </bottom>
      <diagonal/>
    </border>
    <border>
      <left/>
      <right style="thick">
        <color rgb="FF00ADEE"/>
      </right>
      <top/>
      <bottom style="thick">
        <color rgb="FF00ADEE"/>
      </bottom>
      <diagonal/>
    </border>
    <border>
      <left/>
      <right style="medium">
        <color rgb="FF000000"/>
      </right>
      <top style="medium">
        <color rgb="FF000000"/>
      </top>
      <bottom style="medium">
        <color indexed="64"/>
      </bottom>
      <diagonal/>
    </border>
    <border>
      <left style="medium">
        <color rgb="FFFFC000"/>
      </left>
      <right/>
      <top style="medium">
        <color rgb="FFFFC000"/>
      </top>
      <bottom/>
      <diagonal/>
    </border>
    <border>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rgb="FFFFC000"/>
      </left>
      <right/>
      <top/>
      <bottom style="medium">
        <color rgb="FFFFC000"/>
      </bottom>
      <diagonal/>
    </border>
    <border>
      <left/>
      <right/>
      <top/>
      <bottom style="medium">
        <color rgb="FFFFC000"/>
      </bottom>
      <diagonal/>
    </border>
    <border>
      <left/>
      <right style="medium">
        <color rgb="FFFFC000"/>
      </right>
      <top/>
      <bottom style="medium">
        <color rgb="FFFFC000"/>
      </bottom>
      <diagonal/>
    </border>
    <border>
      <left/>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thick">
        <color rgb="FFB8B2C5"/>
      </top>
      <bottom style="thick">
        <color rgb="FFB8B2C5"/>
      </bottom>
      <diagonal/>
    </border>
    <border>
      <left/>
      <right style="thick">
        <color rgb="FFB8B2C5"/>
      </right>
      <top style="thick">
        <color rgb="FFB8B2C5"/>
      </top>
      <bottom style="thick">
        <color rgb="FFB8B2C5"/>
      </bottom>
      <diagonal/>
    </border>
    <border>
      <left/>
      <right/>
      <top style="thick">
        <color rgb="FFB8B2C5"/>
      </top>
      <bottom/>
      <diagonal/>
    </border>
    <border>
      <left/>
      <right style="thick">
        <color rgb="FFB8B2C5"/>
      </right>
      <top style="thick">
        <color rgb="FFB8B2C5"/>
      </top>
      <bottom/>
      <diagonal/>
    </border>
    <border>
      <left style="thick">
        <color rgb="FFB8B2C5"/>
      </left>
      <right/>
      <top/>
      <bottom/>
      <diagonal/>
    </border>
    <border>
      <left/>
      <right style="thick">
        <color rgb="FFB8B2C5"/>
      </right>
      <top/>
      <bottom/>
      <diagonal/>
    </border>
    <border>
      <left style="thick">
        <color rgb="FFB8B2C5"/>
      </left>
      <right/>
      <top/>
      <bottom style="thick">
        <color rgb="FFB8B2C5"/>
      </bottom>
      <diagonal/>
    </border>
    <border>
      <left/>
      <right/>
      <top/>
      <bottom style="thick">
        <color rgb="FFB8B2C5"/>
      </bottom>
      <diagonal/>
    </border>
    <border>
      <left/>
      <right style="thick">
        <color rgb="FFB8B2C5"/>
      </right>
      <top/>
      <bottom style="thick">
        <color rgb="FFB8B2C5"/>
      </bottom>
      <diagonal/>
    </border>
    <border>
      <left/>
      <right/>
      <top style="thick">
        <color rgb="FF00ADEE"/>
      </top>
      <bottom style="thick">
        <color rgb="FF00ADEE"/>
      </bottom>
      <diagonal/>
    </border>
    <border>
      <left/>
      <right style="thick">
        <color rgb="FF00ADEE"/>
      </right>
      <top style="thick">
        <color rgb="FF00ADEE"/>
      </top>
      <bottom style="thick">
        <color rgb="FF00ADEE"/>
      </bottom>
      <diagonal/>
    </border>
    <border>
      <left style="medium">
        <color theme="1"/>
      </left>
      <right/>
      <top style="medium">
        <color theme="1"/>
      </top>
      <bottom/>
      <diagonal/>
    </border>
    <border>
      <left/>
      <right/>
      <top style="medium">
        <color theme="1"/>
      </top>
      <bottom/>
      <diagonal/>
    </border>
    <border>
      <left/>
      <right style="medium">
        <color theme="1"/>
      </right>
      <top style="medium">
        <color theme="1"/>
      </top>
      <bottom/>
      <diagonal/>
    </border>
    <border>
      <left style="medium">
        <color theme="1"/>
      </left>
      <right/>
      <top/>
      <bottom/>
      <diagonal/>
    </border>
    <border>
      <left/>
      <right style="medium">
        <color theme="1"/>
      </right>
      <top/>
      <bottom/>
      <diagonal/>
    </border>
    <border>
      <left style="medium">
        <color theme="1"/>
      </left>
      <right/>
      <top/>
      <bottom style="medium">
        <color theme="1"/>
      </bottom>
      <diagonal/>
    </border>
    <border>
      <left/>
      <right/>
      <top/>
      <bottom style="medium">
        <color theme="1"/>
      </bottom>
      <diagonal/>
    </border>
    <border>
      <left/>
      <right style="medium">
        <color theme="1"/>
      </right>
      <top/>
      <bottom style="medium">
        <color theme="1"/>
      </bottom>
      <diagonal/>
    </border>
    <border>
      <left/>
      <right style="medium">
        <color indexed="64"/>
      </right>
      <top style="medium">
        <color theme="1"/>
      </top>
      <bottom/>
      <diagonal/>
    </border>
    <border>
      <left/>
      <right style="medium">
        <color indexed="64"/>
      </right>
      <top/>
      <bottom style="medium">
        <color theme="1"/>
      </bottom>
      <diagonal/>
    </border>
    <border>
      <left style="medium">
        <color theme="1"/>
      </left>
      <right style="medium">
        <color theme="1"/>
      </right>
      <top style="medium">
        <color theme="1"/>
      </top>
      <bottom/>
      <diagonal/>
    </border>
    <border>
      <left style="medium">
        <color theme="1"/>
      </left>
      <right style="medium">
        <color theme="1"/>
      </right>
      <top/>
      <bottom/>
      <diagonal/>
    </border>
    <border>
      <left style="medium">
        <color theme="1"/>
      </left>
      <right style="medium">
        <color theme="1"/>
      </right>
      <top/>
      <bottom style="medium">
        <color theme="1"/>
      </bottom>
      <diagonal/>
    </border>
    <border>
      <left style="medium">
        <color indexed="64"/>
      </left>
      <right style="medium">
        <color indexed="64"/>
      </right>
      <top/>
      <bottom style="medium">
        <color theme="1"/>
      </bottom>
      <diagonal/>
    </border>
    <border>
      <left style="medium">
        <color indexed="64"/>
      </left>
      <right style="medium">
        <color indexed="64"/>
      </right>
      <top style="medium">
        <color theme="1"/>
      </top>
      <bottom/>
      <diagonal/>
    </border>
    <border>
      <left style="thick">
        <color rgb="FFB8B2C5"/>
      </left>
      <right style="thick">
        <color rgb="FFB8B2C5"/>
      </right>
      <top style="thick">
        <color rgb="FFB8B2C5"/>
      </top>
      <bottom style="thick">
        <color rgb="FFB8B2C5"/>
      </bottom>
      <diagonal/>
    </border>
    <border>
      <left style="thick">
        <color rgb="FF00ADEE"/>
      </left>
      <right style="thick">
        <color rgb="FF00ADEE"/>
      </right>
      <top style="thick">
        <color rgb="FF00ADEE"/>
      </top>
      <bottom style="thick">
        <color rgb="FF00ADEE"/>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style="medium">
        <color rgb="FF000000"/>
      </left>
      <right style="medium">
        <color rgb="FF000000"/>
      </right>
      <top style="medium">
        <color rgb="FF000000"/>
      </top>
      <bottom style="medium">
        <color indexed="64"/>
      </bottom>
      <diagonal/>
    </border>
    <border>
      <left style="medium">
        <color rgb="FF000000"/>
      </left>
      <right style="medium">
        <color rgb="FF000000"/>
      </right>
      <top style="medium">
        <color rgb="FF000000"/>
      </top>
      <bottom/>
      <diagonal/>
    </border>
  </borders>
  <cellStyleXfs count="5">
    <xf numFmtId="0" fontId="1" fillId="0" borderId="0"/>
    <xf numFmtId="43" fontId="1" fillId="0" borderId="0"/>
    <xf numFmtId="44" fontId="1" fillId="0" borderId="0"/>
    <xf numFmtId="9" fontId="1" fillId="0" borderId="0"/>
    <xf numFmtId="0" fontId="14" fillId="0" borderId="0"/>
  </cellStyleXfs>
  <cellXfs count="337">
    <xf numFmtId="0" fontId="0" fillId="0" borderId="0" pivotButton="0" quotePrefix="0" xfId="0"/>
    <xf numFmtId="0" fontId="2" fillId="2" borderId="0" applyAlignment="1" pivotButton="0" quotePrefix="0" xfId="0">
      <alignment horizontal="center" wrapText="1"/>
    </xf>
    <xf numFmtId="0" fontId="3" fillId="2" borderId="0" applyAlignment="1" pivotButton="0" quotePrefix="0" xfId="0">
      <alignment horizontal="center" wrapText="1"/>
    </xf>
    <xf numFmtId="0" fontId="3" fillId="3" borderId="0" applyAlignment="1" pivotButton="0" quotePrefix="0" xfId="0">
      <alignment horizontal="center" wrapText="1"/>
    </xf>
    <xf numFmtId="0" fontId="3" fillId="5" borderId="0" applyAlignment="1" pivotButton="0" quotePrefix="0" xfId="0">
      <alignment horizontal="center" wrapText="1"/>
    </xf>
    <xf numFmtId="0" fontId="3" fillId="4" borderId="0" applyAlignment="1" pivotButton="0" quotePrefix="0" xfId="0">
      <alignment horizontal="center" wrapText="1"/>
    </xf>
    <xf numFmtId="0" fontId="4" fillId="0" borderId="0" pivotButton="0" quotePrefix="0" xfId="0"/>
    <xf numFmtId="9" fontId="4" fillId="0" borderId="0" pivotButton="0" quotePrefix="0" xfId="3"/>
    <xf numFmtId="9" fontId="4" fillId="0" borderId="0" pivotButton="0" quotePrefix="0" xfId="0"/>
    <xf numFmtId="164" fontId="4" fillId="0" borderId="0" pivotButton="0" quotePrefix="0" xfId="0"/>
    <xf numFmtId="0" fontId="6" fillId="0" borderId="0" applyAlignment="1" pivotButton="0" quotePrefix="0" xfId="0">
      <alignment horizontal="center"/>
    </xf>
    <xf numFmtId="0" fontId="7" fillId="0" borderId="0" pivotButton="0" quotePrefix="0" xfId="0"/>
    <xf numFmtId="0" fontId="8" fillId="0" borderId="1" pivotButton="0" quotePrefix="0" xfId="0"/>
    <xf numFmtId="0" fontId="6" fillId="0" borderId="0" pivotButton="0" quotePrefix="0" xfId="0"/>
    <xf numFmtId="0" fontId="8" fillId="0" borderId="0" pivotButton="0" quotePrefix="0" xfId="0"/>
    <xf numFmtId="165" fontId="6" fillId="9" borderId="6" applyAlignment="1" pivotButton="0" quotePrefix="0" xfId="0">
      <alignment horizontal="center"/>
    </xf>
    <xf numFmtId="165" fontId="6" fillId="9" borderId="7" applyAlignment="1" pivotButton="0" quotePrefix="0" xfId="0">
      <alignment horizontal="center"/>
    </xf>
    <xf numFmtId="0" fontId="5" fillId="0" borderId="0" pivotButton="0" quotePrefix="0" xfId="0"/>
    <xf numFmtId="2" fontId="6" fillId="0" borderId="0" pivotButton="0" quotePrefix="0" xfId="0"/>
    <xf numFmtId="0" fontId="12" fillId="0" borderId="0" applyAlignment="1" pivotButton="0" quotePrefix="0" xfId="0">
      <alignment horizontal="center" vertical="center" wrapText="1"/>
    </xf>
    <xf numFmtId="0" fontId="8" fillId="0" borderId="0" applyAlignment="1" pivotButton="0" quotePrefix="0" xfId="0">
      <alignment horizontal="center" wrapText="1"/>
    </xf>
    <xf numFmtId="2" fontId="12" fillId="0" borderId="0" applyAlignment="1" pivotButton="0" quotePrefix="0" xfId="0">
      <alignment horizontal="center" vertical="center" wrapText="1"/>
    </xf>
    <xf numFmtId="0" fontId="14" fillId="0" borderId="0" applyAlignment="1" pivotButton="0" quotePrefix="0" xfId="0">
      <alignment horizontal="left" wrapText="1"/>
    </xf>
    <xf numFmtId="166" fontId="10" fillId="6" borderId="0" applyAlignment="1" pivotButton="0" quotePrefix="0" xfId="0">
      <alignment horizontal="center"/>
    </xf>
    <xf numFmtId="0" fontId="14" fillId="0" borderId="0" applyAlignment="1" pivotButton="0" quotePrefix="0" xfId="0">
      <alignment horizontal="center" wrapText="1"/>
    </xf>
    <xf numFmtId="0" fontId="14" fillId="8" borderId="0" applyAlignment="1" pivotButton="0" quotePrefix="0" xfId="0">
      <alignment horizontal="center" wrapText="1"/>
    </xf>
    <xf numFmtId="167" fontId="14" fillId="8" borderId="0" applyAlignment="1" pivotButton="0" quotePrefix="0" xfId="0">
      <alignment horizontal="center" wrapText="1"/>
    </xf>
    <xf numFmtId="2" fontId="6" fillId="9" borderId="6" applyAlignment="1" pivotButton="0" quotePrefix="0" xfId="0">
      <alignment horizontal="center"/>
    </xf>
    <xf numFmtId="2" fontId="6" fillId="9" borderId="7" applyAlignment="1" pivotButton="0" quotePrefix="0" xfId="0">
      <alignment horizontal="center"/>
    </xf>
    <xf numFmtId="0" fontId="14" fillId="0" borderId="11" applyAlignment="1" pivotButton="0" quotePrefix="0" xfId="0">
      <alignment horizontal="left" wrapText="1"/>
    </xf>
    <xf numFmtId="2" fontId="6" fillId="9" borderId="12" applyAlignment="1" pivotButton="0" quotePrefix="0" xfId="0">
      <alignment horizontal="center"/>
    </xf>
    <xf numFmtId="165" fontId="6" fillId="9" borderId="13" applyAlignment="1" pivotButton="0" quotePrefix="0" xfId="0">
      <alignment horizontal="center"/>
    </xf>
    <xf numFmtId="0" fontId="11" fillId="0" borderId="0" applyAlignment="1" pivotButton="0" quotePrefix="0" xfId="0">
      <alignment wrapText="1"/>
    </xf>
    <xf numFmtId="0" fontId="11" fillId="0" borderId="0" applyAlignment="1" pivotButton="0" quotePrefix="0" xfId="0">
      <alignment horizontal="center" wrapText="1"/>
    </xf>
    <xf numFmtId="2" fontId="8" fillId="9" borderId="8" applyAlignment="1" pivotButton="0" quotePrefix="0" xfId="0">
      <alignment horizontal="center"/>
    </xf>
    <xf numFmtId="165" fontId="8" fillId="9" borderId="8" applyAlignment="1" pivotButton="0" quotePrefix="0" xfId="0">
      <alignment horizontal="center"/>
    </xf>
    <xf numFmtId="0" fontId="15" fillId="0" borderId="0" pivotButton="0" quotePrefix="0" xfId="0"/>
    <xf numFmtId="165" fontId="10" fillId="6" borderId="3" applyAlignment="1" pivotButton="0" quotePrefix="0" xfId="0">
      <alignment horizontal="center"/>
    </xf>
    <xf numFmtId="9" fontId="10" fillId="6" borderId="3" applyAlignment="1" pivotButton="0" quotePrefix="0" xfId="0">
      <alignment horizontal="center"/>
    </xf>
    <xf numFmtId="0" fontId="8" fillId="0" borderId="0" applyAlignment="1" pivotButton="0" quotePrefix="0" xfId="0">
      <alignment vertical="center" wrapText="1"/>
    </xf>
    <xf numFmtId="9" fontId="12" fillId="8" borderId="5" applyAlignment="1" pivotButton="0" quotePrefix="0" xfId="0">
      <alignment horizontal="center"/>
    </xf>
    <xf numFmtId="165" fontId="14" fillId="8" borderId="5" applyAlignment="1" pivotButton="0" quotePrefix="0" xfId="0">
      <alignment horizontal="center"/>
    </xf>
    <xf numFmtId="165" fontId="6" fillId="9" borderId="5" applyAlignment="1" pivotButton="0" quotePrefix="0" xfId="0">
      <alignment horizontal="center"/>
    </xf>
    <xf numFmtId="0" fontId="16" fillId="6" borderId="15" applyAlignment="1" pivotButton="0" quotePrefix="0" xfId="0">
      <alignment horizontal="center"/>
    </xf>
    <xf numFmtId="0" fontId="14" fillId="0" borderId="0" pivotButton="0" quotePrefix="0" xfId="4"/>
    <xf numFmtId="0" fontId="6" fillId="0" borderId="0" applyAlignment="1" pivotButton="0" quotePrefix="0" xfId="4">
      <alignment horizontal="center"/>
    </xf>
    <xf numFmtId="0" fontId="14" fillId="12" borderId="10" applyAlignment="1" pivotButton="0" quotePrefix="0" xfId="4">
      <alignment horizontal="center" readingOrder="1"/>
    </xf>
    <xf numFmtId="0" fontId="12" fillId="13" borderId="9" applyAlignment="1" pivotButton="0" quotePrefix="0" xfId="4">
      <alignment readingOrder="1"/>
    </xf>
    <xf numFmtId="0" fontId="13" fillId="7" borderId="0" applyAlignment="1" pivotButton="0" quotePrefix="0" xfId="4">
      <alignment readingOrder="1"/>
    </xf>
    <xf numFmtId="165" fontId="6" fillId="9" borderId="8" applyAlignment="1" pivotButton="0" quotePrefix="0" xfId="4">
      <alignment horizontal="center"/>
    </xf>
    <xf numFmtId="0" fontId="8" fillId="10" borderId="0" pivotButton="0" quotePrefix="0" xfId="4"/>
    <xf numFmtId="0" fontId="6" fillId="0" borderId="7" applyAlignment="1" pivotButton="0" quotePrefix="0" xfId="4">
      <alignment horizontal="center"/>
    </xf>
    <xf numFmtId="165" fontId="6" fillId="9" borderId="7" applyAlignment="1" pivotButton="0" quotePrefix="0" xfId="4">
      <alignment horizontal="center"/>
    </xf>
    <xf numFmtId="0" fontId="8" fillId="0" borderId="0" pivotButton="0" quotePrefix="0" xfId="4"/>
    <xf numFmtId="165" fontId="6" fillId="7" borderId="7" applyAlignment="1" pivotButton="0" quotePrefix="0" xfId="4">
      <alignment horizontal="center"/>
    </xf>
    <xf numFmtId="165" fontId="6" fillId="9" borderId="6" applyAlignment="1" pivotButton="0" quotePrefix="0" xfId="4">
      <alignment horizontal="center"/>
    </xf>
    <xf numFmtId="0" fontId="13" fillId="0" borderId="0" pivotButton="0" quotePrefix="0" xfId="4"/>
    <xf numFmtId="165" fontId="6" fillId="8" borderId="0" applyAlignment="1" pivotButton="0" quotePrefix="0" xfId="4">
      <alignment horizontal="center"/>
    </xf>
    <xf numFmtId="0" fontId="12" fillId="0" borderId="0" pivotButton="0" quotePrefix="0" xfId="4"/>
    <xf numFmtId="0" fontId="8" fillId="8" borderId="0" applyAlignment="1" pivotButton="0" quotePrefix="0" xfId="4">
      <alignment horizontal="center" vertical="center" wrapText="1"/>
    </xf>
    <xf numFmtId="165" fontId="6" fillId="7" borderId="0" applyAlignment="1" pivotButton="0" quotePrefix="0" xfId="4">
      <alignment horizontal="center"/>
    </xf>
    <xf numFmtId="165" fontId="6" fillId="8" borderId="0" applyAlignment="1" pivotButton="0" quotePrefix="0" xfId="4">
      <alignment horizontal="center" vertical="center"/>
    </xf>
    <xf numFmtId="0" fontId="8" fillId="0" borderId="0" applyAlignment="1" pivotButton="0" quotePrefix="0" xfId="4">
      <alignment wrapText="1"/>
    </xf>
    <xf numFmtId="165" fontId="6" fillId="0" borderId="0" pivotButton="0" quotePrefix="0" xfId="4"/>
    <xf numFmtId="0" fontId="11" fillId="0" borderId="0" applyAlignment="1" pivotButton="0" quotePrefix="0" xfId="4">
      <alignment horizontal="left" vertical="center"/>
    </xf>
    <xf numFmtId="0" fontId="6" fillId="0" borderId="0" applyAlignment="1" pivotButton="0" quotePrefix="0" xfId="4">
      <alignment horizontal="center" vertical="center"/>
    </xf>
    <xf numFmtId="0" fontId="6" fillId="0" borderId="0" pivotButton="0" quotePrefix="0" xfId="4"/>
    <xf numFmtId="0" fontId="11" fillId="0" borderId="0" applyAlignment="1" pivotButton="0" quotePrefix="0" xfId="4">
      <alignment horizontal="left"/>
    </xf>
    <xf numFmtId="0" fontId="12" fillId="0" borderId="5" pivotButton="0" quotePrefix="0" xfId="4"/>
    <xf numFmtId="0" fontId="10" fillId="7" borderId="0" applyAlignment="1" pivotButton="0" quotePrefix="0" xfId="4">
      <alignment horizontal="center"/>
    </xf>
    <xf numFmtId="2" fontId="6" fillId="0" borderId="0" applyAlignment="1" pivotButton="0" quotePrefix="0" xfId="4">
      <alignment wrapText="1"/>
    </xf>
    <xf numFmtId="165" fontId="6" fillId="0" borderId="0" applyAlignment="1" pivotButton="0" quotePrefix="0" xfId="4">
      <alignment horizontal="center"/>
    </xf>
    <xf numFmtId="0" fontId="8" fillId="0" borderId="1" pivotButton="0" quotePrefix="0" xfId="4"/>
    <xf numFmtId="0" fontId="7" fillId="0" borderId="0" pivotButton="0" quotePrefix="0" xfId="4"/>
    <xf numFmtId="0" fontId="6" fillId="0" borderId="0" applyProtection="1" pivotButton="0" quotePrefix="0" xfId="4">
      <protection locked="0" hidden="0"/>
    </xf>
    <xf numFmtId="0" fontId="9" fillId="0" borderId="0" applyProtection="1" pivotButton="0" quotePrefix="0" xfId="4">
      <protection locked="0" hidden="0"/>
    </xf>
    <xf numFmtId="0" fontId="9" fillId="0" borderId="0" pivotButton="0" quotePrefix="0" xfId="0"/>
    <xf numFmtId="0" fontId="14" fillId="15" borderId="0" applyAlignment="1" pivotButton="0" quotePrefix="0" xfId="0">
      <alignment horizontal="center" wrapText="1"/>
    </xf>
    <xf numFmtId="167" fontId="14" fillId="15" borderId="0" applyAlignment="1" pivotButton="0" quotePrefix="0" xfId="0">
      <alignment horizontal="center" wrapText="1"/>
    </xf>
    <xf numFmtId="166" fontId="10" fillId="6" borderId="19" applyAlignment="1" pivotButton="0" quotePrefix="0" xfId="0">
      <alignment horizontal="center"/>
    </xf>
    <xf numFmtId="1" fontId="10" fillId="6" borderId="0" applyAlignment="1" pivotButton="0" quotePrefix="0" xfId="0">
      <alignment horizontal="center"/>
    </xf>
    <xf numFmtId="1" fontId="10" fillId="14" borderId="0" applyAlignment="1" pivotButton="0" quotePrefix="0" xfId="0">
      <alignment horizontal="center"/>
    </xf>
    <xf numFmtId="1" fontId="10" fillId="6" borderId="11" applyAlignment="1" pivotButton="0" quotePrefix="0" xfId="0">
      <alignment horizontal="center"/>
    </xf>
    <xf numFmtId="0" fontId="0" fillId="16" borderId="0" pivotButton="0" quotePrefix="0" xfId="0"/>
    <xf numFmtId="0" fontId="0" fillId="17" borderId="0" pivotButton="0" quotePrefix="0" xfId="0"/>
    <xf numFmtId="0" fontId="0" fillId="17" borderId="25" pivotButton="0" quotePrefix="0" xfId="0"/>
    <xf numFmtId="42" fontId="20" fillId="17" borderId="0" applyAlignment="1" pivotButton="0" quotePrefix="0" xfId="2">
      <alignment vertical="center"/>
    </xf>
    <xf numFmtId="0" fontId="19" fillId="17" borderId="0" applyAlignment="1" pivotButton="0" quotePrefix="0" xfId="0">
      <alignment horizontal="center" vertical="center"/>
    </xf>
    <xf numFmtId="42" fontId="20" fillId="17" borderId="0" applyAlignment="1" pivotButton="0" quotePrefix="0" xfId="2">
      <alignment horizontal="center" vertical="center"/>
    </xf>
    <xf numFmtId="0" fontId="19" fillId="16" borderId="0" applyAlignment="1" pivotButton="0" quotePrefix="0" xfId="0">
      <alignment horizontal="center" vertical="center"/>
    </xf>
    <xf numFmtId="168" fontId="0" fillId="0" borderId="0" pivotButton="0" quotePrefix="0" xfId="2"/>
    <xf numFmtId="169" fontId="0" fillId="0" borderId="0" pivotButton="0" quotePrefix="0" xfId="2"/>
    <xf numFmtId="2" fontId="0" fillId="0" borderId="0" pivotButton="0" quotePrefix="0" xfId="0"/>
    <xf numFmtId="169" fontId="17" fillId="6" borderId="15" applyAlignment="1" pivotButton="0" quotePrefix="0" xfId="2">
      <alignment horizontal="center"/>
    </xf>
    <xf numFmtId="0" fontId="23" fillId="17" borderId="0" pivotButton="0" quotePrefix="0" xfId="0"/>
    <xf numFmtId="0" fontId="25" fillId="17" borderId="0" pivotButton="0" quotePrefix="0" xfId="0"/>
    <xf numFmtId="0" fontId="24" fillId="17" borderId="0" pivotButton="0" quotePrefix="0" xfId="0"/>
    <xf numFmtId="0" fontId="19" fillId="17" borderId="0" applyAlignment="1" applyProtection="1" pivotButton="0" quotePrefix="0" xfId="0">
      <alignment horizontal="center" vertical="center"/>
      <protection locked="0" hidden="0"/>
    </xf>
    <xf numFmtId="0" fontId="0" fillId="17" borderId="0" applyProtection="1" pivotButton="0" quotePrefix="0" xfId="0">
      <protection locked="0" hidden="0"/>
    </xf>
    <xf numFmtId="0" fontId="12" fillId="0" borderId="9" applyAlignment="1" pivotButton="0" quotePrefix="0" xfId="0">
      <alignment readingOrder="1"/>
    </xf>
    <xf numFmtId="170" fontId="14" fillId="0" borderId="0" pivotButton="0" quotePrefix="0" xfId="4"/>
    <xf numFmtId="165" fontId="6" fillId="9" borderId="30" applyAlignment="1" pivotButton="0" quotePrefix="0" xfId="0">
      <alignment horizontal="center"/>
    </xf>
    <xf numFmtId="0" fontId="8" fillId="0" borderId="31" pivotButton="0" quotePrefix="0" xfId="0"/>
    <xf numFmtId="0" fontId="6" fillId="0" borderId="32" applyAlignment="1" pivotButton="0" quotePrefix="0" xfId="0">
      <alignment horizontal="center"/>
    </xf>
    <xf numFmtId="165" fontId="6" fillId="9" borderId="35" applyAlignment="1" pivotButton="0" quotePrefix="0" xfId="0">
      <alignment horizontal="center"/>
    </xf>
    <xf numFmtId="165" fontId="6" fillId="0" borderId="32" applyAlignment="1" pivotButton="0" quotePrefix="0" xfId="0">
      <alignment horizontal="center"/>
    </xf>
    <xf numFmtId="165" fontId="6" fillId="20" borderId="32" applyAlignment="1" pivotButton="0" quotePrefix="0" xfId="0">
      <alignment horizontal="center"/>
    </xf>
    <xf numFmtId="164" fontId="6" fillId="0" borderId="0" applyAlignment="1" pivotButton="0" quotePrefix="0" xfId="1">
      <alignment horizontal="center"/>
    </xf>
    <xf numFmtId="1" fontId="22" fillId="0" borderId="0" applyAlignment="1" pivotButton="0" quotePrefix="0" xfId="4">
      <alignment horizontal="right" vertical="center"/>
    </xf>
    <xf numFmtId="0" fontId="24" fillId="17" borderId="0" applyAlignment="1" pivotButton="0" quotePrefix="0" xfId="0">
      <alignment horizontal="center" wrapText="1"/>
    </xf>
    <xf numFmtId="0" fontId="27" fillId="17" borderId="0" pivotButton="0" quotePrefix="0" xfId="0"/>
    <xf numFmtId="164" fontId="17" fillId="6" borderId="15" applyAlignment="1" pivotButton="0" quotePrefix="0" xfId="1">
      <alignment horizontal="center"/>
    </xf>
    <xf numFmtId="164" fontId="18" fillId="0" borderId="0" applyAlignment="1" pivotButton="0" quotePrefix="0" xfId="1">
      <alignment horizontal="center" vertical="center"/>
    </xf>
    <xf numFmtId="164" fontId="16" fillId="0" borderId="0" applyAlignment="1" pivotButton="0" quotePrefix="0" xfId="1">
      <alignment horizontal="center"/>
    </xf>
    <xf numFmtId="164" fontId="17" fillId="7" borderId="0" applyAlignment="1" pivotButton="0" quotePrefix="0" xfId="1">
      <alignment horizontal="center"/>
    </xf>
    <xf numFmtId="164" fontId="17" fillId="0" borderId="0" applyAlignment="1" pivotButton="0" quotePrefix="0" xfId="1">
      <alignment horizontal="center"/>
    </xf>
    <xf numFmtId="0" fontId="0" fillId="21" borderId="0" pivotButton="0" quotePrefix="0" xfId="0"/>
    <xf numFmtId="0" fontId="26" fillId="15" borderId="0" applyAlignment="1" pivotButton="0" quotePrefix="0" xfId="4">
      <alignment horizontal="center"/>
    </xf>
    <xf numFmtId="0" fontId="27" fillId="17" borderId="0" applyAlignment="1" pivotButton="0" quotePrefix="0" xfId="0">
      <alignment horizontal="right"/>
    </xf>
    <xf numFmtId="0" fontId="26" fillId="15" borderId="40" applyAlignment="1" pivotButton="0" quotePrefix="0" xfId="4">
      <alignment horizontal="left"/>
    </xf>
    <xf numFmtId="0" fontId="26" fillId="15" borderId="16" applyAlignment="1" pivotButton="0" quotePrefix="0" xfId="4">
      <alignment horizontal="left"/>
    </xf>
    <xf numFmtId="0" fontId="26" fillId="15" borderId="44" applyAlignment="1" pivotButton="0" quotePrefix="0" xfId="4">
      <alignment horizontal="center"/>
    </xf>
    <xf numFmtId="0" fontId="26" fillId="25" borderId="37" applyAlignment="1" pivotButton="0" quotePrefix="0" xfId="4">
      <alignment horizontal="left"/>
    </xf>
    <xf numFmtId="0" fontId="26" fillId="25" borderId="38" applyAlignment="1" pivotButton="0" quotePrefix="0" xfId="4">
      <alignment horizontal="center"/>
    </xf>
    <xf numFmtId="0" fontId="26" fillId="25" borderId="40" applyAlignment="1" pivotButton="0" quotePrefix="0" xfId="4">
      <alignment horizontal="left"/>
    </xf>
    <xf numFmtId="0" fontId="26" fillId="25" borderId="0" applyAlignment="1" pivotButton="0" quotePrefix="0" xfId="4">
      <alignment horizontal="center"/>
    </xf>
    <xf numFmtId="0" fontId="26" fillId="25" borderId="42" applyAlignment="1" pivotButton="0" quotePrefix="0" xfId="4">
      <alignment horizontal="left"/>
    </xf>
    <xf numFmtId="0" fontId="26" fillId="25" borderId="19" applyAlignment="1" pivotButton="0" quotePrefix="0" xfId="4">
      <alignment horizontal="center"/>
    </xf>
    <xf numFmtId="0" fontId="21" fillId="25" borderId="37" pivotButton="0" quotePrefix="0" xfId="4"/>
    <xf numFmtId="0" fontId="21" fillId="19" borderId="40" pivotButton="0" quotePrefix="0" xfId="4"/>
    <xf numFmtId="0" fontId="21" fillId="25" borderId="40" pivotButton="0" quotePrefix="0" xfId="4"/>
    <xf numFmtId="0" fontId="21" fillId="0" borderId="40" pivotButton="0" quotePrefix="0" xfId="4"/>
    <xf numFmtId="0" fontId="26" fillId="25" borderId="16" pivotButton="0" quotePrefix="0" xfId="0"/>
    <xf numFmtId="0" fontId="21" fillId="15" borderId="40" pivotButton="0" quotePrefix="0" xfId="4"/>
    <xf numFmtId="1" fontId="22" fillId="15" borderId="0" applyAlignment="1" pivotButton="0" quotePrefix="0" xfId="4">
      <alignment horizontal="right" vertical="center"/>
    </xf>
    <xf numFmtId="164" fontId="22" fillId="15" borderId="0" applyAlignment="1" pivotButton="0" quotePrefix="0" xfId="1">
      <alignment horizontal="right" vertical="center"/>
    </xf>
    <xf numFmtId="171" fontId="22" fillId="15" borderId="0" applyAlignment="1" pivotButton="0" quotePrefix="0" xfId="4">
      <alignment horizontal="right" vertical="center"/>
    </xf>
    <xf numFmtId="0" fontId="21" fillId="15" borderId="37" pivotButton="0" quotePrefix="0" xfId="4"/>
    <xf numFmtId="1" fontId="22" fillId="15" borderId="38" applyAlignment="1" pivotButton="0" quotePrefix="0" xfId="4">
      <alignment horizontal="right" vertical="center"/>
    </xf>
    <xf numFmtId="1" fontId="22" fillId="0" borderId="41" applyAlignment="1" pivotButton="0" quotePrefix="0" xfId="4">
      <alignment horizontal="right" vertical="center"/>
    </xf>
    <xf numFmtId="0" fontId="21" fillId="15" borderId="42" pivotButton="0" quotePrefix="0" xfId="4"/>
    <xf numFmtId="1" fontId="22" fillId="15" borderId="19" applyAlignment="1" pivotButton="0" quotePrefix="0" xfId="4">
      <alignment horizontal="right" vertical="center"/>
    </xf>
    <xf numFmtId="3" fontId="23" fillId="25" borderId="45" applyAlignment="1" pivotButton="0" quotePrefix="0" xfId="1">
      <alignment horizontal="center"/>
    </xf>
    <xf numFmtId="3" fontId="23" fillId="15" borderId="46" applyAlignment="1" pivotButton="0" quotePrefix="0" xfId="1">
      <alignment horizontal="center"/>
    </xf>
    <xf numFmtId="3" fontId="23" fillId="25" borderId="46" applyAlignment="1" pivotButton="0" quotePrefix="0" xfId="1">
      <alignment horizontal="center"/>
    </xf>
    <xf numFmtId="3" fontId="23" fillId="25" borderId="47" applyAlignment="1" pivotButton="0" quotePrefix="0" xfId="1">
      <alignment horizontal="center"/>
    </xf>
    <xf numFmtId="3" fontId="26" fillId="15" borderId="15" applyAlignment="1" pivotButton="0" quotePrefix="0" xfId="1">
      <alignment horizontal="center"/>
    </xf>
    <xf numFmtId="0" fontId="0" fillId="27" borderId="0" pivotButton="0" quotePrefix="0" xfId="0"/>
    <xf numFmtId="0" fontId="19" fillId="27" borderId="0" applyAlignment="1" pivotButton="0" quotePrefix="0" xfId="0">
      <alignment horizontal="center" vertical="center"/>
    </xf>
    <xf numFmtId="0" fontId="19" fillId="27" borderId="0" applyAlignment="1" applyProtection="1" pivotButton="0" quotePrefix="0" xfId="0">
      <alignment horizontal="center" vertical="center"/>
      <protection locked="0" hidden="0"/>
    </xf>
    <xf numFmtId="42" fontId="20" fillId="27" borderId="0" applyAlignment="1" pivotButton="0" quotePrefix="0" xfId="2">
      <alignment horizontal="center" vertical="center"/>
    </xf>
    <xf numFmtId="0" fontId="25" fillId="27" borderId="0" pivotButton="0" quotePrefix="0" xfId="0"/>
    <xf numFmtId="0" fontId="23" fillId="27" borderId="0" pivotButton="0" quotePrefix="0" xfId="0"/>
    <xf numFmtId="0" fontId="21" fillId="25" borderId="59" pivotButton="0" quotePrefix="0" xfId="4"/>
    <xf numFmtId="0" fontId="21" fillId="15" borderId="62" pivotButton="0" quotePrefix="0" xfId="4"/>
    <xf numFmtId="0" fontId="21" fillId="25" borderId="62" pivotButton="0" quotePrefix="0" xfId="4"/>
    <xf numFmtId="0" fontId="21" fillId="15" borderId="64" pivotButton="0" quotePrefix="0" xfId="4"/>
    <xf numFmtId="3" fontId="6" fillId="9" borderId="5" applyAlignment="1" pivotButton="0" quotePrefix="0" xfId="1">
      <alignment horizontal="center"/>
    </xf>
    <xf numFmtId="3" fontId="6" fillId="0" borderId="0" applyAlignment="1" pivotButton="0" quotePrefix="0" xfId="1">
      <alignment horizontal="center"/>
    </xf>
    <xf numFmtId="3" fontId="6" fillId="20" borderId="36" applyAlignment="1" pivotButton="0" quotePrefix="0" xfId="1">
      <alignment horizontal="center"/>
    </xf>
    <xf numFmtId="3" fontId="6" fillId="18" borderId="36" applyAlignment="1" pivotButton="0" quotePrefix="0" xfId="1">
      <alignment horizontal="center"/>
    </xf>
    <xf numFmtId="3" fontId="10" fillId="6" borderId="3" applyAlignment="1" pivotButton="0" quotePrefix="0" xfId="0">
      <alignment horizontal="center"/>
    </xf>
    <xf numFmtId="3" fontId="6" fillId="0" borderId="0" applyAlignment="1" pivotButton="0" quotePrefix="0" xfId="0">
      <alignment horizontal="center"/>
    </xf>
    <xf numFmtId="0" fontId="0" fillId="30" borderId="0" pivotButton="0" quotePrefix="0" xfId="0"/>
    <xf numFmtId="9" fontId="10" fillId="6" borderId="15" applyAlignment="1" pivotButton="0" quotePrefix="0" xfId="0">
      <alignment horizontal="center"/>
    </xf>
    <xf numFmtId="0" fontId="30" fillId="0" borderId="0" applyAlignment="1" pivotButton="0" quotePrefix="0" xfId="0">
      <alignment wrapText="1"/>
    </xf>
    <xf numFmtId="4" fontId="30" fillId="0" borderId="0" applyAlignment="1" pivotButton="0" quotePrefix="0" xfId="0">
      <alignment wrapText="1"/>
    </xf>
    <xf numFmtId="0" fontId="30" fillId="29" borderId="0" applyAlignment="1" pivotButton="0" quotePrefix="0" xfId="0">
      <alignment wrapText="1"/>
    </xf>
    <xf numFmtId="0" fontId="30" fillId="0" borderId="0" pivotButton="0" quotePrefix="0" xfId="0"/>
    <xf numFmtId="0" fontId="14" fillId="21" borderId="0" applyAlignment="1" pivotButton="0" quotePrefix="0" xfId="0">
      <alignment horizontal="left" wrapText="1"/>
    </xf>
    <xf numFmtId="10" fontId="22" fillId="15" borderId="46" applyAlignment="1" pivotButton="0" quotePrefix="0" xfId="2">
      <alignment horizontal="center" vertical="center"/>
    </xf>
    <xf numFmtId="10" fontId="0" fillId="0" borderId="41" pivotButton="0" quotePrefix="0" xfId="0"/>
    <xf numFmtId="2" fontId="22" fillId="15" borderId="41" applyAlignment="1" pivotButton="0" quotePrefix="0" xfId="2">
      <alignment horizontal="center" vertical="center"/>
    </xf>
    <xf numFmtId="2" fontId="0" fillId="0" borderId="41" pivotButton="0" quotePrefix="0" xfId="0"/>
    <xf numFmtId="10" fontId="22" fillId="26" borderId="46" applyAlignment="1" pivotButton="0" quotePrefix="0" xfId="2">
      <alignment horizontal="center" vertical="center"/>
    </xf>
    <xf numFmtId="2" fontId="22" fillId="26" borderId="41" applyAlignment="1" pivotButton="0" quotePrefix="0" xfId="2">
      <alignment horizontal="center" vertical="center"/>
    </xf>
    <xf numFmtId="10" fontId="26" fillId="25" borderId="15" applyAlignment="1" pivotButton="0" quotePrefix="0" xfId="2">
      <alignment horizontal="center"/>
    </xf>
    <xf numFmtId="10" fontId="0" fillId="0" borderId="17" pivotButton="0" quotePrefix="0" xfId="0"/>
    <xf numFmtId="2" fontId="26" fillId="25" borderId="17" applyAlignment="1" pivotButton="0" quotePrefix="0" xfId="2">
      <alignment horizontal="center"/>
    </xf>
    <xf numFmtId="2" fontId="0" fillId="0" borderId="17" pivotButton="0" quotePrefix="0" xfId="0"/>
    <xf numFmtId="0" fontId="27" fillId="17" borderId="0" applyAlignment="1" pivotButton="0" quotePrefix="0" xfId="0">
      <alignment horizontal="center" wrapText="1"/>
    </xf>
    <xf numFmtId="0" fontId="0" fillId="16" borderId="0" pivotButton="0" quotePrefix="0" xfId="0"/>
    <xf numFmtId="10" fontId="22" fillId="26" borderId="45" applyAlignment="1" pivotButton="0" quotePrefix="0" xfId="2">
      <alignment horizontal="center" vertical="center"/>
    </xf>
    <xf numFmtId="10" fontId="0" fillId="0" borderId="39" pivotButton="0" quotePrefix="0" xfId="0"/>
    <xf numFmtId="2" fontId="22" fillId="26" borderId="39" applyAlignment="1" pivotButton="0" quotePrefix="0" xfId="2">
      <alignment horizontal="center" vertical="center"/>
    </xf>
    <xf numFmtId="2" fontId="0" fillId="0" borderId="39" pivotButton="0" quotePrefix="0" xfId="0"/>
    <xf numFmtId="10" fontId="22" fillId="26" borderId="42" applyAlignment="1" pivotButton="0" quotePrefix="0" xfId="2">
      <alignment horizontal="center" vertical="center"/>
    </xf>
    <xf numFmtId="10" fontId="22" fillId="26" borderId="43" applyAlignment="1" pivotButton="0" quotePrefix="0" xfId="2">
      <alignment horizontal="center" vertical="center"/>
    </xf>
    <xf numFmtId="10" fontId="22" fillId="15" borderId="40" applyAlignment="1" pivotButton="0" quotePrefix="0" xfId="2">
      <alignment horizontal="center" vertical="center"/>
    </xf>
    <xf numFmtId="10" fontId="22" fillId="15" borderId="41" applyAlignment="1" pivotButton="0" quotePrefix="0" xfId="2">
      <alignment horizontal="center" vertical="center"/>
    </xf>
    <xf numFmtId="171" fontId="28" fillId="22" borderId="0" applyAlignment="1" pivotButton="0" quotePrefix="0" xfId="2">
      <alignment horizontal="center" vertical="center"/>
    </xf>
    <xf numFmtId="0" fontId="19" fillId="17" borderId="75" applyAlignment="1" pivotButton="0" quotePrefix="0" xfId="0">
      <alignment horizontal="center" vertical="center"/>
    </xf>
    <xf numFmtId="0" fontId="0" fillId="0" borderId="20" pivotButton="0" quotePrefix="0" xfId="0"/>
    <xf numFmtId="0" fontId="0" fillId="0" borderId="21" pivotButton="0" quotePrefix="0" xfId="0"/>
    <xf numFmtId="0" fontId="0" fillId="0" borderId="22" pivotButton="0" quotePrefix="0" xfId="0"/>
    <xf numFmtId="0" fontId="0" fillId="0" borderId="23" pivotButton="0" quotePrefix="0" xfId="0"/>
    <xf numFmtId="0" fontId="0" fillId="0" borderId="24" pivotButton="0" quotePrefix="0" xfId="0"/>
    <xf numFmtId="0" fontId="0" fillId="0" borderId="25" pivotButton="0" quotePrefix="0" xfId="0"/>
    <xf numFmtId="0" fontId="0" fillId="0" borderId="26" pivotButton="0" quotePrefix="0" xfId="0"/>
    <xf numFmtId="0" fontId="19" fillId="17" borderId="74" applyAlignment="1" pivotButton="0" quotePrefix="0" xfId="0">
      <alignment horizontal="center" vertical="center"/>
    </xf>
    <xf numFmtId="0" fontId="0" fillId="0" borderId="48" pivotButton="0" quotePrefix="0" xfId="0"/>
    <xf numFmtId="0" fontId="0" fillId="0" borderId="49" pivotButton="0" quotePrefix="0" xfId="0"/>
    <xf numFmtId="3" fontId="20" fillId="17" borderId="75" applyAlignment="1" pivotButton="0" quotePrefix="0" xfId="2">
      <alignment horizontal="center" vertical="center"/>
    </xf>
    <xf numFmtId="0" fontId="0" fillId="0" borderId="57" pivotButton="0" quotePrefix="0" xfId="0"/>
    <xf numFmtId="0" fontId="0" fillId="0" borderId="58" pivotButton="0" quotePrefix="0" xfId="0"/>
    <xf numFmtId="0" fontId="27" fillId="17" borderId="19" applyAlignment="1" pivotButton="0" quotePrefix="0" xfId="0">
      <alignment horizontal="left"/>
    </xf>
    <xf numFmtId="0" fontId="0" fillId="0" borderId="19" pivotButton="0" quotePrefix="0" xfId="0"/>
    <xf numFmtId="0" fontId="27" fillId="17" borderId="19" applyAlignment="1" pivotButton="0" quotePrefix="0" xfId="0">
      <alignment horizontal="right"/>
    </xf>
    <xf numFmtId="0" fontId="0" fillId="0" borderId="50" pivotButton="0" quotePrefix="0" xfId="0"/>
    <xf numFmtId="0" fontId="0" fillId="0" borderId="51" pivotButton="0" quotePrefix="0" xfId="0"/>
    <xf numFmtId="0" fontId="0" fillId="0" borderId="52" pivotButton="0" quotePrefix="0" xfId="0"/>
    <xf numFmtId="0" fontId="0" fillId="0" borderId="53" pivotButton="0" quotePrefix="0" xfId="0"/>
    <xf numFmtId="0" fontId="0" fillId="0" borderId="54" pivotButton="0" quotePrefix="0" xfId="0"/>
    <xf numFmtId="0" fontId="0" fillId="0" borderId="55" pivotButton="0" quotePrefix="0" xfId="0"/>
    <xf numFmtId="0" fontId="0" fillId="0" borderId="56" pivotButton="0" quotePrefix="0" xfId="0"/>
    <xf numFmtId="0" fontId="19" fillId="17" borderId="0" applyAlignment="1" applyProtection="1" pivotButton="0" quotePrefix="0" xfId="0">
      <alignment horizontal="center" vertical="center"/>
      <protection locked="0" hidden="0"/>
    </xf>
    <xf numFmtId="0" fontId="0" fillId="0" borderId="0" applyProtection="1" pivotButton="0" quotePrefix="0" xfId="0">
      <protection locked="0" hidden="0"/>
    </xf>
    <xf numFmtId="1" fontId="20" fillId="17" borderId="75" applyAlignment="1" pivotButton="0" quotePrefix="0" xfId="2">
      <alignment horizontal="center" vertical="center"/>
    </xf>
    <xf numFmtId="164" fontId="28" fillId="15" borderId="0" applyAlignment="1" pivotButton="0" quotePrefix="0" xfId="1">
      <alignment horizontal="center"/>
    </xf>
    <xf numFmtId="171" fontId="20" fillId="17" borderId="75" applyAlignment="1" pivotButton="0" quotePrefix="0" xfId="2">
      <alignment horizontal="center" vertical="center"/>
    </xf>
    <xf numFmtId="165" fontId="22" fillId="15" borderId="39" applyAlignment="1" pivotButton="0" quotePrefix="0" xfId="2">
      <alignment horizontal="right" vertical="center"/>
    </xf>
    <xf numFmtId="0" fontId="0" fillId="0" borderId="38" pivotButton="0" quotePrefix="0" xfId="0"/>
    <xf numFmtId="0" fontId="0" fillId="0" borderId="39" pivotButton="0" quotePrefix="0" xfId="0"/>
    <xf numFmtId="3" fontId="22" fillId="25" borderId="37" applyAlignment="1" pivotButton="0" quotePrefix="0" xfId="4">
      <alignment horizontal="center" vertical="center"/>
    </xf>
    <xf numFmtId="3" fontId="22" fillId="25" borderId="40" applyAlignment="1" pivotButton="0" quotePrefix="0" xfId="4">
      <alignment horizontal="center" vertical="center"/>
    </xf>
    <xf numFmtId="0" fontId="0" fillId="0" borderId="41" pivotButton="0" quotePrefix="0" xfId="0"/>
    <xf numFmtId="1" fontId="22" fillId="0" borderId="0" applyAlignment="1" pivotButton="0" quotePrefix="0" xfId="4">
      <alignment horizontal="right" vertical="center"/>
    </xf>
    <xf numFmtId="1" fontId="22" fillId="0" borderId="41" applyAlignment="1" pivotButton="0" quotePrefix="0" xfId="4">
      <alignment horizontal="right" vertical="center"/>
    </xf>
    <xf numFmtId="164" fontId="21" fillId="15" borderId="41" applyAlignment="1" pivotButton="0" quotePrefix="0" xfId="1">
      <alignment horizontal="right" vertical="center"/>
    </xf>
    <xf numFmtId="171" fontId="22" fillId="15" borderId="41" applyAlignment="1" pivotButton="0" quotePrefix="0" xfId="2">
      <alignment horizontal="right" vertical="center"/>
    </xf>
    <xf numFmtId="165" fontId="22" fillId="15" borderId="43" applyAlignment="1" pivotButton="0" quotePrefix="0" xfId="2">
      <alignment horizontal="right" vertical="center"/>
    </xf>
    <xf numFmtId="0" fontId="0" fillId="0" borderId="43" pivotButton="0" quotePrefix="0" xfId="0"/>
    <xf numFmtId="171" fontId="26" fillId="22" borderId="17" applyAlignment="1" pivotButton="0" quotePrefix="0" xfId="2">
      <alignment horizontal="right"/>
    </xf>
    <xf numFmtId="0" fontId="0" fillId="0" borderId="17" pivotButton="0" quotePrefix="0" xfId="0"/>
    <xf numFmtId="171" fontId="23" fillId="26" borderId="43" applyAlignment="1" pivotButton="0" quotePrefix="0" xfId="4">
      <alignment horizontal="right"/>
    </xf>
    <xf numFmtId="164" fontId="22" fillId="15" borderId="41" applyAlignment="1" pivotButton="0" quotePrefix="0" xfId="1">
      <alignment horizontal="right" vertical="center"/>
    </xf>
    <xf numFmtId="0" fontId="0" fillId="0" borderId="0" pivotButton="0" quotePrefix="0" xfId="0"/>
    <xf numFmtId="3" fontId="22" fillId="25" borderId="42" applyAlignment="1" pivotButton="0" quotePrefix="0" xfId="4">
      <alignment horizontal="center" vertical="center"/>
    </xf>
    <xf numFmtId="171" fontId="21" fillId="15" borderId="41" applyAlignment="1" pivotButton="0" quotePrefix="0" xfId="4">
      <alignment horizontal="right" vertical="center"/>
    </xf>
    <xf numFmtId="171" fontId="23" fillId="22" borderId="41" applyAlignment="1" pivotButton="0" quotePrefix="0" xfId="4">
      <alignment horizontal="right"/>
    </xf>
    <xf numFmtId="171" fontId="23" fillId="26" borderId="41" applyAlignment="1" pivotButton="0" quotePrefix="0" xfId="4">
      <alignment horizontal="right"/>
    </xf>
    <xf numFmtId="171" fontId="23" fillId="26" borderId="46" applyAlignment="1" pivotButton="0" quotePrefix="0" xfId="4">
      <alignment horizontal="right"/>
    </xf>
    <xf numFmtId="171" fontId="23" fillId="22" borderId="46" applyAlignment="1" pivotButton="0" quotePrefix="0" xfId="4">
      <alignment horizontal="right"/>
    </xf>
    <xf numFmtId="171" fontId="23" fillId="26" borderId="45" applyAlignment="1" pivotButton="0" quotePrefix="0" xfId="4">
      <alignment horizontal="right"/>
    </xf>
    <xf numFmtId="0" fontId="29" fillId="28" borderId="0" applyAlignment="1" pivotButton="0" quotePrefix="0" xfId="0">
      <alignment horizontal="center" vertical="center" wrapText="1"/>
    </xf>
    <xf numFmtId="0" fontId="27" fillId="17" borderId="0" applyAlignment="1" pivotButton="0" quotePrefix="0" xfId="0">
      <alignment horizontal="left"/>
    </xf>
    <xf numFmtId="0" fontId="27" fillId="17" borderId="0" applyAlignment="1" pivotButton="0" quotePrefix="0" xfId="0">
      <alignment horizontal="right"/>
    </xf>
    <xf numFmtId="171" fontId="23" fillId="26" borderId="69" applyAlignment="1" pivotButton="0" quotePrefix="0" xfId="4">
      <alignment horizontal="right"/>
    </xf>
    <xf numFmtId="0" fontId="0" fillId="0" borderId="61" pivotButton="0" quotePrefix="0" xfId="0"/>
    <xf numFmtId="171" fontId="23" fillId="22" borderId="70" applyAlignment="1" pivotButton="0" quotePrefix="0" xfId="4">
      <alignment horizontal="right"/>
    </xf>
    <xf numFmtId="0" fontId="0" fillId="0" borderId="63" pivotButton="0" quotePrefix="0" xfId="0"/>
    <xf numFmtId="2" fontId="26" fillId="24" borderId="71" applyAlignment="1" pivotButton="0" quotePrefix="0" xfId="4">
      <alignment horizontal="right"/>
    </xf>
    <xf numFmtId="0" fontId="0" fillId="0" borderId="66" pivotButton="0" quotePrefix="0" xfId="0"/>
    <xf numFmtId="0" fontId="26" fillId="25" borderId="59" applyAlignment="1" pivotButton="0" quotePrefix="0" xfId="4">
      <alignment horizontal="left"/>
    </xf>
    <xf numFmtId="0" fontId="0" fillId="0" borderId="60" pivotButton="0" quotePrefix="0" xfId="0"/>
    <xf numFmtId="0" fontId="26" fillId="15" borderId="62" applyAlignment="1" pivotButton="0" quotePrefix="0" xfId="4">
      <alignment horizontal="left"/>
    </xf>
    <xf numFmtId="0" fontId="26" fillId="23" borderId="64" applyAlignment="1" pivotButton="0" quotePrefix="0" xfId="4">
      <alignment horizontal="left"/>
    </xf>
    <xf numFmtId="0" fontId="0" fillId="0" borderId="65" pivotButton="0" quotePrefix="0" xfId="0"/>
    <xf numFmtId="9" fontId="22" fillId="15" borderId="46" applyAlignment="1" pivotButton="0" quotePrefix="0" xfId="3">
      <alignment horizontal="center" vertical="center"/>
    </xf>
    <xf numFmtId="3" fontId="22" fillId="15" borderId="63" applyAlignment="1" pivotButton="0" quotePrefix="0" xfId="2">
      <alignment horizontal="center" vertical="center"/>
    </xf>
    <xf numFmtId="9" fontId="22" fillId="25" borderId="46" applyAlignment="1" pivotButton="0" quotePrefix="0" xfId="3">
      <alignment horizontal="center" vertical="center"/>
    </xf>
    <xf numFmtId="3" fontId="22" fillId="25" borderId="63" applyAlignment="1" pivotButton="0" quotePrefix="0" xfId="2">
      <alignment horizontal="center" vertical="center"/>
    </xf>
    <xf numFmtId="3" fontId="22" fillId="26" borderId="63" applyAlignment="1" pivotButton="0" quotePrefix="0" xfId="2">
      <alignment horizontal="center" vertical="center"/>
    </xf>
    <xf numFmtId="0" fontId="26" fillId="17" borderId="0" applyAlignment="1" pivotButton="0" quotePrefix="0" xfId="0">
      <alignment horizontal="center" wrapText="1"/>
    </xf>
    <xf numFmtId="3" fontId="26" fillId="25" borderId="47" applyAlignment="1" pivotButton="0" quotePrefix="0" xfId="0">
      <alignment horizontal="center"/>
    </xf>
    <xf numFmtId="169" fontId="26" fillId="25" borderId="47" applyAlignment="1" pivotButton="0" quotePrefix="0" xfId="2">
      <alignment horizontal="center"/>
    </xf>
    <xf numFmtId="9" fontId="22" fillId="25" borderId="73" applyAlignment="1" pivotButton="0" quotePrefix="0" xfId="3">
      <alignment horizontal="center" vertical="center"/>
    </xf>
    <xf numFmtId="0" fontId="0" fillId="0" borderId="67" pivotButton="0" quotePrefix="0" xfId="0"/>
    <xf numFmtId="3" fontId="22" fillId="26" borderId="61" applyAlignment="1" pivotButton="0" quotePrefix="0" xfId="2">
      <alignment horizontal="center" vertical="center"/>
    </xf>
    <xf numFmtId="0" fontId="25" fillId="17" borderId="0" applyAlignment="1" pivotButton="0" quotePrefix="0" xfId="0">
      <alignment horizontal="center" wrapText="1"/>
    </xf>
    <xf numFmtId="0" fontId="27" fillId="17" borderId="0" pivotButton="0" quotePrefix="0" xfId="0"/>
    <xf numFmtId="9" fontId="22" fillId="15" borderId="72" applyAlignment="1" pivotButton="0" quotePrefix="0" xfId="3">
      <alignment horizontal="center" vertical="center"/>
    </xf>
    <xf numFmtId="0" fontId="0" fillId="0" borderId="68" pivotButton="0" quotePrefix="0" xfId="0"/>
    <xf numFmtId="3" fontId="22" fillId="15" borderId="66" applyAlignment="1" pivotButton="0" quotePrefix="0" xfId="2">
      <alignment horizontal="center" vertical="center"/>
    </xf>
    <xf numFmtId="0" fontId="8" fillId="9" borderId="0" applyAlignment="1" pivotButton="0" quotePrefix="0" xfId="4">
      <alignment horizontal="center" vertical="center" wrapText="1"/>
    </xf>
    <xf numFmtId="0" fontId="14" fillId="0" borderId="0" pivotButton="0" quotePrefix="0" xfId="4"/>
    <xf numFmtId="0" fontId="5" fillId="0" borderId="0" pivotButton="0" quotePrefix="0" xfId="4"/>
    <xf numFmtId="0" fontId="8" fillId="6" borderId="76" applyAlignment="1" pivotButton="0" quotePrefix="0" xfId="4">
      <alignment horizontal="center" vertical="center" wrapText="1"/>
    </xf>
    <xf numFmtId="0" fontId="0" fillId="0" borderId="2" pivotButton="0" quotePrefix="0" xfId="0"/>
    <xf numFmtId="0" fontId="0" fillId="0" borderId="4" pivotButton="0" quotePrefix="0" xfId="0"/>
    <xf numFmtId="0" fontId="8" fillId="8" borderId="0" applyAlignment="1" pivotButton="0" quotePrefix="0" xfId="4">
      <alignment horizontal="center" vertical="center" wrapText="1"/>
    </xf>
    <xf numFmtId="0" fontId="11" fillId="0" borderId="0" applyAlignment="1" pivotButton="0" quotePrefix="0" xfId="4">
      <alignment horizontal="left"/>
    </xf>
    <xf numFmtId="0" fontId="11" fillId="0" borderId="0" applyAlignment="1" applyProtection="1" pivotButton="0" quotePrefix="0" xfId="4">
      <alignment horizontal="left" vertical="center" wrapText="1"/>
      <protection locked="0" hidden="0"/>
    </xf>
    <xf numFmtId="0" fontId="15" fillId="0" borderId="0" pivotButton="0" quotePrefix="0" xfId="0"/>
    <xf numFmtId="0" fontId="15" fillId="0" borderId="0" applyAlignment="1" pivotButton="0" quotePrefix="0" xfId="0">
      <alignment wrapText="1"/>
    </xf>
    <xf numFmtId="0" fontId="8" fillId="6" borderId="77" applyAlignment="1" pivotButton="0" quotePrefix="0" xfId="0">
      <alignment horizontal="center" vertical="center" wrapText="1"/>
    </xf>
    <xf numFmtId="0" fontId="0" fillId="0" borderId="11" pivotButton="0" quotePrefix="0" xfId="0"/>
    <xf numFmtId="0" fontId="6" fillId="6" borderId="78" applyAlignment="1" pivotButton="0" quotePrefix="0" xfId="0">
      <alignment horizontal="center"/>
    </xf>
    <xf numFmtId="0" fontId="0" fillId="0" borderId="27" pivotButton="0" quotePrefix="0" xfId="0"/>
    <xf numFmtId="0" fontId="8" fillId="8" borderId="0" applyAlignment="1" pivotButton="0" quotePrefix="0" xfId="0">
      <alignment horizontal="center" vertical="center"/>
    </xf>
    <xf numFmtId="2" fontId="8" fillId="9" borderId="0" applyAlignment="1" pivotButton="0" quotePrefix="0" xfId="0">
      <alignment horizontal="center" vertical="center"/>
    </xf>
    <xf numFmtId="0" fontId="6" fillId="6" borderId="15" applyAlignment="1" pivotButton="0" quotePrefix="0" xfId="0">
      <alignment horizontal="center"/>
    </xf>
    <xf numFmtId="0" fontId="10" fillId="6" borderId="15" applyAlignment="1" pivotButton="0" quotePrefix="0" xfId="0">
      <alignment horizontal="center"/>
    </xf>
    <xf numFmtId="165" fontId="12" fillId="8" borderId="0" applyAlignment="1" pivotButton="0" quotePrefix="0" xfId="0">
      <alignment horizontal="center" vertical="center"/>
    </xf>
    <xf numFmtId="0" fontId="8" fillId="11" borderId="0" applyAlignment="1" pivotButton="0" quotePrefix="0" xfId="0">
      <alignment horizontal="center"/>
    </xf>
    <xf numFmtId="0" fontId="8" fillId="0" borderId="14" applyAlignment="1" pivotButton="0" quotePrefix="0" xfId="0">
      <alignment vertical="center" wrapText="1"/>
    </xf>
    <xf numFmtId="0" fontId="0" fillId="0" borderId="14" pivotButton="0" quotePrefix="0" xfId="0"/>
    <xf numFmtId="0" fontId="8" fillId="6" borderId="1" applyAlignment="1" pivotButton="0" quotePrefix="0" xfId="0">
      <alignment horizontal="center" vertical="center" wrapText="1"/>
    </xf>
    <xf numFmtId="0" fontId="8" fillId="11" borderId="31" pivotButton="0" quotePrefix="0" xfId="0"/>
    <xf numFmtId="0" fontId="8" fillId="0" borderId="0" pivotButton="0" quotePrefix="0" xfId="0"/>
    <xf numFmtId="0" fontId="11" fillId="0" borderId="0" applyAlignment="1" pivotButton="0" quotePrefix="0" xfId="0">
      <alignment horizontal="center"/>
    </xf>
    <xf numFmtId="0" fontId="8" fillId="8" borderId="0" applyAlignment="1" pivotButton="0" quotePrefix="0" xfId="0">
      <alignment horizontal="center" vertical="center" wrapText="1"/>
    </xf>
    <xf numFmtId="0" fontId="8" fillId="9" borderId="0" applyAlignment="1" pivotButton="0" quotePrefix="0" xfId="0">
      <alignment horizontal="center" vertical="center" wrapText="1"/>
    </xf>
    <xf numFmtId="0" fontId="8" fillId="11" borderId="28" pivotButton="0" quotePrefix="0" xfId="0"/>
    <xf numFmtId="0" fontId="0" fillId="0" borderId="29" pivotButton="0" quotePrefix="0" xfId="0"/>
    <xf numFmtId="0" fontId="8" fillId="11" borderId="33" pivotButton="0" quotePrefix="0" xfId="0"/>
    <xf numFmtId="0" fontId="0" fillId="0" borderId="34" pivotButton="0" quotePrefix="0" xfId="0"/>
    <xf numFmtId="0" fontId="8" fillId="0" borderId="0" applyAlignment="1" pivotButton="0" quotePrefix="0" xfId="0">
      <alignment vertical="center" wrapText="1"/>
    </xf>
    <xf numFmtId="0" fontId="11" fillId="0" borderId="0" applyAlignment="1" pivotButton="0" quotePrefix="0" xfId="0">
      <alignment vertical="center" wrapText="1"/>
    </xf>
    <xf numFmtId="0" fontId="8" fillId="0" borderId="0" applyAlignment="1" pivotButton="0" quotePrefix="0" xfId="0">
      <alignment horizontal="left"/>
    </xf>
    <xf numFmtId="0" fontId="5" fillId="0" borderId="0" pivotButton="0" quotePrefix="0" xfId="0"/>
    <xf numFmtId="0" fontId="6" fillId="6" borderId="79" applyAlignment="1" pivotButton="0" quotePrefix="0" xfId="0">
      <alignment horizontal="center"/>
    </xf>
    <xf numFmtId="0" fontId="0" fillId="0" borderId="18" pivotButton="0" quotePrefix="0" xfId="0"/>
    <xf numFmtId="0" fontId="6" fillId="0" borderId="0" pivotButton="0" quotePrefix="0" xfId="0"/>
    <xf numFmtId="171" fontId="20" fillId="17" borderId="75" applyAlignment="1" pivotButton="0" quotePrefix="0" xfId="2">
      <alignment horizontal="center" vertical="center"/>
    </xf>
    <xf numFmtId="171" fontId="28" fillId="22" borderId="0" applyAlignment="1" pivotButton="0" quotePrefix="0" xfId="2">
      <alignment horizontal="center" vertical="center"/>
    </xf>
    <xf numFmtId="171" fontId="23" fillId="26" borderId="45" applyAlignment="1" pivotButton="0" quotePrefix="0" xfId="4">
      <alignment horizontal="right"/>
    </xf>
    <xf numFmtId="3" fontId="22" fillId="25" borderId="45" applyAlignment="1" pivotButton="0" quotePrefix="0" xfId="4">
      <alignment horizontal="center" vertical="center"/>
    </xf>
    <xf numFmtId="171" fontId="23" fillId="22" borderId="46" applyAlignment="1" pivotButton="0" quotePrefix="0" xfId="4">
      <alignment horizontal="right"/>
    </xf>
    <xf numFmtId="3" fontId="22" fillId="25" borderId="46" applyAlignment="1" pivotButton="0" quotePrefix="0" xfId="4">
      <alignment horizontal="center" vertical="center"/>
    </xf>
    <xf numFmtId="171" fontId="23" fillId="26" borderId="46" applyAlignment="1" pivotButton="0" quotePrefix="0" xfId="4">
      <alignment horizontal="right"/>
    </xf>
    <xf numFmtId="10" fontId="22" fillId="26" borderId="47" applyAlignment="1" pivotButton="0" quotePrefix="0" xfId="2">
      <alignment horizontal="center" vertical="center"/>
    </xf>
    <xf numFmtId="171" fontId="23" fillId="22" borderId="41" applyAlignment="1" pivotButton="0" quotePrefix="0" xfId="4">
      <alignment horizontal="right"/>
    </xf>
    <xf numFmtId="171" fontId="23" fillId="26" borderId="41" applyAlignment="1" pivotButton="0" quotePrefix="0" xfId="4">
      <alignment horizontal="right"/>
    </xf>
    <xf numFmtId="171" fontId="23" fillId="26" borderId="43" applyAlignment="1" pivotButton="0" quotePrefix="0" xfId="4">
      <alignment horizontal="right"/>
    </xf>
    <xf numFmtId="171" fontId="22" fillId="15" borderId="0" applyAlignment="1" pivotButton="0" quotePrefix="0" xfId="4">
      <alignment horizontal="right" vertical="center"/>
    </xf>
    <xf numFmtId="171" fontId="21" fillId="15" borderId="41" applyAlignment="1" pivotButton="0" quotePrefix="0" xfId="4">
      <alignment horizontal="right" vertical="center"/>
    </xf>
    <xf numFmtId="171" fontId="26" fillId="22" borderId="17" applyAlignment="1" pivotButton="0" quotePrefix="0" xfId="2">
      <alignment horizontal="right"/>
    </xf>
    <xf numFmtId="171" fontId="22" fillId="15" borderId="41" applyAlignment="1" pivotButton="0" quotePrefix="0" xfId="2">
      <alignment horizontal="right" vertical="center"/>
    </xf>
    <xf numFmtId="3" fontId="22" fillId="25" borderId="47" applyAlignment="1" pivotButton="0" quotePrefix="0" xfId="4">
      <alignment horizontal="center" vertical="center"/>
    </xf>
    <xf numFmtId="169" fontId="26" fillId="25" borderId="47" applyAlignment="1" pivotButton="0" quotePrefix="0" xfId="2">
      <alignment horizontal="center"/>
    </xf>
    <xf numFmtId="171" fontId="23" fillId="26" borderId="69" applyAlignment="1" pivotButton="0" quotePrefix="0" xfId="4">
      <alignment horizontal="right"/>
    </xf>
    <xf numFmtId="171" fontId="23" fillId="22" borderId="70" applyAlignment="1" pivotButton="0" quotePrefix="0" xfId="4">
      <alignment horizontal="right"/>
    </xf>
    <xf numFmtId="169" fontId="17" fillId="6" borderId="15" applyAlignment="1" pivotButton="0" quotePrefix="0" xfId="2">
      <alignment horizontal="center"/>
    </xf>
    <xf numFmtId="170" fontId="14" fillId="0" borderId="0" pivotButton="0" quotePrefix="0" xfId="4"/>
    <xf numFmtId="169" fontId="0" fillId="0" borderId="0" pivotButton="0" quotePrefix="0" xfId="2"/>
    <xf numFmtId="168" fontId="0" fillId="0" borderId="0" pivotButton="0" quotePrefix="0" xfId="2"/>
  </cellXfs>
  <cellStyles count="5">
    <cellStyle name="Normal" xfId="0" builtinId="0"/>
    <cellStyle name="Comma" xfId="1" builtinId="3"/>
    <cellStyle name="Currency" xfId="2" builtinId="4"/>
    <cellStyle name="Percent" xfId="3" builtinId="5"/>
    <cellStyle name="Normal 2" xfId="4"/>
  </cellStyles>
  <tableStyles count="0" defaultTableStyle="TableStyleMedium2"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charts/chart1.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Dashboard'!$L$38:$L$44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4"/>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2.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Dashboard'!$S$38:$S$47</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3.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numFmt formatCode="&quot;$&quot;0.0,,\ \M"/>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Dashboard'!$U$38:$U$47</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4.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Dashboard'!$M$38:$M$44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5"/>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5.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Dashboard'!$Z$45:$Z$46</f>
              <strCache>
                <ptCount val="2"/>
                <pt idx="0">
                  <v xml:space="preserve">      ED Cost Savings (Medical)</v>
                </pt>
                <pt idx="1">
                  <v xml:space="preserve">      ED Cost Savings (Dental)</v>
                </pt>
              </strCache>
            </strRef>
          </cat>
          <val>
            <numRef>
              <f>'0. Dashboard'!$AB$45:$AB$46</f>
              <numCache>
                <formatCode>"$"#,##0</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6.xml><?xml version="1.0" encoding="utf-8"?>
<chartSpace xmlns="http://schemas.openxmlformats.org/drawingml/2006/chart">
  <chart>
    <plotArea>
      <layout>
        <manualLayout>
          <layoutTarget val="inner"/>
          <xMode val="edge"/>
          <yMode val="edge"/>
          <wMode val="factor"/>
          <hMode val="factor"/>
          <x val="0"/>
          <y val="0.2537885263284127"/>
          <w val="0.8874205393877088"/>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Dashboard'!$Z$41:$Z$42</f>
              <strCache>
                <ptCount val="2"/>
                <pt idx="0">
                  <v xml:space="preserve">      Number of ED Visits Diverted (Medical)</v>
                </pt>
                <pt idx="1">
                  <v xml:space="preserve">      Number of ED Visits Diverted (Dental)</v>
                </pt>
              </strCache>
            </strRef>
          </cat>
          <val>
            <numRef>
              <f>'0. Dashboard'!$AB$41:$AB$42</f>
              <numCache>
                <formatCode>_(* #,##0_);_(* \(#,##0\);_(* "-"??_);_(@_)</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7.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Dashboard'!$S$52:$S$61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8.xml><?xml version="1.0" encoding="utf-8"?>
<chartSpace xmlns="http://schemas.openxmlformats.org/drawingml/2006/chart">
  <chart>
    <plotArea>
      <layout>
        <manualLayout>
          <layoutTarget val="inner"/>
          <xMode val="edge"/>
          <yMode val="edge"/>
          <wMode val="factor"/>
          <hMode val="factor"/>
          <x val="0.06512701284139076"/>
          <y val="0.2679188770050204"/>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Dashboard'!$U$52:$U$61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Relationship Type="http://schemas.openxmlformats.org/officeDocument/2006/relationships/chart" Target="/xl/charts/chart2.xml" Id="rId2"/><Relationship Type="http://schemas.openxmlformats.org/officeDocument/2006/relationships/chart" Target="/xl/charts/chart3.xml" Id="rId3"/><Relationship Type="http://schemas.openxmlformats.org/officeDocument/2006/relationships/chart" Target="/xl/charts/chart4.xml" Id="rId4"/><Relationship Type="http://schemas.openxmlformats.org/officeDocument/2006/relationships/chart" Target="/xl/charts/chart5.xml" Id="rId5"/><Relationship Type="http://schemas.openxmlformats.org/officeDocument/2006/relationships/chart" Target="/xl/charts/chart6.xml" Id="rId6"/><Relationship Type="http://schemas.openxmlformats.org/officeDocument/2006/relationships/chart" Target="/xl/charts/chart7.xml" Id="rId7"/><Relationship Type="http://schemas.openxmlformats.org/officeDocument/2006/relationships/chart" Target="/xl/charts/chart8.xml" Id="rId8"/><Relationship Type="http://schemas.openxmlformats.org/officeDocument/2006/relationships/image" Target="/xl/media/image1.png" Id="rId9"/></Relationships>
</file>

<file path=xl/drawings/drawing1.xml><?xml version="1.0" encoding="utf-8"?>
<wsDr xmlns="http://schemas.openxmlformats.org/drawingml/2006/spreadsheetDrawing">
  <twoCellAnchor>
    <from>
      <col>8</col>
      <colOff>84374</colOff>
      <row>85</row>
      <rowOff>166967</rowOff>
    </from>
    <to>
      <col>13</col>
      <colOff>1020763</colOff>
      <row>114</row>
      <rowOff>128867</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twoCellAnchor>
    <from>
      <col>17</col>
      <colOff>181029</colOff>
      <row>99</row>
      <rowOff>181254</rowOff>
    </from>
    <to>
      <col>21</col>
      <colOff>1249072</colOff>
      <row>127</row>
      <rowOff>196194</rowOff>
    </to>
    <graphicFrame>
      <nvGraphicFramePr>
        <cNvPr id="2" name="Chart 2"/>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2"/>
        </a:graphicData>
      </a:graphic>
    </graphicFrame>
    <clientData/>
  </twoCellAnchor>
  <twoCellAnchor>
    <from>
      <col>17</col>
      <colOff>257737</colOff>
      <row>130</row>
      <rowOff>66239</rowOff>
    </from>
    <to>
      <col>22</col>
      <colOff>1403</colOff>
      <row>156</row>
      <rowOff>131444</rowOff>
    </to>
    <graphicFrame>
      <nvGraphicFramePr>
        <cNvPr id="3" name="Chart 3"/>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3"/>
        </a:graphicData>
      </a:graphic>
    </graphicFrame>
    <clientData/>
  </twoCellAnchor>
  <twoCellAnchor>
    <from>
      <col>8</col>
      <colOff>34530</colOff>
      <row>66</row>
      <rowOff>43087</rowOff>
    </from>
    <to>
      <col>13</col>
      <colOff>970919</colOff>
      <row>83</row>
      <rowOff>45396</rowOff>
    </to>
    <graphicFrame>
      <nvGraphicFramePr>
        <cNvPr id="4" name="Chart 4"/>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4"/>
        </a:graphicData>
      </a:graphic>
    </graphicFrame>
    <clientData/>
  </twoCellAnchor>
  <twoCellAnchor>
    <from>
      <col>25</col>
      <colOff>147012</colOff>
      <row>71</row>
      <rowOff>320194</rowOff>
    </from>
    <to>
      <col>29</col>
      <colOff>832812</colOff>
      <row>91</row>
      <rowOff>149322</rowOff>
    </to>
    <graphicFrame>
      <nvGraphicFramePr>
        <cNvPr id="5" name="Chart 5"/>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5"/>
        </a:graphicData>
      </a:graphic>
    </graphicFrame>
    <clientData/>
  </twoCellAnchor>
  <twoCellAnchor>
    <from>
      <col>25</col>
      <colOff>118533</colOff>
      <row>95</row>
      <rowOff>33868</rowOff>
    </from>
    <to>
      <col>29</col>
      <colOff>804333</colOff>
      <row>122</row>
      <rowOff>33868</rowOff>
    </to>
    <graphicFrame>
      <nvGraphicFramePr>
        <cNvPr id="6" name="Chart 6"/>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6"/>
        </a:graphicData>
      </a:graphic>
    </graphicFrame>
    <clientData/>
  </twoCellAnchor>
  <twoCellAnchor>
    <from>
      <col>17</col>
      <colOff>203200</colOff>
      <row>160</row>
      <rowOff>12316</rowOff>
    </from>
    <to>
      <col>21</col>
      <colOff>1261316</colOff>
      <row>186</row>
      <rowOff>79159</rowOff>
    </to>
    <graphicFrame>
      <nvGraphicFramePr>
        <cNvPr id="7" name="Chart 7"/>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7"/>
        </a:graphicData>
      </a:graphic>
    </graphicFrame>
    <clientData/>
  </twoCellAnchor>
  <twoCellAnchor>
    <from>
      <col>17</col>
      <colOff>228600</colOff>
      <row>189</row>
      <rowOff>63115</rowOff>
    </from>
    <to>
      <col>21</col>
      <colOff>1286716</colOff>
      <row>215</row>
      <rowOff>129959</rowOff>
    </to>
    <graphicFrame>
      <nvGraphicFramePr>
        <cNvPr id="8" name="Chart 8"/>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8"/>
        </a:graphicData>
      </a:graphic>
    </graphicFrame>
    <clientData/>
  </twoCellAnchor>
  <twoCellAnchor editAs="oneCell">
    <from>
      <col>25</col>
      <colOff>1701800</colOff>
      <row>5</row>
      <rowOff>159085</rowOff>
    </from>
    <to>
      <col>29</col>
      <colOff>194318</colOff>
      <row>17</row>
      <rowOff>112922</rowOff>
    </to>
    <pic>
      <nvPicPr>
        <cNvPr id="11" name="Picture 10"/>
        <cNvPicPr>
          <a:picLocks xmlns:a="http://schemas.openxmlformats.org/drawingml/2006/main" noChangeAspect="1"/>
        </cNvPicPr>
      </nvPicPr>
      <blipFill>
        <a:blip xmlns:a="http://schemas.openxmlformats.org/drawingml/2006/main" xmlns:r="http://schemas.openxmlformats.org/officeDocument/2006/relationships" r:embed="rId9"/>
        <a:stretch xmlns:a="http://schemas.openxmlformats.org/drawingml/2006/main">
          <a:fillRect/>
        </a:stretch>
      </blipFill>
      <spPr>
        <a:xfrm xmlns:a="http://schemas.openxmlformats.org/drawingml/2006/main">
          <a:off x="30530800" y="1098885"/>
          <a:ext cx="6950718" cy="2316037"/>
        </a:xfrm>
        <a:prstGeom xmlns:a="http://schemas.openxmlformats.org/drawingml/2006/main" prst="rect">
          <avLst/>
        </a:prstGeom>
        <a:ln xmlns:a="http://schemas.openxmlformats.org/drawingml/2006/main">
          <a:prstDash val="solid"/>
        </a:ln>
      </spPr>
    </pic>
    <clientData/>
  </twoCellAnchor>
</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sheetPr>
  <dimension ref="B4:AQ225"/>
  <sheetViews>
    <sheetView showGridLines="0" tabSelected="1" zoomScale="44" zoomScaleNormal="44" workbookViewId="0">
      <selection activeCell="R24" sqref="R24:V24"/>
    </sheetView>
  </sheetViews>
  <sheetFormatPr baseColWidth="10" defaultColWidth="10.83203125" defaultRowHeight="16"/>
  <cols>
    <col width="10.83203125" customWidth="1" style="181" min="1" max="6"/>
    <col width="1.6640625" customWidth="1" style="181" min="7" max="7"/>
    <col width="10.83203125" customWidth="1" style="181" min="8" max="8"/>
    <col width="29.83203125" customWidth="1" style="181" min="9" max="9"/>
    <col width="11.1640625" bestFit="1" customWidth="1" style="181" min="10" max="10"/>
    <col width="10.83203125" customWidth="1" style="181" min="11" max="11"/>
    <col width="34.83203125" customWidth="1" style="181" min="12" max="12"/>
    <col width="20.6640625" customWidth="1" style="181" min="13" max="14"/>
    <col width="10.83203125" customWidth="1" style="181" min="15" max="15"/>
    <col width="1.6640625" customWidth="1" style="147" min="16" max="16"/>
    <col width="10.83203125" customWidth="1" style="181" min="17" max="17"/>
    <col width="54.1640625" customWidth="1" style="181" min="18" max="18"/>
    <col width="17.33203125" customWidth="1" style="181" min="19" max="19"/>
    <col width="17.1640625" customWidth="1" style="181" min="20" max="22"/>
    <col width="10.83203125" customWidth="1" style="181" min="23" max="23"/>
    <col width="1.6640625" customWidth="1" style="147" min="24" max="24"/>
    <col width="10.83203125" customWidth="1" style="181" min="25" max="25"/>
    <col width="77.83203125" customWidth="1" style="181" min="26" max="26"/>
    <col width="10.83203125" customWidth="1" style="181" min="27" max="29"/>
    <col width="21.6640625" customWidth="1" style="181" min="30" max="30"/>
    <col width="10.83203125" customWidth="1" style="181" min="31" max="31"/>
    <col width="1.6640625" customWidth="1" style="147" min="32" max="32"/>
    <col width="10.83203125" customWidth="1" style="181" min="33" max="33"/>
    <col width="64.83203125" customWidth="1" style="181" min="34" max="34"/>
    <col width="25.5" customWidth="1" style="181" min="35" max="38"/>
    <col width="10.83203125" customWidth="1" style="181" min="39" max="16384"/>
  </cols>
  <sheetData>
    <row r="1" ht="16" customHeight="1" s="236"/>
    <row r="2" ht="16" customHeight="1" s="236"/>
    <row r="3" ht="16" customHeight="1" s="236"/>
    <row r="4" ht="16" customHeight="1" s="236">
      <c r="B4" s="84" t="n"/>
      <c r="C4" s="84" t="n"/>
      <c r="D4" s="84" t="n"/>
      <c r="E4" s="84" t="n"/>
      <c r="F4" s="84" t="n"/>
      <c r="G4" s="84" t="n"/>
      <c r="H4" s="84" t="n"/>
      <c r="I4" s="84" t="n"/>
      <c r="J4" s="84" t="n"/>
      <c r="K4" s="84" t="n"/>
      <c r="L4" s="84" t="n"/>
      <c r="M4" s="84" t="n"/>
      <c r="N4" s="84" t="n"/>
      <c r="O4" s="116" t="n"/>
      <c r="P4" s="116" t="n"/>
      <c r="Q4" s="116" t="n"/>
      <c r="R4" s="116" t="n"/>
      <c r="S4" s="116" t="n"/>
      <c r="T4" s="116" t="n"/>
      <c r="U4" s="116" t="n"/>
      <c r="V4" s="116" t="n"/>
      <c r="W4" s="116" t="n"/>
      <c r="X4" s="116" t="n"/>
      <c r="Y4" s="116" t="n"/>
      <c r="Z4" s="84" t="n"/>
      <c r="AA4" s="84" t="n"/>
      <c r="AB4" s="84" t="n"/>
      <c r="AC4" s="84" t="n"/>
      <c r="AD4" s="84" t="n"/>
      <c r="AE4" s="84" t="n"/>
      <c r="AF4" s="116" t="n"/>
      <c r="AG4" s="84" t="n"/>
      <c r="AH4" s="84" t="n"/>
      <c r="AI4" s="84" t="n"/>
      <c r="AJ4" s="84" t="n"/>
      <c r="AK4" s="84" t="n"/>
      <c r="AL4" s="84" t="n"/>
      <c r="AM4" s="84" t="n"/>
      <c r="AN4" s="84" t="n"/>
      <c r="AO4" s="84" t="n"/>
      <c r="AP4" s="84" t="n"/>
      <c r="AQ4" s="84" t="n"/>
    </row>
    <row r="5" ht="10" customHeight="1" s="236">
      <c r="B5" s="84" t="n"/>
      <c r="C5" s="84" t="n"/>
      <c r="D5" s="84" t="n"/>
      <c r="E5" s="84" t="n"/>
      <c r="F5" s="84" t="n"/>
      <c r="Y5" s="84" t="n"/>
      <c r="Z5" s="84" t="n"/>
      <c r="AA5" s="84" t="n"/>
      <c r="AB5" s="84" t="n"/>
      <c r="AC5" s="84" t="n"/>
      <c r="AD5" s="84" t="n"/>
      <c r="AE5" s="84" t="n"/>
      <c r="AG5" s="84" t="n"/>
      <c r="AH5" s="84" t="n"/>
      <c r="AI5" s="84" t="n"/>
      <c r="AJ5" s="84" t="n"/>
      <c r="AK5" s="84" t="n"/>
      <c r="AL5" s="84" t="n"/>
      <c r="AM5" s="84" t="n"/>
      <c r="AN5" s="84" t="n"/>
      <c r="AO5" s="84" t="n"/>
      <c r="AP5" s="84" t="n"/>
      <c r="AQ5" s="84" t="n"/>
    </row>
    <row r="6" ht="16" customHeight="1" s="236" thickBot="1">
      <c r="B6" s="84" t="n"/>
      <c r="C6" s="84" t="n"/>
      <c r="D6" s="84" t="n"/>
      <c r="E6" s="84" t="n"/>
      <c r="F6" s="84" t="n"/>
      <c r="H6" s="84" t="n"/>
      <c r="I6" s="84" t="n"/>
      <c r="J6" s="84" t="n"/>
      <c r="K6" s="84" t="n"/>
      <c r="L6" s="84" t="n"/>
      <c r="M6" s="84" t="n"/>
      <c r="N6" s="84" t="n"/>
      <c r="O6" s="84" t="n"/>
      <c r="Q6" s="84" t="n"/>
      <c r="R6" s="84" t="n"/>
      <c r="S6" s="84" t="n"/>
      <c r="T6" s="84" t="n"/>
      <c r="U6" s="84" t="n"/>
      <c r="V6" s="84" t="n"/>
      <c r="W6" s="84" t="n"/>
      <c r="Y6" s="84" t="n"/>
      <c r="Z6" s="84" t="n"/>
      <c r="AA6" s="84" t="n"/>
      <c r="AB6" s="84" t="n"/>
      <c r="AC6" s="84" t="n"/>
      <c r="AD6" s="84" t="n"/>
      <c r="AE6" s="84" t="n"/>
      <c r="AG6" s="84" t="n"/>
      <c r="AH6" s="84" t="n"/>
      <c r="AI6" s="84" t="n"/>
      <c r="AJ6" s="84" t="n"/>
      <c r="AK6" s="84" t="n"/>
      <c r="AL6" s="84" t="n"/>
      <c r="AM6" s="84" t="n"/>
      <c r="AN6" s="84" t="n"/>
      <c r="AO6" s="84" t="n"/>
      <c r="AP6" s="84" t="n"/>
      <c r="AQ6" s="84" t="n"/>
    </row>
    <row r="7" ht="16" customHeight="1" s="236" thickTop="1">
      <c r="B7" s="84" t="n"/>
      <c r="C7" s="191" t="inlineStr">
        <is>
          <t>Filters</t>
        </is>
      </c>
      <c r="D7" s="192" t="n"/>
      <c r="E7" s="193" t="n"/>
      <c r="F7" s="84" t="n"/>
      <c r="G7" s="89" t="n"/>
      <c r="H7" s="84" t="n"/>
      <c r="I7" s="199" t="inlineStr">
        <is>
          <t>Year</t>
        </is>
      </c>
      <c r="J7" s="208" t="n"/>
      <c r="K7" s="208" t="n"/>
      <c r="L7" s="208" t="n"/>
      <c r="M7" s="208" t="n"/>
      <c r="N7" s="209" t="n"/>
      <c r="O7" s="87" t="n"/>
      <c r="P7" s="148" t="n"/>
      <c r="Q7" s="84" t="n"/>
      <c r="R7" s="199" t="inlineStr">
        <is>
          <t>Organization</t>
        </is>
      </c>
      <c r="S7" s="208" t="n"/>
      <c r="T7" s="208" t="n"/>
      <c r="U7" s="208" t="n"/>
      <c r="V7" s="209" t="n"/>
      <c r="W7" s="87" t="n"/>
      <c r="X7" s="148" t="n"/>
      <c r="Y7" s="84" t="n"/>
      <c r="Z7" s="84" t="n"/>
      <c r="AA7" s="84" t="n"/>
      <c r="AB7" s="84" t="n"/>
      <c r="AC7" s="84" t="n"/>
      <c r="AD7" s="84" t="n"/>
      <c r="AE7" s="84" t="n"/>
      <c r="AF7" s="148" t="n"/>
      <c r="AG7" s="84" t="n"/>
      <c r="AH7" s="84" t="n"/>
      <c r="AI7" s="84" t="n"/>
      <c r="AJ7" s="84" t="n"/>
      <c r="AK7" s="84" t="n"/>
      <c r="AL7" s="84" t="n"/>
      <c r="AM7" s="84" t="n"/>
      <c r="AN7" s="84" t="n"/>
      <c r="AO7" s="84" t="n"/>
      <c r="AP7" s="84" t="n"/>
      <c r="AQ7" s="84" t="n"/>
    </row>
    <row r="8" ht="16" customHeight="1" s="236">
      <c r="B8" s="84" t="n"/>
      <c r="C8" s="194" t="n"/>
      <c r="E8" s="195" t="n"/>
      <c r="F8" s="84" t="n"/>
      <c r="G8" s="89" t="n"/>
      <c r="H8" s="84" t="n"/>
      <c r="I8" s="210" t="n"/>
      <c r="N8" s="211" t="n"/>
      <c r="O8" s="87" t="n"/>
      <c r="P8" s="148" t="n"/>
      <c r="Q8" s="84" t="n"/>
      <c r="R8" s="210" t="n"/>
      <c r="V8" s="211" t="n"/>
      <c r="W8" s="87" t="n"/>
      <c r="X8" s="148" t="n"/>
      <c r="Y8" s="84" t="n"/>
      <c r="Z8" s="84" t="n"/>
      <c r="AA8" s="84" t="n"/>
      <c r="AB8" s="84" t="n"/>
      <c r="AC8" s="84" t="n"/>
      <c r="AD8" s="84" t="n"/>
      <c r="AE8" s="84" t="n"/>
      <c r="AF8" s="148" t="n"/>
      <c r="AG8" s="84" t="n"/>
      <c r="AH8" s="84" t="n"/>
      <c r="AI8" s="84" t="n"/>
      <c r="AJ8" s="84" t="n"/>
      <c r="AK8" s="84" t="n"/>
      <c r="AL8" s="84" t="n"/>
      <c r="AM8" s="84" t="n"/>
      <c r="AN8" s="84" t="n"/>
      <c r="AO8" s="84" t="n"/>
      <c r="AP8" s="84" t="n"/>
      <c r="AQ8" s="84" t="n"/>
    </row>
    <row r="9" ht="16" customHeight="1" s="236">
      <c r="B9" s="84" t="n"/>
      <c r="C9" s="194" t="n"/>
      <c r="E9" s="195" t="n"/>
      <c r="F9" s="84" t="n"/>
      <c r="G9" s="89" t="n"/>
      <c r="H9" s="84" t="n"/>
      <c r="I9" s="210" t="n"/>
      <c r="N9" s="211" t="n"/>
      <c r="O9" s="87" t="n"/>
      <c r="P9" s="148" t="n"/>
      <c r="Q9" s="84" t="n"/>
      <c r="R9" s="210" t="n"/>
      <c r="V9" s="211" t="n"/>
      <c r="W9" s="87" t="n"/>
      <c r="X9" s="148" t="n"/>
      <c r="Y9" s="84" t="n"/>
      <c r="Z9" s="84" t="n"/>
      <c r="AA9" s="84" t="n"/>
      <c r="AB9" s="84" t="n"/>
      <c r="AC9" s="84" t="n"/>
      <c r="AD9" s="84" t="n"/>
      <c r="AE9" s="84" t="n"/>
      <c r="AF9" s="148" t="n"/>
      <c r="AG9" s="84" t="n"/>
      <c r="AH9" s="84" t="n"/>
      <c r="AI9" s="84" t="n"/>
      <c r="AJ9" s="84" t="n"/>
      <c r="AK9" s="84" t="n"/>
      <c r="AL9" s="84" t="n"/>
      <c r="AM9" s="84" t="n"/>
      <c r="AN9" s="84" t="n"/>
      <c r="AO9" s="84" t="n"/>
      <c r="AP9" s="84" t="n"/>
      <c r="AQ9" s="84" t="n"/>
    </row>
    <row r="10" ht="16" customHeight="1" s="236">
      <c r="B10" s="84" t="n"/>
      <c r="C10" s="194" t="n"/>
      <c r="E10" s="195" t="n"/>
      <c r="F10" s="84" t="n"/>
      <c r="G10" s="89" t="n"/>
      <c r="H10" s="84" t="n"/>
      <c r="I10" s="210" t="n"/>
      <c r="N10" s="211" t="n"/>
      <c r="O10" s="87" t="n"/>
      <c r="P10" s="148" t="n"/>
      <c r="Q10" s="84" t="n"/>
      <c r="R10" s="210" t="n"/>
      <c r="V10" s="211" t="n"/>
      <c r="W10" s="87" t="n"/>
      <c r="X10" s="148" t="n"/>
      <c r="Y10" s="84" t="n"/>
      <c r="Z10" s="84" t="n"/>
      <c r="AA10" s="84" t="n"/>
      <c r="AB10" s="84" t="n"/>
      <c r="AC10" s="84" t="n"/>
      <c r="AD10" s="84" t="n"/>
      <c r="AE10" s="84" t="n"/>
      <c r="AF10" s="148" t="n"/>
      <c r="AG10" s="84" t="n"/>
      <c r="AH10" s="84" t="n"/>
      <c r="AI10" s="84" t="n"/>
      <c r="AJ10" s="84" t="n"/>
      <c r="AK10" s="84" t="n"/>
      <c r="AL10" s="84" t="n"/>
      <c r="AM10" s="84" t="n"/>
      <c r="AN10" s="84" t="n"/>
      <c r="AO10" s="84" t="n"/>
      <c r="AP10" s="84" t="n"/>
      <c r="AQ10" s="84" t="n"/>
    </row>
    <row r="11" ht="16" customHeight="1" s="236" thickBot="1">
      <c r="B11" s="84" t="n"/>
      <c r="C11" s="194" t="n"/>
      <c r="E11" s="195" t="n"/>
      <c r="F11" s="84" t="n"/>
      <c r="G11" s="89" t="n"/>
      <c r="H11" s="84" t="n"/>
      <c r="I11" s="212" t="n"/>
      <c r="J11" s="213" t="n"/>
      <c r="K11" s="213" t="n"/>
      <c r="L11" s="213" t="n"/>
      <c r="M11" s="213" t="n"/>
      <c r="N11" s="214" t="n"/>
      <c r="O11" s="87" t="n"/>
      <c r="P11" s="148" t="n"/>
      <c r="Q11" s="84" t="n"/>
      <c r="R11" s="212" t="n"/>
      <c r="S11" s="213" t="n"/>
      <c r="T11" s="213" t="n"/>
      <c r="U11" s="213" t="n"/>
      <c r="V11" s="214" t="n"/>
      <c r="W11" s="87" t="n"/>
      <c r="X11" s="148" t="n"/>
      <c r="Y11" s="84" t="n"/>
      <c r="Z11" s="84" t="n"/>
      <c r="AA11" s="84" t="n"/>
      <c r="AB11" s="84" t="n"/>
      <c r="AC11" s="84" t="n"/>
      <c r="AD11" s="84" t="n"/>
      <c r="AE11" s="84" t="n"/>
      <c r="AF11" s="148" t="n"/>
      <c r="AG11" s="84" t="n"/>
      <c r="AH11" s="84" t="n"/>
      <c r="AI11" s="84" t="n"/>
      <c r="AJ11" s="84" t="n"/>
      <c r="AK11" s="84" t="n"/>
      <c r="AL11" s="84" t="n"/>
      <c r="AM11" s="84" t="n"/>
      <c r="AN11" s="84" t="n"/>
      <c r="AO11" s="84" t="n"/>
      <c r="AP11" s="84" t="n"/>
      <c r="AQ11" s="84" t="n"/>
    </row>
    <row r="12" ht="16" customHeight="1" s="236" thickTop="1">
      <c r="B12" s="84" t="n"/>
      <c r="C12" s="194" t="n"/>
      <c r="E12" s="195" t="n"/>
      <c r="F12" s="84" t="n"/>
      <c r="G12" s="89" t="n"/>
      <c r="H12" s="84" t="n"/>
      <c r="I12" s="215" t="n">
        <v>2023</v>
      </c>
      <c r="J12" s="216" t="n"/>
      <c r="K12" s="216" t="n"/>
      <c r="L12" s="216" t="n"/>
      <c r="M12" s="216" t="n"/>
      <c r="N12" s="216" t="n"/>
      <c r="O12" s="215" t="n"/>
      <c r="P12" s="149" t="n"/>
      <c r="Q12" s="98" t="n"/>
      <c r="R12" s="215" t="inlineStr">
        <is>
          <t>Church Health Services, Inc.</t>
        </is>
      </c>
      <c r="S12" s="216" t="n"/>
      <c r="T12" s="216" t="n"/>
      <c r="U12" s="216" t="n"/>
      <c r="V12" s="216" t="n"/>
      <c r="W12" s="87" t="n"/>
      <c r="X12" s="148" t="n"/>
      <c r="Y12" s="84" t="n"/>
      <c r="Z12" s="84" t="n"/>
      <c r="AA12" s="84" t="n"/>
      <c r="AB12" s="84" t="n"/>
      <c r="AC12" s="84" t="n"/>
      <c r="AD12" s="84" t="n"/>
      <c r="AE12" s="84" t="n"/>
      <c r="AF12" s="148" t="n"/>
      <c r="AG12" s="84" t="n"/>
      <c r="AH12" s="84" t="n"/>
      <c r="AI12" s="84" t="n"/>
      <c r="AJ12" s="84" t="n"/>
      <c r="AK12" s="84" t="n"/>
      <c r="AL12" s="84" t="n"/>
      <c r="AM12" s="84" t="n"/>
      <c r="AN12" s="84" t="n"/>
      <c r="AO12" s="84" t="n"/>
      <c r="AP12" s="84" t="n"/>
      <c r="AQ12" s="84" t="n"/>
    </row>
    <row r="13" ht="16" customHeight="1" s="236">
      <c r="B13" s="84" t="n"/>
      <c r="C13" s="194" t="n"/>
      <c r="E13" s="195" t="n"/>
      <c r="F13" s="84" t="n"/>
      <c r="G13" s="89" t="n"/>
      <c r="H13" s="84" t="n"/>
      <c r="I13" s="216" t="n"/>
      <c r="J13" s="216" t="n"/>
      <c r="K13" s="216" t="n"/>
      <c r="L13" s="216" t="n"/>
      <c r="M13" s="216" t="n"/>
      <c r="N13" s="216" t="n"/>
      <c r="O13" s="215" t="n"/>
      <c r="P13" s="149" t="n"/>
      <c r="Q13" s="98" t="n"/>
      <c r="R13" s="216" t="n"/>
      <c r="S13" s="216" t="n"/>
      <c r="T13" s="216" t="n"/>
      <c r="U13" s="216" t="n"/>
      <c r="V13" s="216" t="n"/>
      <c r="W13" s="87" t="n"/>
      <c r="X13" s="148" t="n"/>
      <c r="Y13" s="84" t="n"/>
      <c r="Z13" s="84" t="n"/>
      <c r="AA13" s="84" t="n"/>
      <c r="AB13" s="84" t="n"/>
      <c r="AC13" s="84" t="n"/>
      <c r="AD13" s="84" t="n"/>
      <c r="AE13" s="84" t="n"/>
      <c r="AF13" s="148" t="n"/>
      <c r="AG13" s="84" t="n"/>
      <c r="AH13" s="84" t="n"/>
      <c r="AI13" s="84" t="n"/>
      <c r="AJ13" s="84" t="n"/>
      <c r="AK13" s="84" t="n"/>
      <c r="AL13" s="84" t="n"/>
      <c r="AM13" s="84" t="n"/>
      <c r="AN13" s="84" t="n"/>
      <c r="AO13" s="84" t="n"/>
      <c r="AP13" s="84" t="n"/>
      <c r="AQ13" s="84" t="n"/>
    </row>
    <row r="14" ht="16" customHeight="1" s="236" thickBot="1">
      <c r="B14" s="84" t="n"/>
      <c r="C14" s="196" t="n"/>
      <c r="D14" s="197" t="n"/>
      <c r="E14" s="198" t="n"/>
      <c r="F14" s="84" t="n"/>
      <c r="G14" s="89" t="n"/>
      <c r="H14" s="84" t="n"/>
      <c r="I14" s="216" t="n"/>
      <c r="J14" s="216" t="n"/>
      <c r="K14" s="216" t="n"/>
      <c r="L14" s="216" t="n"/>
      <c r="M14" s="216" t="n"/>
      <c r="N14" s="216" t="n"/>
      <c r="O14" s="215" t="n"/>
      <c r="P14" s="149" t="n"/>
      <c r="Q14" s="98" t="n"/>
      <c r="R14" s="216" t="n"/>
      <c r="S14" s="216" t="n"/>
      <c r="T14" s="216" t="n"/>
      <c r="U14" s="216" t="n"/>
      <c r="V14" s="216" t="n"/>
      <c r="W14" s="87" t="n"/>
      <c r="X14" s="148" t="n"/>
      <c r="Y14" s="84" t="n"/>
      <c r="Z14" s="84" t="n"/>
      <c r="AA14" s="84" t="n"/>
      <c r="AB14" s="84" t="n"/>
      <c r="AC14" s="84" t="n"/>
      <c r="AD14" s="84" t="n"/>
      <c r="AE14" s="84" t="n"/>
      <c r="AF14" s="148" t="n"/>
      <c r="AG14" s="84" t="n"/>
      <c r="AH14" s="84" t="n"/>
      <c r="AI14" s="84" t="n"/>
      <c r="AJ14" s="84" t="n"/>
      <c r="AK14" s="84" t="n"/>
      <c r="AL14" s="84" t="n"/>
      <c r="AM14" s="84" t="n"/>
      <c r="AN14" s="84" t="n"/>
      <c r="AO14" s="84" t="n"/>
      <c r="AP14" s="84" t="n"/>
      <c r="AQ14" s="84" t="n"/>
    </row>
    <row r="15" ht="16" customHeight="1" s="236" thickTop="1">
      <c r="B15" s="84" t="n"/>
      <c r="C15" s="84" t="n"/>
      <c r="D15" s="84" t="n"/>
      <c r="E15" s="84" t="n"/>
      <c r="F15" s="84" t="n"/>
      <c r="H15" s="84" t="n"/>
      <c r="I15" s="84" t="n"/>
      <c r="J15" s="84" t="n"/>
      <c r="K15" s="84" t="n"/>
      <c r="L15" s="84" t="n"/>
      <c r="M15" s="84" t="n"/>
      <c r="N15" s="84" t="n"/>
      <c r="O15" s="84" t="n"/>
      <c r="Q15" s="84" t="n"/>
      <c r="R15" s="84" t="n"/>
      <c r="S15" s="84" t="n"/>
      <c r="T15" s="84" t="n"/>
      <c r="U15" s="84" t="n"/>
      <c r="V15" s="84" t="n"/>
      <c r="W15" s="84" t="n"/>
      <c r="Y15" s="84" t="n"/>
      <c r="Z15" s="84" t="n"/>
      <c r="AA15" s="84" t="n"/>
      <c r="AB15" s="84" t="n"/>
      <c r="AC15" s="84" t="n"/>
      <c r="AD15" s="84" t="n"/>
      <c r="AE15" s="84" t="n"/>
      <c r="AG15" s="84" t="n"/>
      <c r="AH15" s="84" t="n"/>
      <c r="AI15" s="84" t="n"/>
      <c r="AJ15" s="84" t="n"/>
      <c r="AK15" s="84" t="n"/>
      <c r="AL15" s="84" t="n"/>
      <c r="AM15" s="84" t="n"/>
      <c r="AN15" s="84" t="n"/>
      <c r="AO15" s="84" t="n"/>
      <c r="AP15" s="84" t="n"/>
      <c r="AQ15" s="84" t="n"/>
    </row>
    <row r="16" ht="10" customHeight="1" s="236">
      <c r="B16" s="84" t="n"/>
      <c r="C16" s="84" t="n"/>
      <c r="D16" s="84" t="n"/>
      <c r="E16" s="84" t="n"/>
      <c r="F16" s="84" t="n"/>
      <c r="Y16" s="84" t="n"/>
      <c r="Z16" s="84" t="n"/>
      <c r="AA16" s="84" t="n"/>
      <c r="AB16" s="84" t="n"/>
      <c r="AC16" s="84" t="n"/>
      <c r="AD16" s="84" t="n"/>
      <c r="AE16" s="84" t="n"/>
      <c r="AG16" s="84" t="n"/>
      <c r="AH16" s="84" t="n"/>
      <c r="AI16" s="84" t="n"/>
      <c r="AJ16" s="84" t="n"/>
      <c r="AK16" s="84" t="n"/>
      <c r="AL16" s="84" t="n"/>
      <c r="AM16" s="84" t="n"/>
      <c r="AN16" s="84" t="n"/>
      <c r="AO16" s="84" t="n"/>
      <c r="AP16" s="84" t="n"/>
      <c r="AQ16" s="84" t="n"/>
    </row>
    <row r="17" ht="16" customHeight="1" s="236">
      <c r="B17" s="84" t="n"/>
      <c r="C17" s="84" t="n"/>
      <c r="D17" s="84" t="n"/>
      <c r="E17" s="84" t="n"/>
      <c r="F17" s="84" t="n"/>
      <c r="G17" s="84" t="n"/>
      <c r="H17" s="84" t="n"/>
      <c r="I17" s="84" t="n"/>
      <c r="J17" s="84" t="n"/>
      <c r="K17" s="84" t="n"/>
      <c r="L17" s="84" t="n"/>
      <c r="M17" s="84" t="n"/>
      <c r="N17" s="84" t="n"/>
      <c r="O17" s="84" t="n"/>
      <c r="Q17" s="84" t="n"/>
      <c r="R17" s="84" t="n"/>
      <c r="S17" s="84" t="n"/>
      <c r="T17" s="84" t="n"/>
      <c r="U17" s="84" t="n"/>
      <c r="V17" s="84" t="n"/>
      <c r="W17" s="84" t="n"/>
      <c r="Y17" s="84" t="n"/>
      <c r="Z17" s="84" t="n"/>
      <c r="AA17" s="84" t="n"/>
      <c r="AB17" s="84" t="n"/>
      <c r="AC17" s="84" t="n"/>
      <c r="AD17" s="84" t="n"/>
      <c r="AE17" s="84" t="n"/>
      <c r="AG17" s="84" t="n"/>
      <c r="AH17" s="84" t="n"/>
      <c r="AI17" s="84" t="n"/>
      <c r="AJ17" s="84" t="n"/>
      <c r="AK17" s="84" t="n"/>
      <c r="AL17" s="84" t="n"/>
      <c r="AM17" s="84" t="n"/>
      <c r="AN17" s="84" t="n"/>
      <c r="AO17" s="84" t="n"/>
      <c r="AP17" s="84" t="n"/>
      <c r="AQ17" s="84" t="n"/>
    </row>
    <row r="18" ht="16" customHeight="1" s="236">
      <c r="B18" s="84" t="n"/>
      <c r="C18" s="84" t="n"/>
      <c r="D18" s="84" t="n"/>
      <c r="E18" s="84" t="n"/>
      <c r="F18" s="84" t="n"/>
      <c r="G18" s="84" t="n"/>
      <c r="H18" s="84" t="n"/>
      <c r="I18" s="84" t="n"/>
      <c r="J18" s="84" t="n"/>
      <c r="K18" s="84" t="n"/>
      <c r="L18" s="84" t="n"/>
      <c r="M18" s="84" t="n"/>
      <c r="N18" s="84" t="n"/>
      <c r="O18" s="84" t="n"/>
      <c r="Q18" s="84" t="n"/>
      <c r="R18" s="84" t="n"/>
      <c r="S18" s="84" t="n"/>
      <c r="T18" s="84" t="n"/>
      <c r="U18" s="84" t="n"/>
      <c r="V18" s="84" t="n"/>
      <c r="W18" s="84" t="n"/>
      <c r="Y18" s="84" t="n"/>
      <c r="Z18" s="84" t="n"/>
      <c r="AA18" s="84" t="n"/>
      <c r="AB18" s="84" t="n"/>
      <c r="AC18" s="84" t="n"/>
      <c r="AD18" s="84" t="n"/>
      <c r="AE18" s="84" t="n"/>
      <c r="AG18" s="84" t="n"/>
      <c r="AH18" s="84" t="n"/>
      <c r="AI18" s="84" t="n"/>
      <c r="AJ18" s="84" t="n"/>
      <c r="AK18" s="84" t="n"/>
      <c r="AL18" s="84" t="n"/>
      <c r="AM18" s="84" t="n"/>
      <c r="AN18" s="84" t="n"/>
      <c r="AO18" s="84" t="n"/>
      <c r="AP18" s="84" t="n"/>
      <c r="AQ18" s="84" t="n"/>
    </row>
    <row r="19" ht="16" customHeight="1" s="236">
      <c r="B19" s="84" t="n"/>
      <c r="C19" s="84" t="n"/>
      <c r="D19" s="84" t="n"/>
      <c r="E19" s="84" t="n"/>
      <c r="F19" s="84" t="n"/>
      <c r="G19" s="84" t="n"/>
      <c r="H19" s="84" t="n"/>
      <c r="I19" s="84" t="n"/>
      <c r="J19" s="84" t="n"/>
      <c r="K19" s="84" t="n"/>
      <c r="L19" s="84" t="n"/>
      <c r="M19" s="84" t="n"/>
      <c r="N19" s="84" t="n"/>
      <c r="O19" s="84" t="n"/>
      <c r="Q19" s="84" t="n"/>
      <c r="R19" s="84" t="n"/>
      <c r="S19" s="84" t="n"/>
      <c r="T19" s="84" t="n"/>
      <c r="U19" s="84" t="n"/>
      <c r="V19" s="84" t="n"/>
      <c r="W19" s="84" t="n"/>
      <c r="Y19" s="84" t="n"/>
      <c r="Z19" s="84" t="n"/>
      <c r="AA19" s="84" t="n"/>
      <c r="AB19" s="84" t="n"/>
      <c r="AC19" s="84" t="n"/>
      <c r="AD19" s="84" t="n"/>
      <c r="AE19" s="84" t="n"/>
      <c r="AG19" s="84" t="n"/>
      <c r="AH19" s="84" t="n"/>
      <c r="AI19" s="84" t="n"/>
      <c r="AJ19" s="84" t="n"/>
      <c r="AK19" s="84" t="n"/>
      <c r="AL19" s="84" t="n"/>
      <c r="AM19" s="84" t="n"/>
      <c r="AN19" s="84" t="n"/>
      <c r="AO19" s="84" t="n"/>
      <c r="AP19" s="84" t="n"/>
      <c r="AQ19" s="84" t="n"/>
    </row>
    <row r="20" ht="16" customHeight="1" s="236">
      <c r="B20" s="84" t="n"/>
      <c r="C20" s="84" t="n"/>
      <c r="D20" s="84" t="n"/>
      <c r="E20" s="84" t="n"/>
      <c r="F20" s="84" t="n"/>
      <c r="G20" s="84" t="n"/>
      <c r="H20" s="84" t="n"/>
      <c r="I20" s="84" t="n"/>
      <c r="J20" s="84" t="n"/>
      <c r="K20" s="84" t="n"/>
      <c r="L20" s="84" t="n"/>
      <c r="M20" s="84" t="n"/>
      <c r="N20" s="84" t="n"/>
      <c r="O20" s="84" t="n"/>
      <c r="Q20" s="84" t="n"/>
      <c r="R20" s="84" t="n"/>
      <c r="S20" s="84" t="n"/>
      <c r="T20" s="84" t="n"/>
      <c r="U20" s="84" t="n"/>
      <c r="V20" s="84" t="n"/>
      <c r="W20" s="84" t="n"/>
      <c r="Y20" s="84" t="n"/>
      <c r="Z20" s="84" t="n"/>
      <c r="AA20" s="84" t="n"/>
      <c r="AB20" s="84" t="n"/>
      <c r="AC20" s="84" t="n"/>
      <c r="AD20" s="84" t="n"/>
      <c r="AE20" s="84" t="n"/>
      <c r="AG20" s="84" t="n"/>
      <c r="AH20" s="84" t="n"/>
      <c r="AI20" s="84" t="n"/>
      <c r="AJ20" s="84" t="n"/>
      <c r="AK20" s="84" t="n"/>
      <c r="AL20" s="84" t="n"/>
      <c r="AM20" s="84" t="n"/>
      <c r="AN20" s="84" t="n"/>
      <c r="AO20" s="84" t="n"/>
      <c r="AP20" s="84" t="n"/>
      <c r="AQ20" s="84" t="n"/>
    </row>
    <row r="21" ht="16" customHeight="1" s="236" thickBot="1">
      <c r="B21" s="84" t="n"/>
      <c r="C21" s="84" t="n"/>
      <c r="D21" s="84" t="n"/>
      <c r="E21" s="84" t="n"/>
      <c r="F21" s="84" t="n"/>
      <c r="G21" s="84" t="n"/>
      <c r="H21" s="84" t="n"/>
      <c r="I21" s="84" t="n"/>
      <c r="J21" s="84" t="n"/>
      <c r="K21" s="84" t="n"/>
      <c r="L21" s="84" t="n"/>
      <c r="M21" s="84" t="n"/>
      <c r="N21" s="84" t="n"/>
      <c r="O21" s="84" t="n"/>
      <c r="Q21" s="84" t="n"/>
      <c r="R21" s="84" t="n"/>
      <c r="S21" s="84" t="n"/>
      <c r="T21" s="84" t="n"/>
      <c r="U21" s="84" t="n"/>
      <c r="V21" s="84" t="n"/>
      <c r="W21" s="84" t="n"/>
      <c r="Y21" s="84" t="n"/>
      <c r="Z21" s="84" t="n"/>
      <c r="AA21" s="84" t="n"/>
      <c r="AB21" s="84" t="n"/>
      <c r="AC21" s="84" t="n"/>
      <c r="AD21" s="84" t="n"/>
      <c r="AE21" s="84" t="n"/>
      <c r="AG21" s="84" t="n"/>
      <c r="AH21" s="84" t="n"/>
      <c r="AI21" s="84" t="n"/>
      <c r="AJ21" s="84" t="n"/>
      <c r="AK21" s="84" t="n"/>
      <c r="AL21" s="84" t="n"/>
      <c r="AM21" s="84" t="n"/>
      <c r="AN21" s="84" t="n"/>
      <c r="AO21" s="84" t="n"/>
      <c r="AP21" s="84" t="n"/>
      <c r="AQ21" s="84" t="n"/>
    </row>
    <row r="22" ht="50" customHeight="1" s="236" thickBot="1" thickTop="1">
      <c r="B22" s="84" t="n"/>
      <c r="C22" s="84" t="n"/>
      <c r="D22" s="84" t="n"/>
      <c r="E22" s="84" t="n"/>
      <c r="F22" s="84" t="n"/>
      <c r="G22" s="87" t="n"/>
      <c r="H22" s="84" t="n"/>
      <c r="I22" s="199" t="inlineStr">
        <is>
          <t>Value of Service Delivered</t>
        </is>
      </c>
      <c r="J22" s="200" t="n"/>
      <c r="K22" s="200" t="n"/>
      <c r="L22" s="200" t="n"/>
      <c r="M22" s="200" t="n"/>
      <c r="N22" s="201" t="n"/>
      <c r="O22" s="87" t="n"/>
      <c r="P22" s="148" t="n"/>
      <c r="Q22" s="84" t="n"/>
      <c r="R22" s="199" t="inlineStr">
        <is>
          <t>Value of QALYs Gained</t>
        </is>
      </c>
      <c r="S22" s="200" t="n"/>
      <c r="T22" s="200" t="n"/>
      <c r="U22" s="200" t="n"/>
      <c r="V22" s="201" t="n"/>
      <c r="W22" s="87" t="n"/>
      <c r="X22" s="148" t="n"/>
      <c r="Y22" s="84" t="n"/>
      <c r="Z22" s="199" t="inlineStr">
        <is>
          <t>Value of ED Visits Diverted</t>
        </is>
      </c>
      <c r="AA22" s="200" t="n"/>
      <c r="AB22" s="200" t="n"/>
      <c r="AC22" s="200" t="n"/>
      <c r="AD22" s="201" t="n"/>
      <c r="AE22" s="84" t="n"/>
      <c r="AF22" s="148" t="n"/>
      <c r="AG22" s="84" t="n"/>
      <c r="AH22" s="84" t="n"/>
      <c r="AI22" s="84" t="n"/>
      <c r="AJ22" s="84" t="n"/>
      <c r="AK22" s="84" t="n"/>
      <c r="AL22" s="84" t="n"/>
      <c r="AM22" s="84" t="n"/>
      <c r="AN22" s="84" t="n"/>
      <c r="AO22" s="84" t="n"/>
      <c r="AP22" s="84" t="n"/>
      <c r="AQ22" s="84" t="n"/>
    </row>
    <row r="23" ht="21" customHeight="1" s="236" thickBot="1" thickTop="1">
      <c r="B23" s="84" t="n"/>
      <c r="C23" s="84" t="n"/>
      <c r="D23" s="84" t="n"/>
      <c r="E23" s="84" t="n"/>
      <c r="F23" s="84" t="n"/>
      <c r="G23" s="84" t="n"/>
      <c r="H23" s="84" t="n"/>
      <c r="I23" s="85" t="n"/>
      <c r="J23" s="85" t="n"/>
      <c r="K23" s="85" t="n"/>
      <c r="L23" s="85" t="n"/>
      <c r="M23" s="85" t="n"/>
      <c r="N23" s="85" t="n"/>
      <c r="O23" s="84" t="n"/>
      <c r="Q23" s="84" t="n"/>
      <c r="R23" s="84" t="n"/>
      <c r="S23" s="84" t="n"/>
      <c r="T23" s="84" t="n"/>
      <c r="U23" s="84" t="n"/>
      <c r="V23" s="84" t="n"/>
      <c r="W23" s="84" t="n"/>
      <c r="Y23" s="84" t="n"/>
      <c r="Z23" s="84" t="n"/>
      <c r="AA23" s="84" t="n"/>
      <c r="AB23" s="84" t="n"/>
      <c r="AC23" s="84" t="n"/>
      <c r="AD23" s="84" t="n"/>
      <c r="AE23" s="84" t="n"/>
      <c r="AG23" s="84" t="n"/>
      <c r="AH23" s="84" t="n"/>
      <c r="AI23" s="84" t="n"/>
      <c r="AJ23" s="84" t="n"/>
      <c r="AK23" s="84" t="n"/>
      <c r="AL23" s="84" t="n"/>
      <c r="AM23" s="84" t="n"/>
      <c r="AN23" s="84" t="n"/>
      <c r="AO23" s="84" t="n"/>
      <c r="AP23" s="84" t="n"/>
      <c r="AQ23" s="84" t="n"/>
    </row>
    <row r="24" ht="50" customHeight="1" s="236" thickBot="1" thickTop="1">
      <c r="B24" s="84" t="n"/>
      <c r="C24" s="84" t="n"/>
      <c r="D24" s="84" t="n"/>
      <c r="E24" s="84" t="n"/>
      <c r="F24" s="84" t="n"/>
      <c r="G24" s="88" t="n"/>
      <c r="H24" s="84" t="n"/>
      <c r="I24" s="314">
        <f>'1. Reimbursement Value'!C63</f>
        <v/>
      </c>
      <c r="J24" s="203" t="n"/>
      <c r="K24" s="203" t="n"/>
      <c r="L24" s="203" t="n"/>
      <c r="M24" s="203" t="n"/>
      <c r="N24" s="204" t="n"/>
      <c r="O24" s="88" t="n"/>
      <c r="P24" s="150" t="n"/>
      <c r="Q24" s="86" t="n"/>
      <c r="R24" s="314">
        <f>'2. Improved Health'!K22</f>
        <v/>
      </c>
      <c r="S24" s="203" t="n"/>
      <c r="T24" s="203" t="n"/>
      <c r="U24" s="203" t="n"/>
      <c r="V24" s="204" t="n"/>
      <c r="W24" s="88" t="n"/>
      <c r="X24" s="150" t="n"/>
      <c r="Y24" s="84" t="n"/>
      <c r="Z24" s="314">
        <f>AC44</f>
        <v/>
      </c>
      <c r="AA24" s="203" t="n"/>
      <c r="AB24" s="203" t="n"/>
      <c r="AC24" s="203" t="n"/>
      <c r="AD24" s="204" t="n"/>
      <c r="AE24" s="84" t="n"/>
      <c r="AF24" s="150" t="n"/>
      <c r="AG24" s="84" t="n"/>
      <c r="AH24" s="84" t="n"/>
      <c r="AI24" s="84" t="n"/>
      <c r="AJ24" s="84" t="n"/>
      <c r="AK24" s="84" t="n"/>
      <c r="AL24" s="84" t="n"/>
      <c r="AM24" s="84" t="n"/>
      <c r="AN24" s="84" t="n"/>
      <c r="AO24" s="84" t="n"/>
      <c r="AP24" s="84" t="n"/>
      <c r="AQ24" s="84" t="n"/>
    </row>
    <row r="25" ht="16" customHeight="1" s="236" thickTop="1">
      <c r="B25" s="84" t="n"/>
      <c r="C25" s="84" t="n"/>
      <c r="D25" s="84" t="n"/>
      <c r="E25" s="84" t="n"/>
      <c r="F25" s="84" t="n"/>
      <c r="G25" s="88" t="n"/>
      <c r="H25" s="84" t="n"/>
      <c r="I25" s="88" t="n"/>
      <c r="J25" s="88" t="n"/>
      <c r="K25" s="88" t="n"/>
      <c r="L25" s="88" t="n"/>
      <c r="M25" s="88" t="n"/>
      <c r="N25" s="88" t="n"/>
      <c r="O25" s="88" t="n"/>
      <c r="P25" s="150" t="n"/>
      <c r="Q25" s="88" t="n"/>
      <c r="R25" s="88" t="n"/>
      <c r="S25" s="88" t="n"/>
      <c r="T25" s="88" t="n"/>
      <c r="U25" s="88" t="n"/>
      <c r="V25" s="88" t="n"/>
      <c r="W25" s="88" t="n"/>
      <c r="X25" s="150" t="n"/>
      <c r="Y25" s="88" t="n"/>
      <c r="Z25" s="88" t="n"/>
      <c r="AA25" s="88" t="n"/>
      <c r="AB25" s="88" t="n"/>
      <c r="AC25" s="88" t="n"/>
      <c r="AD25" s="88" t="n"/>
      <c r="AE25" s="88" t="n"/>
      <c r="AF25" s="150" t="n"/>
      <c r="AG25" s="84" t="n"/>
      <c r="AH25" s="84" t="n"/>
      <c r="AI25" s="84" t="n"/>
      <c r="AJ25" s="84" t="n"/>
      <c r="AK25" s="84" t="n"/>
      <c r="AL25" s="84" t="n"/>
      <c r="AM25" s="84" t="n"/>
      <c r="AN25" s="84" t="n"/>
      <c r="AO25" s="84" t="n"/>
      <c r="AP25" s="84" t="n"/>
      <c r="AQ25" s="84" t="n"/>
    </row>
    <row r="26" ht="16" customHeight="1" s="236">
      <c r="B26" s="84" t="n"/>
      <c r="C26" s="84" t="n"/>
      <c r="D26" s="84" t="n"/>
      <c r="E26" s="84" t="n"/>
      <c r="F26" s="84" t="n"/>
      <c r="G26" s="88" t="n"/>
      <c r="H26" s="84" t="n"/>
      <c r="I26" s="88" t="n"/>
      <c r="J26" s="88" t="n"/>
      <c r="K26" s="88" t="n"/>
      <c r="L26" s="88" t="n"/>
      <c r="M26" s="88" t="n"/>
      <c r="N26" s="88" t="n"/>
      <c r="O26" s="88" t="n"/>
      <c r="P26" s="150" t="n"/>
      <c r="Q26" s="88" t="n"/>
      <c r="R26" s="88" t="n"/>
      <c r="S26" s="88" t="n"/>
      <c r="T26" s="88" t="n"/>
      <c r="U26" s="88" t="n"/>
      <c r="V26" s="88" t="n"/>
      <c r="W26" s="88" t="n"/>
      <c r="X26" s="150" t="n"/>
      <c r="Y26" s="88" t="n"/>
      <c r="Z26" s="88" t="n"/>
      <c r="AA26" s="88" t="n"/>
      <c r="AB26" s="88" t="n"/>
      <c r="AC26" s="88" t="n"/>
      <c r="AD26" s="88" t="n"/>
      <c r="AE26" s="88" t="n"/>
      <c r="AF26" s="150" t="n"/>
      <c r="AG26" s="84" t="n"/>
      <c r="AH26" s="84" t="n"/>
      <c r="AI26" s="84" t="n"/>
      <c r="AJ26" s="84" t="n"/>
      <c r="AK26" s="84" t="n"/>
      <c r="AL26" s="84" t="n"/>
      <c r="AM26" s="84" t="n"/>
      <c r="AN26" s="84" t="n"/>
      <c r="AO26" s="84" t="n"/>
      <c r="AP26" s="84" t="n"/>
      <c r="AQ26" s="84" t="n"/>
    </row>
    <row r="27" ht="17" customHeight="1" s="236" thickBot="1">
      <c r="B27" s="84" t="n"/>
      <c r="C27" s="84" t="n"/>
      <c r="D27" s="84" t="n"/>
      <c r="E27" s="84" t="n"/>
      <c r="F27" s="84" t="n"/>
      <c r="G27" s="84" t="n"/>
      <c r="H27" s="84" t="n"/>
      <c r="I27" s="84" t="n"/>
      <c r="J27" s="84" t="n"/>
      <c r="K27" s="84" t="n"/>
      <c r="L27" s="84" t="n"/>
      <c r="M27" s="84" t="n"/>
      <c r="N27" s="84" t="n"/>
      <c r="O27" s="84" t="n"/>
      <c r="Q27" s="84" t="n"/>
      <c r="R27" s="84" t="n"/>
      <c r="S27" s="84" t="n"/>
      <c r="T27" s="84" t="n"/>
      <c r="U27" s="84" t="n"/>
      <c r="V27" s="84" t="n"/>
      <c r="W27" s="84" t="n"/>
      <c r="Y27" s="84" t="n"/>
      <c r="Z27" s="84" t="n"/>
      <c r="AA27" s="84" t="n"/>
      <c r="AB27" s="84" t="n"/>
      <c r="AC27" s="84" t="n"/>
      <c r="AD27" s="84" t="n"/>
      <c r="AE27" s="84" t="n"/>
      <c r="AG27" s="84" t="n"/>
      <c r="AH27" s="84" t="n"/>
      <c r="AI27" s="84" t="n"/>
      <c r="AJ27" s="84" t="n"/>
      <c r="AK27" s="84" t="n"/>
      <c r="AL27" s="84" t="n"/>
      <c r="AM27" s="84" t="n"/>
      <c r="AN27" s="84" t="n"/>
      <c r="AO27" s="84" t="n"/>
      <c r="AP27" s="84" t="n"/>
      <c r="AQ27" s="84" t="n"/>
    </row>
    <row r="28" ht="49" customHeight="1" s="236" thickBot="1" thickTop="1">
      <c r="B28" s="84" t="n"/>
      <c r="C28" s="84" t="n"/>
      <c r="D28" s="84" t="n"/>
      <c r="E28" s="84" t="n"/>
      <c r="F28" s="84" t="n"/>
      <c r="G28" s="84" t="n"/>
      <c r="H28" s="84" t="n"/>
      <c r="I28" s="199" t="inlineStr">
        <is>
          <t>Total # of Services Delivered</t>
        </is>
      </c>
      <c r="J28" s="200" t="n"/>
      <c r="K28" s="200" t="n"/>
      <c r="L28" s="200" t="n"/>
      <c r="M28" s="200" t="n"/>
      <c r="N28" s="201" t="n"/>
      <c r="O28" s="84" t="n"/>
      <c r="Q28" s="84" t="n"/>
      <c r="R28" s="199" t="inlineStr">
        <is>
          <t>Total QALYs Gained</t>
        </is>
      </c>
      <c r="S28" s="200" t="n"/>
      <c r="T28" s="200" t="n"/>
      <c r="U28" s="200" t="n"/>
      <c r="V28" s="201" t="n"/>
      <c r="W28" s="84" t="n"/>
      <c r="Y28" s="84" t="n"/>
      <c r="Z28" s="199" t="inlineStr">
        <is>
          <t>Total ED Visits Diverted</t>
        </is>
      </c>
      <c r="AA28" s="200" t="n"/>
      <c r="AB28" s="200" t="n"/>
      <c r="AC28" s="200" t="n"/>
      <c r="AD28" s="201" t="n"/>
      <c r="AE28" s="84" t="n"/>
      <c r="AG28" s="84" t="n"/>
      <c r="AH28" s="84" t="n"/>
      <c r="AI28" s="84" t="n"/>
      <c r="AJ28" s="84" t="n"/>
      <c r="AK28" s="84" t="n"/>
      <c r="AL28" s="84" t="n"/>
      <c r="AM28" s="84" t="n"/>
      <c r="AN28" s="84" t="n"/>
      <c r="AO28" s="84" t="n"/>
      <c r="AP28" s="84" t="n"/>
      <c r="AQ28" s="84" t="n"/>
    </row>
    <row r="29" ht="21" customHeight="1" s="236" thickBot="1" thickTop="1">
      <c r="B29" s="84" t="n"/>
      <c r="C29" s="84" t="n"/>
      <c r="D29" s="84" t="n"/>
      <c r="E29" s="84" t="n"/>
      <c r="F29" s="84" t="n"/>
      <c r="G29" s="84" t="n"/>
      <c r="H29" s="84" t="n"/>
      <c r="I29" s="84" t="n"/>
      <c r="J29" s="84" t="n"/>
      <c r="K29" s="84" t="n"/>
      <c r="L29" s="84" t="n"/>
      <c r="M29" s="84" t="n"/>
      <c r="N29" s="84" t="n"/>
      <c r="O29" s="84" t="n"/>
      <c r="Q29" s="84" t="n"/>
      <c r="R29" s="84" t="n"/>
      <c r="S29" s="84" t="n"/>
      <c r="T29" s="84" t="n"/>
      <c r="U29" s="84" t="n"/>
      <c r="V29" s="84" t="n"/>
      <c r="W29" s="84" t="n"/>
      <c r="Y29" s="84" t="n"/>
      <c r="Z29" s="84" t="n"/>
      <c r="AA29" s="84" t="n"/>
      <c r="AB29" s="84" t="n"/>
      <c r="AC29" s="84" t="n"/>
      <c r="AD29" s="84" t="n"/>
      <c r="AE29" s="84" t="n"/>
      <c r="AG29" s="84" t="n"/>
      <c r="AH29" s="84" t="n"/>
      <c r="AI29" s="84" t="n"/>
      <c r="AJ29" s="84" t="n"/>
      <c r="AK29" s="84" t="n"/>
      <c r="AL29" s="84" t="n"/>
      <c r="AM29" s="84" t="n"/>
      <c r="AN29" s="84" t="n"/>
      <c r="AO29" s="84" t="n"/>
      <c r="AP29" s="84" t="n"/>
      <c r="AQ29" s="84" t="n"/>
    </row>
    <row r="30" ht="49" customHeight="1" s="236" thickBot="1" thickTop="1">
      <c r="B30" s="84" t="n"/>
      <c r="C30" s="84" t="n"/>
      <c r="D30" s="84" t="n"/>
      <c r="E30" s="84" t="n"/>
      <c r="F30" s="84" t="n"/>
      <c r="G30" s="84" t="n"/>
      <c r="H30" s="84" t="n"/>
      <c r="I30" s="202">
        <f>TEXT(L45, "#,##0") &amp; " Services Delivered"</f>
        <v/>
      </c>
      <c r="J30" s="203" t="n"/>
      <c r="K30" s="203" t="n"/>
      <c r="L30" s="203" t="n"/>
      <c r="M30" s="203" t="n"/>
      <c r="N30" s="204" t="n"/>
      <c r="O30" s="84" t="n"/>
      <c r="Q30" s="84" t="n"/>
      <c r="R30" s="217">
        <f>TEXT(S48,"#,##0") &amp; " QALYs Gained"</f>
        <v/>
      </c>
      <c r="S30" s="203" t="n"/>
      <c r="T30" s="203" t="n"/>
      <c r="U30" s="203" t="n"/>
      <c r="V30" s="204" t="n"/>
      <c r="W30" s="84" t="n"/>
      <c r="Y30" s="84" t="n"/>
      <c r="Z30" s="202">
        <f>TEXT(AC40, "#,##0") &amp; " ED Visits Diverted"</f>
        <v/>
      </c>
      <c r="AA30" s="203" t="n"/>
      <c r="AB30" s="203" t="n"/>
      <c r="AC30" s="203" t="n"/>
      <c r="AD30" s="204" t="n"/>
      <c r="AE30" s="84" t="n"/>
      <c r="AG30" s="84" t="n"/>
      <c r="AH30" s="84" t="n"/>
      <c r="AI30" s="84" t="n"/>
      <c r="AJ30" s="84" t="n"/>
      <c r="AK30" s="84" t="n"/>
      <c r="AL30" s="84" t="n"/>
      <c r="AM30" s="84" t="n"/>
      <c r="AN30" s="84" t="n"/>
      <c r="AO30" s="84" t="n"/>
      <c r="AP30" s="84" t="n"/>
      <c r="AQ30" s="84" t="n"/>
    </row>
    <row r="31" ht="17" customHeight="1" s="236" thickTop="1">
      <c r="B31" s="84" t="n"/>
      <c r="C31" s="84" t="n"/>
      <c r="D31" s="84" t="n"/>
      <c r="E31" s="84" t="n"/>
      <c r="F31" s="84" t="n"/>
      <c r="G31" s="84" t="n"/>
      <c r="H31" s="84" t="n"/>
      <c r="I31" s="84" t="n"/>
      <c r="J31" s="84" t="n"/>
      <c r="K31" s="84" t="n"/>
      <c r="L31" s="84" t="n"/>
      <c r="M31" s="84" t="n"/>
      <c r="N31" s="84" t="n"/>
      <c r="O31" s="84" t="n"/>
      <c r="Q31" s="84" t="n"/>
      <c r="R31" s="84" t="n"/>
      <c r="S31" s="84" t="n"/>
      <c r="T31" s="84" t="n"/>
      <c r="U31" s="84" t="n"/>
      <c r="V31" s="84" t="n"/>
      <c r="W31" s="84" t="n"/>
      <c r="Y31" s="84" t="n"/>
      <c r="Z31" s="84" t="n"/>
      <c r="AA31" s="84" t="n"/>
      <c r="AB31" s="84" t="n"/>
      <c r="AC31" s="84" t="n"/>
      <c r="AD31" s="84" t="n"/>
      <c r="AE31" s="84" t="n"/>
      <c r="AG31" s="84" t="n"/>
      <c r="AH31" s="84" t="n"/>
      <c r="AI31" s="84" t="n"/>
      <c r="AJ31" s="84" t="n"/>
      <c r="AK31" s="84" t="n"/>
      <c r="AL31" s="84" t="n"/>
      <c r="AM31" s="84" t="n"/>
      <c r="AN31" s="84" t="n"/>
      <c r="AO31" s="84" t="n"/>
      <c r="AP31" s="84" t="n"/>
      <c r="AQ31" s="84" t="n"/>
    </row>
    <row r="32">
      <c r="B32" s="84" t="n"/>
      <c r="C32" s="84" t="n"/>
      <c r="D32" s="84" t="n"/>
      <c r="E32" s="84" t="n"/>
      <c r="F32" s="84" t="n"/>
      <c r="G32" s="84" t="n"/>
      <c r="H32" s="84" t="n"/>
      <c r="I32" s="84" t="n"/>
      <c r="J32" s="84" t="n"/>
      <c r="K32" s="84" t="n"/>
      <c r="L32" s="84" t="n"/>
      <c r="M32" s="84" t="n"/>
      <c r="N32" s="84" t="n"/>
      <c r="O32" s="84" t="n"/>
      <c r="Q32" s="84" t="n"/>
      <c r="R32" s="84" t="n"/>
      <c r="S32" s="84" t="n"/>
      <c r="T32" s="84" t="n"/>
      <c r="U32" s="84" t="n"/>
      <c r="V32" s="84" t="n"/>
      <c r="W32" s="84" t="n"/>
      <c r="Y32" s="84" t="n"/>
      <c r="Z32" s="84" t="n"/>
      <c r="AA32" s="84" t="n"/>
      <c r="AB32" s="84" t="n"/>
      <c r="AC32" s="84" t="n"/>
      <c r="AD32" s="84" t="n"/>
      <c r="AE32" s="84" t="n"/>
      <c r="AG32" s="84" t="n"/>
      <c r="AH32" s="84" t="n"/>
      <c r="AI32" s="84" t="n"/>
      <c r="AJ32" s="84" t="n"/>
      <c r="AK32" s="84" t="n"/>
      <c r="AL32" s="84" t="n"/>
      <c r="AM32" s="84" t="n"/>
      <c r="AN32" s="84" t="n"/>
      <c r="AO32" s="84" t="n"/>
      <c r="AP32" s="84" t="n"/>
      <c r="AQ32" s="84" t="n"/>
    </row>
    <row r="33" ht="47" customHeight="1" s="236">
      <c r="B33" s="84" t="n"/>
      <c r="C33" s="84" t="n"/>
      <c r="D33" s="84" t="n"/>
      <c r="E33" s="84" t="n"/>
      <c r="F33" s="84" t="n"/>
      <c r="G33" s="84" t="n"/>
      <c r="H33" s="84" t="n"/>
      <c r="I33" s="218">
        <f>"Volunteer Time Served: " &amp; TEXT('1. Reimbursement Value'!C24,"#,##0") &amp; " Hours"</f>
        <v/>
      </c>
      <c r="O33" s="95" t="n"/>
      <c r="P33" s="151" t="n"/>
      <c r="Q33" s="95" t="n"/>
      <c r="R33" s="218">
        <f>"Total Patients Served: "&amp; TEXT('2. Improved Health'!C5,"#,##0") &amp; " Patients"</f>
        <v/>
      </c>
      <c r="W33" s="84" t="n"/>
      <c r="Y33" s="84" t="n"/>
      <c r="Z33" s="218">
        <f>"Medical ED Cost Savings: " &amp;  TEXT(AB45,"$#,##0")</f>
        <v/>
      </c>
      <c r="AE33" s="84" t="n"/>
      <c r="AG33" s="84" t="n"/>
      <c r="AH33" s="84" t="n"/>
      <c r="AI33" s="84" t="n"/>
      <c r="AJ33" s="84" t="n"/>
      <c r="AK33" s="84" t="n"/>
      <c r="AL33" s="84" t="n"/>
      <c r="AM33" s="84" t="n"/>
      <c r="AN33" s="84" t="n"/>
      <c r="AO33" s="84" t="n"/>
      <c r="AP33" s="84" t="n"/>
      <c r="AQ33" s="84" t="n"/>
    </row>
    <row r="34" ht="30" customHeight="1" s="236">
      <c r="B34" s="84" t="n"/>
      <c r="C34" s="84" t="n"/>
      <c r="D34" s="84" t="n"/>
      <c r="E34" s="84" t="n"/>
      <c r="F34" s="84" t="n"/>
      <c r="G34" s="84" t="n"/>
      <c r="H34" s="84" t="n"/>
      <c r="I34" s="84" t="n"/>
      <c r="J34" s="84" t="n"/>
      <c r="K34" s="84" t="n"/>
      <c r="L34" s="84" t="n"/>
      <c r="M34" s="84" t="n"/>
      <c r="N34" s="84" t="n"/>
      <c r="O34" s="95" t="n"/>
      <c r="P34" s="151" t="n"/>
      <c r="Q34" s="95" t="n"/>
      <c r="R34" s="269" t="n"/>
      <c r="W34" s="84" t="n"/>
      <c r="Y34" s="84" t="n"/>
      <c r="Z34" s="84" t="n"/>
      <c r="AA34" s="84" t="n"/>
      <c r="AB34" s="84" t="n"/>
      <c r="AC34" s="84" t="n"/>
      <c r="AD34" s="84" t="n"/>
      <c r="AE34" s="84" t="n"/>
      <c r="AG34" s="84" t="n"/>
      <c r="AH34" s="84" t="n"/>
      <c r="AI34" s="84" t="n"/>
      <c r="AJ34" s="84" t="n"/>
      <c r="AK34" s="84" t="n"/>
      <c r="AL34" s="84" t="n"/>
      <c r="AM34" s="84" t="n"/>
      <c r="AN34" s="84" t="n"/>
      <c r="AO34" s="84" t="n"/>
      <c r="AP34" s="84" t="n"/>
      <c r="AQ34" s="84" t="n"/>
    </row>
    <row r="35" ht="47" customHeight="1" s="236">
      <c r="B35" s="84" t="n"/>
      <c r="C35" s="84" t="n"/>
      <c r="D35" s="84" t="n"/>
      <c r="E35" s="84" t="n"/>
      <c r="F35" s="84" t="n"/>
      <c r="G35" s="84" t="n"/>
      <c r="H35" s="84" t="n"/>
      <c r="I35" s="315">
        <f>"Value of Volunteer Time: " &amp; TEXT('1. Reimbursement Value'!C67,"$#,##0")</f>
        <v/>
      </c>
      <c r="O35" s="95" t="n"/>
      <c r="P35" s="151" t="n"/>
      <c r="Q35" s="95" t="n"/>
      <c r="W35" s="84" t="n"/>
      <c r="Y35" s="84" t="n"/>
      <c r="Z35" s="315">
        <f>"Dental ED Cost Savings: " &amp; TEXT(AB46, "$#,##0")</f>
        <v/>
      </c>
      <c r="AE35" s="84" t="n"/>
      <c r="AG35" s="84" t="n"/>
      <c r="AH35" s="315" t="inlineStr">
        <is>
          <t>Demographic Information</t>
        </is>
      </c>
      <c r="AM35" s="84" t="n"/>
      <c r="AN35" s="84" t="n"/>
      <c r="AO35" s="84" t="n"/>
      <c r="AP35" s="84" t="n"/>
      <c r="AQ35" s="84" t="n"/>
    </row>
    <row r="36" ht="39" customHeight="1" s="236">
      <c r="B36" s="84" t="n"/>
      <c r="C36" s="84" t="n"/>
      <c r="D36" s="84" t="n"/>
      <c r="E36" s="84" t="n"/>
      <c r="F36" s="84" t="n"/>
      <c r="G36" s="84" t="n"/>
      <c r="H36" s="84" t="n"/>
      <c r="I36" s="84" t="n"/>
      <c r="J36" s="84" t="n"/>
      <c r="K36" s="84" t="n"/>
      <c r="L36" s="84" t="n"/>
      <c r="M36" s="84" t="n"/>
      <c r="N36" s="84" t="n"/>
      <c r="O36" s="95" t="n"/>
      <c r="P36" s="151" t="n"/>
      <c r="Q36" s="95" t="n"/>
      <c r="R36" s="84" t="n"/>
      <c r="S36" s="84" t="n"/>
      <c r="T36" s="84" t="n"/>
      <c r="U36" s="84" t="n"/>
      <c r="V36" s="84" t="n"/>
      <c r="W36" s="84" t="n"/>
      <c r="Y36" s="84" t="n"/>
      <c r="Z36" s="96" t="n"/>
      <c r="AA36" s="84" t="n"/>
      <c r="AB36" s="84" t="n"/>
      <c r="AC36" s="109" t="n"/>
      <c r="AD36" s="109" t="n"/>
      <c r="AE36" s="84" t="n"/>
      <c r="AG36" s="84" t="n"/>
      <c r="AH36" s="84" t="n"/>
      <c r="AI36" s="84" t="n"/>
      <c r="AJ36" s="84" t="n"/>
      <c r="AK36" s="84" t="n"/>
      <c r="AL36" s="84" t="n"/>
      <c r="AM36" s="84" t="n"/>
      <c r="AN36" s="84" t="n"/>
      <c r="AO36" s="84" t="n"/>
      <c r="AP36" s="84" t="n"/>
      <c r="AQ36" s="84" t="n"/>
    </row>
    <row r="37" ht="32" customHeight="1" s="236" thickBot="1">
      <c r="B37" s="84" t="n"/>
      <c r="C37" s="84" t="n"/>
      <c r="D37" s="84" t="n"/>
      <c r="E37" s="84" t="n"/>
      <c r="F37" s="84" t="n"/>
      <c r="G37" s="84" t="n"/>
      <c r="H37" s="84" t="n"/>
      <c r="I37" s="205" t="inlineStr">
        <is>
          <t>Service Type</t>
        </is>
      </c>
      <c r="J37" s="206" t="n"/>
      <c r="K37" s="206" t="n"/>
      <c r="L37" s="246" t="inlineStr">
        <is>
          <t># of Services</t>
        </is>
      </c>
      <c r="M37" s="207" t="inlineStr">
        <is>
          <t>Value Delivered</t>
        </is>
      </c>
      <c r="N37" s="206" t="n"/>
      <c r="O37" s="94" t="n"/>
      <c r="P37" s="152" t="n"/>
      <c r="Q37" s="94" t="n"/>
      <c r="R37" s="270" t="inlineStr">
        <is>
          <t>Service Type</t>
        </is>
      </c>
      <c r="S37" s="180" t="inlineStr">
        <is>
          <t>QALYs Gained</t>
        </is>
      </c>
      <c r="U37" s="180" t="inlineStr">
        <is>
          <t>QALY Value</t>
        </is>
      </c>
      <c r="W37" s="84" t="n"/>
      <c r="Y37" s="84" t="n"/>
      <c r="Z37" s="84" t="n"/>
      <c r="AA37" s="84" t="n"/>
      <c r="AB37" s="84" t="n"/>
      <c r="AC37" s="84" t="n"/>
      <c r="AD37" s="84" t="n"/>
      <c r="AE37" s="84" t="n"/>
      <c r="AG37" s="84" t="n"/>
      <c r="AH37" s="270" t="inlineStr">
        <is>
          <t>Income Demographics</t>
        </is>
      </c>
      <c r="AI37" s="180" t="inlineStr">
        <is>
          <t>% of Patients</t>
        </is>
      </c>
      <c r="AK37" s="180" t="inlineStr">
        <is>
          <t># of Patients</t>
        </is>
      </c>
      <c r="AM37" s="84" t="n"/>
      <c r="AN37" s="84" t="n"/>
      <c r="AO37" s="84" t="n"/>
      <c r="AP37" s="84" t="n"/>
      <c r="AQ37" s="84" t="n"/>
    </row>
    <row r="38" ht="31" customHeight="1" s="236">
      <c r="B38" s="84" t="n"/>
      <c r="C38" s="84" t="n"/>
      <c r="D38" s="84" t="n"/>
      <c r="E38" s="84" t="n"/>
      <c r="F38" s="84" t="n"/>
      <c r="G38" s="84" t="n"/>
      <c r="H38" s="84" t="n"/>
      <c r="I38" s="122">
        <f>'Dashboard Data'!B2</f>
        <v/>
      </c>
      <c r="J38" s="123" t="n"/>
      <c r="K38" s="123" t="n"/>
      <c r="L38" s="142">
        <f>'1. Reimbursement Value'!C10</f>
        <v/>
      </c>
      <c r="M38" s="316">
        <f>'Dashboard Data'!C2</f>
        <v/>
      </c>
      <c r="N38" s="222" t="n"/>
      <c r="O38" s="94" t="n"/>
      <c r="P38" s="152" t="n"/>
      <c r="Q38" s="94" t="n"/>
      <c r="R38" s="128" t="inlineStr">
        <is>
          <t>Obesity Screen</t>
        </is>
      </c>
      <c r="S38" s="223">
        <f>'2. Improved Health'!J11</f>
        <v/>
      </c>
      <c r="T38" s="221" t="n"/>
      <c r="U38" s="317">
        <f>'2. Improved Health'!K11</f>
        <v/>
      </c>
      <c r="V38" s="222" t="n"/>
      <c r="W38" s="116" t="n"/>
      <c r="Y38" s="84" t="n"/>
      <c r="Z38" s="137" t="inlineStr">
        <is>
          <t xml:space="preserve">Average Cost per Clinic Patient ($):	</t>
        </is>
      </c>
      <c r="AA38" s="138" t="n"/>
      <c r="AB38" s="220">
        <f>'3. Diverted ED Health'!D33</f>
        <v/>
      </c>
      <c r="AC38" s="221" t="n"/>
      <c r="AD38" s="222" t="n"/>
      <c r="AE38" s="84" t="n"/>
      <c r="AG38" s="84" t="n"/>
      <c r="AH38" s="128" t="inlineStr">
        <is>
          <t>Below 100% of FPL</t>
        </is>
      </c>
      <c r="AI38" s="182">
        <f>AK38/'2. Improved Health'!$C$5</f>
        <v/>
      </c>
      <c r="AJ38" s="222" t="n"/>
      <c r="AK38" s="184">
        <f t="array" ref="AK38">IF(AND(R12 = "ALL",I12 = "ALL"), SUMPRODUCT('Raw Model Inputs'!BH:BH),
IF(AND(R12 = "ALL", NOT(I12 = "ALL")), SUMPRODUCT(--('Raw Model Inputs'!B:B=I12),'Raw Model Inputs'!BH:BH),
IF(AND(I12 = "ALL", NOT(R12 = "ALL")), SUMPRODUCT(--('Raw Model Inputs'!A:A=R12),'Raw Model Inputs'!BH:BH),
SUMPRODUCT(--('Raw Model Inputs'!A:A=R12),--('Raw Model Inputs'!B:B=I12),'Raw Model Inputs'!BH:BH))))</f>
        <v/>
      </c>
      <c r="AL38" s="222" t="n"/>
      <c r="AM38" s="84" t="n"/>
      <c r="AN38" s="84" t="n"/>
      <c r="AO38" s="84" t="n"/>
      <c r="AP38" s="84" t="n"/>
      <c r="AQ38" s="84" t="n"/>
    </row>
    <row r="39" ht="31" customHeight="1" s="236">
      <c r="B39" s="84" t="n"/>
      <c r="C39" s="84" t="n"/>
      <c r="D39" s="84" t="n"/>
      <c r="E39" s="84" t="n"/>
      <c r="F39" s="84" t="n"/>
      <c r="G39" s="84" t="n"/>
      <c r="H39" s="84" t="n"/>
      <c r="I39" s="119">
        <f>'Dashboard Data'!B3</f>
        <v/>
      </c>
      <c r="J39" s="117" t="n"/>
      <c r="K39" s="117" t="n"/>
      <c r="L39" s="143">
        <f>'1. Reimbursement Value'!C7+'1. Reimbursement Value'!C8</f>
        <v/>
      </c>
      <c r="M39" s="318">
        <f>'Dashboard Data'!C3</f>
        <v/>
      </c>
      <c r="N39" s="225" t="n"/>
      <c r="O39" s="94" t="n"/>
      <c r="P39" s="152" t="n"/>
      <c r="Q39" s="94" t="n"/>
      <c r="R39" s="133" t="inlineStr">
        <is>
          <t>Cholesterol Screen</t>
        </is>
      </c>
      <c r="S39" s="224">
        <f>'2. Improved Health'!J12</f>
        <v/>
      </c>
      <c r="U39" s="319">
        <f>'2. Improved Health'!K12</f>
        <v/>
      </c>
      <c r="V39" s="225" t="n"/>
      <c r="W39" s="169" t="n"/>
      <c r="Y39" s="84" t="n"/>
      <c r="Z39" s="129" t="n"/>
      <c r="AA39" s="226" t="n"/>
      <c r="AC39" s="227" t="n"/>
      <c r="AD39" s="225" t="n"/>
      <c r="AE39" s="84" t="n"/>
      <c r="AG39" s="84" t="n"/>
      <c r="AH39" s="133" t="inlineStr">
        <is>
          <t>Between 100% and 200% of FPL</t>
        </is>
      </c>
      <c r="AI39" s="170">
        <f>AK39/'2. Improved Health'!$C$5</f>
        <v/>
      </c>
      <c r="AJ39" s="225" t="n"/>
      <c r="AK39" s="172">
        <f t="array" ref="AK39">IF(AND(R12 = "ALL",I12 = "ALL"), SUMPRODUCT('Raw Model Inputs'!BI:BI),
IF(AND(R12 = "ALL", NOT(I12 = "ALL")), SUMPRODUCT(--('Raw Model Inputs'!B:B=I12),'Raw Model Inputs'!BI:BI),
IF(AND(I12 = "ALL", NOT(R12 = "ALL")), SUMPRODUCT(--('Raw Model Inputs'!A:A=R12),'Raw Model Inputs'!BI:BI),
SUMPRODUCT(--('Raw Model Inputs'!A:A=R12),--('Raw Model Inputs'!B:B=I12),'Raw Model Inputs'!BI:BI))))</f>
        <v/>
      </c>
      <c r="AL39" s="225" t="n"/>
      <c r="AM39" s="84" t="n"/>
      <c r="AN39" s="84" t="n"/>
      <c r="AO39" s="84" t="n"/>
      <c r="AP39" s="84" t="n"/>
      <c r="AQ39" s="84" t="n"/>
    </row>
    <row r="40" ht="31" customHeight="1" s="236" thickBot="1">
      <c r="B40" s="84" t="n"/>
      <c r="C40" s="84" t="n"/>
      <c r="D40" s="84" t="n"/>
      <c r="E40" s="84" t="n"/>
      <c r="F40" s="84" t="n"/>
      <c r="G40" s="84" t="n"/>
      <c r="H40" s="84" t="n"/>
      <c r="I40" s="124">
        <f>'Dashboard Data'!B4</f>
        <v/>
      </c>
      <c r="J40" s="125" t="n"/>
      <c r="K40" s="125" t="n"/>
      <c r="L40" s="144">
        <f>'1. Reimbursement Value'!C22</f>
        <v/>
      </c>
      <c r="M40" s="320">
        <f>'Dashboard Data'!C4</f>
        <v/>
      </c>
      <c r="N40" s="225" t="n"/>
      <c r="O40" s="94" t="n"/>
      <c r="P40" s="152" t="n"/>
      <c r="Q40" s="94" t="n"/>
      <c r="R40" s="130" t="inlineStr">
        <is>
          <t>HTN Screen</t>
        </is>
      </c>
      <c r="S40" s="224">
        <f>'2. Improved Health'!J13</f>
        <v/>
      </c>
      <c r="U40" s="319">
        <f>'2. Improved Health'!K13</f>
        <v/>
      </c>
      <c r="V40" s="225" t="n"/>
      <c r="W40" s="169" t="n"/>
      <c r="Y40" s="84" t="n"/>
      <c r="Z40" s="133" t="inlineStr">
        <is>
          <t>Number of Diverted ED Visits (#):</t>
        </is>
      </c>
      <c r="AA40" s="134" t="n"/>
      <c r="AB40" s="135" t="n"/>
      <c r="AC40" s="228">
        <f>'3. Diverted ED Health'!D39</f>
        <v/>
      </c>
      <c r="AD40" s="225" t="n"/>
      <c r="AE40" s="84" t="n"/>
      <c r="AG40" s="84" t="n"/>
      <c r="AH40" s="130" t="inlineStr">
        <is>
          <t>Above 200% of FPL</t>
        </is>
      </c>
      <c r="AI40" s="321">
        <f>AK40/'2. Improved Health'!$C$5</f>
        <v/>
      </c>
      <c r="AJ40" s="231" t="n"/>
      <c r="AK40" s="175">
        <f t="array" ref="AK40">IF(AND(R12 = "ALL",I12 = "ALL"), SUMPRODUCT('Raw Model Inputs'!BJ:BJ),
IF(AND(R12 = "ALL", NOT(I12 = "ALL")), SUMPRODUCT(--('Raw Model Inputs'!B:B=I12),'Raw Model Inputs'!BJ:BJ),
IF(AND(I12 = "ALL", NOT(R12 = "ALL")), SUMPRODUCT(--('Raw Model Inputs'!A:A=R12),'Raw Model Inputs'!BJ:BJ),
SUMPRODUCT(--('Raw Model Inputs'!A:A=R12),--('Raw Model Inputs'!B:B=I12),'Raw Model Inputs'!BJ:BJ))))</f>
        <v/>
      </c>
      <c r="AL40" s="225" t="n"/>
      <c r="AM40" s="84" t="n"/>
      <c r="AN40" s="84" t="n"/>
      <c r="AO40" s="84" t="n"/>
      <c r="AP40" s="84" t="n"/>
      <c r="AQ40" s="84" t="n"/>
    </row>
    <row r="41" ht="32" customHeight="1" s="236" thickBot="1">
      <c r="B41" s="84" t="n"/>
      <c r="C41" s="84" t="n"/>
      <c r="D41" s="84" t="n"/>
      <c r="E41" s="84" t="n"/>
      <c r="F41" s="84" t="n"/>
      <c r="G41" s="84" t="n"/>
      <c r="H41" s="84" t="n"/>
      <c r="I41" s="119">
        <f>'Dashboard Data'!B5</f>
        <v/>
      </c>
      <c r="J41" s="117" t="n"/>
      <c r="K41" s="117" t="n"/>
      <c r="L41" s="143">
        <f>'1. Reimbursement Value'!C20</f>
        <v/>
      </c>
      <c r="M41" s="322">
        <f>'Dashboard Data'!C5</f>
        <v/>
      </c>
      <c r="N41" s="225" t="n"/>
      <c r="O41" s="94" t="n"/>
      <c r="P41" s="152" t="n"/>
      <c r="Q41" s="94" t="n"/>
      <c r="R41" s="133" t="inlineStr">
        <is>
          <t>Influenza Vaccination</t>
        </is>
      </c>
      <c r="S41" s="224">
        <f>'2. Improved Health'!J14</f>
        <v/>
      </c>
      <c r="U41" s="319">
        <f>'2. Improved Health'!K14</f>
        <v/>
      </c>
      <c r="V41" s="225" t="n"/>
      <c r="W41" s="169" t="n"/>
      <c r="Y41" s="84" t="n"/>
      <c r="Z41" s="133" t="inlineStr">
        <is>
          <t xml:space="preserve">      Number of ED Visits Diverted (Medical)</t>
        </is>
      </c>
      <c r="AA41" s="134" t="n"/>
      <c r="AB41" s="235">
        <f>'3. Diverted ED Health'!D35</f>
        <v/>
      </c>
      <c r="AD41" s="225" t="n"/>
      <c r="AE41" s="84" t="n"/>
      <c r="AG41" s="84" t="n"/>
      <c r="AH41" s="132" t="inlineStr">
        <is>
          <t>Total</t>
        </is>
      </c>
      <c r="AI41" s="176">
        <f>SUM(AI38:AJ40)</f>
        <v/>
      </c>
      <c r="AJ41" s="233" t="n"/>
      <c r="AK41" s="178">
        <f>SUM(AK38:AL40)</f>
        <v/>
      </c>
      <c r="AL41" s="233" t="n"/>
      <c r="AM41" s="84" t="n"/>
      <c r="AN41" s="84" t="n"/>
      <c r="AO41" s="84" t="n"/>
      <c r="AP41" s="84" t="n"/>
      <c r="AQ41" s="84" t="n"/>
    </row>
    <row r="42" ht="31" customHeight="1" s="236">
      <c r="B42" s="84" t="n"/>
      <c r="C42" s="84" t="n"/>
      <c r="D42" s="84" t="n"/>
      <c r="E42" s="84" t="n"/>
      <c r="F42" s="84" t="n"/>
      <c r="G42" s="84" t="n"/>
      <c r="H42" s="84" t="n"/>
      <c r="I42" s="124">
        <f>'Dashboard Data'!B6</f>
        <v/>
      </c>
      <c r="J42" s="125" t="n"/>
      <c r="K42" s="125" t="n"/>
      <c r="L42" s="144">
        <f>'1. Reimbursement Value'!C18+'1. Reimbursement Value'!C16</f>
        <v/>
      </c>
      <c r="M42" s="323">
        <f>'Dashboard Data'!C6</f>
        <v/>
      </c>
      <c r="N42" s="225" t="n"/>
      <c r="O42" s="94" t="n"/>
      <c r="P42" s="152" t="n"/>
      <c r="Q42" s="94" t="n"/>
      <c r="R42" s="130" t="inlineStr">
        <is>
          <t>Cancer Screen</t>
        </is>
      </c>
      <c r="S42" s="224">
        <f>'2. Improved Health'!J15</f>
        <v/>
      </c>
      <c r="U42" s="319">
        <f>'2. Improved Health'!K15</f>
        <v/>
      </c>
      <c r="V42" s="225" t="n"/>
      <c r="W42" s="169" t="n"/>
      <c r="Y42" s="84" t="n"/>
      <c r="Z42" s="133" t="inlineStr">
        <is>
          <t xml:space="preserve">      Number of ED Visits Diverted (Dental)</t>
        </is>
      </c>
      <c r="AA42" s="134" t="n"/>
      <c r="AB42" s="235">
        <f>'3. Diverted ED Health'!D37</f>
        <v/>
      </c>
      <c r="AD42" s="225" t="n"/>
      <c r="AE42" s="84" t="n"/>
      <c r="AG42" s="84" t="n"/>
      <c r="AH42" s="84" t="n"/>
      <c r="AI42" s="84" t="n"/>
      <c r="AJ42" s="84" t="n"/>
      <c r="AK42" s="84" t="n"/>
      <c r="AL42" s="84" t="n"/>
      <c r="AM42" s="84" t="n"/>
      <c r="AN42" s="84" t="n"/>
      <c r="AO42" s="84" t="n"/>
      <c r="AP42" s="84" t="n"/>
      <c r="AQ42" s="84" t="n"/>
    </row>
    <row r="43" ht="32" customHeight="1" s="236" thickBot="1">
      <c r="B43" s="84" t="n"/>
      <c r="C43" s="84" t="n"/>
      <c r="D43" s="84" t="n"/>
      <c r="E43" s="84" t="n"/>
      <c r="F43" s="84" t="n"/>
      <c r="G43" s="84" t="n"/>
      <c r="H43" s="84" t="n"/>
      <c r="I43" s="119">
        <f>'Dashboard Data'!B7</f>
        <v/>
      </c>
      <c r="J43" s="117" t="n"/>
      <c r="K43" s="117" t="n"/>
      <c r="L43" s="143">
        <f>'1. Reimbursement Value'!C14</f>
        <v/>
      </c>
      <c r="M43" s="322">
        <f>'Dashboard Data'!C7</f>
        <v/>
      </c>
      <c r="N43" s="225" t="n"/>
      <c r="O43" s="94" t="n"/>
      <c r="P43" s="152" t="n"/>
      <c r="Q43" s="94" t="n"/>
      <c r="R43" s="133" t="inlineStr">
        <is>
          <t>Mental Health Visit</t>
        </is>
      </c>
      <c r="S43" s="224">
        <f>'2. Improved Health'!J16</f>
        <v/>
      </c>
      <c r="U43" s="319">
        <f>'2. Improved Health'!K16</f>
        <v/>
      </c>
      <c r="V43" s="225" t="n"/>
      <c r="W43" s="169" t="n"/>
      <c r="Y43" s="84" t="n"/>
      <c r="Z43" s="131" t="n"/>
      <c r="AA43" s="226" t="n"/>
      <c r="AC43" s="227" t="n"/>
      <c r="AD43" s="225" t="n"/>
      <c r="AE43" s="84" t="n"/>
      <c r="AG43" s="84" t="n"/>
      <c r="AH43" s="270" t="inlineStr">
        <is>
          <t>Age Demographics</t>
        </is>
      </c>
      <c r="AI43" s="180" t="inlineStr">
        <is>
          <t>% of Patients</t>
        </is>
      </c>
      <c r="AK43" s="180" t="inlineStr">
        <is>
          <t># of Patients</t>
        </is>
      </c>
      <c r="AM43" s="84" t="n"/>
      <c r="AN43" s="84" t="n"/>
      <c r="AO43" s="84" t="n"/>
      <c r="AP43" s="84" t="n"/>
      <c r="AQ43" s="84" t="n"/>
    </row>
    <row r="44" ht="31" customHeight="1" s="236" thickBot="1">
      <c r="B44" s="84" t="n"/>
      <c r="C44" s="84" t="n"/>
      <c r="D44" s="84" t="n"/>
      <c r="E44" s="84" t="n"/>
      <c r="F44" s="84" t="n"/>
      <c r="G44" s="84" t="n"/>
      <c r="H44" s="84" t="n"/>
      <c r="I44" s="126">
        <f>'Dashboard Data'!B8</f>
        <v/>
      </c>
      <c r="J44" s="127" t="n"/>
      <c r="K44" s="127" t="n"/>
      <c r="L44" s="145">
        <f>'1. Reimbursement Value'!C12</f>
        <v/>
      </c>
      <c r="M44" s="324">
        <f>'Dashboard Data'!C8</f>
        <v/>
      </c>
      <c r="N44" s="231" t="n"/>
      <c r="O44" s="94" t="n"/>
      <c r="P44" s="152" t="n"/>
      <c r="Q44" s="94" t="n"/>
      <c r="R44" s="130" t="inlineStr">
        <is>
          <t>Sexual Health Screening</t>
        </is>
      </c>
      <c r="S44" s="224">
        <f>'2. Improved Health'!J17</f>
        <v/>
      </c>
      <c r="U44" s="319">
        <f>'2. Improved Health'!K17</f>
        <v/>
      </c>
      <c r="V44" s="225" t="n"/>
      <c r="W44" s="169" t="n"/>
      <c r="Y44" s="84" t="n"/>
      <c r="Z44" s="133" t="inlineStr">
        <is>
          <t>Total ED Cost Savings</t>
        </is>
      </c>
      <c r="AA44" s="134" t="n"/>
      <c r="AB44" s="325" t="n"/>
      <c r="AC44" s="326">
        <f>'3. Diverted ED Health'!D45</f>
        <v/>
      </c>
      <c r="AD44" s="225" t="n"/>
      <c r="AE44" s="84" t="n"/>
      <c r="AG44" s="84" t="n"/>
      <c r="AH44" s="128" t="inlineStr">
        <is>
          <t>0-17 years old</t>
        </is>
      </c>
      <c r="AI44" s="182">
        <f>AK44/'2. Improved Health'!$C$5</f>
        <v/>
      </c>
      <c r="AJ44" s="222" t="n"/>
      <c r="AK44" s="184">
        <f t="array" ref="AK44">IF(AND(R12 = "ALL",I12 = "ALL"), SUMPRODUCT('Raw Model Inputs'!BW:BW),
IF(AND(R12 = "ALL", NOT(I12 = "ALL")), SUMPRODUCT(--('Raw Model Inputs'!B:B=I12),'Raw Model Inputs'!BW:BW),
IF(AND(I12 = "ALL", NOT(R12 = "ALL")), SUMPRODUCT(--('Raw Model Inputs'!A:A=R12),'Raw Model Inputs'!BW:BW),
SUMPRODUCT(--('Raw Model Inputs'!A:A=R12),--('Raw Model Inputs'!B:B=I12),'Raw Model Inputs'!BW:BW))))</f>
        <v/>
      </c>
      <c r="AL44" s="222" t="n"/>
      <c r="AM44" s="84" t="n"/>
      <c r="AN44" s="84" t="n"/>
      <c r="AO44" s="84" t="n"/>
      <c r="AP44" s="84" t="n"/>
      <c r="AQ44" s="84" t="n"/>
    </row>
    <row r="45" ht="31" customHeight="1" s="236" thickBot="1">
      <c r="B45" s="84" t="n"/>
      <c r="C45" s="84" t="n"/>
      <c r="D45" s="84" t="n"/>
      <c r="E45" s="84" t="n"/>
      <c r="F45" s="84" t="n"/>
      <c r="G45" s="84" t="n"/>
      <c r="H45" s="84" t="n"/>
      <c r="I45" s="120" t="inlineStr">
        <is>
          <t>Total</t>
        </is>
      </c>
      <c r="J45" s="121" t="n"/>
      <c r="K45" s="121" t="n"/>
      <c r="L45" s="146">
        <f>SUM(L38:L44)</f>
        <v/>
      </c>
      <c r="M45" s="327">
        <f>ROUND(SUM(M38:N44),0)</f>
        <v/>
      </c>
      <c r="N45" s="233" t="n"/>
      <c r="O45" s="94" t="n"/>
      <c r="P45" s="152" t="n"/>
      <c r="Q45" s="94" t="n"/>
      <c r="R45" s="133" t="inlineStr">
        <is>
          <t>Non-Influenza Vaccination</t>
        </is>
      </c>
      <c r="S45" s="224">
        <f>'2. Improved Health'!J18</f>
        <v/>
      </c>
      <c r="U45" s="319">
        <f>'2. Improved Health'!K18</f>
        <v/>
      </c>
      <c r="V45" s="225" t="n"/>
      <c r="W45" s="169" t="n"/>
      <c r="Y45" s="84" t="n"/>
      <c r="Z45" s="133" t="inlineStr">
        <is>
          <t xml:space="preserve">      ED Cost Savings (Medical)</t>
        </is>
      </c>
      <c r="AA45" s="134" t="n"/>
      <c r="AB45" s="328">
        <f>'3. Diverted ED Health'!D41</f>
        <v/>
      </c>
      <c r="AD45" s="225" t="n"/>
      <c r="AE45" s="84" t="n"/>
      <c r="AG45" s="84" t="n"/>
      <c r="AH45" s="133" t="inlineStr">
        <is>
          <t>18-65 years old</t>
        </is>
      </c>
      <c r="AI45" s="170">
        <f>AK45/'2. Improved Health'!$C$5</f>
        <v/>
      </c>
      <c r="AJ45" s="225" t="n"/>
      <c r="AK45" s="172">
        <f t="array" ref="AK45">IF(AND(R12 = "ALL",I12 = "ALL"), SUMPRODUCT('Raw Model Inputs'!BX:BX),
IF(AND(R12 = "ALL", NOT(I12 = "ALL")), SUMPRODUCT(--('Raw Model Inputs'!B:B=I12),'Raw Model Inputs'!BX:BX),
IF(AND(I12 = "ALL", NOT(R12 = "ALL")), SUMPRODUCT(--('Raw Model Inputs'!A:A=R12),'Raw Model Inputs'!BX:BX),
SUMPRODUCT(--('Raw Model Inputs'!A:A=R12),--('Raw Model Inputs'!B:B=I12),'Raw Model Inputs'!BX:BX))))</f>
        <v/>
      </c>
      <c r="AL45" s="225" t="n"/>
      <c r="AM45" s="84" t="n"/>
      <c r="AN45" s="84" t="n"/>
      <c r="AO45" s="84" t="n"/>
      <c r="AP45" s="84" t="n"/>
      <c r="AQ45" s="84" t="n"/>
    </row>
    <row r="46" ht="32" customHeight="1" s="236" thickBot="1">
      <c r="B46" s="84" t="n"/>
      <c r="C46" s="84" t="n"/>
      <c r="D46" s="84" t="n"/>
      <c r="E46" s="84" t="n"/>
      <c r="F46" s="84" t="n"/>
      <c r="G46" s="84" t="n"/>
      <c r="H46" s="84" t="n"/>
      <c r="I46" s="84" t="n"/>
      <c r="J46" s="84" t="n"/>
      <c r="K46" s="84" t="n"/>
      <c r="L46" s="84" t="n"/>
      <c r="M46" s="84" t="n"/>
      <c r="N46" s="84" t="n"/>
      <c r="O46" s="94" t="n"/>
      <c r="P46" s="152" t="n"/>
      <c r="Q46" s="94" t="n"/>
      <c r="R46" s="130" t="inlineStr">
        <is>
          <t>Oral Health Visit</t>
        </is>
      </c>
      <c r="S46" s="224">
        <f>'2. Improved Health'!J19</f>
        <v/>
      </c>
      <c r="U46" s="319">
        <f>'2. Improved Health'!K19</f>
        <v/>
      </c>
      <c r="V46" s="225" t="n"/>
      <c r="W46" s="169" t="n"/>
      <c r="Y46" s="84" t="n"/>
      <c r="Z46" s="133" t="inlineStr">
        <is>
          <t xml:space="preserve">      ED Cost Savings (Dental)</t>
        </is>
      </c>
      <c r="AA46" s="134" t="n"/>
      <c r="AB46" s="328">
        <f>'3. Diverted ED Health'!D43</f>
        <v/>
      </c>
      <c r="AD46" s="225" t="n"/>
      <c r="AE46" s="84" t="n"/>
      <c r="AG46" s="84" t="n"/>
      <c r="AH46" s="130" t="inlineStr">
        <is>
          <t>65 + years old</t>
        </is>
      </c>
      <c r="AI46" s="174">
        <f>AK46/'2. Improved Health'!$C$5</f>
        <v/>
      </c>
      <c r="AJ46" s="225" t="n"/>
      <c r="AK46" s="175">
        <f t="array" ref="AK46">IF(AND(R12 = "ALL",I12 = "ALL"), SUMPRODUCT('Raw Model Inputs'!BY:BY),
IF(AND(R12 = "ALL", NOT(I12 = "ALL")), SUMPRODUCT(--('Raw Model Inputs'!B:B=I12),'Raw Model Inputs'!BY:BY),
IF(AND(I12 = "ALL", NOT(R12 = "ALL")), SUMPRODUCT(--('Raw Model Inputs'!A:A=R12),'Raw Model Inputs'!BY:BY),
SUMPRODUCT(--('Raw Model Inputs'!A:A=R12),--('Raw Model Inputs'!B:B=I12),'Raw Model Inputs'!BY:BY))))</f>
        <v/>
      </c>
      <c r="AL46" s="225" t="n"/>
      <c r="AM46" s="84" t="n"/>
      <c r="AN46" s="84" t="n"/>
      <c r="AO46" s="84" t="n"/>
      <c r="AP46" s="84" t="n"/>
      <c r="AQ46" s="84" t="n"/>
    </row>
    <row r="47" ht="33" customHeight="1" s="236" thickBot="1">
      <c r="B47" s="84" t="n"/>
      <c r="C47" s="84" t="n"/>
      <c r="D47" s="84" t="n"/>
      <c r="E47" s="84" t="n"/>
      <c r="F47" s="84" t="n"/>
      <c r="G47" s="84" t="n"/>
      <c r="H47" s="84" t="n"/>
      <c r="I47" s="84" t="n"/>
      <c r="J47" s="84" t="n"/>
      <c r="K47" s="84" t="n"/>
      <c r="L47" s="84" t="n"/>
      <c r="M47" s="84" t="n"/>
      <c r="N47" s="84" t="n"/>
      <c r="O47" s="94" t="n"/>
      <c r="P47" s="152" t="n"/>
      <c r="Q47" s="94" t="n"/>
      <c r="R47" s="133" t="inlineStr">
        <is>
          <t>Diabetes Screening</t>
        </is>
      </c>
      <c r="S47" s="237">
        <f>'2. Improved Health'!J20</f>
        <v/>
      </c>
      <c r="T47" s="206" t="n"/>
      <c r="U47" s="329">
        <f>'2. Improved Health'!K20</f>
        <v/>
      </c>
      <c r="V47" s="231" t="n"/>
      <c r="W47" s="169" t="n"/>
      <c r="Y47" s="84" t="n"/>
      <c r="Z47" s="131" t="n"/>
      <c r="AA47" s="226" t="n"/>
      <c r="AB47" s="226" t="n"/>
      <c r="AC47" s="226" t="n"/>
      <c r="AD47" s="227" t="n"/>
      <c r="AE47" s="84" t="n"/>
      <c r="AG47" s="84" t="n"/>
      <c r="AH47" s="132" t="inlineStr">
        <is>
          <t>Total</t>
        </is>
      </c>
      <c r="AI47" s="176">
        <f>SUM(AI44:AJ46)</f>
        <v/>
      </c>
      <c r="AJ47" s="233" t="n"/>
      <c r="AK47" s="178">
        <f>SUM(AK44:AL46)</f>
        <v/>
      </c>
      <c r="AL47" s="233" t="n"/>
      <c r="AM47" s="84" t="n"/>
      <c r="AN47" s="84" t="n"/>
      <c r="AO47" s="84" t="n"/>
      <c r="AP47" s="84" t="n"/>
      <c r="AQ47" s="84" t="n"/>
    </row>
    <row r="48" ht="33" customHeight="1" s="236" thickBot="1">
      <c r="B48" s="84" t="n"/>
      <c r="C48" s="84" t="n"/>
      <c r="D48" s="84" t="n"/>
      <c r="E48" s="84" t="n"/>
      <c r="F48" s="84" t="n"/>
      <c r="G48" s="84" t="n"/>
      <c r="H48" s="84" t="n"/>
      <c r="I48" s="245" t="inlineStr">
        <is>
          <t>Return Value Analysis</t>
        </is>
      </c>
      <c r="L48" s="246" t="n"/>
      <c r="M48" s="246" t="n"/>
      <c r="O48" s="94" t="n"/>
      <c r="P48" s="152" t="n"/>
      <c r="Q48" s="94" t="n"/>
      <c r="R48" s="132" t="inlineStr">
        <is>
          <t>Total</t>
        </is>
      </c>
      <c r="S48" s="264">
        <f>SUM(S38:T47)</f>
        <v/>
      </c>
      <c r="T48" s="231" t="n"/>
      <c r="U48" s="330">
        <f>SUM(U38:V47)</f>
        <v/>
      </c>
      <c r="V48" s="231" t="n"/>
      <c r="W48" s="116" t="n"/>
      <c r="Y48" s="84" t="n"/>
      <c r="Z48" s="140" t="inlineStr">
        <is>
          <t>ED Cost Savings per dollar ($) invested</t>
        </is>
      </c>
      <c r="AA48" s="141" t="n"/>
      <c r="AB48" s="230">
        <f>'3. Diverted ED Health'!D46</f>
        <v/>
      </c>
      <c r="AC48" s="206" t="n"/>
      <c r="AD48" s="231" t="n"/>
      <c r="AE48" s="84" t="n"/>
      <c r="AG48" s="84" t="n"/>
      <c r="AH48" s="84" t="n"/>
      <c r="AI48" s="84" t="n"/>
      <c r="AJ48" s="84" t="n"/>
      <c r="AK48" s="84" t="n"/>
      <c r="AL48" s="84" t="n"/>
      <c r="AM48" s="84" t="n"/>
      <c r="AN48" s="84" t="n"/>
      <c r="AO48" s="84" t="n"/>
      <c r="AP48" s="84" t="n"/>
      <c r="AQ48" s="84" t="n"/>
    </row>
    <row r="49" ht="30" customHeight="1" s="236">
      <c r="B49" s="84" t="n"/>
      <c r="C49" s="84" t="n"/>
      <c r="D49" s="84" t="n"/>
      <c r="E49" s="84" t="n"/>
      <c r="F49" s="84" t="n"/>
      <c r="G49" s="84" t="n"/>
      <c r="H49" s="84" t="n"/>
      <c r="I49" s="253" t="inlineStr">
        <is>
          <t>Total Cash-Operating Expenditure</t>
        </is>
      </c>
      <c r="J49" s="254" t="n"/>
      <c r="K49" s="254" t="n"/>
      <c r="L49" s="254" t="n"/>
      <c r="M49" s="331">
        <f>'1. Reimbursement Value'!C26</f>
        <v/>
      </c>
      <c r="N49" s="248" t="n"/>
      <c r="O49" s="94" t="n"/>
      <c r="P49" s="152" t="n"/>
      <c r="Q49" s="94" t="n"/>
      <c r="R49" s="116" t="n"/>
      <c r="S49" s="116" t="n"/>
      <c r="T49" s="116" t="n"/>
      <c r="U49" s="116" t="n"/>
      <c r="V49" s="116" t="n"/>
      <c r="W49" s="84" t="n"/>
      <c r="Y49" s="84" t="n"/>
      <c r="Z49" s="84" t="n"/>
      <c r="AA49" s="84" t="n"/>
      <c r="AB49" s="84" t="n"/>
      <c r="AC49" s="84" t="n"/>
      <c r="AD49" s="84" t="n"/>
      <c r="AE49" s="84" t="n"/>
      <c r="AG49" s="84" t="n"/>
      <c r="AH49" s="84" t="n"/>
      <c r="AI49" s="84" t="n"/>
      <c r="AJ49" s="84" t="n"/>
      <c r="AK49" s="84" t="n"/>
      <c r="AL49" s="84" t="n"/>
      <c r="AM49" s="84" t="n"/>
      <c r="AN49" s="84" t="n"/>
      <c r="AO49" s="84" t="n"/>
      <c r="AP49" s="84" t="n"/>
      <c r="AQ49" s="84" t="n"/>
    </row>
    <row r="50" ht="30" customHeight="1" s="236" thickBot="1">
      <c r="B50" s="84" t="n"/>
      <c r="C50" s="84" t="n"/>
      <c r="D50" s="84" t="n"/>
      <c r="E50" s="84" t="n"/>
      <c r="F50" s="84" t="n"/>
      <c r="G50" s="84" t="n"/>
      <c r="H50" s="84" t="n"/>
      <c r="I50" s="255" t="inlineStr">
        <is>
          <t>Total Delivered Value</t>
        </is>
      </c>
      <c r="M50" s="332">
        <f>M45</f>
        <v/>
      </c>
      <c r="N50" s="250" t="n"/>
      <c r="O50" s="94" t="n"/>
      <c r="P50" s="152" t="n"/>
      <c r="Q50" s="94" t="n"/>
      <c r="R50" s="84" t="n"/>
      <c r="S50" s="263" t="inlineStr">
        <is>
          <t>% of Patients With Condition</t>
        </is>
      </c>
      <c r="U50" s="263" t="inlineStr">
        <is>
          <t>Est. Patients Using Service</t>
        </is>
      </c>
      <c r="W50" s="84" t="n"/>
      <c r="Y50" s="84" t="n"/>
      <c r="Z50" s="270" t="inlineStr">
        <is>
          <t>Return Value Analysis</t>
        </is>
      </c>
      <c r="AC50" s="116" t="n"/>
      <c r="AD50" s="116" t="n"/>
      <c r="AE50" s="84" t="n"/>
      <c r="AG50" s="84" t="n"/>
      <c r="AH50" s="84" t="n"/>
      <c r="AI50" s="84" t="n"/>
      <c r="AJ50" s="84" t="n"/>
      <c r="AK50" s="84" t="n"/>
      <c r="AL50" s="84" t="n"/>
      <c r="AM50" s="84" t="n"/>
      <c r="AN50" s="84" t="n"/>
      <c r="AO50" s="84" t="n"/>
      <c r="AP50" s="84" t="n"/>
      <c r="AQ50" s="84" t="n"/>
    </row>
    <row r="51" ht="30" customHeight="1" s="236" thickBot="1">
      <c r="B51" s="84" t="n"/>
      <c r="C51" s="84" t="n"/>
      <c r="D51" s="84" t="n"/>
      <c r="E51" s="84" t="n"/>
      <c r="F51" s="84" t="n"/>
      <c r="G51" s="84" t="n"/>
      <c r="H51" s="84" t="n"/>
      <c r="I51" s="256" t="inlineStr">
        <is>
          <t>Return Value = Delivered Value/CAPEX</t>
        </is>
      </c>
      <c r="J51" s="257" t="n"/>
      <c r="K51" s="257" t="n"/>
      <c r="L51" s="257" t="n"/>
      <c r="M51" s="251">
        <f>M50/M49</f>
        <v/>
      </c>
      <c r="N51" s="252" t="n"/>
      <c r="O51" s="94" t="n"/>
      <c r="P51" s="152" t="n"/>
      <c r="Q51" s="94" t="n"/>
      <c r="R51" s="270" t="inlineStr">
        <is>
          <t>Service Type</t>
        </is>
      </c>
      <c r="W51" s="84" t="n"/>
      <c r="Y51" s="84" t="n"/>
      <c r="Z51" s="253" t="inlineStr">
        <is>
          <t>Total Cash-Operating Expenditure</t>
        </is>
      </c>
      <c r="AA51" s="254" t="n"/>
      <c r="AB51" s="254" t="n"/>
      <c r="AC51" s="331">
        <f>'1. Reimbursement Value'!C26</f>
        <v/>
      </c>
      <c r="AD51" s="248" t="n"/>
      <c r="AE51" s="84" t="n"/>
      <c r="AG51" s="84" t="n"/>
      <c r="AH51" s="84" t="n"/>
      <c r="AI51" s="84" t="n"/>
      <c r="AJ51" s="84" t="n"/>
      <c r="AK51" s="84" t="n"/>
      <c r="AL51" s="84" t="n"/>
      <c r="AM51" s="84" t="n"/>
      <c r="AN51" s="84" t="n"/>
      <c r="AO51" s="84" t="n"/>
      <c r="AP51" s="84" t="n"/>
      <c r="AQ51" s="84" t="n"/>
    </row>
    <row r="52" ht="30" customHeight="1" s="236">
      <c r="B52" s="84" t="n"/>
      <c r="C52" s="84" t="n"/>
      <c r="D52" s="84" t="n"/>
      <c r="E52" s="84" t="n"/>
      <c r="F52" s="84" t="n"/>
      <c r="G52" s="84" t="n"/>
      <c r="H52" s="84" t="n"/>
      <c r="I52" s="84" t="n"/>
      <c r="J52" s="84" t="n"/>
      <c r="K52" s="84" t="n"/>
      <c r="L52" s="84" t="n"/>
      <c r="M52" s="84" t="n"/>
      <c r="N52" s="84" t="n"/>
      <c r="O52" s="94" t="n"/>
      <c r="P52" s="152" t="n"/>
      <c r="Q52" s="94" t="n"/>
      <c r="R52" s="153" t="inlineStr">
        <is>
          <t>Obesity Screen</t>
        </is>
      </c>
      <c r="S52" s="266">
        <f>'2. Improved Health'!C11</f>
        <v/>
      </c>
      <c r="T52" s="267" t="n"/>
      <c r="U52" s="268">
        <f>'2. Improved Health'!D11</f>
        <v/>
      </c>
      <c r="V52" s="248" t="n"/>
      <c r="W52" s="84" t="n"/>
      <c r="Y52" s="84" t="n"/>
      <c r="Z52" s="255" t="inlineStr">
        <is>
          <t>Total Delivered Value</t>
        </is>
      </c>
      <c r="AC52" s="332">
        <f>Z24</f>
        <v/>
      </c>
      <c r="AD52" s="250" t="n"/>
      <c r="AE52" s="84" t="n"/>
      <c r="AG52" s="84" t="n"/>
      <c r="AH52" s="84" t="n"/>
      <c r="AI52" s="84" t="n"/>
      <c r="AJ52" s="84" t="n"/>
      <c r="AK52" s="84" t="n"/>
      <c r="AL52" s="84" t="n"/>
      <c r="AM52" s="84" t="n"/>
      <c r="AN52" s="84" t="n"/>
      <c r="AO52" s="84" t="n"/>
      <c r="AP52" s="84" t="n"/>
      <c r="AQ52" s="84" t="n"/>
    </row>
    <row r="53" ht="30" customHeight="1" s="236" thickBot="1">
      <c r="B53" s="84" t="n"/>
      <c r="C53" s="84" t="n"/>
      <c r="D53" s="84" t="n"/>
      <c r="E53" s="84" t="n"/>
      <c r="F53" s="84" t="n"/>
      <c r="G53" s="84" t="n"/>
      <c r="H53" s="84" t="n"/>
      <c r="I53" s="84" t="n"/>
      <c r="J53" s="84" t="n"/>
      <c r="K53" s="84" t="n"/>
      <c r="L53" s="84" t="n"/>
      <c r="M53" s="84" t="n"/>
      <c r="N53" s="84" t="n"/>
      <c r="O53" s="84" t="n"/>
      <c r="P53" s="152" t="n"/>
      <c r="Q53" s="94" t="n"/>
      <c r="R53" s="154" t="inlineStr">
        <is>
          <t>Cholesterol Screen</t>
        </is>
      </c>
      <c r="S53" s="258">
        <f>'2. Improved Health'!C12</f>
        <v/>
      </c>
      <c r="T53" s="225" t="n"/>
      <c r="U53" s="259">
        <f>'2. Improved Health'!D12</f>
        <v/>
      </c>
      <c r="V53" s="250" t="n"/>
      <c r="W53" s="84" t="n"/>
      <c r="Y53" s="84" t="n"/>
      <c r="Z53" s="256" t="inlineStr">
        <is>
          <t>Return Value = Delivered Value/CAPEX</t>
        </is>
      </c>
      <c r="AA53" s="257" t="n"/>
      <c r="AB53" s="257" t="n"/>
      <c r="AC53" s="251">
        <f>AC52/AC51</f>
        <v/>
      </c>
      <c r="AD53" s="252" t="n"/>
      <c r="AE53" s="84" t="n"/>
      <c r="AG53" s="84" t="n"/>
      <c r="AH53" s="84" t="n"/>
      <c r="AI53" s="84" t="n"/>
      <c r="AJ53" s="84" t="n"/>
      <c r="AK53" s="84" t="n"/>
      <c r="AL53" s="84" t="n"/>
      <c r="AM53" s="84" t="n"/>
      <c r="AN53" s="84" t="n"/>
      <c r="AO53" s="84" t="n"/>
      <c r="AP53" s="84" t="n"/>
      <c r="AQ53" s="84" t="n"/>
    </row>
    <row r="54" ht="30" customHeight="1" s="236">
      <c r="B54" s="84" t="n"/>
      <c r="C54" s="84" t="n"/>
      <c r="D54" s="84" t="n"/>
      <c r="E54" s="84" t="n"/>
      <c r="F54" s="84" t="n"/>
      <c r="G54" s="84" t="n"/>
      <c r="H54" s="84" t="n"/>
      <c r="I54" s="84" t="n"/>
      <c r="J54" s="84" t="n"/>
      <c r="K54" s="84" t="n"/>
      <c r="L54" s="84" t="n"/>
      <c r="M54" s="84" t="n"/>
      <c r="N54" s="84" t="n"/>
      <c r="O54" s="94" t="n"/>
      <c r="P54" s="152" t="n"/>
      <c r="Q54" s="94" t="n"/>
      <c r="R54" s="155" t="inlineStr">
        <is>
          <t>HTN Screen</t>
        </is>
      </c>
      <c r="S54" s="260">
        <f>'2. Improved Health'!C13</f>
        <v/>
      </c>
      <c r="T54" s="225" t="n"/>
      <c r="U54" s="262">
        <f>'2. Improved Health'!D13</f>
        <v/>
      </c>
      <c r="V54" s="250" t="n"/>
      <c r="W54" s="84" t="n"/>
      <c r="Y54" s="84" t="n"/>
      <c r="Z54" s="84" t="n"/>
      <c r="AA54" s="84" t="n"/>
      <c r="AB54" s="84" t="n"/>
      <c r="AC54" s="84" t="n"/>
      <c r="AD54" s="84" t="n"/>
      <c r="AE54" s="84" t="n"/>
      <c r="AG54" s="84" t="n"/>
      <c r="AH54" s="84" t="n"/>
      <c r="AI54" s="84" t="n"/>
      <c r="AJ54" s="84" t="n"/>
      <c r="AK54" s="84" t="n"/>
      <c r="AL54" s="84" t="n"/>
      <c r="AM54" s="84" t="n"/>
      <c r="AN54" s="84" t="n"/>
      <c r="AO54" s="84" t="n"/>
      <c r="AP54" s="84" t="n"/>
      <c r="AQ54" s="84" t="n"/>
    </row>
    <row r="55" ht="30" customHeight="1" s="236">
      <c r="B55" s="84" t="n"/>
      <c r="C55" s="84" t="n"/>
      <c r="D55" s="84" t="n"/>
      <c r="E55" s="84" t="n"/>
      <c r="F55" s="84" t="n"/>
      <c r="G55" s="84" t="n"/>
      <c r="H55" s="84" t="n"/>
      <c r="I55" s="84" t="n"/>
      <c r="J55" s="84" t="n"/>
      <c r="K55" s="84" t="n"/>
      <c r="L55" s="84" t="n"/>
      <c r="M55" s="84" t="n"/>
      <c r="N55" s="84" t="n"/>
      <c r="O55" s="84" t="n"/>
      <c r="Q55" s="84" t="n"/>
      <c r="R55" s="154" t="inlineStr">
        <is>
          <t>Influenza Vaccination</t>
        </is>
      </c>
      <c r="S55" s="258">
        <f>'2. Improved Health'!C14</f>
        <v/>
      </c>
      <c r="T55" s="225" t="n"/>
      <c r="U55" s="259">
        <f>'2. Improved Health'!D14</f>
        <v/>
      </c>
      <c r="V55" s="250" t="n"/>
      <c r="W55" s="84" t="n"/>
      <c r="Y55" s="84" t="n"/>
      <c r="Z55" s="84" t="n"/>
      <c r="AA55" s="84" t="n"/>
      <c r="AB55" s="84" t="n"/>
      <c r="AC55" s="84" t="n"/>
      <c r="AD55" s="84" t="n"/>
      <c r="AE55" s="84" t="n"/>
      <c r="AG55" s="84" t="n"/>
      <c r="AH55" s="84" t="n"/>
      <c r="AI55" s="84" t="n"/>
      <c r="AJ55" s="84" t="n"/>
      <c r="AK55" s="84" t="n"/>
      <c r="AL55" s="84" t="n"/>
      <c r="AM55" s="84" t="n"/>
      <c r="AN55" s="84" t="n"/>
      <c r="AO55" s="84" t="n"/>
      <c r="AP55" s="84" t="n"/>
      <c r="AQ55" s="84" t="n"/>
    </row>
    <row r="56" ht="30" customHeight="1" s="236">
      <c r="B56" s="84" t="n"/>
      <c r="C56" s="84" t="n"/>
      <c r="D56" s="84" t="n"/>
      <c r="E56" s="84" t="n"/>
      <c r="F56" s="84" t="n"/>
      <c r="G56" s="84" t="n"/>
      <c r="H56" s="84" t="n"/>
      <c r="I56" s="244">
        <f>"This means that for every dollar invested, your organization(s) was able to provide $" &amp;TEXT(M51,"#,##0.00") &amp; " of FQHC equivalent care to patients."</f>
        <v/>
      </c>
      <c r="O56" s="84" t="n"/>
      <c r="Q56" s="84" t="n"/>
      <c r="R56" s="155" t="inlineStr">
        <is>
          <t>Cancer Screen</t>
        </is>
      </c>
      <c r="S56" s="260">
        <f>'2. Improved Health'!C15</f>
        <v/>
      </c>
      <c r="T56" s="225" t="n"/>
      <c r="U56" s="262">
        <f>'2. Improved Health'!D15</f>
        <v/>
      </c>
      <c r="V56" s="250" t="n"/>
      <c r="W56" s="84" t="n"/>
      <c r="Y56" s="84" t="n"/>
      <c r="Z56" s="84" t="n"/>
      <c r="AA56" s="84" t="n"/>
      <c r="AB56" s="84" t="n"/>
      <c r="AC56" s="84" t="n"/>
      <c r="AD56" s="84" t="n"/>
      <c r="AE56" s="84" t="n"/>
      <c r="AG56" s="84" t="n"/>
      <c r="AH56" s="84" t="n"/>
      <c r="AI56" s="84" t="n"/>
      <c r="AJ56" s="84" t="n"/>
      <c r="AK56" s="84" t="n"/>
      <c r="AL56" s="84" t="n"/>
      <c r="AM56" s="84" t="n"/>
      <c r="AN56" s="84" t="n"/>
      <c r="AO56" s="84" t="n"/>
      <c r="AP56" s="84" t="n"/>
      <c r="AQ56" s="84" t="n"/>
    </row>
    <row r="57" ht="30" customHeight="1" s="236">
      <c r="B57" s="84" t="n"/>
      <c r="C57" s="84" t="n"/>
      <c r="D57" s="84" t="n"/>
      <c r="E57" s="84" t="n"/>
      <c r="F57" s="84" t="n"/>
      <c r="G57" s="84" t="n"/>
      <c r="H57" s="84" t="n"/>
      <c r="O57" s="84" t="n"/>
      <c r="Q57" s="84" t="n"/>
      <c r="R57" s="154" t="inlineStr">
        <is>
          <t>Mental Health Visit</t>
        </is>
      </c>
      <c r="S57" s="258">
        <f>'2. Improved Health'!C16</f>
        <v/>
      </c>
      <c r="T57" s="225" t="n"/>
      <c r="U57" s="259">
        <f>'2. Improved Health'!D16</f>
        <v/>
      </c>
      <c r="V57" s="250" t="n"/>
      <c r="W57" s="84" t="n"/>
      <c r="Y57" s="84" t="n"/>
      <c r="Z57" s="84" t="n"/>
      <c r="AA57" s="84" t="n"/>
      <c r="AB57" s="84" t="n"/>
      <c r="AC57" s="84" t="n"/>
      <c r="AD57" s="84" t="n"/>
      <c r="AE57" s="84" t="n"/>
      <c r="AG57" s="84" t="n"/>
      <c r="AH57" s="84" t="n"/>
      <c r="AI57" s="84" t="n"/>
      <c r="AJ57" s="84" t="n"/>
      <c r="AK57" s="84" t="n"/>
      <c r="AL57" s="84" t="n"/>
      <c r="AM57" s="84" t="n"/>
      <c r="AN57" s="84" t="n"/>
      <c r="AO57" s="84" t="n"/>
      <c r="AP57" s="84" t="n"/>
      <c r="AQ57" s="84" t="n"/>
    </row>
    <row r="58" ht="30" customHeight="1" s="236">
      <c r="B58" s="84" t="n"/>
      <c r="C58" s="84" t="n"/>
      <c r="D58" s="84" t="n"/>
      <c r="E58" s="84" t="n"/>
      <c r="F58" s="84" t="n"/>
      <c r="G58" s="84" t="n"/>
      <c r="H58" s="84" t="n"/>
      <c r="O58" s="84" t="n"/>
      <c r="Q58" s="84" t="n"/>
      <c r="R58" s="155" t="inlineStr">
        <is>
          <t>Sexual Health Screening</t>
        </is>
      </c>
      <c r="S58" s="260">
        <f>'2. Improved Health'!C17</f>
        <v/>
      </c>
      <c r="T58" s="225" t="n"/>
      <c r="U58" s="262">
        <f>'2. Improved Health'!D17</f>
        <v/>
      </c>
      <c r="V58" s="250" t="n"/>
      <c r="W58" s="84" t="n"/>
      <c r="Y58" s="84" t="n"/>
      <c r="Z58" s="244">
        <f>"This means that for every dollar invested, your organization(s) was able to provide $" &amp;TEXT(AC53,"#,##0.00") &amp; " of cost savings."</f>
        <v/>
      </c>
      <c r="AE58" s="84" t="n"/>
      <c r="AG58" s="84" t="n"/>
      <c r="AH58" s="84" t="n"/>
      <c r="AI58" s="84" t="n"/>
      <c r="AJ58" s="84" t="n"/>
      <c r="AK58" s="84" t="n"/>
      <c r="AL58" s="84" t="n"/>
      <c r="AM58" s="84" t="n"/>
      <c r="AN58" s="84" t="n"/>
      <c r="AO58" s="84" t="n"/>
      <c r="AP58" s="84" t="n"/>
      <c r="AQ58" s="84" t="n"/>
    </row>
    <row r="59" ht="30" customHeight="1" s="236">
      <c r="B59" s="84" t="n"/>
      <c r="C59" s="84" t="n"/>
      <c r="D59" s="84" t="n"/>
      <c r="E59" s="84" t="n"/>
      <c r="F59" s="84" t="n"/>
      <c r="G59" s="84" t="n"/>
      <c r="H59" s="84" t="n"/>
      <c r="O59" s="84" t="n"/>
      <c r="Q59" s="84" t="n"/>
      <c r="R59" s="154" t="inlineStr">
        <is>
          <t>Non-Influenza Vaccination</t>
        </is>
      </c>
      <c r="S59" s="258">
        <f>'2. Improved Health'!C18</f>
        <v/>
      </c>
      <c r="T59" s="225" t="n"/>
      <c r="U59" s="259">
        <f>'2. Improved Health'!D18</f>
        <v/>
      </c>
      <c r="V59" s="250" t="n"/>
      <c r="W59" s="84" t="n"/>
      <c r="Y59" s="84" t="n"/>
      <c r="AE59" s="84" t="n"/>
      <c r="AG59" s="84" t="n"/>
      <c r="AH59" s="84" t="n"/>
      <c r="AI59" s="84" t="n"/>
      <c r="AJ59" s="84" t="n"/>
      <c r="AK59" s="84" t="n"/>
      <c r="AL59" s="84" t="n"/>
      <c r="AM59" s="84" t="n"/>
      <c r="AN59" s="84" t="n"/>
      <c r="AO59" s="84" t="n"/>
      <c r="AP59" s="84" t="n"/>
      <c r="AQ59" s="84" t="n"/>
    </row>
    <row r="60" ht="30" customHeight="1" s="236">
      <c r="B60" s="84" t="n"/>
      <c r="C60" s="84" t="n"/>
      <c r="D60" s="84" t="n"/>
      <c r="E60" s="84" t="n"/>
      <c r="F60" s="84" t="n"/>
      <c r="G60" s="84" t="n"/>
      <c r="H60" s="84" t="n"/>
      <c r="O60" s="84" t="n"/>
      <c r="Q60" s="84" t="n"/>
      <c r="R60" s="155" t="inlineStr">
        <is>
          <t>Oral Health Visit</t>
        </is>
      </c>
      <c r="S60" s="260">
        <f>'2. Improved Health'!C19</f>
        <v/>
      </c>
      <c r="T60" s="225" t="n"/>
      <c r="U60" s="261">
        <f>'2. Improved Health'!D19</f>
        <v/>
      </c>
      <c r="V60" s="250" t="n"/>
      <c r="W60" s="84" t="n"/>
      <c r="Y60" s="84" t="n"/>
      <c r="AE60" s="84" t="n"/>
      <c r="AG60" s="84" t="n"/>
      <c r="AH60" s="84" t="n"/>
      <c r="AI60" s="84" t="n"/>
      <c r="AJ60" s="84" t="n"/>
      <c r="AK60" s="84" t="n"/>
      <c r="AL60" s="84" t="n"/>
      <c r="AM60" s="84" t="n"/>
      <c r="AN60" s="84" t="n"/>
      <c r="AO60" s="84" t="n"/>
      <c r="AP60" s="84" t="n"/>
      <c r="AQ60" s="84" t="n"/>
    </row>
    <row r="61" ht="30" customHeight="1" s="236" thickBot="1">
      <c r="B61" s="84" t="n"/>
      <c r="C61" s="84" t="n"/>
      <c r="D61" s="84" t="n"/>
      <c r="E61" s="84" t="n"/>
      <c r="F61" s="84" t="n"/>
      <c r="G61" s="84" t="n"/>
      <c r="H61" s="84" t="n"/>
      <c r="O61" s="84" t="n"/>
      <c r="Q61" s="84" t="n"/>
      <c r="R61" s="156" t="inlineStr">
        <is>
          <t>Diabetes Screening</t>
        </is>
      </c>
      <c r="S61" s="271">
        <f>'2. Improved Health'!C20</f>
        <v/>
      </c>
      <c r="T61" s="272" t="n"/>
      <c r="U61" s="273">
        <f>'2. Improved Health'!D20</f>
        <v/>
      </c>
      <c r="V61" s="252" t="n"/>
      <c r="W61" s="84" t="n"/>
      <c r="Y61" s="84" t="n"/>
      <c r="AE61" s="84" t="n"/>
      <c r="AG61" s="84" t="n"/>
      <c r="AH61" s="84" t="n"/>
      <c r="AI61" s="84" t="n"/>
      <c r="AJ61" s="84" t="n"/>
      <c r="AK61" s="84" t="n"/>
      <c r="AL61" s="84" t="n"/>
      <c r="AM61" s="84" t="n"/>
      <c r="AN61" s="84" t="n"/>
      <c r="AO61" s="84" t="n"/>
      <c r="AP61" s="84" t="n"/>
      <c r="AQ61" s="84" t="n"/>
    </row>
    <row r="62" ht="30" customHeight="1" s="236">
      <c r="B62" s="84" t="n"/>
      <c r="C62" s="84" t="n"/>
      <c r="D62" s="84" t="n"/>
      <c r="E62" s="84" t="n"/>
      <c r="F62" s="84" t="n"/>
      <c r="G62" s="84" t="n"/>
      <c r="H62" s="84" t="n"/>
      <c r="I62" s="84" t="n"/>
      <c r="J62" s="84" t="n"/>
      <c r="K62" s="84" t="n"/>
      <c r="L62" s="84" t="n"/>
      <c r="M62" s="84" t="n"/>
      <c r="N62" s="84" t="n"/>
      <c r="O62" s="84" t="n"/>
      <c r="Q62" s="84" t="n"/>
      <c r="R62" s="84" t="n"/>
      <c r="S62" s="84" t="n"/>
      <c r="T62" s="84" t="n"/>
      <c r="U62" s="84" t="n"/>
      <c r="V62" s="84" t="n"/>
      <c r="W62" s="84" t="n"/>
      <c r="Y62" s="84" t="n"/>
      <c r="AE62" s="84" t="n"/>
      <c r="AG62" s="84" t="n"/>
      <c r="AH62" s="84" t="n"/>
      <c r="AI62" s="84" t="n"/>
      <c r="AJ62" s="84" t="n"/>
      <c r="AK62" s="84" t="n"/>
      <c r="AL62" s="84" t="n"/>
      <c r="AM62" s="84" t="n"/>
      <c r="AN62" s="84" t="n"/>
      <c r="AO62" s="84" t="n"/>
      <c r="AP62" s="84" t="n"/>
      <c r="AQ62" s="84" t="n"/>
    </row>
    <row r="63">
      <c r="B63" s="84" t="n"/>
      <c r="C63" s="84" t="n"/>
      <c r="D63" s="84" t="n"/>
      <c r="E63" s="84" t="n"/>
      <c r="F63" s="84" t="n"/>
      <c r="G63" s="84" t="n"/>
      <c r="H63" s="84" t="n"/>
      <c r="I63" s="84" t="n"/>
      <c r="J63" s="84" t="n"/>
      <c r="K63" s="84" t="n"/>
      <c r="L63" s="84" t="n"/>
      <c r="M63" s="84" t="n"/>
      <c r="N63" s="84" t="n"/>
      <c r="O63" s="84" t="n"/>
      <c r="Q63" s="84" t="n"/>
      <c r="R63" s="84" t="n"/>
      <c r="S63" s="84" t="n"/>
      <c r="T63" s="84" t="n"/>
      <c r="U63" s="84" t="n"/>
      <c r="V63" s="84" t="n"/>
      <c r="W63" s="84" t="n"/>
      <c r="Y63" s="84" t="n"/>
      <c r="AE63" s="84" t="n"/>
      <c r="AG63" s="84" t="n"/>
      <c r="AH63" s="84" t="n"/>
      <c r="AI63" s="84" t="n"/>
      <c r="AJ63" s="84" t="n"/>
      <c r="AK63" s="84" t="n"/>
      <c r="AL63" s="84" t="n"/>
      <c r="AM63" s="84" t="n"/>
      <c r="AN63" s="84" t="n"/>
      <c r="AO63" s="84" t="n"/>
      <c r="AP63" s="84" t="n"/>
      <c r="AQ63" s="84" t="n"/>
    </row>
    <row r="64">
      <c r="B64" s="84" t="n"/>
      <c r="C64" s="84" t="n"/>
      <c r="D64" s="84" t="n"/>
      <c r="E64" s="84" t="n"/>
      <c r="F64" s="84" t="n"/>
      <c r="G64" s="84" t="n"/>
      <c r="H64" s="84" t="n"/>
      <c r="I64" s="84" t="n"/>
      <c r="J64" s="84" t="n"/>
      <c r="K64" s="84" t="n"/>
      <c r="L64" s="84" t="n"/>
      <c r="M64" s="84" t="n"/>
      <c r="N64" s="84" t="n"/>
      <c r="O64" s="84" t="n"/>
      <c r="Q64" s="84" t="n"/>
      <c r="R64" s="84" t="n"/>
      <c r="S64" s="84" t="n"/>
      <c r="T64" s="84" t="n"/>
      <c r="U64" s="84" t="n"/>
      <c r="V64" s="84" t="n"/>
      <c r="W64" s="84" t="n"/>
      <c r="Y64" s="84" t="n"/>
      <c r="Z64" s="84" t="n"/>
      <c r="AA64" s="84" t="n"/>
      <c r="AB64" s="84" t="n"/>
      <c r="AC64" s="84" t="n"/>
      <c r="AD64" s="84" t="n"/>
      <c r="AE64" s="84" t="n"/>
      <c r="AG64" s="84" t="n"/>
      <c r="AH64" s="84" t="n"/>
      <c r="AI64" s="84" t="n"/>
      <c r="AJ64" s="84" t="n"/>
      <c r="AK64" s="84" t="n"/>
      <c r="AL64" s="84" t="n"/>
      <c r="AM64" s="84" t="n"/>
      <c r="AN64" s="84" t="n"/>
      <c r="AO64" s="84" t="n"/>
      <c r="AP64" s="84" t="n"/>
      <c r="AQ64" s="84" t="n"/>
    </row>
    <row r="65">
      <c r="B65" s="84" t="n"/>
      <c r="C65" s="84" t="n"/>
      <c r="D65" s="84" t="n"/>
      <c r="E65" s="84" t="n"/>
      <c r="F65" s="84" t="n"/>
      <c r="G65" s="84" t="n"/>
      <c r="H65" s="84" t="n"/>
      <c r="I65" s="84" t="n"/>
      <c r="J65" s="84" t="n"/>
      <c r="K65" s="84" t="n"/>
      <c r="L65" s="84" t="n"/>
      <c r="M65" s="84" t="n"/>
      <c r="N65" s="84" t="n"/>
      <c r="O65" s="84" t="n"/>
      <c r="Q65" s="84" t="n"/>
      <c r="R65" s="84" t="n"/>
      <c r="S65" s="84" t="n"/>
      <c r="T65" s="84" t="n"/>
      <c r="U65" s="84" t="n"/>
      <c r="V65" s="84" t="n"/>
      <c r="W65" s="84" t="n"/>
      <c r="Y65" s="84" t="n"/>
      <c r="Z65" s="84" t="n"/>
      <c r="AA65" s="84" t="n"/>
      <c r="AB65" s="84" t="n"/>
      <c r="AC65" s="84" t="n"/>
      <c r="AD65" s="84" t="n"/>
      <c r="AE65" s="84" t="n"/>
      <c r="AG65" s="84" t="n"/>
      <c r="AH65" s="84" t="n"/>
      <c r="AI65" s="84" t="n"/>
      <c r="AJ65" s="84" t="n"/>
      <c r="AK65" s="84" t="n"/>
      <c r="AL65" s="84" t="n"/>
      <c r="AM65" s="84" t="n"/>
      <c r="AN65" s="84" t="n"/>
      <c r="AO65" s="84" t="n"/>
      <c r="AP65" s="84" t="n"/>
      <c r="AQ65" s="84" t="n"/>
    </row>
    <row r="66">
      <c r="B66" s="84" t="n"/>
      <c r="C66" s="84" t="n"/>
      <c r="D66" s="84" t="n"/>
      <c r="E66" s="84" t="n"/>
      <c r="F66" s="84" t="n"/>
      <c r="G66" s="84" t="n"/>
      <c r="H66" s="84" t="n"/>
      <c r="I66" s="84" t="n"/>
      <c r="J66" s="84" t="n"/>
      <c r="K66" s="84" t="n"/>
      <c r="L66" s="84" t="n"/>
      <c r="M66" s="84" t="n"/>
      <c r="N66" s="84" t="n"/>
      <c r="O66" s="84" t="n"/>
      <c r="Q66" s="84" t="n"/>
      <c r="R66" s="84" t="n"/>
      <c r="S66" s="84" t="n"/>
      <c r="T66" s="84" t="n"/>
      <c r="U66" s="84" t="n"/>
      <c r="V66" s="84" t="n"/>
      <c r="W66" s="84" t="n"/>
      <c r="Y66" s="84" t="n"/>
      <c r="Z66" s="84" t="n"/>
      <c r="AA66" s="84" t="n"/>
      <c r="AB66" s="84" t="n"/>
      <c r="AC66" s="84" t="n"/>
      <c r="AD66" s="84" t="n"/>
      <c r="AE66" s="84" t="n"/>
      <c r="AG66" s="84" t="n"/>
      <c r="AH66" s="84" t="n"/>
      <c r="AI66" s="84" t="n"/>
      <c r="AJ66" s="84" t="n"/>
      <c r="AK66" s="84" t="n"/>
      <c r="AL66" s="84" t="n"/>
      <c r="AM66" s="84" t="n"/>
      <c r="AN66" s="84" t="n"/>
      <c r="AO66" s="84" t="n"/>
      <c r="AP66" s="84" t="n"/>
      <c r="AQ66" s="84" t="n"/>
    </row>
    <row r="67">
      <c r="B67" s="84" t="n"/>
      <c r="C67" s="84" t="n"/>
      <c r="D67" s="84" t="n"/>
      <c r="E67" s="84" t="n"/>
      <c r="F67" s="84" t="n"/>
      <c r="G67" s="84" t="n"/>
      <c r="H67" s="84" t="n"/>
      <c r="I67" s="84" t="n"/>
      <c r="J67" s="84" t="n"/>
      <c r="K67" s="84" t="n"/>
      <c r="L67" s="84" t="n"/>
      <c r="M67" s="84" t="n"/>
      <c r="N67" s="84" t="n"/>
      <c r="O67" s="84" t="n"/>
      <c r="Q67" s="84" t="n"/>
      <c r="R67" s="116" t="n"/>
      <c r="S67" s="116" t="n"/>
      <c r="T67" s="116" t="n"/>
      <c r="U67" s="116" t="n"/>
      <c r="V67" s="116" t="n"/>
      <c r="W67" s="84" t="n"/>
      <c r="Y67" s="84" t="n"/>
      <c r="Z67" s="84" t="n"/>
      <c r="AA67" s="84" t="n"/>
      <c r="AB67" s="84" t="n"/>
      <c r="AC67" s="84" t="n"/>
      <c r="AD67" s="84" t="n"/>
      <c r="AE67" s="84" t="n"/>
      <c r="AG67" s="84" t="n"/>
      <c r="AH67" s="84" t="n"/>
      <c r="AI67" s="84" t="n"/>
      <c r="AJ67" s="84" t="n"/>
      <c r="AK67" s="84" t="n"/>
      <c r="AL67" s="84" t="n"/>
      <c r="AM67" s="84" t="n"/>
      <c r="AN67" s="84" t="n"/>
      <c r="AO67" s="84" t="n"/>
      <c r="AP67" s="84" t="n"/>
      <c r="AQ67" s="84" t="n"/>
    </row>
    <row r="68">
      <c r="B68" s="84" t="n"/>
      <c r="C68" s="84" t="n"/>
      <c r="D68" s="84" t="n"/>
      <c r="E68" s="84" t="n"/>
      <c r="F68" s="84" t="n"/>
      <c r="G68" s="84" t="n"/>
      <c r="H68" s="84" t="n"/>
      <c r="I68" s="84" t="n"/>
      <c r="J68" s="84" t="n"/>
      <c r="K68" s="84" t="n"/>
      <c r="L68" s="84" t="n"/>
      <c r="M68" s="84" t="n"/>
      <c r="N68" s="84" t="n"/>
      <c r="O68" s="84" t="n"/>
      <c r="Q68" s="84" t="n"/>
      <c r="R68" s="116" t="n"/>
      <c r="S68" s="116" t="n"/>
      <c r="T68" s="116" t="n"/>
      <c r="U68" s="116" t="n"/>
      <c r="V68" s="116" t="n"/>
      <c r="W68" s="84" t="n"/>
      <c r="Y68" s="84" t="n"/>
      <c r="Z68" s="84" t="n"/>
      <c r="AA68" s="84" t="n"/>
      <c r="AB68" s="84" t="n"/>
      <c r="AC68" s="84" t="n"/>
      <c r="AD68" s="84" t="n"/>
      <c r="AE68" s="84" t="n"/>
      <c r="AG68" s="84" t="n"/>
      <c r="AH68" s="84" t="n"/>
      <c r="AI68" s="84" t="n"/>
      <c r="AJ68" s="84" t="n"/>
      <c r="AK68" s="84" t="n"/>
      <c r="AL68" s="84" t="n"/>
      <c r="AM68" s="84" t="n"/>
      <c r="AN68" s="84" t="n"/>
      <c r="AO68" s="84" t="n"/>
      <c r="AP68" s="84" t="n"/>
      <c r="AQ68" s="84" t="n"/>
    </row>
    <row r="69">
      <c r="B69" s="84" t="n"/>
      <c r="C69" s="84" t="n"/>
      <c r="D69" s="84" t="n"/>
      <c r="E69" s="84" t="n"/>
      <c r="F69" s="84" t="n"/>
      <c r="G69" s="84" t="n"/>
      <c r="H69" s="84" t="n"/>
      <c r="I69" s="84" t="n"/>
      <c r="J69" s="84" t="n"/>
      <c r="K69" s="84" t="n"/>
      <c r="L69" s="84" t="n"/>
      <c r="M69" s="84" t="n"/>
      <c r="N69" s="84" t="n"/>
      <c r="O69" s="84" t="n"/>
      <c r="Q69" s="84" t="n"/>
      <c r="R69" s="116" t="n"/>
      <c r="S69" s="116" t="n"/>
      <c r="T69" s="116" t="n"/>
      <c r="U69" s="116" t="n"/>
      <c r="V69" s="116" t="n"/>
      <c r="W69" s="84" t="n"/>
      <c r="Y69" s="84" t="n"/>
      <c r="Z69" s="84" t="n"/>
      <c r="AA69" s="84" t="n"/>
      <c r="AB69" s="84" t="n"/>
      <c r="AC69" s="84" t="n"/>
      <c r="AD69" s="84" t="n"/>
      <c r="AE69" s="84" t="n"/>
      <c r="AG69" s="84" t="n"/>
      <c r="AH69" s="84" t="n"/>
      <c r="AI69" s="84" t="n"/>
      <c r="AJ69" s="84" t="n"/>
      <c r="AK69" s="84" t="n"/>
      <c r="AL69" s="84" t="n"/>
      <c r="AM69" s="84" t="n"/>
      <c r="AN69" s="84" t="n"/>
      <c r="AO69" s="84" t="n"/>
      <c r="AP69" s="84" t="n"/>
      <c r="AQ69" s="84" t="n"/>
    </row>
    <row r="70" ht="40" customHeight="1" s="236" thickBot="1">
      <c r="B70" s="84" t="n"/>
      <c r="C70" s="84" t="n"/>
      <c r="D70" s="84" t="n"/>
      <c r="E70" s="84" t="n"/>
      <c r="F70" s="84" t="n"/>
      <c r="G70" s="84" t="n"/>
      <c r="H70" s="84" t="n"/>
      <c r="I70" s="84" t="n"/>
      <c r="J70" s="84" t="n"/>
      <c r="K70" s="84" t="n"/>
      <c r="L70" s="84" t="n"/>
      <c r="M70" s="84" t="n"/>
      <c r="N70" s="84" t="n"/>
      <c r="O70" s="84" t="n"/>
      <c r="Q70" s="84" t="n"/>
      <c r="R70" s="270" t="inlineStr">
        <is>
          <t>Return Value Analysis</t>
        </is>
      </c>
      <c r="U70" s="116" t="n"/>
      <c r="V70" s="116" t="n"/>
      <c r="W70" s="84" t="n"/>
      <c r="Y70" s="84" t="n"/>
      <c r="Z70" s="84" t="n"/>
      <c r="AA70" s="84" t="n"/>
      <c r="AB70" s="84" t="n"/>
      <c r="AC70" s="84" t="n"/>
      <c r="AD70" s="84" t="n"/>
      <c r="AE70" s="84" t="n"/>
      <c r="AG70" s="84" t="n"/>
      <c r="AH70" s="84" t="n"/>
      <c r="AI70" s="84" t="n"/>
      <c r="AJ70" s="84" t="n"/>
      <c r="AK70" s="84" t="n"/>
      <c r="AL70" s="84" t="n"/>
      <c r="AM70" s="84" t="n"/>
      <c r="AN70" s="84" t="n"/>
      <c r="AO70" s="84" t="n"/>
      <c r="AP70" s="84" t="n"/>
      <c r="AQ70" s="84" t="n"/>
    </row>
    <row r="71" ht="29" customHeight="1" s="236">
      <c r="B71" s="84" t="n"/>
      <c r="C71" s="84" t="n"/>
      <c r="D71" s="84" t="n"/>
      <c r="E71" s="84" t="n"/>
      <c r="F71" s="84" t="n"/>
      <c r="G71" s="84" t="n"/>
      <c r="H71" s="84" t="n"/>
      <c r="I71" s="84" t="n"/>
      <c r="J71" s="84" t="n"/>
      <c r="K71" s="84" t="n"/>
      <c r="L71" s="84" t="n"/>
      <c r="M71" s="84" t="n"/>
      <c r="N71" s="84" t="n"/>
      <c r="O71" s="84" t="n"/>
      <c r="Q71" s="84" t="n"/>
      <c r="R71" s="253" t="inlineStr">
        <is>
          <t>Total Cash-Operating Expenditure</t>
        </is>
      </c>
      <c r="S71" s="254" t="n"/>
      <c r="T71" s="254" t="n"/>
      <c r="U71" s="331">
        <f>'1. Reimbursement Value'!C26</f>
        <v/>
      </c>
      <c r="V71" s="248" t="n"/>
      <c r="W71" s="84" t="n"/>
      <c r="Y71" s="84" t="n"/>
      <c r="Z71" s="84" t="n"/>
      <c r="AA71" s="84" t="n"/>
      <c r="AB71" s="84" t="n"/>
      <c r="AC71" s="84" t="n"/>
      <c r="AD71" s="84" t="n"/>
      <c r="AE71" s="84" t="n"/>
      <c r="AG71" s="84" t="n"/>
      <c r="AH71" s="84" t="n"/>
      <c r="AI71" s="84" t="n"/>
      <c r="AJ71" s="84" t="n"/>
      <c r="AK71" s="84" t="n"/>
      <c r="AL71" s="84" t="n"/>
      <c r="AM71" s="84" t="n"/>
      <c r="AN71" s="84" t="n"/>
      <c r="AO71" s="84" t="n"/>
      <c r="AP71" s="84" t="n"/>
      <c r="AQ71" s="84" t="n"/>
    </row>
    <row r="72" ht="29" customHeight="1" s="236">
      <c r="B72" s="84" t="n"/>
      <c r="C72" s="84" t="n"/>
      <c r="D72" s="84" t="n"/>
      <c r="E72" s="84" t="n"/>
      <c r="F72" s="84" t="n"/>
      <c r="G72" s="84" t="n"/>
      <c r="H72" s="84" t="n"/>
      <c r="I72" s="84" t="n"/>
      <c r="J72" s="84" t="n"/>
      <c r="K72" s="84" t="n"/>
      <c r="L72" s="84" t="n"/>
      <c r="M72" s="84" t="n"/>
      <c r="N72" s="84" t="n"/>
      <c r="O72" s="84" t="n"/>
      <c r="Q72" s="84" t="n"/>
      <c r="R72" s="255" t="inlineStr">
        <is>
          <t>Total Delivered Value</t>
        </is>
      </c>
      <c r="U72" s="332">
        <f>R24</f>
        <v/>
      </c>
      <c r="V72" s="250" t="n"/>
      <c r="W72" s="84" t="n"/>
      <c r="Y72" s="84" t="n"/>
      <c r="Z72" s="84" t="n"/>
      <c r="AA72" s="84" t="n"/>
      <c r="AB72" s="84" t="n"/>
      <c r="AC72" s="84" t="n"/>
      <c r="AD72" s="84" t="n"/>
      <c r="AE72" s="84" t="n"/>
      <c r="AG72" s="84" t="n"/>
      <c r="AH72" s="84" t="n"/>
      <c r="AI72" s="84" t="n"/>
      <c r="AJ72" s="84" t="n"/>
      <c r="AK72" s="84" t="n"/>
      <c r="AL72" s="84" t="n"/>
      <c r="AM72" s="84" t="n"/>
      <c r="AN72" s="84" t="n"/>
      <c r="AO72" s="84" t="n"/>
      <c r="AP72" s="84" t="n"/>
      <c r="AQ72" s="84" t="n"/>
    </row>
    <row r="73" ht="29" customHeight="1" s="236" thickBot="1">
      <c r="B73" s="84" t="n"/>
      <c r="C73" s="84" t="n"/>
      <c r="D73" s="84" t="n"/>
      <c r="E73" s="84" t="n"/>
      <c r="F73" s="84" t="n"/>
      <c r="G73" s="84" t="n"/>
      <c r="H73" s="84" t="n"/>
      <c r="I73" s="84" t="n"/>
      <c r="J73" s="84" t="n"/>
      <c r="K73" s="84" t="n"/>
      <c r="L73" s="84" t="n"/>
      <c r="M73" s="84" t="n"/>
      <c r="N73" s="84" t="n"/>
      <c r="O73" s="84" t="n"/>
      <c r="Q73" s="84" t="n"/>
      <c r="R73" s="256" t="inlineStr">
        <is>
          <t>Return Value = Delivered Value/CAPEX</t>
        </is>
      </c>
      <c r="S73" s="257" t="n"/>
      <c r="T73" s="257" t="n"/>
      <c r="U73" s="251">
        <f>U72/U71</f>
        <v/>
      </c>
      <c r="V73" s="252" t="n"/>
      <c r="W73" s="84" t="n"/>
      <c r="Y73" s="84" t="n"/>
      <c r="Z73" s="84" t="n"/>
      <c r="AA73" s="84" t="n"/>
      <c r="AB73" s="84" t="n"/>
      <c r="AC73" s="84" t="n"/>
      <c r="AD73" s="84" t="n"/>
      <c r="AE73" s="84" t="n"/>
      <c r="AG73" s="84" t="n"/>
      <c r="AH73" s="84" t="n"/>
      <c r="AI73" s="84" t="n"/>
      <c r="AJ73" s="84" t="n"/>
      <c r="AK73" s="84" t="n"/>
      <c r="AL73" s="84" t="n"/>
      <c r="AM73" s="84" t="n"/>
      <c r="AN73" s="84" t="n"/>
      <c r="AO73" s="84" t="n"/>
      <c r="AP73" s="84" t="n"/>
      <c r="AQ73" s="84" t="n"/>
    </row>
    <row r="74" ht="29" customHeight="1" s="236">
      <c r="B74" s="84" t="n"/>
      <c r="C74" s="84" t="n"/>
      <c r="D74" s="84" t="n"/>
      <c r="E74" s="84" t="n"/>
      <c r="F74" s="84" t="n"/>
      <c r="G74" s="84" t="n"/>
      <c r="H74" s="84" t="n"/>
      <c r="I74" s="84" t="n"/>
      <c r="J74" s="84" t="n"/>
      <c r="K74" s="84" t="n"/>
      <c r="L74" s="84" t="n"/>
      <c r="M74" s="84" t="n"/>
      <c r="N74" s="84" t="n"/>
      <c r="O74" s="84" t="n"/>
      <c r="Q74" s="84" t="n"/>
      <c r="R74" s="116" t="n"/>
      <c r="S74" s="116" t="n"/>
      <c r="T74" s="116" t="n"/>
      <c r="U74" s="116" t="n"/>
      <c r="V74" s="116" t="n"/>
      <c r="W74" s="84" t="n"/>
      <c r="Y74" s="84" t="n"/>
      <c r="Z74" s="84" t="n"/>
      <c r="AA74" s="84" t="n"/>
      <c r="AB74" s="84" t="n"/>
      <c r="AC74" s="84" t="n"/>
      <c r="AD74" s="84" t="n"/>
      <c r="AE74" s="84" t="n"/>
      <c r="AG74" s="84" t="n"/>
      <c r="AH74" s="84" t="n"/>
      <c r="AI74" s="84" t="n"/>
      <c r="AJ74" s="84" t="n"/>
      <c r="AK74" s="84" t="n"/>
      <c r="AL74" s="84" t="n"/>
      <c r="AM74" s="84" t="n"/>
      <c r="AN74" s="84" t="n"/>
      <c r="AO74" s="84" t="n"/>
      <c r="AP74" s="84" t="n"/>
      <c r="AQ74" s="84" t="n"/>
    </row>
    <row r="75" ht="16" customHeight="1" s="236">
      <c r="B75" s="84" t="n"/>
      <c r="C75" s="84" t="n"/>
      <c r="D75" s="84" t="n"/>
      <c r="E75" s="84" t="n"/>
      <c r="F75" s="84" t="n"/>
      <c r="G75" s="84" t="n"/>
      <c r="H75" s="84" t="n"/>
      <c r="I75" s="84" t="n"/>
      <c r="J75" s="84" t="n"/>
      <c r="K75" s="84" t="n"/>
      <c r="L75" s="84" t="n"/>
      <c r="M75" s="84" t="n"/>
      <c r="N75" s="84" t="n"/>
      <c r="O75" s="84" t="n"/>
      <c r="Q75" s="84" t="n"/>
      <c r="R75" s="116" t="n"/>
      <c r="S75" s="116" t="n"/>
      <c r="T75" s="116" t="n"/>
      <c r="U75" s="116" t="n"/>
      <c r="V75" s="116" t="n"/>
      <c r="W75" s="84" t="n"/>
      <c r="Y75" s="84" t="n"/>
      <c r="Z75" s="84" t="n"/>
      <c r="AA75" s="84" t="n"/>
      <c r="AB75" s="84" t="n"/>
      <c r="AC75" s="84" t="n"/>
      <c r="AD75" s="84" t="n"/>
      <c r="AE75" s="84" t="n"/>
      <c r="AG75" s="84" t="n"/>
      <c r="AH75" s="84" t="n"/>
      <c r="AI75" s="84" t="n"/>
      <c r="AJ75" s="84" t="n"/>
      <c r="AK75" s="84" t="n"/>
      <c r="AL75" s="84" t="n"/>
      <c r="AM75" s="84" t="n"/>
      <c r="AN75" s="84" t="n"/>
      <c r="AO75" s="84" t="n"/>
      <c r="AP75" s="84" t="n"/>
      <c r="AQ75" s="84" t="n"/>
    </row>
    <row r="76" ht="16" customHeight="1" s="236">
      <c r="B76" s="84" t="n"/>
      <c r="C76" s="84" t="n"/>
      <c r="D76" s="84" t="n"/>
      <c r="E76" s="84" t="n"/>
      <c r="F76" s="84" t="n"/>
      <c r="G76" s="84" t="n"/>
      <c r="H76" s="84" t="n"/>
      <c r="I76" s="84" t="n"/>
      <c r="J76" s="84" t="n"/>
      <c r="K76" s="84" t="n"/>
      <c r="L76" s="84" t="n"/>
      <c r="M76" s="84" t="n"/>
      <c r="N76" s="84" t="n"/>
      <c r="O76" s="84" t="n"/>
      <c r="Q76" s="84" t="n"/>
      <c r="R76" s="116" t="n"/>
      <c r="S76" s="116" t="n"/>
      <c r="T76" s="116" t="n"/>
      <c r="U76" s="116" t="n"/>
      <c r="V76" s="116" t="n"/>
      <c r="W76" s="84" t="n"/>
      <c r="Y76" s="84" t="n"/>
      <c r="Z76" s="84" t="n"/>
      <c r="AA76" s="84" t="n"/>
      <c r="AB76" s="84" t="n"/>
      <c r="AC76" s="84" t="n"/>
      <c r="AD76" s="84" t="n"/>
      <c r="AE76" s="84" t="n"/>
      <c r="AG76" s="84" t="n"/>
      <c r="AH76" s="84" t="n"/>
      <c r="AI76" s="84" t="n"/>
      <c r="AJ76" s="84" t="n"/>
      <c r="AK76" s="84" t="n"/>
      <c r="AL76" s="84" t="n"/>
      <c r="AM76" s="84" t="n"/>
      <c r="AN76" s="84" t="n"/>
      <c r="AO76" s="84" t="n"/>
      <c r="AP76" s="84" t="n"/>
      <c r="AQ76" s="84" t="n"/>
    </row>
    <row r="77" ht="16" customHeight="1" s="236">
      <c r="B77" s="84" t="n"/>
      <c r="C77" s="84" t="n"/>
      <c r="D77" s="84" t="n"/>
      <c r="E77" s="84" t="n"/>
      <c r="F77" s="84" t="n"/>
      <c r="G77" s="84" t="n"/>
      <c r="H77" s="84" t="n"/>
      <c r="I77" s="84" t="n"/>
      <c r="J77" s="84" t="n"/>
      <c r="K77" s="84" t="n"/>
      <c r="L77" s="84" t="n"/>
      <c r="M77" s="84" t="n"/>
      <c r="N77" s="84" t="n"/>
      <c r="O77" s="84" t="n"/>
      <c r="Q77" s="84" t="n"/>
      <c r="R77" s="116" t="n"/>
      <c r="S77" s="116" t="n"/>
      <c r="T77" s="116" t="n"/>
      <c r="U77" s="116" t="n"/>
      <c r="V77" s="116" t="n"/>
      <c r="W77" s="84" t="n"/>
      <c r="Y77" s="84" t="n"/>
      <c r="Z77" s="84" t="n"/>
      <c r="AA77" s="84" t="n"/>
      <c r="AB77" s="84" t="n"/>
      <c r="AC77" s="84" t="n"/>
      <c r="AD77" s="84" t="n"/>
      <c r="AE77" s="84" t="n"/>
      <c r="AG77" s="84" t="n"/>
      <c r="AH77" s="84" t="n"/>
      <c r="AI77" s="84" t="n"/>
      <c r="AJ77" s="84" t="n"/>
      <c r="AK77" s="84" t="n"/>
      <c r="AL77" s="84" t="n"/>
      <c r="AM77" s="84" t="n"/>
      <c r="AN77" s="84" t="n"/>
      <c r="AO77" s="84" t="n"/>
      <c r="AP77" s="84" t="n"/>
      <c r="AQ77" s="84" t="n"/>
    </row>
    <row r="78" ht="29" customHeight="1" s="236">
      <c r="B78" s="84" t="n"/>
      <c r="C78" s="84" t="n"/>
      <c r="D78" s="84" t="n"/>
      <c r="E78" s="84" t="n"/>
      <c r="F78" s="84" t="n"/>
      <c r="G78" s="84" t="n"/>
      <c r="H78" s="84" t="n"/>
      <c r="I78" s="84" t="n"/>
      <c r="J78" s="84" t="n"/>
      <c r="K78" s="84" t="n"/>
      <c r="L78" s="84" t="n"/>
      <c r="M78" s="84" t="n"/>
      <c r="N78" s="84" t="n"/>
      <c r="O78" s="84" t="n"/>
      <c r="Q78" s="84" t="n"/>
      <c r="R78" s="116" t="n"/>
      <c r="S78" s="116" t="n"/>
      <c r="T78" s="116" t="n"/>
      <c r="U78" s="116" t="n"/>
      <c r="V78" s="116" t="n"/>
      <c r="W78" s="84" t="n"/>
      <c r="Y78" s="84" t="n"/>
      <c r="Z78" s="84" t="n"/>
      <c r="AA78" s="84" t="n"/>
      <c r="AB78" s="84" t="n"/>
      <c r="AC78" s="84" t="n"/>
      <c r="AD78" s="84" t="n"/>
      <c r="AE78" s="84" t="n"/>
      <c r="AG78" s="84" t="n"/>
      <c r="AH78" s="84" t="n"/>
      <c r="AI78" s="84" t="n"/>
      <c r="AJ78" s="84" t="n"/>
      <c r="AK78" s="84" t="n"/>
      <c r="AL78" s="84" t="n"/>
      <c r="AM78" s="84" t="n"/>
      <c r="AN78" s="84" t="n"/>
      <c r="AO78" s="84" t="n"/>
      <c r="AP78" s="84" t="n"/>
      <c r="AQ78" s="84" t="n"/>
    </row>
    <row r="79" ht="29" customHeight="1" s="236">
      <c r="B79" s="84" t="n"/>
      <c r="C79" s="84" t="n"/>
      <c r="D79" s="84" t="n"/>
      <c r="E79" s="84" t="n"/>
      <c r="F79" s="84" t="n"/>
      <c r="G79" s="84" t="n"/>
      <c r="H79" s="84" t="n"/>
      <c r="I79" s="84" t="n"/>
      <c r="J79" s="84" t="n"/>
      <c r="K79" s="84" t="n"/>
      <c r="L79" s="84" t="n"/>
      <c r="M79" s="84" t="n"/>
      <c r="N79" s="84" t="n"/>
      <c r="O79" s="84" t="n"/>
      <c r="Q79" s="84" t="n"/>
      <c r="R79" s="116" t="n"/>
      <c r="S79" s="116" t="n"/>
      <c r="T79" s="116" t="n"/>
      <c r="U79" s="116" t="n"/>
      <c r="V79" s="116" t="n"/>
      <c r="W79" s="84" t="n"/>
      <c r="Y79" s="84" t="n"/>
      <c r="Z79" s="84" t="n"/>
      <c r="AA79" s="84" t="n"/>
      <c r="AB79" s="84" t="n"/>
      <c r="AC79" s="84" t="n"/>
      <c r="AD79" s="84" t="n"/>
      <c r="AE79" s="84" t="n"/>
      <c r="AG79" s="84" t="n"/>
      <c r="AH79" s="84" t="n"/>
      <c r="AI79" s="84" t="n"/>
      <c r="AJ79" s="84" t="n"/>
      <c r="AK79" s="84" t="n"/>
      <c r="AL79" s="84" t="n"/>
      <c r="AM79" s="84" t="n"/>
      <c r="AN79" s="84" t="n"/>
      <c r="AO79" s="84" t="n"/>
      <c r="AP79" s="84" t="n"/>
      <c r="AQ79" s="84" t="n"/>
    </row>
    <row r="80" ht="29" customHeight="1" s="236">
      <c r="B80" s="84" t="n"/>
      <c r="C80" s="84" t="n"/>
      <c r="D80" s="84" t="n"/>
      <c r="E80" s="84" t="n"/>
      <c r="F80" s="84" t="n"/>
      <c r="G80" s="84" t="n"/>
      <c r="H80" s="84" t="n"/>
      <c r="I80" s="84" t="n"/>
      <c r="J80" s="84" t="n"/>
      <c r="K80" s="84" t="n"/>
      <c r="L80" s="84" t="n"/>
      <c r="M80" s="84" t="n"/>
      <c r="N80" s="84" t="n"/>
      <c r="O80" s="84" t="n"/>
      <c r="Q80" s="84" t="n"/>
      <c r="R80" s="244">
        <f>R12 &amp; " provided services which generated " &amp; TEXT(S48,"#,##0") &amp;" years of perfect health for their patients. These years of perfect health were estimated to be valued at $" &amp; TEXT(U48,"#,##0") &amp; ". This means that for every dollar invested, your organization(s) was able to provide $" &amp;TEXT(U73,"#,##0.00") &amp; " of value gained. "</f>
        <v/>
      </c>
      <c r="W80" s="84" t="n"/>
      <c r="Y80" s="84" t="n"/>
      <c r="Z80" s="84" t="n"/>
      <c r="AA80" s="84" t="n"/>
      <c r="AB80" s="84" t="n"/>
      <c r="AC80" s="84" t="n"/>
      <c r="AD80" s="84" t="n"/>
      <c r="AE80" s="84" t="n"/>
      <c r="AG80" s="84" t="n"/>
      <c r="AH80" s="84" t="n"/>
      <c r="AI80" s="84" t="n"/>
      <c r="AJ80" s="84" t="n"/>
      <c r="AK80" s="84" t="n"/>
      <c r="AL80" s="84" t="n"/>
      <c r="AM80" s="84" t="n"/>
      <c r="AN80" s="84" t="n"/>
      <c r="AO80" s="84" t="n"/>
      <c r="AP80" s="84" t="n"/>
      <c r="AQ80" s="84" t="n"/>
    </row>
    <row r="81" ht="29" customHeight="1" s="236">
      <c r="B81" s="84" t="n"/>
      <c r="C81" s="84" t="n"/>
      <c r="D81" s="84" t="n"/>
      <c r="E81" s="84" t="n"/>
      <c r="F81" s="84" t="n"/>
      <c r="G81" s="84" t="n"/>
      <c r="H81" s="84" t="n"/>
      <c r="I81" s="84" t="n"/>
      <c r="J81" s="84" t="n"/>
      <c r="K81" s="84" t="n"/>
      <c r="L81" s="84" t="n"/>
      <c r="M81" s="84" t="n"/>
      <c r="N81" s="84" t="n"/>
      <c r="O81" s="84" t="n"/>
      <c r="Q81" s="84" t="n"/>
      <c r="W81" s="84" t="n"/>
      <c r="Y81" s="84" t="n"/>
      <c r="Z81" s="84" t="n"/>
      <c r="AA81" s="84" t="n"/>
      <c r="AB81" s="84" t="n"/>
      <c r="AC81" s="84" t="n"/>
      <c r="AD81" s="84" t="n"/>
      <c r="AE81" s="84" t="n"/>
      <c r="AG81" s="84" t="n"/>
      <c r="AH81" s="84" t="n"/>
      <c r="AI81" s="84" t="n"/>
      <c r="AJ81" s="84" t="n"/>
      <c r="AK81" s="84" t="n"/>
      <c r="AL81" s="84" t="n"/>
      <c r="AM81" s="84" t="n"/>
      <c r="AN81" s="84" t="n"/>
      <c r="AO81" s="84" t="n"/>
      <c r="AP81" s="84" t="n"/>
      <c r="AQ81" s="84" t="n"/>
    </row>
    <row r="82" ht="29" customHeight="1" s="236">
      <c r="B82" s="84" t="n"/>
      <c r="C82" s="84" t="n"/>
      <c r="D82" s="84" t="n"/>
      <c r="E82" s="84" t="n"/>
      <c r="F82" s="84" t="n"/>
      <c r="G82" s="84" t="n"/>
      <c r="H82" s="84" t="n"/>
      <c r="I82" s="84" t="n"/>
      <c r="J82" s="84" t="n"/>
      <c r="K82" s="84" t="n"/>
      <c r="L82" s="84" t="n"/>
      <c r="M82" s="84" t="n"/>
      <c r="N82" s="84" t="n"/>
      <c r="O82" s="84" t="n"/>
      <c r="Q82" s="84" t="n"/>
      <c r="W82" s="84" t="n"/>
      <c r="Y82" s="84" t="n"/>
      <c r="Z82" s="84" t="n"/>
      <c r="AA82" s="84" t="n"/>
      <c r="AB82" s="84" t="n"/>
      <c r="AC82" s="84" t="n"/>
      <c r="AD82" s="84" t="n"/>
      <c r="AE82" s="84" t="n"/>
      <c r="AG82" s="84" t="n"/>
      <c r="AH82" s="84" t="n"/>
      <c r="AI82" s="84" t="n"/>
      <c r="AJ82" s="84" t="n"/>
      <c r="AK82" s="84" t="n"/>
      <c r="AL82" s="84" t="n"/>
      <c r="AM82" s="84" t="n"/>
      <c r="AN82" s="84" t="n"/>
      <c r="AO82" s="84" t="n"/>
      <c r="AP82" s="84" t="n"/>
      <c r="AQ82" s="84" t="n"/>
    </row>
    <row r="83" ht="29" customHeight="1" s="236">
      <c r="B83" s="84" t="n"/>
      <c r="C83" s="84" t="n"/>
      <c r="D83" s="84" t="n"/>
      <c r="E83" s="84" t="n"/>
      <c r="F83" s="84" t="n"/>
      <c r="G83" s="84" t="n"/>
      <c r="H83" s="84" t="n"/>
      <c r="I83" s="84" t="n"/>
      <c r="J83" s="84" t="n"/>
      <c r="K83" s="84" t="n"/>
      <c r="L83" s="84" t="n"/>
      <c r="M83" s="84" t="n"/>
      <c r="N83" s="84" t="n"/>
      <c r="O83" s="84" t="n"/>
      <c r="Q83" s="84" t="n"/>
      <c r="W83" s="84" t="n"/>
      <c r="Y83" s="84" t="n"/>
      <c r="Z83" s="84" t="n"/>
      <c r="AA83" s="84" t="n"/>
      <c r="AB83" s="84" t="n"/>
      <c r="AC83" s="84" t="n"/>
      <c r="AD83" s="84" t="n"/>
      <c r="AE83" s="84" t="n"/>
      <c r="AG83" s="84" t="n"/>
      <c r="AH83" s="84" t="n"/>
      <c r="AI83" s="84" t="n"/>
      <c r="AJ83" s="84" t="n"/>
      <c r="AK83" s="84" t="n"/>
      <c r="AL83" s="84" t="n"/>
      <c r="AM83" s="84" t="n"/>
      <c r="AN83" s="84" t="n"/>
      <c r="AO83" s="84" t="n"/>
      <c r="AP83" s="84" t="n"/>
      <c r="AQ83" s="84" t="n"/>
    </row>
    <row r="84" ht="16" customHeight="1" s="236">
      <c r="B84" s="84" t="n"/>
      <c r="C84" s="84" t="n"/>
      <c r="D84" s="84" t="n"/>
      <c r="E84" s="84" t="n"/>
      <c r="F84" s="84" t="n"/>
      <c r="G84" s="84" t="n"/>
      <c r="H84" s="84" t="n"/>
      <c r="I84" s="84" t="n"/>
      <c r="J84" s="84" t="n"/>
      <c r="K84" s="84" t="n"/>
      <c r="L84" s="84" t="n"/>
      <c r="M84" s="84" t="n"/>
      <c r="N84" s="84" t="n"/>
      <c r="O84" s="84" t="n"/>
      <c r="Q84" s="84" t="n"/>
      <c r="W84" s="84" t="n"/>
      <c r="Y84" s="84" t="n"/>
      <c r="Z84" s="84" t="n"/>
      <c r="AA84" s="84" t="n"/>
      <c r="AB84" s="84" t="n"/>
      <c r="AC84" s="84" t="n"/>
      <c r="AD84" s="84" t="n"/>
      <c r="AE84" s="84" t="n"/>
      <c r="AG84" s="84" t="n"/>
      <c r="AH84" s="84" t="n"/>
      <c r="AI84" s="84" t="n"/>
      <c r="AJ84" s="84" t="n"/>
      <c r="AK84" s="84" t="n"/>
      <c r="AL84" s="84" t="n"/>
      <c r="AM84" s="84" t="n"/>
      <c r="AN84" s="84" t="n"/>
      <c r="AO84" s="84" t="n"/>
      <c r="AP84" s="84" t="n"/>
      <c r="AQ84" s="84" t="n"/>
    </row>
    <row r="85" ht="16" customHeight="1" s="236">
      <c r="B85" s="84" t="n"/>
      <c r="C85" s="84" t="n"/>
      <c r="D85" s="84" t="n"/>
      <c r="E85" s="84" t="n"/>
      <c r="F85" s="84" t="n"/>
      <c r="G85" s="84" t="n"/>
      <c r="H85" s="84" t="n"/>
      <c r="I85" s="84" t="n"/>
      <c r="J85" s="84" t="n"/>
      <c r="K85" s="84" t="n"/>
      <c r="L85" s="84" t="n"/>
      <c r="M85" s="84" t="n"/>
      <c r="N85" s="84" t="n"/>
      <c r="O85" s="84" t="n"/>
      <c r="Q85" s="84" t="n"/>
      <c r="W85" s="84" t="n"/>
      <c r="Y85" s="84" t="n"/>
      <c r="Z85" s="84" t="n"/>
      <c r="AA85" s="84" t="n"/>
      <c r="AB85" s="84" t="n"/>
      <c r="AC85" s="84" t="n"/>
      <c r="AD85" s="84" t="n"/>
      <c r="AE85" s="84" t="n"/>
      <c r="AG85" s="84" t="n"/>
      <c r="AH85" s="84" t="n"/>
      <c r="AI85" s="84" t="n"/>
      <c r="AJ85" s="84" t="n"/>
      <c r="AK85" s="84" t="n"/>
      <c r="AL85" s="84" t="n"/>
      <c r="AM85" s="84" t="n"/>
      <c r="AN85" s="84" t="n"/>
      <c r="AO85" s="84" t="n"/>
      <c r="AP85" s="84" t="n"/>
      <c r="AQ85" s="84" t="n"/>
    </row>
    <row r="86" ht="16" customHeight="1" s="236">
      <c r="B86" s="84" t="n"/>
      <c r="C86" s="84" t="n"/>
      <c r="D86" s="84" t="n"/>
      <c r="E86" s="84" t="n"/>
      <c r="F86" s="84" t="n"/>
      <c r="G86" s="84" t="n"/>
      <c r="H86" s="84" t="n"/>
      <c r="I86" s="84" t="n"/>
      <c r="J86" s="84" t="n"/>
      <c r="K86" s="84" t="n"/>
      <c r="L86" s="84" t="n"/>
      <c r="M86" s="84" t="n"/>
      <c r="N86" s="84" t="n"/>
      <c r="O86" s="84" t="n"/>
      <c r="Q86" s="84" t="n"/>
      <c r="W86" s="84" t="n"/>
      <c r="Y86" s="84" t="n"/>
      <c r="Z86" s="84" t="n"/>
      <c r="AA86" s="84" t="n"/>
      <c r="AB86" s="84" t="n"/>
      <c r="AC86" s="84" t="n"/>
      <c r="AD86" s="84" t="n"/>
      <c r="AE86" s="84" t="n"/>
      <c r="AG86" s="84" t="n"/>
      <c r="AH86" s="84" t="n"/>
      <c r="AI86" s="84" t="n"/>
      <c r="AJ86" s="84" t="n"/>
      <c r="AK86" s="84" t="n"/>
      <c r="AL86" s="84" t="n"/>
      <c r="AM86" s="84" t="n"/>
      <c r="AN86" s="84" t="n"/>
      <c r="AO86" s="84" t="n"/>
      <c r="AP86" s="84" t="n"/>
      <c r="AQ86" s="84" t="n"/>
    </row>
    <row r="87" ht="16" customHeight="1" s="236">
      <c r="B87" s="84" t="n"/>
      <c r="C87" s="84" t="n"/>
      <c r="D87" s="84" t="n"/>
      <c r="E87" s="84" t="n"/>
      <c r="F87" s="84" t="n"/>
      <c r="G87" s="84" t="n"/>
      <c r="H87" s="84" t="n"/>
      <c r="I87" s="84" t="n"/>
      <c r="J87" s="84" t="n"/>
      <c r="K87" s="84" t="n"/>
      <c r="L87" s="84" t="n"/>
      <c r="M87" s="84" t="n"/>
      <c r="N87" s="84" t="n"/>
      <c r="O87" s="84" t="n"/>
      <c r="Q87" s="84" t="n"/>
      <c r="W87" s="84" t="n"/>
      <c r="Y87" s="84" t="n"/>
      <c r="Z87" s="84" t="n"/>
      <c r="AA87" s="84" t="n"/>
      <c r="AB87" s="84" t="n"/>
      <c r="AC87" s="84" t="n"/>
      <c r="AD87" s="84" t="n"/>
      <c r="AE87" s="84" t="n"/>
      <c r="AG87" s="84" t="n"/>
      <c r="AH87" s="84" t="n"/>
      <c r="AI87" s="84" t="n"/>
      <c r="AJ87" s="84" t="n"/>
      <c r="AK87" s="84" t="n"/>
      <c r="AL87" s="84" t="n"/>
      <c r="AM87" s="84" t="n"/>
      <c r="AN87" s="84" t="n"/>
      <c r="AO87" s="84" t="n"/>
      <c r="AP87" s="84" t="n"/>
      <c r="AQ87" s="84" t="n"/>
    </row>
    <row r="88" ht="16" customHeight="1" s="236">
      <c r="B88" s="84" t="n"/>
      <c r="C88" s="84" t="n"/>
      <c r="D88" s="84" t="n"/>
      <c r="E88" s="84" t="n"/>
      <c r="F88" s="84" t="n"/>
      <c r="G88" s="84" t="n"/>
      <c r="H88" s="84" t="n"/>
      <c r="I88" s="84" t="n"/>
      <c r="J88" s="84" t="n"/>
      <c r="K88" s="84" t="n"/>
      <c r="L88" s="84" t="n"/>
      <c r="M88" s="84" t="n"/>
      <c r="N88" s="84" t="n"/>
      <c r="O88" s="84" t="n"/>
      <c r="Q88" s="84" t="n"/>
      <c r="W88" s="84" t="n"/>
      <c r="Y88" s="84" t="n"/>
      <c r="Z88" s="84" t="n"/>
      <c r="AA88" s="84" t="n"/>
      <c r="AB88" s="84" t="n"/>
      <c r="AC88" s="84" t="n"/>
      <c r="AD88" s="84" t="n"/>
      <c r="AE88" s="84" t="n"/>
      <c r="AG88" s="84" t="n"/>
      <c r="AH88" s="84" t="n"/>
      <c r="AI88" s="84" t="n"/>
      <c r="AJ88" s="84" t="n"/>
      <c r="AK88" s="84" t="n"/>
      <c r="AL88" s="84" t="n"/>
      <c r="AM88" s="84" t="n"/>
      <c r="AN88" s="84" t="n"/>
      <c r="AO88" s="84" t="n"/>
      <c r="AP88" s="84" t="n"/>
      <c r="AQ88" s="84" t="n"/>
    </row>
    <row r="89" ht="16" customHeight="1" s="236">
      <c r="B89" s="84" t="n"/>
      <c r="C89" s="84" t="n"/>
      <c r="D89" s="84" t="n"/>
      <c r="E89" s="84" t="n"/>
      <c r="F89" s="84" t="n"/>
      <c r="G89" s="84" t="n"/>
      <c r="H89" s="84" t="n"/>
      <c r="I89" s="84" t="n"/>
      <c r="J89" s="84" t="n"/>
      <c r="K89" s="84" t="n"/>
      <c r="L89" s="84" t="n"/>
      <c r="M89" s="84" t="n"/>
      <c r="N89" s="84" t="n"/>
      <c r="O89" s="84" t="n"/>
      <c r="Q89" s="84" t="n"/>
      <c r="W89" s="84" t="n"/>
      <c r="Y89" s="84" t="n"/>
      <c r="Z89" s="84" t="n"/>
      <c r="AA89" s="84" t="n"/>
      <c r="AB89" s="84" t="n"/>
      <c r="AC89" s="84" t="n"/>
      <c r="AD89" s="84" t="n"/>
      <c r="AE89" s="84" t="n"/>
      <c r="AG89" s="84" t="n"/>
      <c r="AH89" s="84" t="n"/>
      <c r="AI89" s="84" t="n"/>
      <c r="AJ89" s="84" t="n"/>
      <c r="AK89" s="84" t="n"/>
      <c r="AL89" s="84" t="n"/>
      <c r="AM89" s="84" t="n"/>
      <c r="AN89" s="84" t="n"/>
      <c r="AO89" s="84" t="n"/>
      <c r="AP89" s="84" t="n"/>
      <c r="AQ89" s="84" t="n"/>
    </row>
    <row r="90" ht="16" customHeight="1" s="236">
      <c r="B90" s="84" t="n"/>
      <c r="C90" s="84" t="n"/>
      <c r="D90" s="84" t="n"/>
      <c r="E90" s="84" t="n"/>
      <c r="F90" s="84" t="n"/>
      <c r="G90" s="84" t="n"/>
      <c r="H90" s="84" t="n"/>
      <c r="I90" s="84" t="n"/>
      <c r="J90" s="84" t="n"/>
      <c r="K90" s="84" t="n"/>
      <c r="L90" s="84" t="n"/>
      <c r="M90" s="84" t="n"/>
      <c r="N90" s="84" t="n"/>
      <c r="O90" s="84" t="n"/>
      <c r="Q90" s="84" t="n"/>
      <c r="W90" s="84" t="n"/>
      <c r="Y90" s="84" t="n"/>
      <c r="Z90" s="84" t="n"/>
      <c r="AA90" s="84" t="n"/>
      <c r="AB90" s="84" t="n"/>
      <c r="AC90" s="84" t="n"/>
      <c r="AD90" s="84" t="n"/>
      <c r="AE90" s="84" t="n"/>
      <c r="AG90" s="84" t="n"/>
      <c r="AH90" s="84" t="n"/>
      <c r="AI90" s="84" t="n"/>
      <c r="AJ90" s="84" t="n"/>
      <c r="AK90" s="84" t="n"/>
      <c r="AL90" s="84" t="n"/>
      <c r="AM90" s="84" t="n"/>
      <c r="AN90" s="84" t="n"/>
      <c r="AO90" s="84" t="n"/>
      <c r="AP90" s="84" t="n"/>
      <c r="AQ90" s="84" t="n"/>
    </row>
    <row r="91" ht="16" customHeight="1" s="236">
      <c r="B91" s="84" t="n"/>
      <c r="C91" s="84" t="n"/>
      <c r="D91" s="84" t="n"/>
      <c r="E91" s="84" t="n"/>
      <c r="F91" s="84" t="n"/>
      <c r="G91" s="84" t="n"/>
      <c r="H91" s="84" t="n"/>
      <c r="I91" s="84" t="n"/>
      <c r="J91" s="84" t="n"/>
      <c r="K91" s="84" t="n"/>
      <c r="L91" s="84" t="n"/>
      <c r="M91" s="84" t="n"/>
      <c r="N91" s="84" t="n"/>
      <c r="O91" s="84" t="n"/>
      <c r="Q91" s="84" t="n"/>
      <c r="W91" s="84" t="n"/>
      <c r="Y91" s="84" t="n"/>
      <c r="Z91" s="84" t="n"/>
      <c r="AA91" s="84" t="n"/>
      <c r="AB91" s="84" t="n"/>
      <c r="AC91" s="84" t="n"/>
      <c r="AD91" s="84" t="n"/>
      <c r="AE91" s="84" t="n"/>
      <c r="AG91" s="84" t="n"/>
      <c r="AH91" s="84" t="n"/>
      <c r="AI91" s="84" t="n"/>
      <c r="AJ91" s="84" t="n"/>
      <c r="AK91" s="84" t="n"/>
      <c r="AL91" s="84" t="n"/>
      <c r="AM91" s="84" t="n"/>
      <c r="AN91" s="84" t="n"/>
      <c r="AO91" s="84" t="n"/>
      <c r="AP91" s="84" t="n"/>
      <c r="AQ91" s="84" t="n"/>
    </row>
    <row r="92" ht="16" customHeight="1" s="236">
      <c r="B92" s="84" t="n"/>
      <c r="C92" s="84" t="n"/>
      <c r="D92" s="84" t="n"/>
      <c r="E92" s="84" t="n"/>
      <c r="F92" s="84" t="n"/>
      <c r="G92" s="84" t="n"/>
      <c r="H92" s="84" t="n"/>
      <c r="I92" s="84" t="n"/>
      <c r="J92" s="84" t="n"/>
      <c r="K92" s="84" t="n"/>
      <c r="L92" s="84" t="n"/>
      <c r="M92" s="84" t="n"/>
      <c r="N92" s="84" t="n"/>
      <c r="O92" s="84" t="n"/>
      <c r="Q92" s="84" t="n"/>
      <c r="W92" s="84" t="n"/>
      <c r="Y92" s="84" t="n"/>
      <c r="Z92" s="84" t="n"/>
      <c r="AA92" s="84" t="n"/>
      <c r="AB92" s="84" t="n"/>
      <c r="AC92" s="84" t="n"/>
      <c r="AD92" s="84" t="n"/>
      <c r="AE92" s="84" t="n"/>
      <c r="AG92" s="84" t="n"/>
      <c r="AH92" s="84" t="n"/>
      <c r="AI92" s="84" t="n"/>
      <c r="AJ92" s="84" t="n"/>
      <c r="AK92" s="84" t="n"/>
      <c r="AL92" s="84" t="n"/>
      <c r="AM92" s="84" t="n"/>
      <c r="AN92" s="84" t="n"/>
      <c r="AO92" s="84" t="n"/>
      <c r="AP92" s="84" t="n"/>
      <c r="AQ92" s="84" t="n"/>
    </row>
    <row r="93" ht="16" customHeight="1" s="236">
      <c r="B93" s="84" t="n"/>
      <c r="C93" s="84" t="n"/>
      <c r="D93" s="84" t="n"/>
      <c r="E93" s="84" t="n"/>
      <c r="F93" s="84" t="n"/>
      <c r="G93" s="84" t="n"/>
      <c r="H93" s="84" t="n"/>
      <c r="I93" s="84" t="n"/>
      <c r="J93" s="84" t="n"/>
      <c r="K93" s="84" t="n"/>
      <c r="L93" s="84" t="n"/>
      <c r="M93" s="84" t="n"/>
      <c r="N93" s="84" t="n"/>
      <c r="O93" s="84" t="n"/>
      <c r="Q93" s="84" t="n"/>
      <c r="W93" s="84" t="n"/>
      <c r="Y93" s="84" t="n"/>
      <c r="Z93" s="84" t="n"/>
      <c r="AA93" s="84" t="n"/>
      <c r="AB93" s="84" t="n"/>
      <c r="AC93" s="84" t="n"/>
      <c r="AD93" s="84" t="n"/>
      <c r="AE93" s="84" t="n"/>
      <c r="AG93" s="84" t="n"/>
      <c r="AH93" s="84" t="n"/>
      <c r="AI93" s="84" t="n"/>
      <c r="AJ93" s="84" t="n"/>
      <c r="AK93" s="84" t="n"/>
      <c r="AL93" s="84" t="n"/>
      <c r="AM93" s="84" t="n"/>
      <c r="AN93" s="84" t="n"/>
      <c r="AO93" s="84" t="n"/>
      <c r="AP93" s="84" t="n"/>
      <c r="AQ93" s="84" t="n"/>
    </row>
    <row r="94">
      <c r="B94" s="84" t="n"/>
      <c r="C94" s="84" t="n"/>
      <c r="D94" s="84" t="n"/>
      <c r="E94" s="84" t="n"/>
      <c r="F94" s="84" t="n"/>
      <c r="G94" s="84" t="n"/>
      <c r="H94" s="84" t="n"/>
      <c r="I94" s="84" t="n"/>
      <c r="J94" s="84" t="n"/>
      <c r="K94" s="84" t="n"/>
      <c r="L94" s="84" t="n"/>
      <c r="M94" s="84" t="n"/>
      <c r="N94" s="84" t="n"/>
      <c r="O94" s="84" t="n"/>
      <c r="Q94" s="84" t="n"/>
      <c r="W94" s="84" t="n"/>
      <c r="Y94" s="84" t="n"/>
      <c r="Z94" s="84" t="n"/>
      <c r="AA94" s="84" t="n"/>
      <c r="AB94" s="84" t="n"/>
      <c r="AC94" s="84" t="n"/>
      <c r="AD94" s="84" t="n"/>
      <c r="AE94" s="84" t="n"/>
      <c r="AG94" s="84" t="n"/>
      <c r="AH94" s="84" t="n"/>
      <c r="AI94" s="84" t="n"/>
      <c r="AJ94" s="84" t="n"/>
      <c r="AK94" s="84" t="n"/>
      <c r="AL94" s="84" t="n"/>
      <c r="AM94" s="84" t="n"/>
      <c r="AN94" s="84" t="n"/>
      <c r="AO94" s="84" t="n"/>
      <c r="AP94" s="84" t="n"/>
      <c r="AQ94" s="84" t="n"/>
    </row>
    <row r="95">
      <c r="B95" s="84" t="n"/>
      <c r="C95" s="84" t="n"/>
      <c r="D95" s="84" t="n"/>
      <c r="E95" s="84" t="n"/>
      <c r="F95" s="84" t="n"/>
      <c r="G95" s="84" t="n"/>
      <c r="H95" s="84" t="n"/>
      <c r="I95" s="84" t="n"/>
      <c r="J95" s="84" t="n"/>
      <c r="K95" s="84" t="n"/>
      <c r="L95" s="84" t="n"/>
      <c r="M95" s="84" t="n"/>
      <c r="N95" s="84" t="n"/>
      <c r="O95" s="84" t="n"/>
      <c r="Q95" s="84" t="n"/>
      <c r="W95" s="84" t="n"/>
      <c r="Y95" s="84" t="n"/>
      <c r="Z95" s="84" t="n"/>
      <c r="AA95" s="84" t="n"/>
      <c r="AB95" s="84" t="n"/>
      <c r="AC95" s="84" t="n"/>
      <c r="AD95" s="84" t="n"/>
      <c r="AE95" s="84" t="n"/>
      <c r="AG95" s="84" t="n"/>
      <c r="AH95" s="84" t="n"/>
      <c r="AI95" s="84" t="n"/>
      <c r="AJ95" s="84" t="n"/>
      <c r="AK95" s="84" t="n"/>
      <c r="AL95" s="84" t="n"/>
      <c r="AM95" s="84" t="n"/>
      <c r="AN95" s="84" t="n"/>
      <c r="AO95" s="84" t="n"/>
      <c r="AP95" s="84" t="n"/>
      <c r="AQ95" s="84" t="n"/>
    </row>
    <row r="96">
      <c r="B96" s="84" t="n"/>
      <c r="C96" s="84" t="n"/>
      <c r="D96" s="84" t="n"/>
      <c r="E96" s="84" t="n"/>
      <c r="F96" s="84" t="n"/>
      <c r="G96" s="84" t="n"/>
      <c r="H96" s="84" t="n"/>
      <c r="I96" s="84" t="n"/>
      <c r="J96" s="84" t="n"/>
      <c r="K96" s="84" t="n"/>
      <c r="L96" s="84" t="n"/>
      <c r="M96" s="84" t="n"/>
      <c r="N96" s="84" t="n"/>
      <c r="O96" s="84" t="n"/>
      <c r="Q96" s="84" t="n"/>
      <c r="W96" s="84" t="n"/>
      <c r="Y96" s="84" t="n"/>
      <c r="Z96" s="84" t="n"/>
      <c r="AA96" s="84" t="n"/>
      <c r="AB96" s="84" t="n"/>
      <c r="AC96" s="84" t="n"/>
      <c r="AD96" s="84" t="n"/>
      <c r="AE96" s="84" t="n"/>
      <c r="AG96" s="84" t="n"/>
      <c r="AH96" s="84" t="n"/>
      <c r="AI96" s="84" t="n"/>
      <c r="AJ96" s="84" t="n"/>
      <c r="AK96" s="84" t="n"/>
      <c r="AL96" s="84" t="n"/>
      <c r="AM96" s="84" t="n"/>
      <c r="AN96" s="84" t="n"/>
      <c r="AO96" s="84" t="n"/>
      <c r="AP96" s="84" t="n"/>
      <c r="AQ96" s="84" t="n"/>
    </row>
    <row r="97">
      <c r="B97" s="84" t="n"/>
      <c r="C97" s="84" t="n"/>
      <c r="D97" s="84" t="n"/>
      <c r="E97" s="84" t="n"/>
      <c r="F97" s="84" t="n"/>
      <c r="G97" s="84" t="n"/>
      <c r="H97" s="84" t="n"/>
      <c r="I97" s="84" t="n"/>
      <c r="J97" s="84" t="n"/>
      <c r="K97" s="84" t="n"/>
      <c r="L97" s="84" t="n"/>
      <c r="M97" s="84" t="n"/>
      <c r="N97" s="84" t="n"/>
      <c r="O97" s="84" t="n"/>
      <c r="Q97" s="84" t="n"/>
      <c r="R97" s="116" t="n"/>
      <c r="S97" s="116" t="n"/>
      <c r="T97" s="116" t="n"/>
      <c r="U97" s="116" t="n"/>
      <c r="V97" s="116" t="n"/>
      <c r="W97" s="84" t="n"/>
      <c r="Y97" s="84" t="n"/>
      <c r="Z97" s="84" t="n"/>
      <c r="AA97" s="84" t="n"/>
      <c r="AB97" s="84" t="n"/>
      <c r="AC97" s="84" t="n"/>
      <c r="AD97" s="84" t="n"/>
      <c r="AE97" s="84" t="n"/>
      <c r="AG97" s="84" t="n"/>
      <c r="AH97" s="84" t="n"/>
      <c r="AI97" s="84" t="n"/>
      <c r="AJ97" s="84" t="n"/>
      <c r="AK97" s="84" t="n"/>
      <c r="AL97" s="84" t="n"/>
      <c r="AM97" s="84" t="n"/>
      <c r="AN97" s="84" t="n"/>
      <c r="AO97" s="84" t="n"/>
      <c r="AP97" s="84" t="n"/>
      <c r="AQ97" s="84" t="n"/>
    </row>
    <row r="98">
      <c r="B98" s="84" t="n"/>
      <c r="C98" s="84" t="n"/>
      <c r="D98" s="84" t="n"/>
      <c r="E98" s="84" t="n"/>
      <c r="F98" s="84" t="n"/>
      <c r="G98" s="84" t="n"/>
      <c r="H98" s="84" t="n"/>
      <c r="I98" s="84" t="n"/>
      <c r="J98" s="84" t="n"/>
      <c r="K98" s="84" t="n"/>
      <c r="L98" s="84" t="n"/>
      <c r="M98" s="84" t="n"/>
      <c r="N98" s="84" t="n"/>
      <c r="O98" s="84" t="n"/>
      <c r="Q98" s="84" t="n"/>
      <c r="R98" s="116" t="n"/>
      <c r="S98" s="116" t="n"/>
      <c r="T98" s="116" t="n"/>
      <c r="U98" s="116" t="n"/>
      <c r="V98" s="116" t="n"/>
      <c r="W98" s="84" t="n"/>
      <c r="Y98" s="84" t="n"/>
      <c r="Z98" s="84" t="n"/>
      <c r="AA98" s="84" t="n"/>
      <c r="AB98" s="84" t="n"/>
      <c r="AC98" s="84" t="n"/>
      <c r="AD98" s="84" t="n"/>
      <c r="AE98" s="84" t="n"/>
      <c r="AG98" s="84" t="n"/>
      <c r="AH98" s="84" t="n"/>
      <c r="AI98" s="84" t="n"/>
      <c r="AJ98" s="84" t="n"/>
      <c r="AK98" s="84" t="n"/>
      <c r="AL98" s="84" t="n"/>
      <c r="AM98" s="84" t="n"/>
      <c r="AN98" s="84" t="n"/>
      <c r="AO98" s="84" t="n"/>
      <c r="AP98" s="84" t="n"/>
      <c r="AQ98" s="84" t="n"/>
    </row>
    <row r="99">
      <c r="B99" s="84" t="n"/>
      <c r="C99" s="84" t="n"/>
      <c r="D99" s="84" t="n"/>
      <c r="E99" s="84" t="n"/>
      <c r="F99" s="84" t="n"/>
      <c r="G99" s="84" t="n"/>
      <c r="H99" s="84" t="n"/>
      <c r="I99" s="84" t="n"/>
      <c r="J99" s="84" t="n"/>
      <c r="K99" s="84" t="n"/>
      <c r="L99" s="84" t="n"/>
      <c r="M99" s="84" t="n"/>
      <c r="N99" s="84" t="n"/>
      <c r="O99" s="84" t="n"/>
      <c r="Q99" s="84" t="n"/>
      <c r="R99" s="116" t="n"/>
      <c r="S99" s="116" t="n"/>
      <c r="T99" s="116" t="n"/>
      <c r="U99" s="116" t="n"/>
      <c r="V99" s="116" t="n"/>
      <c r="W99" s="84" t="n"/>
      <c r="Y99" s="84" t="n"/>
      <c r="Z99" s="84" t="n"/>
      <c r="AA99" s="84" t="n"/>
      <c r="AB99" s="84" t="n"/>
      <c r="AC99" s="84" t="n"/>
      <c r="AD99" s="84" t="n"/>
      <c r="AE99" s="84" t="n"/>
      <c r="AG99" s="84" t="n"/>
      <c r="AH99" s="84" t="n"/>
      <c r="AI99" s="84" t="n"/>
      <c r="AJ99" s="84" t="n"/>
      <c r="AK99" s="84" t="n"/>
      <c r="AL99" s="84" t="n"/>
      <c r="AM99" s="84" t="n"/>
      <c r="AN99" s="84" t="n"/>
      <c r="AO99" s="84" t="n"/>
      <c r="AP99" s="84" t="n"/>
      <c r="AQ99" s="84" t="n"/>
    </row>
    <row r="100">
      <c r="B100" s="84" t="n"/>
      <c r="C100" s="84" t="n"/>
      <c r="D100" s="84" t="n"/>
      <c r="E100" s="84" t="n"/>
      <c r="F100" s="84" t="n"/>
      <c r="G100" s="84" t="n"/>
      <c r="H100" s="84" t="n"/>
      <c r="I100" s="84" t="n"/>
      <c r="J100" s="84" t="n"/>
      <c r="K100" s="84" t="n"/>
      <c r="L100" s="84" t="n"/>
      <c r="M100" s="84" t="n"/>
      <c r="N100" s="84" t="n"/>
      <c r="O100" s="84" t="n"/>
      <c r="Q100" s="84" t="n"/>
      <c r="R100" s="116" t="n"/>
      <c r="S100" s="116" t="n"/>
      <c r="T100" s="116" t="n"/>
      <c r="U100" s="116" t="n"/>
      <c r="V100" s="116" t="n"/>
      <c r="W100" s="84" t="n"/>
      <c r="Y100" s="84" t="n"/>
      <c r="Z100" s="84" t="n"/>
      <c r="AA100" s="84" t="n"/>
      <c r="AB100" s="84" t="n"/>
      <c r="AC100" s="84" t="n"/>
      <c r="AD100" s="84" t="n"/>
      <c r="AE100" s="84" t="n"/>
      <c r="AG100" s="84" t="n"/>
      <c r="AH100" s="84" t="n"/>
      <c r="AI100" s="84" t="n"/>
      <c r="AJ100" s="84" t="n"/>
      <c r="AK100" s="84" t="n"/>
      <c r="AL100" s="84" t="n"/>
      <c r="AM100" s="84" t="n"/>
      <c r="AN100" s="84" t="n"/>
      <c r="AO100" s="84" t="n"/>
      <c r="AP100" s="84" t="n"/>
      <c r="AQ100" s="84" t="n"/>
    </row>
    <row r="101">
      <c r="B101" s="84" t="n"/>
      <c r="C101" s="84" t="n"/>
      <c r="D101" s="84" t="n"/>
      <c r="E101" s="84" t="n"/>
      <c r="F101" s="84" t="n"/>
      <c r="G101" s="84" t="n"/>
      <c r="H101" s="84" t="n"/>
      <c r="I101" s="84" t="n"/>
      <c r="J101" s="84" t="n"/>
      <c r="K101" s="84" t="n"/>
      <c r="L101" s="84" t="n"/>
      <c r="M101" s="84" t="n"/>
      <c r="N101" s="84" t="n"/>
      <c r="O101" s="84" t="n"/>
      <c r="Q101" s="84" t="n"/>
      <c r="R101" s="116" t="n"/>
      <c r="S101" s="116" t="n"/>
      <c r="T101" s="116" t="n"/>
      <c r="U101" s="116" t="n"/>
      <c r="V101" s="116" t="n"/>
      <c r="W101" s="84" t="n"/>
      <c r="Y101" s="84" t="n"/>
      <c r="Z101" s="84" t="n"/>
      <c r="AA101" s="84" t="n"/>
      <c r="AB101" s="84" t="n"/>
      <c r="AC101" s="84" t="n"/>
      <c r="AD101" s="84" t="n"/>
      <c r="AE101" s="84" t="n"/>
      <c r="AG101" s="84" t="n"/>
      <c r="AH101" s="84" t="n"/>
      <c r="AI101" s="84" t="n"/>
      <c r="AJ101" s="84" t="n"/>
      <c r="AK101" s="84" t="n"/>
      <c r="AL101" s="84" t="n"/>
      <c r="AM101" s="84" t="n"/>
      <c r="AN101" s="84" t="n"/>
      <c r="AO101" s="84" t="n"/>
      <c r="AP101" s="84" t="n"/>
      <c r="AQ101" s="84" t="n"/>
    </row>
    <row r="102">
      <c r="B102" s="84" t="n"/>
      <c r="C102" s="84" t="n"/>
      <c r="D102" s="84" t="n"/>
      <c r="E102" s="84" t="n"/>
      <c r="F102" s="84" t="n"/>
      <c r="G102" s="84" t="n"/>
      <c r="H102" s="84" t="n"/>
      <c r="I102" s="84" t="n"/>
      <c r="J102" s="84" t="n"/>
      <c r="K102" s="84" t="n"/>
      <c r="L102" s="84" t="n"/>
      <c r="M102" s="84" t="n"/>
      <c r="N102" s="84" t="n"/>
      <c r="O102" s="84" t="n"/>
      <c r="Q102" s="84" t="n"/>
      <c r="R102" s="116" t="n"/>
      <c r="S102" s="116" t="n"/>
      <c r="T102" s="116" t="n"/>
      <c r="U102" s="116" t="n"/>
      <c r="V102" s="116" t="n"/>
      <c r="W102" s="84" t="n"/>
      <c r="Y102" s="84" t="n"/>
      <c r="Z102" s="84" t="n"/>
      <c r="AA102" s="84" t="n"/>
      <c r="AB102" s="84" t="n"/>
      <c r="AC102" s="84" t="n"/>
      <c r="AD102" s="84" t="n"/>
      <c r="AE102" s="84" t="n"/>
      <c r="AG102" s="84" t="n"/>
      <c r="AH102" s="84" t="n"/>
      <c r="AI102" s="84" t="n"/>
      <c r="AJ102" s="84" t="n"/>
      <c r="AK102" s="84" t="n"/>
      <c r="AL102" s="84" t="n"/>
      <c r="AM102" s="84" t="n"/>
      <c r="AN102" s="84" t="n"/>
      <c r="AO102" s="84" t="n"/>
      <c r="AP102" s="84" t="n"/>
      <c r="AQ102" s="84" t="n"/>
    </row>
    <row r="103">
      <c r="B103" s="84" t="n"/>
      <c r="C103" s="84" t="n"/>
      <c r="D103" s="84" t="n"/>
      <c r="E103" s="84" t="n"/>
      <c r="F103" s="84" t="n"/>
      <c r="G103" s="84" t="n"/>
      <c r="H103" s="84" t="n"/>
      <c r="I103" s="84" t="n"/>
      <c r="J103" s="84" t="n"/>
      <c r="K103" s="84" t="n"/>
      <c r="L103" s="84" t="n"/>
      <c r="M103" s="84" t="n"/>
      <c r="N103" s="84" t="n"/>
      <c r="O103" s="84" t="n"/>
      <c r="Q103" s="84" t="n"/>
      <c r="R103" s="116" t="n"/>
      <c r="S103" s="116" t="n"/>
      <c r="T103" s="116" t="n"/>
      <c r="U103" s="116" t="n"/>
      <c r="V103" s="116" t="n"/>
      <c r="W103" s="84" t="n"/>
      <c r="Y103" s="84" t="n"/>
      <c r="Z103" s="84" t="n"/>
      <c r="AA103" s="84" t="n"/>
      <c r="AB103" s="84" t="n"/>
      <c r="AC103" s="84" t="n"/>
      <c r="AD103" s="84" t="n"/>
      <c r="AE103" s="84" t="n"/>
      <c r="AG103" s="84" t="n"/>
      <c r="AH103" s="84" t="n"/>
      <c r="AI103" s="84" t="n"/>
      <c r="AJ103" s="84" t="n"/>
      <c r="AK103" s="84" t="n"/>
      <c r="AL103" s="84" t="n"/>
      <c r="AM103" s="84" t="n"/>
      <c r="AN103" s="84" t="n"/>
      <c r="AO103" s="84" t="n"/>
      <c r="AP103" s="84" t="n"/>
      <c r="AQ103" s="84" t="n"/>
    </row>
    <row r="104">
      <c r="B104" s="84" t="n"/>
      <c r="C104" s="84" t="n"/>
      <c r="D104" s="84" t="n"/>
      <c r="E104" s="84" t="n"/>
      <c r="F104" s="84" t="n"/>
      <c r="G104" s="84" t="n"/>
      <c r="H104" s="84" t="n"/>
      <c r="I104" s="84" t="n"/>
      <c r="J104" s="84" t="n"/>
      <c r="K104" s="84" t="n"/>
      <c r="L104" s="84" t="n"/>
      <c r="M104" s="84" t="n"/>
      <c r="N104" s="84" t="n"/>
      <c r="O104" s="84" t="n"/>
      <c r="Q104" s="84" t="n"/>
      <c r="R104" s="116" t="n"/>
      <c r="S104" s="116" t="n"/>
      <c r="T104" s="116" t="n"/>
      <c r="U104" s="116" t="n"/>
      <c r="V104" s="116" t="n"/>
      <c r="W104" s="84" t="n"/>
      <c r="Y104" s="84" t="n"/>
      <c r="Z104" s="84" t="n"/>
      <c r="AA104" s="84" t="n"/>
      <c r="AB104" s="84" t="n"/>
      <c r="AC104" s="84" t="n"/>
      <c r="AD104" s="84" t="n"/>
      <c r="AE104" s="84" t="n"/>
      <c r="AG104" s="84" t="n"/>
      <c r="AH104" s="84" t="n"/>
      <c r="AI104" s="84" t="n"/>
      <c r="AJ104" s="84" t="n"/>
      <c r="AK104" s="84" t="n"/>
      <c r="AL104" s="84" t="n"/>
      <c r="AM104" s="84" t="n"/>
      <c r="AN104" s="84" t="n"/>
      <c r="AO104" s="84" t="n"/>
      <c r="AP104" s="84" t="n"/>
      <c r="AQ104" s="84" t="n"/>
    </row>
    <row r="105">
      <c r="B105" s="84" t="n"/>
      <c r="C105" s="84" t="n"/>
      <c r="D105" s="84" t="n"/>
      <c r="E105" s="84" t="n"/>
      <c r="F105" s="84" t="n"/>
      <c r="G105" s="84" t="n"/>
      <c r="H105" s="84" t="n"/>
      <c r="I105" s="84" t="n"/>
      <c r="J105" s="84" t="n"/>
      <c r="K105" s="84" t="n"/>
      <c r="L105" s="84" t="n"/>
      <c r="M105" s="84" t="n"/>
      <c r="N105" s="84" t="n"/>
      <c r="O105" s="84" t="n"/>
      <c r="Q105" s="84" t="n"/>
      <c r="R105" s="84" t="n"/>
      <c r="S105" s="84" t="n"/>
      <c r="T105" s="84" t="n"/>
      <c r="U105" s="84" t="n"/>
      <c r="V105" s="84" t="n"/>
      <c r="W105" s="84" t="n"/>
      <c r="Y105" s="84" t="n"/>
      <c r="Z105" s="84" t="n"/>
      <c r="AA105" s="84" t="n"/>
      <c r="AB105" s="84" t="n"/>
      <c r="AC105" s="84" t="n"/>
      <c r="AD105" s="84" t="n"/>
      <c r="AE105" s="84" t="n"/>
      <c r="AG105" s="84" t="n"/>
      <c r="AH105" s="84" t="n"/>
      <c r="AI105" s="84" t="n"/>
      <c r="AJ105" s="84" t="n"/>
      <c r="AK105" s="84" t="n"/>
      <c r="AL105" s="84" t="n"/>
      <c r="AM105" s="84" t="n"/>
      <c r="AN105" s="84" t="n"/>
      <c r="AO105" s="84" t="n"/>
      <c r="AP105" s="84" t="n"/>
      <c r="AQ105" s="84" t="n"/>
    </row>
    <row r="106">
      <c r="B106" s="84" t="n"/>
      <c r="C106" s="84" t="n"/>
      <c r="D106" s="84" t="n"/>
      <c r="E106" s="84" t="n"/>
      <c r="F106" s="84" t="n"/>
      <c r="G106" s="84" t="n"/>
      <c r="H106" s="84" t="n"/>
      <c r="I106" s="84" t="n"/>
      <c r="J106" s="84" t="n"/>
      <c r="K106" s="84" t="n"/>
      <c r="L106" s="84" t="n"/>
      <c r="M106" s="84" t="n"/>
      <c r="N106" s="84" t="n"/>
      <c r="O106" s="84" t="n"/>
      <c r="Q106" s="84" t="n"/>
      <c r="R106" s="84" t="n"/>
      <c r="S106" s="84" t="n"/>
      <c r="T106" s="84" t="n"/>
      <c r="U106" s="84" t="n"/>
      <c r="V106" s="84" t="n"/>
      <c r="W106" s="84" t="n"/>
      <c r="Y106" s="84" t="n"/>
      <c r="Z106" s="84" t="n"/>
      <c r="AA106" s="84" t="n"/>
      <c r="AB106" s="84" t="n"/>
      <c r="AC106" s="84" t="n"/>
      <c r="AD106" s="84" t="n"/>
      <c r="AE106" s="84" t="n"/>
      <c r="AG106" s="84" t="n"/>
      <c r="AH106" s="84" t="n"/>
      <c r="AI106" s="84" t="n"/>
      <c r="AJ106" s="84" t="n"/>
      <c r="AK106" s="84" t="n"/>
      <c r="AL106" s="84" t="n"/>
      <c r="AM106" s="84" t="n"/>
      <c r="AN106" s="84" t="n"/>
      <c r="AO106" s="84" t="n"/>
      <c r="AP106" s="84" t="n"/>
      <c r="AQ106" s="84" t="n"/>
    </row>
    <row r="107">
      <c r="B107" s="84" t="n"/>
      <c r="C107" s="84" t="n"/>
      <c r="D107" s="84" t="n"/>
      <c r="E107" s="84" t="n"/>
      <c r="F107" s="84" t="n"/>
      <c r="G107" s="84" t="n"/>
      <c r="H107" s="84" t="n"/>
      <c r="I107" s="84" t="n"/>
      <c r="J107" s="84" t="n"/>
      <c r="K107" s="84" t="n"/>
      <c r="L107" s="84" t="n"/>
      <c r="M107" s="84" t="n"/>
      <c r="N107" s="84" t="n"/>
      <c r="O107" s="84" t="n"/>
      <c r="Q107" s="84" t="n"/>
      <c r="R107" s="84" t="n"/>
      <c r="S107" s="84" t="n"/>
      <c r="T107" s="84" t="n"/>
      <c r="U107" s="84" t="n"/>
      <c r="V107" s="84" t="n"/>
      <c r="W107" s="84" t="n"/>
      <c r="Y107" s="84" t="n"/>
      <c r="Z107" s="84" t="n"/>
      <c r="AA107" s="84" t="n"/>
      <c r="AB107" s="84" t="n"/>
      <c r="AC107" s="84" t="n"/>
      <c r="AD107" s="84" t="n"/>
      <c r="AE107" s="84" t="n"/>
      <c r="AG107" s="84" t="n"/>
      <c r="AH107" s="84" t="n"/>
      <c r="AI107" s="84" t="n"/>
      <c r="AJ107" s="84" t="n"/>
      <c r="AK107" s="84" t="n"/>
      <c r="AL107" s="84" t="n"/>
      <c r="AM107" s="84" t="n"/>
      <c r="AN107" s="84" t="n"/>
      <c r="AO107" s="84" t="n"/>
      <c r="AP107" s="84" t="n"/>
      <c r="AQ107" s="84" t="n"/>
    </row>
    <row r="108">
      <c r="B108" s="84" t="n"/>
      <c r="C108" s="84" t="n"/>
      <c r="D108" s="84" t="n"/>
      <c r="E108" s="84" t="n"/>
      <c r="F108" s="84" t="n"/>
      <c r="G108" s="84" t="n"/>
      <c r="H108" s="84" t="n"/>
      <c r="I108" s="84" t="n"/>
      <c r="J108" s="84" t="n"/>
      <c r="K108" s="84" t="n"/>
      <c r="L108" s="84" t="n"/>
      <c r="M108" s="84" t="n"/>
      <c r="N108" s="84" t="n"/>
      <c r="O108" s="84" t="n"/>
      <c r="Q108" s="84" t="n"/>
      <c r="R108" s="84" t="n"/>
      <c r="S108" s="84" t="n"/>
      <c r="T108" s="84" t="n"/>
      <c r="U108" s="84" t="n"/>
      <c r="V108" s="84" t="n"/>
      <c r="W108" s="84" t="n"/>
      <c r="Y108" s="84" t="n"/>
      <c r="Z108" s="84" t="n"/>
      <c r="AA108" s="84" t="n"/>
      <c r="AB108" s="84" t="n"/>
      <c r="AC108" s="84" t="n"/>
      <c r="AD108" s="84" t="n"/>
      <c r="AE108" s="84" t="n"/>
      <c r="AG108" s="84" t="n"/>
      <c r="AH108" s="84" t="n"/>
      <c r="AI108" s="84" t="n"/>
      <c r="AJ108" s="84" t="n"/>
      <c r="AK108" s="84" t="n"/>
      <c r="AL108" s="84" t="n"/>
      <c r="AM108" s="84" t="n"/>
      <c r="AN108" s="84" t="n"/>
      <c r="AO108" s="84" t="n"/>
      <c r="AP108" s="84" t="n"/>
      <c r="AQ108" s="84" t="n"/>
    </row>
    <row r="109">
      <c r="B109" s="84" t="n"/>
      <c r="C109" s="84" t="n"/>
      <c r="D109" s="84" t="n"/>
      <c r="E109" s="84" t="n"/>
      <c r="F109" s="84" t="n"/>
      <c r="G109" s="84" t="n"/>
      <c r="H109" s="84" t="n"/>
      <c r="I109" s="84" t="n"/>
      <c r="J109" s="84" t="n"/>
      <c r="K109" s="84" t="n"/>
      <c r="L109" s="84" t="n"/>
      <c r="M109" s="84" t="n"/>
      <c r="N109" s="84" t="n"/>
      <c r="O109" s="84" t="n"/>
      <c r="Q109" s="84" t="n"/>
      <c r="R109" s="84" t="n"/>
      <c r="S109" s="84" t="n"/>
      <c r="T109" s="84" t="n"/>
      <c r="U109" s="84" t="n"/>
      <c r="V109" s="84" t="n"/>
      <c r="W109" s="84" t="n"/>
      <c r="Y109" s="84" t="n"/>
      <c r="Z109" s="84" t="n"/>
      <c r="AA109" s="84" t="n"/>
      <c r="AB109" s="84" t="n"/>
      <c r="AC109" s="84" t="n"/>
      <c r="AD109" s="84" t="n"/>
      <c r="AE109" s="84" t="n"/>
      <c r="AG109" s="84" t="n"/>
      <c r="AH109" s="84" t="n"/>
      <c r="AI109" s="84" t="n"/>
      <c r="AJ109" s="84" t="n"/>
      <c r="AK109" s="84" t="n"/>
      <c r="AL109" s="84" t="n"/>
      <c r="AM109" s="84" t="n"/>
      <c r="AN109" s="84" t="n"/>
      <c r="AO109" s="84" t="n"/>
      <c r="AP109" s="84" t="n"/>
      <c r="AQ109" s="84" t="n"/>
    </row>
    <row r="110">
      <c r="B110" s="84" t="n"/>
      <c r="C110" s="84" t="n"/>
      <c r="D110" s="84" t="n"/>
      <c r="E110" s="84" t="n"/>
      <c r="F110" s="84" t="n"/>
      <c r="G110" s="84" t="n"/>
      <c r="H110" s="84" t="n"/>
      <c r="I110" s="84" t="n"/>
      <c r="J110" s="84" t="n"/>
      <c r="K110" s="84" t="n"/>
      <c r="L110" s="84" t="n"/>
      <c r="M110" s="84" t="n"/>
      <c r="N110" s="84" t="n"/>
      <c r="O110" s="84" t="n"/>
      <c r="Q110" s="84" t="n"/>
      <c r="R110" s="84" t="n"/>
      <c r="S110" s="84" t="n"/>
      <c r="T110" s="84" t="n"/>
      <c r="U110" s="84" t="n"/>
      <c r="V110" s="84" t="n"/>
      <c r="W110" s="84" t="n"/>
      <c r="Y110" s="84" t="n"/>
      <c r="Z110" s="84" t="n"/>
      <c r="AA110" s="84" t="n"/>
      <c r="AB110" s="84" t="n"/>
      <c r="AC110" s="84" t="n"/>
      <c r="AD110" s="84" t="n"/>
      <c r="AE110" s="84" t="n"/>
      <c r="AG110" s="84" t="n"/>
      <c r="AH110" s="84" t="n"/>
      <c r="AI110" s="84" t="n"/>
      <c r="AJ110" s="84" t="n"/>
      <c r="AK110" s="84" t="n"/>
      <c r="AL110" s="84" t="n"/>
      <c r="AM110" s="84" t="n"/>
      <c r="AN110" s="84" t="n"/>
      <c r="AO110" s="84" t="n"/>
      <c r="AP110" s="84" t="n"/>
      <c r="AQ110" s="84" t="n"/>
    </row>
    <row r="111">
      <c r="B111" s="84" t="n"/>
      <c r="C111" s="84" t="n"/>
      <c r="D111" s="84" t="n"/>
      <c r="E111" s="84" t="n"/>
      <c r="F111" s="84" t="n"/>
      <c r="G111" s="84" t="n"/>
      <c r="H111" s="84" t="n"/>
      <c r="I111" s="84" t="n"/>
      <c r="J111" s="84" t="n"/>
      <c r="K111" s="84" t="n"/>
      <c r="L111" s="84" t="n"/>
      <c r="M111" s="84" t="n"/>
      <c r="N111" s="84" t="n"/>
      <c r="O111" s="84" t="n"/>
      <c r="Q111" s="84" t="n"/>
      <c r="R111" s="84" t="n"/>
      <c r="S111" s="84" t="n"/>
      <c r="T111" s="84" t="n"/>
      <c r="U111" s="84" t="n"/>
      <c r="V111" s="84" t="n"/>
      <c r="W111" s="84" t="n"/>
      <c r="Y111" s="84" t="n"/>
      <c r="Z111" s="84" t="n"/>
      <c r="AA111" s="84" t="n"/>
      <c r="AB111" s="84" t="n"/>
      <c r="AC111" s="84" t="n"/>
      <c r="AD111" s="84" t="n"/>
      <c r="AE111" s="84" t="n"/>
      <c r="AG111" s="84" t="n"/>
      <c r="AH111" s="84" t="n"/>
      <c r="AI111" s="84" t="n"/>
      <c r="AJ111" s="84" t="n"/>
      <c r="AK111" s="84" t="n"/>
      <c r="AL111" s="84" t="n"/>
      <c r="AM111" s="84" t="n"/>
      <c r="AN111" s="84" t="n"/>
      <c r="AO111" s="84" t="n"/>
      <c r="AP111" s="84" t="n"/>
      <c r="AQ111" s="84" t="n"/>
    </row>
    <row r="112">
      <c r="B112" s="84" t="n"/>
      <c r="C112" s="84" t="n"/>
      <c r="D112" s="84" t="n"/>
      <c r="E112" s="84" t="n"/>
      <c r="F112" s="84" t="n"/>
      <c r="G112" s="84" t="n"/>
      <c r="H112" s="84" t="n"/>
      <c r="I112" s="84" t="n"/>
      <c r="J112" s="84" t="n"/>
      <c r="K112" s="84" t="n"/>
      <c r="L112" s="84" t="n"/>
      <c r="M112" s="84" t="n"/>
      <c r="N112" s="84" t="n"/>
      <c r="O112" s="84" t="n"/>
      <c r="Q112" s="84" t="n"/>
      <c r="R112" s="84" t="n"/>
      <c r="S112" s="84" t="n"/>
      <c r="T112" s="84" t="n"/>
      <c r="U112" s="84" t="n"/>
      <c r="V112" s="84" t="n"/>
      <c r="W112" s="84" t="n"/>
      <c r="Y112" s="84" t="n"/>
      <c r="Z112" s="84" t="n"/>
      <c r="AA112" s="84" t="n"/>
      <c r="AB112" s="84" t="n"/>
      <c r="AC112" s="84" t="n"/>
      <c r="AD112" s="84" t="n"/>
      <c r="AE112" s="84" t="n"/>
      <c r="AG112" s="84" t="n"/>
      <c r="AH112" s="84" t="n"/>
      <c r="AI112" s="84" t="n"/>
      <c r="AJ112" s="84" t="n"/>
      <c r="AK112" s="84" t="n"/>
      <c r="AL112" s="84" t="n"/>
      <c r="AM112" s="84" t="n"/>
      <c r="AN112" s="84" t="n"/>
      <c r="AO112" s="84" t="n"/>
      <c r="AP112" s="84" t="n"/>
      <c r="AQ112" s="84" t="n"/>
    </row>
    <row r="113">
      <c r="B113" s="84" t="n"/>
      <c r="C113" s="84" t="n"/>
      <c r="D113" s="84" t="n"/>
      <c r="E113" s="84" t="n"/>
      <c r="F113" s="84" t="n"/>
      <c r="G113" s="84" t="n"/>
      <c r="H113" s="84" t="n"/>
      <c r="I113" s="84" t="n"/>
      <c r="J113" s="84" t="n"/>
      <c r="K113" s="84" t="n"/>
      <c r="L113" s="84" t="n"/>
      <c r="M113" s="84" t="n"/>
      <c r="N113" s="84" t="n"/>
      <c r="O113" s="84" t="n"/>
      <c r="Q113" s="84" t="n"/>
      <c r="R113" s="84" t="n"/>
      <c r="S113" s="84" t="n"/>
      <c r="T113" s="84" t="n"/>
      <c r="U113" s="84" t="n"/>
      <c r="V113" s="84" t="n"/>
      <c r="W113" s="84" t="n"/>
      <c r="Y113" s="84" t="n"/>
      <c r="Z113" s="84" t="n"/>
      <c r="AA113" s="84" t="n"/>
      <c r="AB113" s="84" t="n"/>
      <c r="AC113" s="84" t="n"/>
      <c r="AD113" s="84" t="n"/>
      <c r="AE113" s="84" t="n"/>
      <c r="AG113" s="84" t="n"/>
      <c r="AH113" s="84" t="n"/>
      <c r="AI113" s="84" t="n"/>
      <c r="AJ113" s="84" t="n"/>
      <c r="AK113" s="84" t="n"/>
      <c r="AL113" s="84" t="n"/>
      <c r="AM113" s="84" t="n"/>
      <c r="AN113" s="84" t="n"/>
      <c r="AO113" s="84" t="n"/>
      <c r="AP113" s="84" t="n"/>
      <c r="AQ113" s="84" t="n"/>
    </row>
    <row r="114">
      <c r="B114" s="84" t="n"/>
      <c r="C114" s="84" t="n"/>
      <c r="D114" s="84" t="n"/>
      <c r="E114" s="84" t="n"/>
      <c r="F114" s="84" t="n"/>
      <c r="G114" s="84" t="n"/>
      <c r="H114" s="84" t="n"/>
      <c r="I114" s="84" t="n"/>
      <c r="J114" s="84" t="n"/>
      <c r="K114" s="84" t="n"/>
      <c r="L114" s="84" t="n"/>
      <c r="M114" s="84" t="n"/>
      <c r="N114" s="84" t="n"/>
      <c r="O114" s="84" t="n"/>
      <c r="Q114" s="84" t="n"/>
      <c r="R114" s="84" t="n"/>
      <c r="S114" s="84" t="n"/>
      <c r="T114" s="84" t="n"/>
      <c r="U114" s="84" t="n"/>
      <c r="V114" s="84" t="n"/>
      <c r="W114" s="84" t="n"/>
      <c r="Y114" s="84" t="n"/>
      <c r="Z114" s="84" t="n"/>
      <c r="AA114" s="84" t="n"/>
      <c r="AB114" s="84" t="n"/>
      <c r="AC114" s="84" t="n"/>
      <c r="AD114" s="84" t="n"/>
      <c r="AE114" s="84" t="n"/>
      <c r="AG114" s="84" t="n"/>
      <c r="AH114" s="84" t="n"/>
      <c r="AI114" s="84" t="n"/>
      <c r="AJ114" s="84" t="n"/>
      <c r="AK114" s="84" t="n"/>
      <c r="AL114" s="84" t="n"/>
      <c r="AM114" s="84" t="n"/>
      <c r="AN114" s="84" t="n"/>
      <c r="AO114" s="84" t="n"/>
      <c r="AP114" s="84" t="n"/>
      <c r="AQ114" s="84" t="n"/>
    </row>
    <row r="115">
      <c r="B115" s="84" t="n"/>
      <c r="C115" s="84" t="n"/>
      <c r="D115" s="84" t="n"/>
      <c r="E115" s="84" t="n"/>
      <c r="F115" s="84" t="n"/>
      <c r="G115" s="84" t="n"/>
      <c r="H115" s="84" t="n"/>
      <c r="I115" s="84" t="n"/>
      <c r="J115" s="84" t="n"/>
      <c r="K115" s="84" t="n"/>
      <c r="L115" s="84" t="n"/>
      <c r="M115" s="84" t="n"/>
      <c r="N115" s="84" t="n"/>
      <c r="O115" s="84" t="n"/>
      <c r="Q115" s="84" t="n"/>
      <c r="R115" s="84" t="n"/>
      <c r="S115" s="84" t="n"/>
      <c r="T115" s="84" t="n"/>
      <c r="U115" s="84" t="n"/>
      <c r="V115" s="84" t="n"/>
      <c r="W115" s="84" t="n"/>
      <c r="Y115" s="84" t="n"/>
      <c r="Z115" s="84" t="n"/>
      <c r="AA115" s="84" t="n"/>
      <c r="AB115" s="84" t="n"/>
      <c r="AC115" s="84" t="n"/>
      <c r="AD115" s="84" t="n"/>
      <c r="AE115" s="84" t="n"/>
      <c r="AG115" s="84" t="n"/>
      <c r="AH115" s="84" t="n"/>
      <c r="AI115" s="84" t="n"/>
      <c r="AJ115" s="84" t="n"/>
      <c r="AK115" s="84" t="n"/>
      <c r="AL115" s="84" t="n"/>
      <c r="AM115" s="84" t="n"/>
      <c r="AN115" s="84" t="n"/>
      <c r="AO115" s="84" t="n"/>
      <c r="AP115" s="84" t="n"/>
      <c r="AQ115" s="84" t="n"/>
    </row>
    <row r="116">
      <c r="B116" s="84" t="n"/>
      <c r="C116" s="84" t="n"/>
      <c r="D116" s="84" t="n"/>
      <c r="E116" s="84" t="n"/>
      <c r="F116" s="84" t="n"/>
      <c r="G116" s="84" t="n"/>
      <c r="H116" s="84" t="n"/>
      <c r="I116" s="84" t="n"/>
      <c r="J116" s="84" t="n"/>
      <c r="K116" s="84" t="n"/>
      <c r="L116" s="84" t="n"/>
      <c r="M116" s="84" t="n"/>
      <c r="N116" s="84" t="n"/>
      <c r="O116" s="84" t="n"/>
      <c r="Q116" s="84" t="n"/>
      <c r="R116" s="84" t="n"/>
      <c r="S116" s="84" t="n"/>
      <c r="T116" s="84" t="n"/>
      <c r="U116" s="84" t="n"/>
      <c r="V116" s="84" t="n"/>
      <c r="W116" s="84" t="n"/>
      <c r="Y116" s="84" t="n"/>
      <c r="Z116" s="84" t="n"/>
      <c r="AA116" s="84" t="n"/>
      <c r="AB116" s="84" t="n"/>
      <c r="AC116" s="84" t="n"/>
      <c r="AD116" s="84" t="n"/>
      <c r="AE116" s="84" t="n"/>
      <c r="AG116" s="84" t="n"/>
      <c r="AH116" s="84" t="n"/>
      <c r="AI116" s="84" t="n"/>
      <c r="AJ116" s="84" t="n"/>
      <c r="AK116" s="84" t="n"/>
      <c r="AL116" s="84" t="n"/>
      <c r="AM116" s="84" t="n"/>
      <c r="AN116" s="84" t="n"/>
      <c r="AO116" s="84" t="n"/>
      <c r="AP116" s="84" t="n"/>
      <c r="AQ116" s="84" t="n"/>
    </row>
    <row r="117">
      <c r="B117" s="84" t="n"/>
      <c r="C117" s="84" t="n"/>
      <c r="D117" s="84" t="n"/>
      <c r="E117" s="84" t="n"/>
      <c r="F117" s="84" t="n"/>
      <c r="G117" s="84" t="n"/>
      <c r="H117" s="84" t="n"/>
      <c r="I117" s="84" t="n"/>
      <c r="J117" s="84" t="n"/>
      <c r="K117" s="84" t="n"/>
      <c r="L117" s="84" t="n"/>
      <c r="M117" s="84" t="n"/>
      <c r="N117" s="84" t="n"/>
      <c r="O117" s="84" t="n"/>
      <c r="Q117" s="84" t="n"/>
      <c r="R117" s="84" t="n"/>
      <c r="S117" s="84" t="n"/>
      <c r="T117" s="84" t="n"/>
      <c r="U117" s="84" t="n"/>
      <c r="V117" s="84" t="n"/>
      <c r="W117" s="84" t="n"/>
      <c r="Y117" s="84" t="n"/>
      <c r="Z117" s="84" t="n"/>
      <c r="AA117" s="84" t="n"/>
      <c r="AB117" s="84" t="n"/>
      <c r="AC117" s="84" t="n"/>
      <c r="AD117" s="84" t="n"/>
      <c r="AE117" s="84" t="n"/>
      <c r="AG117" s="84" t="n"/>
      <c r="AH117" s="84" t="n"/>
      <c r="AI117" s="84" t="n"/>
      <c r="AJ117" s="84" t="n"/>
      <c r="AK117" s="84" t="n"/>
      <c r="AL117" s="84" t="n"/>
      <c r="AM117" s="84" t="n"/>
      <c r="AN117" s="84" t="n"/>
      <c r="AO117" s="84" t="n"/>
      <c r="AP117" s="84" t="n"/>
      <c r="AQ117" s="84" t="n"/>
    </row>
    <row r="118">
      <c r="B118" s="84" t="n"/>
      <c r="C118" s="84" t="n"/>
      <c r="D118" s="84" t="n"/>
      <c r="E118" s="84" t="n"/>
      <c r="F118" s="84" t="n"/>
      <c r="G118" s="84" t="n"/>
      <c r="H118" s="84" t="n"/>
      <c r="I118" s="84" t="n"/>
      <c r="J118" s="84" t="n"/>
      <c r="K118" s="84" t="n"/>
      <c r="L118" s="84" t="n"/>
      <c r="M118" s="84" t="n"/>
      <c r="N118" s="84" t="n"/>
      <c r="O118" s="84" t="n"/>
      <c r="Q118" s="84" t="n"/>
      <c r="R118" s="84" t="n"/>
      <c r="S118" s="84" t="n"/>
      <c r="T118" s="84" t="n"/>
      <c r="U118" s="84" t="n"/>
      <c r="V118" s="84" t="n"/>
      <c r="W118" s="84" t="n"/>
      <c r="Y118" s="84" t="n"/>
      <c r="Z118" s="84" t="n"/>
      <c r="AA118" s="84" t="n"/>
      <c r="AB118" s="84" t="n"/>
      <c r="AC118" s="84" t="n"/>
      <c r="AD118" s="84" t="n"/>
      <c r="AE118" s="84" t="n"/>
      <c r="AG118" s="84" t="n"/>
      <c r="AH118" s="84" t="n"/>
      <c r="AI118" s="84" t="n"/>
      <c r="AJ118" s="84" t="n"/>
      <c r="AK118" s="84" t="n"/>
      <c r="AL118" s="84" t="n"/>
      <c r="AM118" s="84" t="n"/>
      <c r="AN118" s="84" t="n"/>
      <c r="AO118" s="84" t="n"/>
      <c r="AP118" s="84" t="n"/>
      <c r="AQ118" s="84" t="n"/>
    </row>
    <row r="119">
      <c r="B119" s="84" t="n"/>
      <c r="C119" s="84" t="n"/>
      <c r="D119" s="84" t="n"/>
      <c r="E119" s="84" t="n"/>
      <c r="F119" s="84" t="n"/>
      <c r="G119" s="84" t="n"/>
      <c r="H119" s="84" t="n"/>
      <c r="I119" s="84" t="n"/>
      <c r="J119" s="84" t="n"/>
      <c r="K119" s="84" t="n"/>
      <c r="L119" s="84" t="n"/>
      <c r="M119" s="84" t="n"/>
      <c r="N119" s="84" t="n"/>
      <c r="O119" s="84" t="n"/>
      <c r="Q119" s="84" t="n"/>
      <c r="R119" s="84" t="n"/>
      <c r="S119" s="84" t="n"/>
      <c r="T119" s="84" t="n"/>
      <c r="U119" s="84" t="n"/>
      <c r="V119" s="84" t="n"/>
      <c r="W119" s="84" t="n"/>
      <c r="Y119" s="84" t="n"/>
      <c r="Z119" s="84" t="n"/>
      <c r="AA119" s="84" t="n"/>
      <c r="AB119" s="84" t="n"/>
      <c r="AC119" s="84" t="n"/>
      <c r="AD119" s="84" t="n"/>
      <c r="AE119" s="84" t="n"/>
      <c r="AG119" s="84" t="n"/>
      <c r="AH119" s="84" t="n"/>
      <c r="AI119" s="84" t="n"/>
      <c r="AJ119" s="84" t="n"/>
      <c r="AK119" s="84" t="n"/>
      <c r="AL119" s="84" t="n"/>
      <c r="AM119" s="84" t="n"/>
      <c r="AN119" s="84" t="n"/>
      <c r="AO119" s="84" t="n"/>
      <c r="AP119" s="84" t="n"/>
      <c r="AQ119" s="84" t="n"/>
    </row>
    <row r="120">
      <c r="B120" s="84" t="n"/>
      <c r="C120" s="84" t="n"/>
      <c r="D120" s="84" t="n"/>
      <c r="E120" s="84" t="n"/>
      <c r="F120" s="84" t="n"/>
      <c r="G120" s="84" t="n"/>
      <c r="H120" s="84" t="n"/>
      <c r="I120" s="84" t="n"/>
      <c r="J120" s="84" t="n"/>
      <c r="K120" s="84" t="n"/>
      <c r="L120" s="84" t="n"/>
      <c r="M120" s="84" t="n"/>
      <c r="N120" s="84" t="n"/>
      <c r="O120" s="84" t="n"/>
      <c r="Q120" s="84" t="n"/>
      <c r="R120" s="84" t="n"/>
      <c r="S120" s="84" t="n"/>
      <c r="T120" s="84" t="n"/>
      <c r="U120" s="84" t="n"/>
      <c r="V120" s="84" t="n"/>
      <c r="W120" s="84" t="n"/>
      <c r="Y120" s="84" t="n"/>
      <c r="Z120" s="84" t="n"/>
      <c r="AA120" s="84" t="n"/>
      <c r="AB120" s="84" t="n"/>
      <c r="AC120" s="84" t="n"/>
      <c r="AD120" s="84" t="n"/>
      <c r="AE120" s="84" t="n"/>
      <c r="AG120" s="84" t="n"/>
      <c r="AH120" s="84" t="n"/>
      <c r="AI120" s="84" t="n"/>
      <c r="AJ120" s="84" t="n"/>
      <c r="AK120" s="84" t="n"/>
      <c r="AL120" s="84" t="n"/>
      <c r="AM120" s="84" t="n"/>
      <c r="AN120" s="84" t="n"/>
      <c r="AO120" s="84" t="n"/>
      <c r="AP120" s="84" t="n"/>
      <c r="AQ120" s="84" t="n"/>
    </row>
    <row r="121">
      <c r="B121" s="84" t="n"/>
      <c r="C121" s="84" t="n"/>
      <c r="D121" s="84" t="n"/>
      <c r="E121" s="84" t="n"/>
      <c r="F121" s="84" t="n"/>
      <c r="G121" s="84" t="n"/>
      <c r="H121" s="84" t="n"/>
      <c r="I121" s="84" t="n"/>
      <c r="J121" s="84" t="n"/>
      <c r="K121" s="84" t="n"/>
      <c r="L121" s="84" t="n"/>
      <c r="M121" s="84" t="n"/>
      <c r="N121" s="84" t="n"/>
      <c r="O121" s="84" t="n"/>
      <c r="Q121" s="84" t="n"/>
      <c r="R121" s="84" t="n"/>
      <c r="S121" s="84" t="n"/>
      <c r="T121" s="84" t="n"/>
      <c r="U121" s="84" t="n"/>
      <c r="V121" s="84" t="n"/>
      <c r="W121" s="84" t="n"/>
      <c r="Y121" s="84" t="n"/>
      <c r="Z121" s="84" t="n"/>
      <c r="AA121" s="84" t="n"/>
      <c r="AB121" s="84" t="n"/>
      <c r="AC121" s="84" t="n"/>
      <c r="AD121" s="84" t="n"/>
      <c r="AE121" s="84" t="n"/>
      <c r="AG121" s="84" t="n"/>
      <c r="AH121" s="84" t="n"/>
      <c r="AI121" s="84" t="n"/>
      <c r="AJ121" s="84" t="n"/>
      <c r="AK121" s="84" t="n"/>
      <c r="AL121" s="84" t="n"/>
      <c r="AM121" s="84" t="n"/>
      <c r="AN121" s="84" t="n"/>
      <c r="AO121" s="84" t="n"/>
      <c r="AP121" s="84" t="n"/>
      <c r="AQ121" s="84" t="n"/>
    </row>
    <row r="122">
      <c r="B122" s="84" t="n"/>
      <c r="C122" s="84" t="n"/>
      <c r="D122" s="84" t="n"/>
      <c r="E122" s="84" t="n"/>
      <c r="F122" s="84" t="n"/>
      <c r="G122" s="84" t="n"/>
      <c r="H122" s="84" t="n"/>
      <c r="I122" s="84" t="n"/>
      <c r="J122" s="84" t="n"/>
      <c r="K122" s="84" t="n"/>
      <c r="L122" s="84" t="n"/>
      <c r="M122" s="84" t="n"/>
      <c r="N122" s="84" t="n"/>
      <c r="O122" s="84" t="n"/>
      <c r="Q122" s="84" t="n"/>
      <c r="R122" s="84" t="n"/>
      <c r="S122" s="84" t="n"/>
      <c r="T122" s="84" t="n"/>
      <c r="U122" s="84" t="n"/>
      <c r="V122" s="84" t="n"/>
      <c r="W122" s="84" t="n"/>
      <c r="Y122" s="84" t="n"/>
      <c r="Z122" s="84" t="n"/>
      <c r="AA122" s="84" t="n"/>
      <c r="AB122" s="84" t="n"/>
      <c r="AC122" s="84" t="n"/>
      <c r="AD122" s="84" t="n"/>
      <c r="AE122" s="84" t="n"/>
      <c r="AG122" s="84" t="n"/>
      <c r="AH122" s="84" t="n"/>
      <c r="AI122" s="84" t="n"/>
      <c r="AJ122" s="84" t="n"/>
      <c r="AK122" s="84" t="n"/>
      <c r="AL122" s="84" t="n"/>
      <c r="AM122" s="84" t="n"/>
      <c r="AN122" s="84" t="n"/>
      <c r="AO122" s="84" t="n"/>
      <c r="AP122" s="84" t="n"/>
      <c r="AQ122" s="84" t="n"/>
    </row>
    <row r="123">
      <c r="B123" s="84" t="n"/>
      <c r="C123" s="84" t="n"/>
      <c r="D123" s="84" t="n"/>
      <c r="E123" s="84" t="n"/>
      <c r="F123" s="84" t="n"/>
      <c r="G123" s="84" t="n"/>
      <c r="H123" s="84" t="n"/>
      <c r="I123" s="84" t="n"/>
      <c r="J123" s="84" t="n"/>
      <c r="K123" s="84" t="n"/>
      <c r="L123" s="84" t="n"/>
      <c r="M123" s="84" t="n"/>
      <c r="N123" s="84" t="n"/>
      <c r="O123" s="84" t="n"/>
      <c r="Q123" s="84" t="n"/>
      <c r="R123" s="84" t="n"/>
      <c r="S123" s="84" t="n"/>
      <c r="T123" s="84" t="n"/>
      <c r="U123" s="84" t="n"/>
      <c r="V123" s="84" t="n"/>
      <c r="W123" s="84" t="n"/>
      <c r="Y123" s="84" t="n"/>
      <c r="Z123" s="84" t="n"/>
      <c r="AA123" s="84" t="n"/>
      <c r="AB123" s="84" t="n"/>
      <c r="AC123" s="84" t="n"/>
      <c r="AD123" s="84" t="n"/>
      <c r="AE123" s="84" t="n"/>
      <c r="AG123" s="84" t="n"/>
      <c r="AH123" s="84" t="n"/>
      <c r="AI123" s="84" t="n"/>
      <c r="AJ123" s="84" t="n"/>
      <c r="AK123" s="84" t="n"/>
      <c r="AL123" s="84" t="n"/>
      <c r="AM123" s="84" t="n"/>
      <c r="AN123" s="84" t="n"/>
      <c r="AO123" s="84" t="n"/>
      <c r="AP123" s="84" t="n"/>
      <c r="AQ123" s="84" t="n"/>
    </row>
    <row r="124">
      <c r="B124" s="84" t="n"/>
      <c r="C124" s="84" t="n"/>
      <c r="D124" s="84" t="n"/>
      <c r="E124" s="84" t="n"/>
      <c r="F124" s="84" t="n"/>
      <c r="G124" s="84" t="n"/>
      <c r="H124" s="84" t="n"/>
      <c r="I124" s="84" t="n"/>
      <c r="J124" s="84" t="n"/>
      <c r="K124" s="84" t="n"/>
      <c r="L124" s="84" t="n"/>
      <c r="M124" s="84" t="n"/>
      <c r="N124" s="84" t="n"/>
      <c r="O124" s="84" t="n"/>
      <c r="Q124" s="84" t="n"/>
      <c r="R124" s="84" t="n"/>
      <c r="S124" s="84" t="n"/>
      <c r="T124" s="84" t="n"/>
      <c r="U124" s="84" t="n"/>
      <c r="V124" s="84" t="n"/>
      <c r="W124" s="84" t="n"/>
      <c r="Y124" s="84" t="n"/>
      <c r="Z124" s="84" t="n"/>
      <c r="AA124" s="84" t="n"/>
      <c r="AB124" s="84" t="n"/>
      <c r="AC124" s="84" t="n"/>
      <c r="AD124" s="84" t="n"/>
      <c r="AE124" s="84" t="n"/>
      <c r="AG124" s="84" t="n"/>
      <c r="AH124" s="84" t="n"/>
      <c r="AI124" s="84" t="n"/>
      <c r="AJ124" s="84" t="n"/>
      <c r="AK124" s="84" t="n"/>
      <c r="AL124" s="84" t="n"/>
      <c r="AM124" s="84" t="n"/>
      <c r="AN124" s="84" t="n"/>
      <c r="AO124" s="84" t="n"/>
      <c r="AP124" s="84" t="n"/>
      <c r="AQ124" s="84" t="n"/>
    </row>
    <row r="125">
      <c r="B125" s="84" t="n"/>
      <c r="C125" s="84" t="n"/>
      <c r="D125" s="84" t="n"/>
      <c r="E125" s="84" t="n"/>
      <c r="F125" s="84" t="n"/>
      <c r="G125" s="84" t="n"/>
      <c r="H125" s="84" t="n"/>
      <c r="I125" s="84" t="n"/>
      <c r="J125" s="84" t="n"/>
      <c r="K125" s="84" t="n"/>
      <c r="L125" s="84" t="n"/>
      <c r="M125" s="84" t="n"/>
      <c r="N125" s="84" t="n"/>
      <c r="O125" s="84" t="n"/>
      <c r="Q125" s="84" t="n"/>
      <c r="R125" s="84" t="n"/>
      <c r="S125" s="84" t="n"/>
      <c r="T125" s="84" t="n"/>
      <c r="U125" s="84" t="n"/>
      <c r="V125" s="84" t="n"/>
      <c r="W125" s="84" t="n"/>
      <c r="Y125" s="84" t="n"/>
      <c r="Z125" s="84" t="n"/>
      <c r="AA125" s="84" t="n"/>
      <c r="AB125" s="84" t="n"/>
      <c r="AC125" s="84" t="n"/>
      <c r="AD125" s="84" t="n"/>
      <c r="AE125" s="84" t="n"/>
      <c r="AG125" s="84" t="n"/>
      <c r="AH125" s="84" t="n"/>
      <c r="AI125" s="84" t="n"/>
      <c r="AJ125" s="84" t="n"/>
      <c r="AK125" s="84" t="n"/>
      <c r="AL125" s="84" t="n"/>
      <c r="AM125" s="84" t="n"/>
      <c r="AN125" s="84" t="n"/>
      <c r="AO125" s="84" t="n"/>
      <c r="AP125" s="84" t="n"/>
      <c r="AQ125" s="84" t="n"/>
    </row>
    <row r="126">
      <c r="B126" s="84" t="n"/>
      <c r="C126" s="84" t="n"/>
      <c r="D126" s="84" t="n"/>
      <c r="E126" s="84" t="n"/>
      <c r="F126" s="84" t="n"/>
      <c r="G126" s="84" t="n"/>
      <c r="H126" s="84" t="n"/>
      <c r="I126" s="84" t="n"/>
      <c r="J126" s="84" t="n"/>
      <c r="K126" s="84" t="n"/>
      <c r="L126" s="84" t="n"/>
      <c r="M126" s="84" t="n"/>
      <c r="N126" s="84" t="n"/>
      <c r="O126" s="84" t="n"/>
      <c r="Q126" s="84" t="n"/>
      <c r="R126" s="84" t="n"/>
      <c r="S126" s="84" t="n"/>
      <c r="T126" s="84" t="n"/>
      <c r="U126" s="84" t="n"/>
      <c r="V126" s="84" t="n"/>
      <c r="W126" s="84" t="n"/>
      <c r="Y126" s="84" t="n"/>
      <c r="Z126" s="84" t="n"/>
      <c r="AA126" s="84" t="n"/>
      <c r="AB126" s="84" t="n"/>
      <c r="AC126" s="84" t="n"/>
      <c r="AD126" s="84" t="n"/>
      <c r="AE126" s="84" t="n"/>
      <c r="AG126" s="84" t="n"/>
      <c r="AH126" s="84" t="n"/>
      <c r="AI126" s="84" t="n"/>
      <c r="AJ126" s="84" t="n"/>
      <c r="AK126" s="84" t="n"/>
      <c r="AL126" s="84" t="n"/>
      <c r="AM126" s="84" t="n"/>
      <c r="AN126" s="84" t="n"/>
      <c r="AO126" s="84" t="n"/>
      <c r="AP126" s="84" t="n"/>
      <c r="AQ126" s="84" t="n"/>
    </row>
    <row r="127">
      <c r="B127" s="84" t="n"/>
      <c r="C127" s="84" t="n"/>
      <c r="D127" s="84" t="n"/>
      <c r="E127" s="84" t="n"/>
      <c r="F127" s="84" t="n"/>
      <c r="G127" s="84" t="n"/>
      <c r="H127" s="84" t="n"/>
      <c r="I127" s="84" t="n"/>
      <c r="J127" s="84" t="n"/>
      <c r="K127" s="84" t="n"/>
      <c r="L127" s="84" t="n"/>
      <c r="M127" s="84" t="n"/>
      <c r="N127" s="84" t="n"/>
      <c r="O127" s="84" t="n"/>
      <c r="Q127" s="84" t="n"/>
      <c r="R127" s="84" t="n"/>
      <c r="S127" s="84" t="n"/>
      <c r="T127" s="84" t="n"/>
      <c r="U127" s="84" t="n"/>
      <c r="V127" s="84" t="n"/>
      <c r="W127" s="84" t="n"/>
      <c r="Y127" s="84" t="n"/>
      <c r="Z127" s="84" t="n"/>
      <c r="AA127" s="84" t="n"/>
      <c r="AB127" s="84" t="n"/>
      <c r="AC127" s="84" t="n"/>
      <c r="AD127" s="84" t="n"/>
      <c r="AE127" s="84" t="n"/>
      <c r="AG127" s="84" t="n"/>
      <c r="AH127" s="84" t="n"/>
      <c r="AI127" s="84" t="n"/>
      <c r="AJ127" s="84" t="n"/>
      <c r="AK127" s="84" t="n"/>
      <c r="AL127" s="84" t="n"/>
      <c r="AM127" s="84" t="n"/>
      <c r="AN127" s="84" t="n"/>
      <c r="AO127" s="84" t="n"/>
      <c r="AP127" s="84" t="n"/>
      <c r="AQ127" s="84" t="n"/>
    </row>
    <row r="128">
      <c r="B128" s="84" t="n"/>
      <c r="C128" s="84" t="n"/>
      <c r="D128" s="84" t="n"/>
      <c r="E128" s="84" t="n"/>
      <c r="F128" s="84" t="n"/>
      <c r="G128" s="84" t="n"/>
      <c r="H128" s="84" t="n"/>
      <c r="I128" s="84" t="n"/>
      <c r="J128" s="84" t="n"/>
      <c r="K128" s="84" t="n"/>
      <c r="L128" s="84" t="n"/>
      <c r="M128" s="84" t="n"/>
      <c r="N128" s="84" t="n"/>
      <c r="O128" s="84" t="n"/>
      <c r="Q128" s="84" t="n"/>
      <c r="R128" s="84" t="n"/>
      <c r="S128" s="84" t="n"/>
      <c r="T128" s="84" t="n"/>
      <c r="U128" s="84" t="n"/>
      <c r="V128" s="84" t="n"/>
      <c r="W128" s="84" t="n"/>
      <c r="Y128" s="84" t="n"/>
      <c r="Z128" s="84" t="n"/>
      <c r="AA128" s="84" t="n"/>
      <c r="AB128" s="84" t="n"/>
      <c r="AC128" s="84" t="n"/>
      <c r="AD128" s="84" t="n"/>
      <c r="AE128" s="84" t="n"/>
      <c r="AG128" s="84" t="n"/>
      <c r="AH128" s="84" t="n"/>
      <c r="AI128" s="84" t="n"/>
      <c r="AJ128" s="84" t="n"/>
      <c r="AK128" s="84" t="n"/>
      <c r="AL128" s="84" t="n"/>
      <c r="AM128" s="84" t="n"/>
      <c r="AN128" s="84" t="n"/>
      <c r="AO128" s="84" t="n"/>
      <c r="AP128" s="84" t="n"/>
      <c r="AQ128" s="84" t="n"/>
    </row>
    <row r="129">
      <c r="B129" s="84" t="n"/>
      <c r="C129" s="84" t="n"/>
      <c r="D129" s="84" t="n"/>
      <c r="E129" s="84" t="n"/>
      <c r="F129" s="84" t="n"/>
      <c r="G129" s="84" t="n"/>
      <c r="H129" s="84" t="n"/>
      <c r="I129" s="84" t="n"/>
      <c r="J129" s="84" t="n"/>
      <c r="K129" s="84" t="n"/>
      <c r="L129" s="84" t="n"/>
      <c r="M129" s="84" t="n"/>
      <c r="N129" s="84" t="n"/>
      <c r="O129" s="84" t="n"/>
      <c r="Q129" s="84" t="n"/>
      <c r="R129" s="84" t="n"/>
      <c r="S129" s="84" t="n"/>
      <c r="T129" s="84" t="n"/>
      <c r="U129" s="84" t="n"/>
      <c r="V129" s="84" t="n"/>
      <c r="W129" s="84" t="n"/>
      <c r="Y129" s="84" t="n"/>
      <c r="Z129" s="84" t="n"/>
      <c r="AA129" s="84" t="n"/>
      <c r="AB129" s="84" t="n"/>
      <c r="AC129" s="84" t="n"/>
      <c r="AD129" s="84" t="n"/>
      <c r="AE129" s="84" t="n"/>
      <c r="AG129" s="84" t="n"/>
      <c r="AH129" s="84" t="n"/>
      <c r="AI129" s="84" t="n"/>
      <c r="AJ129" s="84" t="n"/>
      <c r="AK129" s="84" t="n"/>
      <c r="AL129" s="84" t="n"/>
      <c r="AM129" s="84" t="n"/>
      <c r="AN129" s="84" t="n"/>
      <c r="AO129" s="84" t="n"/>
      <c r="AP129" s="84" t="n"/>
      <c r="AQ129" s="84" t="n"/>
    </row>
    <row r="130">
      <c r="B130" s="84" t="n"/>
      <c r="C130" s="84" t="n"/>
      <c r="D130" s="84" t="n"/>
      <c r="E130" s="84" t="n"/>
      <c r="F130" s="84" t="n"/>
      <c r="G130" s="84" t="n"/>
      <c r="H130" s="84" t="n"/>
      <c r="I130" s="84" t="n"/>
      <c r="J130" s="84" t="n"/>
      <c r="K130" s="84" t="n"/>
      <c r="L130" s="84" t="n"/>
      <c r="M130" s="84" t="n"/>
      <c r="N130" s="84" t="n"/>
      <c r="O130" s="84" t="n"/>
      <c r="Q130" s="84" t="n"/>
      <c r="R130" s="84" t="n"/>
      <c r="S130" s="84" t="n"/>
      <c r="T130" s="84" t="n"/>
      <c r="U130" s="84" t="n"/>
      <c r="V130" s="84" t="n"/>
      <c r="W130" s="84" t="n"/>
      <c r="Y130" s="84" t="n"/>
      <c r="Z130" s="84" t="n"/>
      <c r="AA130" s="84" t="n"/>
      <c r="AB130" s="84" t="n"/>
      <c r="AC130" s="84" t="n"/>
      <c r="AD130" s="84" t="n"/>
      <c r="AE130" s="84" t="n"/>
      <c r="AG130" s="84" t="n"/>
      <c r="AH130" s="84" t="n"/>
      <c r="AI130" s="84" t="n"/>
      <c r="AJ130" s="84" t="n"/>
      <c r="AK130" s="84" t="n"/>
      <c r="AL130" s="84" t="n"/>
      <c r="AM130" s="84" t="n"/>
      <c r="AN130" s="84" t="n"/>
      <c r="AO130" s="84" t="n"/>
      <c r="AP130" s="84" t="n"/>
      <c r="AQ130" s="84" t="n"/>
    </row>
    <row r="131">
      <c r="B131" s="84" t="n"/>
      <c r="C131" s="84" t="n"/>
      <c r="D131" s="84" t="n"/>
      <c r="E131" s="84" t="n"/>
      <c r="F131" s="84" t="n"/>
      <c r="G131" s="84" t="n"/>
      <c r="H131" s="84" t="n"/>
      <c r="I131" s="84" t="n"/>
      <c r="J131" s="84" t="n"/>
      <c r="K131" s="84" t="n"/>
      <c r="L131" s="84" t="n"/>
      <c r="M131" s="84" t="n"/>
      <c r="N131" s="84" t="n"/>
      <c r="O131" s="84" t="n"/>
      <c r="Q131" s="84" t="n"/>
      <c r="R131" s="84" t="n"/>
      <c r="S131" s="84" t="n"/>
      <c r="T131" s="84" t="n"/>
      <c r="U131" s="84" t="n"/>
      <c r="V131" s="84" t="n"/>
      <c r="W131" s="84" t="n"/>
      <c r="Y131" s="84" t="n"/>
      <c r="Z131" s="84" t="n"/>
      <c r="AA131" s="84" t="n"/>
      <c r="AB131" s="84" t="n"/>
      <c r="AC131" s="84" t="n"/>
      <c r="AD131" s="84" t="n"/>
      <c r="AE131" s="84" t="n"/>
      <c r="AG131" s="84" t="n"/>
      <c r="AH131" s="84" t="n"/>
      <c r="AI131" s="84" t="n"/>
      <c r="AJ131" s="84" t="n"/>
      <c r="AK131" s="84" t="n"/>
      <c r="AL131" s="84" t="n"/>
      <c r="AM131" s="84" t="n"/>
      <c r="AN131" s="84" t="n"/>
      <c r="AO131" s="84" t="n"/>
      <c r="AP131" s="84" t="n"/>
      <c r="AQ131" s="84" t="n"/>
    </row>
    <row r="132">
      <c r="B132" s="84" t="n"/>
      <c r="C132" s="84" t="n"/>
      <c r="D132" s="84" t="n"/>
      <c r="E132" s="84" t="n"/>
      <c r="F132" s="84" t="n"/>
      <c r="G132" s="84" t="n"/>
      <c r="H132" s="84" t="n"/>
      <c r="I132" s="84" t="n"/>
      <c r="J132" s="84" t="n"/>
      <c r="K132" s="84" t="n"/>
      <c r="L132" s="84" t="n"/>
      <c r="M132" s="84" t="n"/>
      <c r="N132" s="84" t="n"/>
      <c r="O132" s="84" t="n"/>
      <c r="Q132" s="84" t="n"/>
      <c r="R132" s="84" t="n"/>
      <c r="S132" s="84" t="n"/>
      <c r="T132" s="84" t="n"/>
      <c r="U132" s="84" t="n"/>
      <c r="V132" s="84" t="n"/>
      <c r="W132" s="84" t="n"/>
      <c r="Y132" s="84" t="n"/>
      <c r="Z132" s="84" t="n"/>
      <c r="AA132" s="84" t="n"/>
      <c r="AB132" s="84" t="n"/>
      <c r="AC132" s="84" t="n"/>
      <c r="AD132" s="84" t="n"/>
      <c r="AE132" s="84" t="n"/>
      <c r="AG132" s="84" t="n"/>
      <c r="AH132" s="84" t="n"/>
      <c r="AI132" s="84" t="n"/>
      <c r="AJ132" s="84" t="n"/>
      <c r="AK132" s="84" t="n"/>
      <c r="AL132" s="84" t="n"/>
      <c r="AM132" s="84" t="n"/>
      <c r="AN132" s="84" t="n"/>
      <c r="AO132" s="84" t="n"/>
      <c r="AP132" s="84" t="n"/>
      <c r="AQ132" s="84" t="n"/>
    </row>
    <row r="133">
      <c r="B133" s="84" t="n"/>
      <c r="C133" s="84" t="n"/>
      <c r="D133" s="84" t="n"/>
      <c r="E133" s="84" t="n"/>
      <c r="F133" s="84" t="n"/>
      <c r="G133" s="84" t="n"/>
      <c r="H133" s="84" t="n"/>
      <c r="I133" s="84" t="n"/>
      <c r="J133" s="84" t="n"/>
      <c r="K133" s="84" t="n"/>
      <c r="L133" s="84" t="n"/>
      <c r="M133" s="84" t="n"/>
      <c r="N133" s="84" t="n"/>
      <c r="O133" s="84" t="n"/>
      <c r="Q133" s="84" t="n"/>
      <c r="R133" s="84" t="n"/>
      <c r="S133" s="84" t="n"/>
      <c r="T133" s="84" t="n"/>
      <c r="U133" s="84" t="n"/>
      <c r="V133" s="84" t="n"/>
      <c r="W133" s="84" t="n"/>
      <c r="Y133" s="84" t="n"/>
      <c r="Z133" s="84" t="n"/>
      <c r="AA133" s="84" t="n"/>
      <c r="AB133" s="84" t="n"/>
      <c r="AC133" s="84" t="n"/>
      <c r="AD133" s="84" t="n"/>
      <c r="AE133" s="84" t="n"/>
      <c r="AG133" s="84" t="n"/>
      <c r="AH133" s="84" t="n"/>
      <c r="AI133" s="84" t="n"/>
      <c r="AJ133" s="84" t="n"/>
      <c r="AK133" s="84" t="n"/>
      <c r="AL133" s="84" t="n"/>
      <c r="AM133" s="84" t="n"/>
      <c r="AN133" s="84" t="n"/>
      <c r="AO133" s="84" t="n"/>
      <c r="AP133" s="84" t="n"/>
      <c r="AQ133" s="84" t="n"/>
    </row>
    <row r="134">
      <c r="B134" s="84" t="n"/>
      <c r="C134" s="84" t="n"/>
      <c r="D134" s="84" t="n"/>
      <c r="E134" s="84" t="n"/>
      <c r="F134" s="84" t="n"/>
      <c r="G134" s="84" t="n"/>
      <c r="H134" s="84" t="n"/>
      <c r="I134" s="84" t="n"/>
      <c r="J134" s="84" t="n"/>
      <c r="K134" s="84" t="n"/>
      <c r="L134" s="84" t="n"/>
      <c r="M134" s="84" t="n"/>
      <c r="N134" s="84" t="n"/>
      <c r="O134" s="84" t="n"/>
      <c r="Q134" s="84" t="n"/>
      <c r="R134" s="84" t="n"/>
      <c r="S134" s="84" t="n"/>
      <c r="T134" s="84" t="n"/>
      <c r="U134" s="84" t="n"/>
      <c r="V134" s="84" t="n"/>
      <c r="W134" s="84" t="n"/>
      <c r="Y134" s="84" t="n"/>
      <c r="Z134" s="84" t="n"/>
      <c r="AA134" s="84" t="n"/>
      <c r="AB134" s="84" t="n"/>
      <c r="AC134" s="84" t="n"/>
      <c r="AD134" s="84" t="n"/>
      <c r="AE134" s="84" t="n"/>
      <c r="AG134" s="84" t="n"/>
      <c r="AH134" s="84" t="n"/>
      <c r="AI134" s="84" t="n"/>
      <c r="AJ134" s="84" t="n"/>
      <c r="AK134" s="84" t="n"/>
      <c r="AL134" s="84" t="n"/>
      <c r="AM134" s="84" t="n"/>
      <c r="AN134" s="84" t="n"/>
      <c r="AO134" s="84" t="n"/>
      <c r="AP134" s="84" t="n"/>
      <c r="AQ134" s="84" t="n"/>
    </row>
    <row r="135">
      <c r="B135" s="84" t="n"/>
      <c r="C135" s="84" t="n"/>
      <c r="D135" s="84" t="n"/>
      <c r="E135" s="84" t="n"/>
      <c r="F135" s="84" t="n"/>
      <c r="G135" s="84" t="n"/>
      <c r="H135" s="84" t="n"/>
      <c r="I135" s="84" t="n"/>
      <c r="J135" s="84" t="n"/>
      <c r="K135" s="84" t="n"/>
      <c r="L135" s="84" t="n"/>
      <c r="M135" s="84" t="n"/>
      <c r="N135" s="84" t="n"/>
      <c r="O135" s="84" t="n"/>
      <c r="Q135" s="84" t="n"/>
      <c r="R135" s="84" t="n"/>
      <c r="S135" s="84" t="n"/>
      <c r="T135" s="84" t="n"/>
      <c r="U135" s="84" t="n"/>
      <c r="V135" s="84" t="n"/>
      <c r="W135" s="84" t="n"/>
      <c r="Y135" s="84" t="n"/>
      <c r="AA135" s="84" t="n"/>
      <c r="AB135" s="84" t="n"/>
      <c r="AC135" s="84" t="n"/>
      <c r="AD135" s="84" t="n"/>
      <c r="AE135" s="84" t="n"/>
      <c r="AG135" s="84" t="n"/>
      <c r="AH135" s="84" t="n"/>
      <c r="AI135" s="84" t="n"/>
      <c r="AJ135" s="84" t="n"/>
      <c r="AK135" s="84" t="n"/>
      <c r="AL135" s="84" t="n"/>
      <c r="AM135" s="84" t="n"/>
      <c r="AN135" s="84" t="n"/>
      <c r="AO135" s="84" t="n"/>
      <c r="AP135" s="84" t="n"/>
      <c r="AQ135" s="84" t="n"/>
    </row>
    <row r="136">
      <c r="B136" s="84" t="n"/>
      <c r="C136" s="84" t="n"/>
      <c r="D136" s="84" t="n"/>
      <c r="E136" s="84" t="n"/>
      <c r="F136" s="84" t="n"/>
      <c r="G136" s="84" t="n"/>
      <c r="H136" s="84" t="n"/>
      <c r="I136" s="84" t="n"/>
      <c r="J136" s="84" t="n"/>
      <c r="K136" s="84" t="n"/>
      <c r="L136" s="84" t="n"/>
      <c r="M136" s="84" t="n"/>
      <c r="N136" s="84" t="n"/>
      <c r="O136" s="84" t="n"/>
      <c r="Q136" s="84" t="n"/>
      <c r="R136" s="84" t="n"/>
      <c r="S136" s="84" t="n"/>
      <c r="T136" s="84" t="n"/>
      <c r="U136" s="84" t="n"/>
      <c r="V136" s="84" t="n"/>
      <c r="W136" s="84" t="n"/>
      <c r="Y136" s="84" t="n"/>
      <c r="Z136" s="84" t="n"/>
      <c r="AA136" s="84" t="n"/>
      <c r="AB136" s="84" t="n"/>
      <c r="AC136" s="84" t="n"/>
      <c r="AD136" s="84" t="n"/>
      <c r="AE136" s="84" t="n"/>
      <c r="AG136" s="84" t="n"/>
      <c r="AH136" s="84" t="n"/>
      <c r="AI136" s="84" t="n"/>
      <c r="AJ136" s="84" t="n"/>
      <c r="AK136" s="84" t="n"/>
      <c r="AL136" s="84" t="n"/>
      <c r="AM136" s="84" t="n"/>
      <c r="AN136" s="84" t="n"/>
      <c r="AO136" s="84" t="n"/>
      <c r="AP136" s="84" t="n"/>
      <c r="AQ136" s="84" t="n"/>
    </row>
    <row r="137">
      <c r="B137" s="84" t="n"/>
      <c r="C137" s="84" t="n"/>
      <c r="D137" s="84" t="n"/>
      <c r="E137" s="84" t="n"/>
      <c r="F137" s="84" t="n"/>
      <c r="G137" s="84" t="n"/>
      <c r="H137" s="84" t="n"/>
      <c r="I137" s="84" t="n"/>
      <c r="J137" s="84" t="n"/>
      <c r="K137" s="84" t="n"/>
      <c r="L137" s="84" t="n"/>
      <c r="M137" s="84" t="n"/>
      <c r="N137" s="84" t="n"/>
      <c r="O137" s="84" t="n"/>
      <c r="Q137" s="84" t="n"/>
      <c r="R137" s="84" t="n"/>
      <c r="S137" s="84" t="n"/>
      <c r="T137" s="84" t="n"/>
      <c r="U137" s="84" t="n"/>
      <c r="V137" s="84" t="n"/>
      <c r="W137" s="84" t="n"/>
      <c r="Y137" s="84" t="n"/>
      <c r="Z137" s="84" t="n"/>
      <c r="AA137" s="84" t="n"/>
      <c r="AB137" s="84" t="n"/>
      <c r="AC137" s="84" t="n"/>
      <c r="AD137" s="84" t="n"/>
      <c r="AE137" s="84" t="n"/>
      <c r="AG137" s="84" t="n"/>
      <c r="AH137" s="84" t="n"/>
      <c r="AI137" s="84" t="n"/>
      <c r="AJ137" s="84" t="n"/>
      <c r="AK137" s="84" t="n"/>
      <c r="AL137" s="84" t="n"/>
      <c r="AM137" s="84" t="n"/>
      <c r="AN137" s="84" t="n"/>
      <c r="AO137" s="84" t="n"/>
      <c r="AP137" s="84" t="n"/>
      <c r="AQ137" s="84" t="n"/>
    </row>
    <row r="138">
      <c r="B138" s="84" t="n"/>
      <c r="C138" s="84" t="n"/>
      <c r="D138" s="84" t="n"/>
      <c r="E138" s="84" t="n"/>
      <c r="F138" s="84" t="n"/>
      <c r="G138" s="84" t="n"/>
      <c r="H138" s="84" t="n"/>
      <c r="I138" s="84" t="n"/>
      <c r="J138" s="84" t="n"/>
      <c r="K138" s="84" t="n"/>
      <c r="L138" s="84" t="n"/>
      <c r="M138" s="84" t="n"/>
      <c r="N138" s="84" t="n"/>
      <c r="O138" s="84" t="n"/>
      <c r="Q138" s="84" t="n"/>
      <c r="R138" s="84" t="n"/>
      <c r="S138" s="84" t="n"/>
      <c r="T138" s="84" t="n"/>
      <c r="U138" s="84" t="n"/>
      <c r="V138" s="84" t="n"/>
      <c r="W138" s="84" t="n"/>
      <c r="Y138" s="84" t="n"/>
      <c r="Z138" s="84" t="n"/>
      <c r="AA138" s="84" t="n"/>
      <c r="AB138" s="84" t="n"/>
      <c r="AC138" s="84" t="n"/>
      <c r="AD138" s="84" t="n"/>
      <c r="AE138" s="84" t="n"/>
      <c r="AG138" s="84" t="n"/>
      <c r="AH138" s="84" t="n"/>
      <c r="AI138" s="84" t="n"/>
      <c r="AJ138" s="84" t="n"/>
      <c r="AK138" s="84" t="n"/>
      <c r="AL138" s="84" t="n"/>
      <c r="AM138" s="84" t="n"/>
      <c r="AN138" s="84" t="n"/>
      <c r="AO138" s="84" t="n"/>
      <c r="AP138" s="84" t="n"/>
      <c r="AQ138" s="84" t="n"/>
    </row>
    <row r="139">
      <c r="B139" s="84" t="n"/>
      <c r="C139" s="84" t="n"/>
      <c r="D139" s="84" t="n"/>
      <c r="E139" s="84" t="n"/>
      <c r="F139" s="84" t="n"/>
      <c r="G139" s="84" t="n"/>
      <c r="H139" s="84" t="n"/>
      <c r="I139" s="84" t="n"/>
      <c r="J139" s="84" t="n"/>
      <c r="K139" s="84" t="n"/>
      <c r="L139" s="84" t="n"/>
      <c r="M139" s="84" t="n"/>
      <c r="N139" s="84" t="n"/>
      <c r="O139" s="84" t="n"/>
      <c r="Q139" s="84" t="n"/>
      <c r="R139" s="84" t="n"/>
      <c r="S139" s="84" t="n"/>
      <c r="T139" s="84" t="n"/>
      <c r="U139" s="84" t="n"/>
      <c r="V139" s="84" t="n"/>
      <c r="W139" s="84" t="n"/>
      <c r="Y139" s="84" t="n"/>
      <c r="Z139" s="84" t="n"/>
      <c r="AA139" s="84" t="n"/>
      <c r="AB139" s="84" t="n"/>
      <c r="AC139" s="84" t="n"/>
      <c r="AD139" s="84" t="n"/>
      <c r="AE139" s="84" t="n"/>
      <c r="AG139" s="84" t="n"/>
      <c r="AH139" s="84" t="n"/>
      <c r="AI139" s="84" t="n"/>
      <c r="AJ139" s="84" t="n"/>
      <c r="AK139" s="84" t="n"/>
      <c r="AL139" s="84" t="n"/>
      <c r="AM139" s="84" t="n"/>
      <c r="AN139" s="84" t="n"/>
      <c r="AO139" s="84" t="n"/>
      <c r="AP139" s="84" t="n"/>
      <c r="AQ139" s="84" t="n"/>
    </row>
    <row r="140">
      <c r="B140" s="84" t="n"/>
      <c r="C140" s="84" t="n"/>
      <c r="D140" s="84" t="n"/>
      <c r="E140" s="84" t="n"/>
      <c r="F140" s="84" t="n"/>
      <c r="G140" s="84" t="n"/>
      <c r="H140" s="84" t="n"/>
      <c r="I140" s="84" t="n"/>
      <c r="J140" s="84" t="n"/>
      <c r="K140" s="84" t="n"/>
      <c r="L140" s="84" t="n"/>
      <c r="M140" s="84" t="n"/>
      <c r="N140" s="84" t="n"/>
      <c r="O140" s="84" t="n"/>
      <c r="Q140" s="84" t="n"/>
      <c r="R140" s="84" t="n"/>
      <c r="S140" s="84" t="n"/>
      <c r="T140" s="84" t="n"/>
      <c r="U140" s="84" t="n"/>
      <c r="V140" s="84" t="n"/>
      <c r="W140" s="84" t="n"/>
      <c r="Y140" s="84" t="n"/>
      <c r="Z140" s="84" t="n"/>
      <c r="AA140" s="84" t="n"/>
      <c r="AB140" s="84" t="n"/>
      <c r="AC140" s="84" t="n"/>
      <c r="AD140" s="84" t="n"/>
      <c r="AE140" s="84" t="n"/>
      <c r="AG140" s="84" t="n"/>
      <c r="AH140" s="84" t="n"/>
      <c r="AI140" s="84" t="n"/>
      <c r="AJ140" s="84" t="n"/>
      <c r="AK140" s="84" t="n"/>
      <c r="AL140" s="84" t="n"/>
      <c r="AM140" s="84" t="n"/>
      <c r="AN140" s="84" t="n"/>
      <c r="AO140" s="84" t="n"/>
      <c r="AP140" s="84" t="n"/>
      <c r="AQ140" s="84" t="n"/>
    </row>
    <row r="141">
      <c r="B141" s="84" t="n"/>
      <c r="C141" s="84" t="n"/>
      <c r="D141" s="84" t="n"/>
      <c r="E141" s="84" t="n"/>
      <c r="F141" s="84" t="n"/>
      <c r="G141" s="84" t="n"/>
      <c r="H141" s="84" t="n"/>
      <c r="I141" s="84" t="n"/>
      <c r="J141" s="84" t="n"/>
      <c r="K141" s="84" t="n"/>
      <c r="L141" s="84" t="n"/>
      <c r="M141" s="84" t="n"/>
      <c r="N141" s="84" t="n"/>
      <c r="O141" s="84" t="n"/>
      <c r="Q141" s="84" t="n"/>
      <c r="R141" s="84" t="n"/>
      <c r="S141" s="84" t="n"/>
      <c r="T141" s="84" t="n"/>
      <c r="U141" s="84" t="n"/>
      <c r="V141" s="84" t="n"/>
      <c r="W141" s="84" t="n"/>
      <c r="Y141" s="84" t="n"/>
      <c r="Z141" s="84" t="n"/>
      <c r="AA141" s="84" t="n"/>
      <c r="AB141" s="84" t="n"/>
      <c r="AC141" s="84" t="n"/>
      <c r="AD141" s="84" t="n"/>
      <c r="AE141" s="84" t="n"/>
      <c r="AG141" s="84" t="n"/>
      <c r="AH141" s="84" t="n"/>
      <c r="AI141" s="84" t="n"/>
      <c r="AJ141" s="84" t="n"/>
      <c r="AK141" s="84" t="n"/>
      <c r="AL141" s="84" t="n"/>
      <c r="AM141" s="84" t="n"/>
      <c r="AN141" s="84" t="n"/>
      <c r="AO141" s="84" t="n"/>
      <c r="AP141" s="84" t="n"/>
      <c r="AQ141" s="84" t="n"/>
    </row>
    <row r="142">
      <c r="B142" s="84" t="n"/>
      <c r="C142" s="84" t="n"/>
      <c r="D142" s="84" t="n"/>
      <c r="E142" s="84" t="n"/>
      <c r="F142" s="84" t="n"/>
      <c r="G142" s="84" t="n"/>
      <c r="H142" s="84" t="n"/>
      <c r="I142" s="84" t="n"/>
      <c r="J142" s="84" t="n"/>
      <c r="K142" s="84" t="n"/>
      <c r="L142" s="84" t="n"/>
      <c r="M142" s="84" t="n"/>
      <c r="N142" s="84" t="n"/>
      <c r="O142" s="84" t="n"/>
      <c r="Q142" s="84" t="n"/>
      <c r="R142" s="84" t="n"/>
      <c r="S142" s="84" t="n"/>
      <c r="T142" s="84" t="n"/>
      <c r="U142" s="84" t="n"/>
      <c r="V142" s="84" t="n"/>
      <c r="W142" s="84" t="n"/>
      <c r="Y142" s="84" t="n"/>
      <c r="Z142" s="84" t="n"/>
      <c r="AA142" s="84" t="n"/>
      <c r="AB142" s="84" t="n"/>
      <c r="AC142" s="84" t="n"/>
      <c r="AD142" s="84" t="n"/>
      <c r="AE142" s="84" t="n"/>
      <c r="AG142" s="84" t="n"/>
      <c r="AH142" s="84" t="n"/>
      <c r="AI142" s="84" t="n"/>
      <c r="AJ142" s="84" t="n"/>
      <c r="AK142" s="84" t="n"/>
      <c r="AL142" s="84" t="n"/>
      <c r="AM142" s="84" t="n"/>
      <c r="AN142" s="84" t="n"/>
      <c r="AO142" s="84" t="n"/>
      <c r="AP142" s="84" t="n"/>
      <c r="AQ142" s="84" t="n"/>
    </row>
    <row r="143">
      <c r="B143" s="84" t="n"/>
      <c r="C143" s="84" t="n"/>
      <c r="D143" s="84" t="n"/>
      <c r="E143" s="84" t="n"/>
      <c r="F143" s="84" t="n"/>
      <c r="G143" s="84" t="n"/>
      <c r="H143" s="84" t="n"/>
      <c r="I143" s="84" t="n"/>
      <c r="J143" s="84" t="n"/>
      <c r="K143" s="84" t="n"/>
      <c r="L143" s="84" t="n"/>
      <c r="M143" s="84" t="n"/>
      <c r="N143" s="84" t="n"/>
      <c r="O143" s="84" t="n"/>
      <c r="Q143" s="84" t="n"/>
      <c r="R143" s="84" t="n"/>
      <c r="S143" s="84" t="n"/>
      <c r="T143" s="84" t="n"/>
      <c r="U143" s="84" t="n"/>
      <c r="V143" s="84" t="n"/>
      <c r="W143" s="84" t="n"/>
      <c r="Y143" s="84" t="n"/>
      <c r="Z143" s="84" t="n"/>
      <c r="AA143" s="84" t="n"/>
      <c r="AB143" s="84" t="n"/>
      <c r="AC143" s="84" t="n"/>
      <c r="AD143" s="84" t="n"/>
      <c r="AE143" s="84" t="n"/>
      <c r="AG143" s="84" t="n"/>
      <c r="AH143" s="84" t="n"/>
      <c r="AI143" s="84" t="n"/>
      <c r="AJ143" s="84" t="n"/>
      <c r="AK143" s="84" t="n"/>
      <c r="AL143" s="84" t="n"/>
      <c r="AM143" s="84" t="n"/>
      <c r="AN143" s="84" t="n"/>
      <c r="AO143" s="84" t="n"/>
      <c r="AP143" s="84" t="n"/>
      <c r="AQ143" s="84" t="n"/>
    </row>
    <row r="144">
      <c r="B144" s="84" t="n"/>
      <c r="C144" s="84" t="n"/>
      <c r="D144" s="84" t="n"/>
      <c r="E144" s="84" t="n"/>
      <c r="F144" s="84" t="n"/>
      <c r="G144" s="84" t="n"/>
      <c r="H144" s="84" t="n"/>
      <c r="I144" s="84" t="n"/>
      <c r="J144" s="84" t="n"/>
      <c r="K144" s="84" t="n"/>
      <c r="L144" s="84" t="n"/>
      <c r="M144" s="84" t="n"/>
      <c r="N144" s="84" t="n"/>
      <c r="O144" s="84" t="n"/>
      <c r="Q144" s="84" t="n"/>
      <c r="R144" s="84" t="n"/>
      <c r="S144" s="84" t="n"/>
      <c r="T144" s="84" t="n"/>
      <c r="U144" s="84" t="n"/>
      <c r="V144" s="84" t="n"/>
      <c r="W144" s="84" t="n"/>
      <c r="Y144" s="84" t="n"/>
      <c r="Z144" s="84" t="n"/>
      <c r="AA144" s="84" t="n"/>
      <c r="AB144" s="84" t="n"/>
      <c r="AC144" s="84" t="n"/>
      <c r="AD144" s="84" t="n"/>
      <c r="AE144" s="84" t="n"/>
      <c r="AG144" s="84" t="n"/>
      <c r="AH144" s="84" t="n"/>
      <c r="AI144" s="84" t="n"/>
      <c r="AJ144" s="84" t="n"/>
      <c r="AK144" s="84" t="n"/>
      <c r="AL144" s="84" t="n"/>
      <c r="AM144" s="84" t="n"/>
      <c r="AN144" s="84" t="n"/>
      <c r="AO144" s="84" t="n"/>
      <c r="AP144" s="84" t="n"/>
      <c r="AQ144" s="84" t="n"/>
    </row>
    <row r="145">
      <c r="B145" s="84" t="n"/>
      <c r="C145" s="84" t="n"/>
      <c r="D145" s="84" t="n"/>
      <c r="E145" s="84" t="n"/>
      <c r="F145" s="84" t="n"/>
      <c r="G145" s="84" t="n"/>
      <c r="H145" s="84" t="n"/>
      <c r="I145" s="84" t="n"/>
      <c r="J145" s="84" t="n"/>
      <c r="K145" s="84" t="n"/>
      <c r="L145" s="84" t="n"/>
      <c r="M145" s="84" t="n"/>
      <c r="N145" s="84" t="n"/>
      <c r="O145" s="84" t="n"/>
      <c r="Q145" s="84" t="n"/>
      <c r="R145" s="84" t="n"/>
      <c r="S145" s="84" t="n"/>
      <c r="T145" s="84" t="n"/>
      <c r="U145" s="84" t="n"/>
      <c r="V145" s="84" t="n"/>
      <c r="W145" s="84" t="n"/>
      <c r="Y145" s="84" t="n"/>
      <c r="Z145" s="84" t="n"/>
      <c r="AA145" s="84" t="n"/>
      <c r="AB145" s="84" t="n"/>
      <c r="AC145" s="84" t="n"/>
      <c r="AD145" s="84" t="n"/>
      <c r="AE145" s="84" t="n"/>
      <c r="AG145" s="84" t="n"/>
      <c r="AH145" s="84" t="n"/>
      <c r="AI145" s="84" t="n"/>
      <c r="AJ145" s="84" t="n"/>
      <c r="AK145" s="84" t="n"/>
      <c r="AL145" s="84" t="n"/>
      <c r="AM145" s="84" t="n"/>
      <c r="AN145" s="84" t="n"/>
      <c r="AO145" s="84" t="n"/>
      <c r="AP145" s="84" t="n"/>
      <c r="AQ145" s="84" t="n"/>
    </row>
    <row r="146">
      <c r="B146" s="84" t="n"/>
      <c r="C146" s="84" t="n"/>
      <c r="D146" s="84" t="n"/>
      <c r="E146" s="84" t="n"/>
      <c r="F146" s="84" t="n"/>
      <c r="G146" s="84" t="n"/>
      <c r="H146" s="84" t="n"/>
      <c r="I146" s="84" t="n"/>
      <c r="J146" s="84" t="n"/>
      <c r="K146" s="84" t="n"/>
      <c r="L146" s="84" t="n"/>
      <c r="M146" s="84" t="n"/>
      <c r="N146" s="84" t="n"/>
      <c r="O146" s="84" t="n"/>
      <c r="Q146" s="84" t="n"/>
      <c r="R146" s="84" t="n"/>
      <c r="S146" s="84" t="n"/>
      <c r="T146" s="84" t="n"/>
      <c r="U146" s="84" t="n"/>
      <c r="V146" s="84" t="n"/>
      <c r="W146" s="84" t="n"/>
      <c r="Y146" s="84" t="n"/>
      <c r="Z146" s="84" t="n"/>
      <c r="AA146" s="84" t="n"/>
      <c r="AB146" s="84" t="n"/>
      <c r="AC146" s="84" t="n"/>
      <c r="AD146" s="84" t="n"/>
      <c r="AE146" s="84" t="n"/>
      <c r="AG146" s="84" t="n"/>
      <c r="AH146" s="84" t="n"/>
      <c r="AI146" s="84" t="n"/>
      <c r="AJ146" s="84" t="n"/>
      <c r="AK146" s="84" t="n"/>
      <c r="AL146" s="84" t="n"/>
      <c r="AM146" s="84" t="n"/>
      <c r="AN146" s="84" t="n"/>
      <c r="AO146" s="84" t="n"/>
      <c r="AP146" s="84" t="n"/>
      <c r="AQ146" s="84" t="n"/>
    </row>
    <row r="147">
      <c r="B147" s="84" t="n"/>
      <c r="C147" s="84" t="n"/>
      <c r="D147" s="84" t="n"/>
      <c r="E147" s="84" t="n"/>
      <c r="F147" s="84" t="n"/>
      <c r="G147" s="84" t="n"/>
      <c r="H147" s="84" t="n"/>
      <c r="I147" s="84" t="n"/>
      <c r="J147" s="84" t="n"/>
      <c r="K147" s="84" t="n"/>
      <c r="L147" s="84" t="n"/>
      <c r="M147" s="84" t="n"/>
      <c r="N147" s="84" t="n"/>
      <c r="O147" s="84" t="n"/>
      <c r="Q147" s="84" t="n"/>
      <c r="R147" s="84" t="n"/>
      <c r="S147" s="84" t="n"/>
      <c r="T147" s="84" t="n"/>
      <c r="U147" s="84" t="n"/>
      <c r="V147" s="84" t="n"/>
      <c r="W147" s="84" t="n"/>
      <c r="Y147" s="84" t="n"/>
      <c r="Z147" s="84" t="n"/>
      <c r="AA147" s="84" t="n"/>
      <c r="AB147" s="84" t="n"/>
      <c r="AC147" s="84" t="n"/>
      <c r="AD147" s="84" t="n"/>
      <c r="AE147" s="84" t="n"/>
      <c r="AG147" s="84" t="n"/>
      <c r="AH147" s="84" t="n"/>
      <c r="AI147" s="84" t="n"/>
      <c r="AJ147" s="84" t="n"/>
      <c r="AK147" s="84" t="n"/>
      <c r="AL147" s="84" t="n"/>
      <c r="AM147" s="84" t="n"/>
      <c r="AN147" s="84" t="n"/>
      <c r="AO147" s="84" t="n"/>
      <c r="AP147" s="84" t="n"/>
      <c r="AQ147" s="84" t="n"/>
    </row>
    <row r="148">
      <c r="B148" s="84" t="n"/>
      <c r="C148" s="84" t="n"/>
      <c r="D148" s="84" t="n"/>
      <c r="E148" s="84" t="n"/>
      <c r="F148" s="84" t="n"/>
      <c r="G148" s="84" t="n"/>
      <c r="H148" s="84" t="n"/>
      <c r="I148" s="84" t="n"/>
      <c r="J148" s="84" t="n"/>
      <c r="K148" s="84" t="n"/>
      <c r="L148" s="84" t="n"/>
      <c r="M148" s="84" t="n"/>
      <c r="N148" s="84" t="n"/>
      <c r="O148" s="84" t="n"/>
      <c r="Q148" s="84" t="n"/>
      <c r="R148" s="84" t="n"/>
      <c r="S148" s="84" t="n"/>
      <c r="T148" s="84" t="n"/>
      <c r="U148" s="84" t="n"/>
      <c r="V148" s="84" t="n"/>
      <c r="W148" s="84" t="n"/>
      <c r="Y148" s="84" t="n"/>
      <c r="Z148" s="84" t="n"/>
      <c r="AA148" s="84" t="n"/>
      <c r="AB148" s="84" t="n"/>
      <c r="AC148" s="84" t="n"/>
      <c r="AD148" s="84" t="n"/>
      <c r="AE148" s="84" t="n"/>
      <c r="AG148" s="84" t="n"/>
      <c r="AH148" s="84" t="n"/>
      <c r="AI148" s="84" t="n"/>
      <c r="AJ148" s="84" t="n"/>
      <c r="AK148" s="84" t="n"/>
      <c r="AL148" s="84" t="n"/>
      <c r="AM148" s="84" t="n"/>
      <c r="AN148" s="84" t="n"/>
      <c r="AO148" s="84" t="n"/>
      <c r="AP148" s="84" t="n"/>
      <c r="AQ148" s="84" t="n"/>
    </row>
    <row r="149">
      <c r="B149" s="84" t="n"/>
      <c r="C149" s="84" t="n"/>
      <c r="D149" s="84" t="n"/>
      <c r="E149" s="84" t="n"/>
      <c r="F149" s="84" t="n"/>
      <c r="G149" s="84" t="n"/>
      <c r="H149" s="84" t="n"/>
      <c r="I149" s="84" t="n"/>
      <c r="J149" s="84" t="n"/>
      <c r="K149" s="84" t="n"/>
      <c r="L149" s="84" t="n"/>
      <c r="M149" s="84" t="n"/>
      <c r="N149" s="84" t="n"/>
      <c r="O149" s="84" t="n"/>
      <c r="Q149" s="84" t="n"/>
      <c r="R149" s="84" t="n"/>
      <c r="S149" s="84" t="n"/>
      <c r="T149" s="84" t="n"/>
      <c r="U149" s="84" t="n"/>
      <c r="V149" s="84" t="n"/>
      <c r="W149" s="84" t="n"/>
      <c r="Y149" s="84" t="n"/>
      <c r="Z149" s="84" t="n"/>
      <c r="AA149" s="84" t="n"/>
      <c r="AB149" s="84" t="n"/>
      <c r="AC149" s="84" t="n"/>
      <c r="AD149" s="84" t="n"/>
      <c r="AE149" s="84" t="n"/>
      <c r="AG149" s="84" t="n"/>
      <c r="AH149" s="84" t="n"/>
      <c r="AI149" s="84" t="n"/>
      <c r="AJ149" s="84" t="n"/>
      <c r="AK149" s="84" t="n"/>
      <c r="AL149" s="84" t="n"/>
      <c r="AM149" s="84" t="n"/>
      <c r="AN149" s="84" t="n"/>
      <c r="AO149" s="84" t="n"/>
      <c r="AP149" s="84" t="n"/>
      <c r="AQ149" s="84" t="n"/>
    </row>
    <row r="150">
      <c r="B150" s="84" t="n"/>
      <c r="C150" s="84" t="n"/>
      <c r="D150" s="84" t="n"/>
      <c r="E150" s="84" t="n"/>
      <c r="F150" s="84" t="n"/>
      <c r="G150" s="84" t="n"/>
      <c r="H150" s="84" t="n"/>
      <c r="I150" s="84" t="n"/>
      <c r="J150" s="84" t="n"/>
      <c r="K150" s="84" t="n"/>
      <c r="L150" s="84" t="n"/>
      <c r="M150" s="84" t="n"/>
      <c r="N150" s="84" t="n"/>
      <c r="O150" s="84" t="n"/>
      <c r="Q150" s="84" t="n"/>
      <c r="R150" s="84" t="n"/>
      <c r="S150" s="84" t="n"/>
      <c r="T150" s="84" t="n"/>
      <c r="U150" s="84" t="n"/>
      <c r="V150" s="84" t="n"/>
      <c r="W150" s="84" t="n"/>
      <c r="Y150" s="84" t="n"/>
      <c r="Z150" s="84" t="n"/>
      <c r="AA150" s="84" t="n"/>
      <c r="AB150" s="84" t="n"/>
      <c r="AC150" s="84" t="n"/>
      <c r="AD150" s="84" t="n"/>
      <c r="AE150" s="84" t="n"/>
      <c r="AG150" s="84" t="n"/>
      <c r="AH150" s="84" t="n"/>
      <c r="AI150" s="84" t="n"/>
      <c r="AJ150" s="84" t="n"/>
      <c r="AK150" s="84" t="n"/>
      <c r="AL150" s="84" t="n"/>
      <c r="AM150" s="84" t="n"/>
      <c r="AN150" s="84" t="n"/>
      <c r="AO150" s="84" t="n"/>
      <c r="AP150" s="84" t="n"/>
      <c r="AQ150" s="84" t="n"/>
    </row>
    <row r="151">
      <c r="B151" s="84" t="n"/>
      <c r="C151" s="84" t="n"/>
      <c r="D151" s="84" t="n"/>
      <c r="E151" s="84" t="n"/>
      <c r="F151" s="84" t="n"/>
      <c r="G151" s="84" t="n"/>
      <c r="H151" s="84" t="n"/>
      <c r="I151" s="84" t="n"/>
      <c r="J151" s="84" t="n"/>
      <c r="K151" s="84" t="n"/>
      <c r="L151" s="84" t="n"/>
      <c r="M151" s="84" t="n"/>
      <c r="N151" s="84" t="n"/>
      <c r="O151" s="84" t="n"/>
      <c r="Q151" s="84" t="n"/>
      <c r="R151" s="84" t="n"/>
      <c r="S151" s="84" t="n"/>
      <c r="T151" s="84" t="n"/>
      <c r="U151" s="84" t="n"/>
      <c r="V151" s="84" t="n"/>
      <c r="W151" s="84" t="n"/>
      <c r="Y151" s="84" t="n"/>
      <c r="Z151" s="84" t="n"/>
      <c r="AA151" s="84" t="n"/>
      <c r="AB151" s="84" t="n"/>
      <c r="AC151" s="84" t="n"/>
      <c r="AD151" s="84" t="n"/>
      <c r="AE151" s="84" t="n"/>
      <c r="AG151" s="84" t="n"/>
      <c r="AH151" s="84" t="n"/>
      <c r="AI151" s="84" t="n"/>
      <c r="AJ151" s="84" t="n"/>
      <c r="AK151" s="84" t="n"/>
      <c r="AL151" s="84" t="n"/>
      <c r="AM151" s="84" t="n"/>
      <c r="AN151" s="84" t="n"/>
      <c r="AO151" s="84" t="n"/>
      <c r="AP151" s="84" t="n"/>
      <c r="AQ151" s="84" t="n"/>
    </row>
    <row r="152">
      <c r="B152" s="84" t="n"/>
      <c r="C152" s="84" t="n"/>
      <c r="D152" s="84" t="n"/>
      <c r="E152" s="84" t="n"/>
      <c r="F152" s="84" t="n"/>
      <c r="G152" s="84" t="n"/>
      <c r="H152" s="84" t="n"/>
      <c r="I152" s="84" t="n"/>
      <c r="J152" s="84" t="n"/>
      <c r="K152" s="84" t="n"/>
      <c r="L152" s="84" t="n"/>
      <c r="M152" s="84" t="n"/>
      <c r="N152" s="84" t="n"/>
      <c r="O152" s="84" t="n"/>
      <c r="Q152" s="84" t="n"/>
      <c r="R152" s="84" t="n"/>
      <c r="S152" s="84" t="n"/>
      <c r="T152" s="84" t="n"/>
      <c r="U152" s="84" t="n"/>
      <c r="V152" s="84" t="n"/>
      <c r="W152" s="84" t="n"/>
      <c r="Y152" s="84" t="n"/>
      <c r="Z152" s="84" t="n"/>
      <c r="AA152" s="84" t="n"/>
      <c r="AB152" s="84" t="n"/>
      <c r="AC152" s="84" t="n"/>
      <c r="AD152" s="84" t="n"/>
      <c r="AE152" s="84" t="n"/>
      <c r="AG152" s="84" t="n"/>
      <c r="AH152" s="84" t="n"/>
      <c r="AI152" s="84" t="n"/>
      <c r="AJ152" s="84" t="n"/>
      <c r="AK152" s="84" t="n"/>
      <c r="AL152" s="84" t="n"/>
      <c r="AM152" s="84" t="n"/>
      <c r="AN152" s="84" t="n"/>
      <c r="AO152" s="84" t="n"/>
      <c r="AP152" s="84" t="n"/>
      <c r="AQ152" s="84" t="n"/>
    </row>
    <row r="153">
      <c r="B153" s="84" t="n"/>
      <c r="C153" s="84" t="n"/>
      <c r="D153" s="84" t="n"/>
      <c r="E153" s="84" t="n"/>
      <c r="F153" s="84" t="n"/>
      <c r="G153" s="84" t="n"/>
      <c r="H153" s="84" t="n"/>
      <c r="I153" s="84" t="n"/>
      <c r="J153" s="84" t="n"/>
      <c r="K153" s="84" t="n"/>
      <c r="L153" s="84" t="n"/>
      <c r="M153" s="84" t="n"/>
      <c r="N153" s="84" t="n"/>
      <c r="O153" s="84" t="n"/>
      <c r="Q153" s="84" t="n"/>
      <c r="R153" s="84" t="n"/>
      <c r="S153" s="84" t="n"/>
      <c r="T153" s="84" t="n"/>
      <c r="U153" s="84" t="n"/>
      <c r="V153" s="84" t="n"/>
      <c r="W153" s="84" t="n"/>
      <c r="Y153" s="84" t="n"/>
      <c r="Z153" s="84" t="n"/>
      <c r="AA153" s="84" t="n"/>
      <c r="AB153" s="84" t="n"/>
      <c r="AC153" s="84" t="n"/>
      <c r="AD153" s="84" t="n"/>
      <c r="AE153" s="84" t="n"/>
      <c r="AG153" s="84" t="n"/>
      <c r="AH153" s="84" t="n"/>
      <c r="AI153" s="84" t="n"/>
      <c r="AJ153" s="84" t="n"/>
      <c r="AK153" s="84" t="n"/>
      <c r="AL153" s="84" t="n"/>
      <c r="AM153" s="84" t="n"/>
      <c r="AN153" s="84" t="n"/>
      <c r="AO153" s="84" t="n"/>
      <c r="AP153" s="84" t="n"/>
      <c r="AQ153" s="84" t="n"/>
    </row>
    <row r="154">
      <c r="B154" s="84" t="n"/>
      <c r="C154" s="84" t="n"/>
      <c r="D154" s="84" t="n"/>
      <c r="E154" s="84" t="n"/>
      <c r="F154" s="84" t="n"/>
      <c r="G154" s="84" t="n"/>
      <c r="H154" s="84" t="n"/>
      <c r="I154" s="84" t="n"/>
      <c r="J154" s="84" t="n"/>
      <c r="K154" s="84" t="n"/>
      <c r="L154" s="84" t="n"/>
      <c r="M154" s="84" t="n"/>
      <c r="N154" s="84" t="n"/>
      <c r="O154" s="84" t="n"/>
      <c r="Q154" s="84" t="n"/>
      <c r="R154" s="84" t="n"/>
      <c r="S154" s="84" t="n"/>
      <c r="T154" s="84" t="n"/>
      <c r="U154" s="84" t="n"/>
      <c r="V154" s="84" t="n"/>
      <c r="W154" s="84" t="n"/>
      <c r="Y154" s="84" t="n"/>
      <c r="Z154" s="84" t="n"/>
      <c r="AA154" s="84" t="n"/>
      <c r="AB154" s="84" t="n"/>
      <c r="AC154" s="84" t="n"/>
      <c r="AD154" s="84" t="n"/>
      <c r="AE154" s="84" t="n"/>
      <c r="AG154" s="84" t="n"/>
      <c r="AH154" s="84" t="n"/>
      <c r="AI154" s="84" t="n"/>
      <c r="AJ154" s="84" t="n"/>
      <c r="AK154" s="84" t="n"/>
      <c r="AL154" s="84" t="n"/>
      <c r="AM154" s="84" t="n"/>
      <c r="AN154" s="84" t="n"/>
      <c r="AO154" s="84" t="n"/>
      <c r="AP154" s="84" t="n"/>
      <c r="AQ154" s="84" t="n"/>
    </row>
    <row r="155">
      <c r="B155" s="84" t="n"/>
      <c r="C155" s="84" t="n"/>
      <c r="D155" s="84" t="n"/>
      <c r="E155" s="84" t="n"/>
      <c r="F155" s="84" t="n"/>
      <c r="G155" s="84" t="n"/>
      <c r="H155" s="84" t="n"/>
      <c r="I155" s="84" t="n"/>
      <c r="J155" s="84" t="n"/>
      <c r="K155" s="84" t="n"/>
      <c r="L155" s="84" t="n"/>
      <c r="M155" s="84" t="n"/>
      <c r="N155" s="84" t="n"/>
      <c r="O155" s="84" t="n"/>
      <c r="Q155" s="84" t="n"/>
      <c r="R155" s="84" t="n"/>
      <c r="S155" s="84" t="n"/>
      <c r="T155" s="84" t="n"/>
      <c r="U155" s="84" t="n"/>
      <c r="V155" s="84" t="n"/>
      <c r="W155" s="84" t="n"/>
      <c r="Y155" s="84" t="n"/>
      <c r="Z155" s="84" t="n"/>
      <c r="AA155" s="84" t="n"/>
      <c r="AB155" s="84" t="n"/>
      <c r="AC155" s="84" t="n"/>
      <c r="AD155" s="84" t="n"/>
      <c r="AE155" s="84" t="n"/>
      <c r="AG155" s="84" t="n"/>
      <c r="AH155" s="84" t="n"/>
      <c r="AI155" s="84" t="n"/>
      <c r="AJ155" s="84" t="n"/>
      <c r="AK155" s="84" t="n"/>
      <c r="AL155" s="84" t="n"/>
      <c r="AM155" s="84" t="n"/>
      <c r="AN155" s="84" t="n"/>
      <c r="AO155" s="84" t="n"/>
      <c r="AP155" s="84" t="n"/>
      <c r="AQ155" s="84" t="n"/>
    </row>
    <row r="156">
      <c r="B156" s="84" t="n"/>
      <c r="C156" s="84" t="n"/>
      <c r="D156" s="84" t="n"/>
      <c r="E156" s="84" t="n"/>
      <c r="F156" s="84" t="n"/>
      <c r="G156" s="84" t="n"/>
      <c r="H156" s="84" t="n"/>
      <c r="I156" s="84" t="n"/>
      <c r="J156" s="84" t="n"/>
      <c r="K156" s="84" t="n"/>
      <c r="L156" s="84" t="n"/>
      <c r="M156" s="84" t="n"/>
      <c r="N156" s="84" t="n"/>
      <c r="O156" s="84" t="n"/>
      <c r="Q156" s="84" t="n"/>
      <c r="R156" s="84" t="n"/>
      <c r="S156" s="84" t="n"/>
      <c r="T156" s="84" t="n"/>
      <c r="U156" s="84" t="n"/>
      <c r="V156" s="84" t="n"/>
      <c r="W156" s="84" t="n"/>
      <c r="Y156" s="84" t="n"/>
      <c r="Z156" s="84" t="n"/>
      <c r="AA156" s="84" t="n"/>
      <c r="AB156" s="84" t="n"/>
      <c r="AC156" s="84" t="n"/>
      <c r="AD156" s="84" t="n"/>
      <c r="AE156" s="84" t="n"/>
      <c r="AG156" s="84" t="n"/>
      <c r="AH156" s="84" t="n"/>
      <c r="AI156" s="84" t="n"/>
      <c r="AJ156" s="84" t="n"/>
      <c r="AK156" s="84" t="n"/>
      <c r="AL156" s="84" t="n"/>
      <c r="AM156" s="84" t="n"/>
      <c r="AN156" s="84" t="n"/>
      <c r="AO156" s="84" t="n"/>
      <c r="AP156" s="84" t="n"/>
      <c r="AQ156" s="84" t="n"/>
    </row>
    <row r="157">
      <c r="B157" s="84" t="n"/>
      <c r="C157" s="84" t="n"/>
      <c r="D157" s="84" t="n"/>
      <c r="E157" s="84" t="n"/>
      <c r="F157" s="84" t="n"/>
      <c r="G157" s="84" t="n"/>
      <c r="H157" s="84" t="n"/>
      <c r="I157" s="84" t="n"/>
      <c r="J157" s="84" t="n"/>
      <c r="K157" s="84" t="n"/>
      <c r="L157" s="84" t="n"/>
      <c r="M157" s="84" t="n"/>
      <c r="N157" s="84" t="n"/>
      <c r="O157" s="84" t="n"/>
      <c r="Q157" s="84" t="n"/>
      <c r="R157" s="84" t="n"/>
      <c r="S157" s="84" t="n"/>
      <c r="T157" s="84" t="n"/>
      <c r="U157" s="84" t="n"/>
      <c r="V157" s="84" t="n"/>
      <c r="W157" s="84" t="n"/>
      <c r="Y157" s="84" t="n"/>
      <c r="Z157" s="84" t="n"/>
      <c r="AA157" s="84" t="n"/>
      <c r="AB157" s="84" t="n"/>
      <c r="AC157" s="84" t="n"/>
      <c r="AD157" s="84" t="n"/>
      <c r="AE157" s="84" t="n"/>
      <c r="AG157" s="84" t="n"/>
      <c r="AH157" s="84" t="n"/>
      <c r="AI157" s="84" t="n"/>
      <c r="AJ157" s="84" t="n"/>
      <c r="AK157" s="84" t="n"/>
      <c r="AL157" s="84" t="n"/>
      <c r="AM157" s="84" t="n"/>
      <c r="AN157" s="84" t="n"/>
      <c r="AO157" s="84" t="n"/>
      <c r="AP157" s="84" t="n"/>
      <c r="AQ157" s="84" t="n"/>
    </row>
    <row r="158">
      <c r="B158" s="84" t="n"/>
      <c r="C158" s="84" t="n"/>
      <c r="D158" s="84" t="n"/>
      <c r="E158" s="84" t="n"/>
      <c r="F158" s="84" t="n"/>
      <c r="G158" s="84" t="n"/>
      <c r="H158" s="84" t="n"/>
      <c r="I158" s="84" t="n"/>
      <c r="J158" s="84" t="n"/>
      <c r="K158" s="84" t="n"/>
      <c r="L158" s="84" t="n"/>
      <c r="M158" s="84" t="n"/>
      <c r="N158" s="84" t="n"/>
      <c r="O158" s="84" t="n"/>
      <c r="Q158" s="84" t="n"/>
      <c r="R158" s="84" t="n"/>
      <c r="S158" s="84" t="n"/>
      <c r="T158" s="84" t="n"/>
      <c r="U158" s="84" t="n"/>
      <c r="V158" s="84" t="n"/>
      <c r="W158" s="84" t="n"/>
      <c r="Y158" s="84" t="n"/>
      <c r="Z158" s="84" t="n"/>
      <c r="AA158" s="84" t="n"/>
      <c r="AB158" s="84" t="n"/>
      <c r="AC158" s="84" t="n"/>
      <c r="AD158" s="84" t="n"/>
      <c r="AE158" s="84" t="n"/>
      <c r="AG158" s="84" t="n"/>
      <c r="AH158" s="84" t="n"/>
      <c r="AI158" s="84" t="n"/>
      <c r="AJ158" s="84" t="n"/>
      <c r="AK158" s="84" t="n"/>
      <c r="AL158" s="84" t="n"/>
      <c r="AM158" s="84" t="n"/>
      <c r="AN158" s="84" t="n"/>
      <c r="AO158" s="84" t="n"/>
      <c r="AP158" s="84" t="n"/>
      <c r="AQ158" s="84" t="n"/>
    </row>
    <row r="159">
      <c r="B159" s="84" t="n"/>
      <c r="C159" s="84" t="n"/>
      <c r="D159" s="84" t="n"/>
      <c r="E159" s="84" t="n"/>
      <c r="F159" s="84" t="n"/>
      <c r="G159" s="84" t="n"/>
      <c r="H159" s="84" t="n"/>
      <c r="I159" s="84" t="n"/>
      <c r="J159" s="84" t="n"/>
      <c r="K159" s="84" t="n"/>
      <c r="L159" s="84" t="n"/>
      <c r="M159" s="84" t="n"/>
      <c r="N159" s="84" t="n"/>
      <c r="O159" s="84" t="n"/>
      <c r="Q159" s="84" t="n"/>
      <c r="R159" s="84" t="n"/>
      <c r="S159" s="84" t="n"/>
      <c r="T159" s="84" t="n"/>
      <c r="U159" s="84" t="n"/>
      <c r="V159" s="84" t="n"/>
      <c r="W159" s="84" t="n"/>
      <c r="Y159" s="84" t="n"/>
      <c r="Z159" s="84" t="n"/>
      <c r="AA159" s="84" t="n"/>
      <c r="AB159" s="84" t="n"/>
      <c r="AC159" s="84" t="n"/>
      <c r="AD159" s="84" t="n"/>
      <c r="AE159" s="84" t="n"/>
      <c r="AG159" s="84" t="n"/>
      <c r="AH159" s="84" t="n"/>
      <c r="AI159" s="84" t="n"/>
      <c r="AJ159" s="84" t="n"/>
      <c r="AK159" s="84" t="n"/>
      <c r="AL159" s="84" t="n"/>
      <c r="AM159" s="84" t="n"/>
      <c r="AN159" s="84" t="n"/>
      <c r="AO159" s="84" t="n"/>
      <c r="AP159" s="84" t="n"/>
      <c r="AQ159" s="84" t="n"/>
    </row>
    <row r="160">
      <c r="B160" s="84" t="n"/>
      <c r="C160" s="84" t="n"/>
      <c r="D160" s="84" t="n"/>
      <c r="E160" s="84" t="n"/>
      <c r="F160" s="84" t="n"/>
      <c r="G160" s="84" t="n"/>
      <c r="H160" s="84" t="n"/>
      <c r="I160" s="84" t="n"/>
      <c r="J160" s="84" t="n"/>
      <c r="K160" s="84" t="n"/>
      <c r="L160" s="84" t="n"/>
      <c r="M160" s="84" t="n"/>
      <c r="N160" s="84" t="n"/>
      <c r="O160" s="84" t="n"/>
      <c r="Q160" s="84" t="n"/>
      <c r="R160" s="84" t="n"/>
      <c r="S160" s="84" t="n"/>
      <c r="T160" s="84" t="n"/>
      <c r="U160" s="84" t="n"/>
      <c r="V160" s="84" t="n"/>
      <c r="W160" s="84" t="n"/>
      <c r="Y160" s="84" t="n"/>
      <c r="Z160" s="84" t="n"/>
      <c r="AA160" s="84" t="n"/>
      <c r="AB160" s="84" t="n"/>
      <c r="AC160" s="84" t="n"/>
      <c r="AD160" s="84" t="n"/>
      <c r="AE160" s="84" t="n"/>
      <c r="AG160" s="84" t="n"/>
      <c r="AH160" s="84" t="n"/>
      <c r="AI160" s="84" t="n"/>
      <c r="AJ160" s="84" t="n"/>
      <c r="AK160" s="84" t="n"/>
      <c r="AL160" s="84" t="n"/>
      <c r="AM160" s="84" t="n"/>
      <c r="AN160" s="84" t="n"/>
      <c r="AO160" s="84" t="n"/>
      <c r="AP160" s="84" t="n"/>
      <c r="AQ160" s="84" t="n"/>
    </row>
    <row r="161">
      <c r="B161" s="84" t="n"/>
      <c r="C161" s="84" t="n"/>
      <c r="D161" s="84" t="n"/>
      <c r="E161" s="84" t="n"/>
      <c r="F161" s="84" t="n"/>
      <c r="G161" s="84" t="n"/>
      <c r="H161" s="84" t="n"/>
      <c r="I161" s="84" t="n"/>
      <c r="J161" s="84" t="n"/>
      <c r="K161" s="84" t="n"/>
      <c r="L161" s="84" t="n"/>
      <c r="M161" s="84" t="n"/>
      <c r="N161" s="84" t="n"/>
      <c r="O161" s="84" t="n"/>
      <c r="Q161" s="84" t="n"/>
      <c r="R161" s="84" t="n"/>
      <c r="S161" s="84" t="n"/>
      <c r="T161" s="84" t="n"/>
      <c r="U161" s="84" t="n"/>
      <c r="V161" s="84" t="n"/>
      <c r="W161" s="84" t="n"/>
      <c r="Y161" s="84" t="n"/>
      <c r="Z161" s="84" t="n"/>
      <c r="AA161" s="84" t="n"/>
      <c r="AB161" s="84" t="n"/>
      <c r="AC161" s="84" t="n"/>
      <c r="AD161" s="84" t="n"/>
      <c r="AE161" s="84" t="n"/>
      <c r="AG161" s="84" t="n"/>
      <c r="AH161" s="84" t="n"/>
      <c r="AI161" s="84" t="n"/>
      <c r="AJ161" s="84" t="n"/>
      <c r="AK161" s="84" t="n"/>
      <c r="AL161" s="84" t="n"/>
      <c r="AM161" s="84" t="n"/>
      <c r="AN161" s="84" t="n"/>
      <c r="AO161" s="84" t="n"/>
      <c r="AP161" s="84" t="n"/>
      <c r="AQ161" s="84" t="n"/>
    </row>
    <row r="162">
      <c r="B162" s="84" t="n"/>
      <c r="C162" s="84" t="n"/>
      <c r="D162" s="84" t="n"/>
      <c r="E162" s="84" t="n"/>
      <c r="F162" s="84" t="n"/>
      <c r="G162" s="84" t="n"/>
      <c r="H162" s="84" t="n"/>
      <c r="I162" s="84" t="n"/>
      <c r="J162" s="84" t="n"/>
      <c r="K162" s="84" t="n"/>
      <c r="L162" s="84" t="n"/>
      <c r="M162" s="84" t="n"/>
      <c r="N162" s="84" t="n"/>
      <c r="O162" s="84" t="n"/>
      <c r="Q162" s="84" t="n"/>
      <c r="R162" s="84" t="n"/>
      <c r="S162" s="84" t="n"/>
      <c r="T162" s="84" t="n"/>
      <c r="U162" s="84" t="n"/>
      <c r="V162" s="84" t="n"/>
      <c r="W162" s="84" t="n"/>
      <c r="Y162" s="84" t="n"/>
      <c r="Z162" s="84" t="n"/>
      <c r="AA162" s="84" t="n"/>
      <c r="AB162" s="84" t="n"/>
      <c r="AC162" s="84" t="n"/>
      <c r="AD162" s="84" t="n"/>
      <c r="AE162" s="84" t="n"/>
      <c r="AG162" s="84" t="n"/>
      <c r="AH162" s="84" t="n"/>
      <c r="AI162" s="84" t="n"/>
      <c r="AJ162" s="84" t="n"/>
      <c r="AK162" s="84" t="n"/>
      <c r="AL162" s="84" t="n"/>
      <c r="AM162" s="84" t="n"/>
      <c r="AN162" s="84" t="n"/>
      <c r="AO162" s="84" t="n"/>
      <c r="AP162" s="84" t="n"/>
      <c r="AQ162" s="84" t="n"/>
    </row>
    <row r="163">
      <c r="B163" s="84" t="n"/>
      <c r="C163" s="84" t="n"/>
      <c r="D163" s="84" t="n"/>
      <c r="E163" s="84" t="n"/>
      <c r="F163" s="84" t="n"/>
      <c r="G163" s="84" t="n"/>
      <c r="H163" s="84" t="n"/>
      <c r="I163" s="84" t="n"/>
      <c r="J163" s="84" t="n"/>
      <c r="K163" s="84" t="n"/>
      <c r="L163" s="84" t="n"/>
      <c r="M163" s="84" t="n"/>
      <c r="N163" s="84" t="n"/>
      <c r="O163" s="84" t="n"/>
      <c r="Q163" s="84" t="n"/>
      <c r="R163" s="84" t="n"/>
      <c r="S163" s="84" t="n"/>
      <c r="T163" s="84" t="n"/>
      <c r="U163" s="84" t="n"/>
      <c r="V163" s="84" t="n"/>
      <c r="W163" s="84" t="n"/>
      <c r="Y163" s="84" t="n"/>
      <c r="Z163" s="84" t="n"/>
      <c r="AA163" s="84" t="n"/>
      <c r="AB163" s="84" t="n"/>
      <c r="AC163" s="84" t="n"/>
      <c r="AD163" s="84" t="n"/>
      <c r="AE163" s="84" t="n"/>
      <c r="AG163" s="84" t="n"/>
      <c r="AH163" s="84" t="n"/>
      <c r="AI163" s="84" t="n"/>
      <c r="AJ163" s="84" t="n"/>
      <c r="AK163" s="84" t="n"/>
      <c r="AL163" s="84" t="n"/>
      <c r="AM163" s="84" t="n"/>
      <c r="AN163" s="84" t="n"/>
      <c r="AO163" s="84" t="n"/>
      <c r="AP163" s="84" t="n"/>
      <c r="AQ163" s="84" t="n"/>
    </row>
    <row r="164">
      <c r="B164" s="84" t="n"/>
      <c r="C164" s="84" t="n"/>
      <c r="D164" s="84" t="n"/>
      <c r="E164" s="84" t="n"/>
      <c r="F164" s="84" t="n"/>
      <c r="G164" s="84" t="n"/>
      <c r="H164" s="84" t="n"/>
      <c r="I164" s="84" t="n"/>
      <c r="J164" s="84" t="n"/>
      <c r="K164" s="84" t="n"/>
      <c r="L164" s="84" t="n"/>
      <c r="M164" s="84" t="n"/>
      <c r="N164" s="84" t="n"/>
      <c r="O164" s="84" t="n"/>
      <c r="Q164" s="84" t="n"/>
      <c r="R164" s="84" t="n"/>
      <c r="S164" s="84" t="n"/>
      <c r="T164" s="84" t="n"/>
      <c r="U164" s="84" t="n"/>
      <c r="V164" s="84" t="n"/>
      <c r="W164" s="84" t="n"/>
      <c r="Y164" s="84" t="n"/>
      <c r="Z164" s="84" t="n"/>
      <c r="AA164" s="84" t="n"/>
      <c r="AB164" s="84" t="n"/>
      <c r="AC164" s="84" t="n"/>
      <c r="AD164" s="84" t="n"/>
      <c r="AE164" s="84" t="n"/>
      <c r="AG164" s="84" t="n"/>
      <c r="AH164" s="84" t="n"/>
      <c r="AI164" s="84" t="n"/>
      <c r="AJ164" s="84" t="n"/>
      <c r="AK164" s="84" t="n"/>
      <c r="AL164" s="84" t="n"/>
      <c r="AM164" s="84" t="n"/>
      <c r="AN164" s="84" t="n"/>
      <c r="AO164" s="84" t="n"/>
      <c r="AP164" s="84" t="n"/>
      <c r="AQ164" s="84" t="n"/>
    </row>
    <row r="165">
      <c r="B165" s="84" t="n"/>
      <c r="C165" s="84" t="n"/>
      <c r="D165" s="84" t="n"/>
      <c r="E165" s="84" t="n"/>
      <c r="F165" s="84" t="n"/>
      <c r="G165" s="84" t="n"/>
      <c r="H165" s="84" t="n"/>
      <c r="I165" s="84" t="n"/>
      <c r="J165" s="84" t="n"/>
      <c r="K165" s="84" t="n"/>
      <c r="L165" s="84" t="n"/>
      <c r="M165" s="84" t="n"/>
      <c r="N165" s="84" t="n"/>
      <c r="O165" s="84" t="n"/>
      <c r="Q165" s="84" t="n"/>
      <c r="R165" s="84" t="n"/>
      <c r="S165" s="84" t="n"/>
      <c r="T165" s="84" t="n"/>
      <c r="U165" s="84" t="n"/>
      <c r="V165" s="84" t="n"/>
      <c r="W165" s="84" t="n"/>
      <c r="Y165" s="84" t="n"/>
      <c r="Z165" s="84" t="n"/>
      <c r="AA165" s="84" t="n"/>
      <c r="AB165" s="84" t="n"/>
      <c r="AC165" s="84" t="n"/>
      <c r="AD165" s="84" t="n"/>
      <c r="AE165" s="84" t="n"/>
      <c r="AG165" s="84" t="n"/>
      <c r="AH165" s="84" t="n"/>
      <c r="AI165" s="84" t="n"/>
      <c r="AJ165" s="84" t="n"/>
      <c r="AK165" s="84" t="n"/>
      <c r="AL165" s="84" t="n"/>
      <c r="AM165" s="84" t="n"/>
      <c r="AN165" s="84" t="n"/>
      <c r="AO165" s="84" t="n"/>
      <c r="AP165" s="84" t="n"/>
      <c r="AQ165" s="84" t="n"/>
    </row>
    <row r="166">
      <c r="B166" s="84" t="n"/>
      <c r="C166" s="84" t="n"/>
      <c r="D166" s="84" t="n"/>
      <c r="E166" s="84" t="n"/>
      <c r="F166" s="84" t="n"/>
      <c r="G166" s="84" t="n"/>
      <c r="H166" s="84" t="n"/>
      <c r="I166" s="84" t="n"/>
      <c r="J166" s="84" t="n"/>
      <c r="K166" s="84" t="n"/>
      <c r="L166" s="84" t="n"/>
      <c r="M166" s="84" t="n"/>
      <c r="N166" s="84" t="n"/>
      <c r="O166" s="84" t="n"/>
      <c r="Q166" s="84" t="n"/>
      <c r="R166" s="84" t="n"/>
      <c r="S166" s="84" t="n"/>
      <c r="T166" s="84" t="n"/>
      <c r="U166" s="84" t="n"/>
      <c r="V166" s="84" t="n"/>
      <c r="W166" s="84" t="n"/>
      <c r="Y166" s="84" t="n"/>
      <c r="Z166" s="84" t="n"/>
      <c r="AA166" s="84" t="n"/>
      <c r="AB166" s="84" t="n"/>
      <c r="AC166" s="84" t="n"/>
      <c r="AD166" s="84" t="n"/>
      <c r="AE166" s="84" t="n"/>
      <c r="AG166" s="84" t="n"/>
      <c r="AH166" s="84" t="n"/>
      <c r="AI166" s="84" t="n"/>
      <c r="AJ166" s="84" t="n"/>
      <c r="AK166" s="84" t="n"/>
      <c r="AL166" s="84" t="n"/>
      <c r="AM166" s="84" t="n"/>
      <c r="AN166" s="84" t="n"/>
      <c r="AO166" s="84" t="n"/>
      <c r="AP166" s="84" t="n"/>
      <c r="AQ166" s="84" t="n"/>
    </row>
    <row r="167">
      <c r="B167" s="84" t="n"/>
      <c r="C167" s="84" t="n"/>
      <c r="D167" s="84" t="n"/>
      <c r="E167" s="84" t="n"/>
      <c r="F167" s="84" t="n"/>
      <c r="G167" s="84" t="n"/>
      <c r="H167" s="84" t="n"/>
      <c r="I167" s="84" t="n"/>
      <c r="J167" s="84" t="n"/>
      <c r="K167" s="84" t="n"/>
      <c r="L167" s="84" t="n"/>
      <c r="M167" s="84" t="n"/>
      <c r="N167" s="84" t="n"/>
      <c r="O167" s="84" t="n"/>
      <c r="Q167" s="84" t="n"/>
      <c r="R167" s="84" t="n"/>
      <c r="S167" s="84" t="n"/>
      <c r="T167" s="84" t="n"/>
      <c r="U167" s="84" t="n"/>
      <c r="V167" s="84" t="n"/>
      <c r="W167" s="84" t="n"/>
      <c r="Y167" s="84" t="n"/>
      <c r="Z167" s="84" t="n"/>
      <c r="AA167" s="84" t="n"/>
      <c r="AB167" s="84" t="n"/>
      <c r="AC167" s="84" t="n"/>
      <c r="AD167" s="84" t="n"/>
      <c r="AE167" s="84" t="n"/>
      <c r="AG167" s="84" t="n"/>
      <c r="AH167" s="84" t="n"/>
      <c r="AI167" s="84" t="n"/>
      <c r="AJ167" s="84" t="n"/>
      <c r="AK167" s="84" t="n"/>
      <c r="AL167" s="84" t="n"/>
      <c r="AM167" s="84" t="n"/>
      <c r="AN167" s="84" t="n"/>
      <c r="AO167" s="84" t="n"/>
      <c r="AP167" s="84" t="n"/>
      <c r="AQ167" s="84" t="n"/>
    </row>
    <row r="168">
      <c r="B168" s="84" t="n"/>
      <c r="C168" s="84" t="n"/>
      <c r="D168" s="84" t="n"/>
      <c r="E168" s="84" t="n"/>
      <c r="F168" s="84" t="n"/>
      <c r="G168" s="84" t="n"/>
      <c r="H168" s="84" t="n"/>
      <c r="I168" s="84" t="n"/>
      <c r="J168" s="84" t="n"/>
      <c r="K168" s="84" t="n"/>
      <c r="L168" s="84" t="n"/>
      <c r="M168" s="84" t="n"/>
      <c r="N168" s="84" t="n"/>
      <c r="O168" s="84" t="n"/>
      <c r="Q168" s="84" t="n"/>
      <c r="R168" s="84" t="n"/>
      <c r="S168" s="84" t="n"/>
      <c r="T168" s="84" t="n"/>
      <c r="U168" s="84" t="n"/>
      <c r="V168" s="84" t="n"/>
      <c r="W168" s="84" t="n"/>
      <c r="Y168" s="84" t="n"/>
      <c r="Z168" s="84" t="n"/>
      <c r="AA168" s="84" t="n"/>
      <c r="AB168" s="84" t="n"/>
      <c r="AC168" s="84" t="n"/>
      <c r="AD168" s="84" t="n"/>
      <c r="AE168" s="84" t="n"/>
      <c r="AG168" s="84" t="n"/>
      <c r="AH168" s="84" t="n"/>
      <c r="AI168" s="84" t="n"/>
      <c r="AJ168" s="84" t="n"/>
      <c r="AK168" s="84" t="n"/>
      <c r="AL168" s="84" t="n"/>
      <c r="AM168" s="84" t="n"/>
      <c r="AN168" s="84" t="n"/>
      <c r="AO168" s="84" t="n"/>
      <c r="AP168" s="84" t="n"/>
      <c r="AQ168" s="84" t="n"/>
    </row>
    <row r="169">
      <c r="B169" s="84" t="n"/>
      <c r="C169" s="84" t="n"/>
      <c r="D169" s="84" t="n"/>
      <c r="E169" s="84" t="n"/>
      <c r="F169" s="84" t="n"/>
      <c r="G169" s="84" t="n"/>
      <c r="H169" s="84" t="n"/>
      <c r="I169" s="84" t="n"/>
      <c r="J169" s="84" t="n"/>
      <c r="K169" s="84" t="n"/>
      <c r="L169" s="84" t="n"/>
      <c r="M169" s="84" t="n"/>
      <c r="N169" s="84" t="n"/>
      <c r="O169" s="84" t="n"/>
      <c r="Q169" s="84" t="n"/>
      <c r="R169" s="84" t="n"/>
      <c r="S169" s="84" t="n"/>
      <c r="T169" s="84" t="n"/>
      <c r="U169" s="84" t="n"/>
      <c r="V169" s="84" t="n"/>
      <c r="W169" s="84" t="n"/>
      <c r="Y169" s="84" t="n"/>
      <c r="Z169" s="84" t="n"/>
      <c r="AA169" s="84" t="n"/>
      <c r="AB169" s="84" t="n"/>
      <c r="AC169" s="84" t="n"/>
      <c r="AD169" s="84" t="n"/>
      <c r="AE169" s="84" t="n"/>
      <c r="AG169" s="84" t="n"/>
      <c r="AH169" s="84" t="n"/>
      <c r="AI169" s="84" t="n"/>
      <c r="AJ169" s="84" t="n"/>
      <c r="AK169" s="84" t="n"/>
      <c r="AL169" s="84" t="n"/>
      <c r="AM169" s="84" t="n"/>
      <c r="AN169" s="84" t="n"/>
      <c r="AO169" s="84" t="n"/>
      <c r="AP169" s="84" t="n"/>
      <c r="AQ169" s="84" t="n"/>
    </row>
    <row r="170">
      <c r="B170" s="84" t="n"/>
      <c r="C170" s="84" t="n"/>
      <c r="D170" s="84" t="n"/>
      <c r="E170" s="84" t="n"/>
      <c r="F170" s="84" t="n"/>
      <c r="G170" s="84" t="n"/>
      <c r="H170" s="84" t="n"/>
      <c r="I170" s="84" t="n"/>
      <c r="J170" s="84" t="n"/>
      <c r="K170" s="84" t="n"/>
      <c r="L170" s="84" t="n"/>
      <c r="M170" s="84" t="n"/>
      <c r="N170" s="84" t="n"/>
      <c r="O170" s="84" t="n"/>
      <c r="Q170" s="84" t="n"/>
      <c r="R170" s="84" t="n"/>
      <c r="S170" s="84" t="n"/>
      <c r="T170" s="84" t="n"/>
      <c r="U170" s="84" t="n"/>
      <c r="V170" s="84" t="n"/>
      <c r="W170" s="84" t="n"/>
      <c r="Y170" s="84" t="n"/>
      <c r="Z170" s="84" t="n"/>
      <c r="AA170" s="84" t="n"/>
      <c r="AB170" s="84" t="n"/>
      <c r="AC170" s="84" t="n"/>
      <c r="AD170" s="84" t="n"/>
      <c r="AE170" s="84" t="n"/>
      <c r="AG170" s="84" t="n"/>
      <c r="AH170" s="84" t="n"/>
      <c r="AI170" s="84" t="n"/>
      <c r="AJ170" s="84" t="n"/>
      <c r="AK170" s="84" t="n"/>
      <c r="AL170" s="84" t="n"/>
      <c r="AM170" s="84" t="n"/>
      <c r="AN170" s="84" t="n"/>
      <c r="AO170" s="84" t="n"/>
      <c r="AP170" s="84" t="n"/>
      <c r="AQ170" s="84" t="n"/>
    </row>
    <row r="171">
      <c r="B171" s="84" t="n"/>
      <c r="C171" s="84" t="n"/>
      <c r="D171" s="84" t="n"/>
      <c r="E171" s="84" t="n"/>
      <c r="F171" s="84" t="n"/>
      <c r="G171" s="84" t="n"/>
      <c r="H171" s="84" t="n"/>
      <c r="I171" s="84" t="n"/>
      <c r="J171" s="84" t="n"/>
      <c r="K171" s="84" t="n"/>
      <c r="L171" s="84" t="n"/>
      <c r="M171" s="84" t="n"/>
      <c r="N171" s="84" t="n"/>
      <c r="O171" s="84" t="n"/>
      <c r="Q171" s="84" t="n"/>
      <c r="R171" s="84" t="n"/>
      <c r="S171" s="84" t="n"/>
      <c r="T171" s="84" t="n"/>
      <c r="U171" s="84" t="n"/>
      <c r="V171" s="84" t="n"/>
      <c r="W171" s="84" t="n"/>
      <c r="Y171" s="84" t="n"/>
      <c r="Z171" s="84" t="n"/>
      <c r="AA171" s="84" t="n"/>
      <c r="AB171" s="84" t="n"/>
      <c r="AC171" s="84" t="n"/>
      <c r="AD171" s="84" t="n"/>
      <c r="AE171" s="84" t="n"/>
      <c r="AG171" s="84" t="n"/>
      <c r="AH171" s="84" t="n"/>
      <c r="AI171" s="84" t="n"/>
      <c r="AJ171" s="84" t="n"/>
      <c r="AK171" s="84" t="n"/>
      <c r="AL171" s="84" t="n"/>
      <c r="AM171" s="84" t="n"/>
      <c r="AN171" s="84" t="n"/>
      <c r="AO171" s="84" t="n"/>
      <c r="AP171" s="84" t="n"/>
      <c r="AQ171" s="84" t="n"/>
    </row>
    <row r="172">
      <c r="B172" s="84" t="n"/>
      <c r="C172" s="84" t="n"/>
      <c r="D172" s="84" t="n"/>
      <c r="E172" s="84" t="n"/>
      <c r="F172" s="84" t="n"/>
      <c r="G172" s="84" t="n"/>
      <c r="H172" s="84" t="n"/>
      <c r="I172" s="84" t="n"/>
      <c r="J172" s="84" t="n"/>
      <c r="K172" s="84" t="n"/>
      <c r="L172" s="84" t="n"/>
      <c r="M172" s="84" t="n"/>
      <c r="N172" s="84" t="n"/>
      <c r="O172" s="84" t="n"/>
      <c r="Q172" s="84" t="n"/>
      <c r="R172" s="84" t="n"/>
      <c r="S172" s="84" t="n"/>
      <c r="T172" s="84" t="n"/>
      <c r="U172" s="84" t="n"/>
      <c r="V172" s="84" t="n"/>
      <c r="W172" s="84" t="n"/>
      <c r="Y172" s="84" t="n"/>
      <c r="Z172" s="84" t="n"/>
      <c r="AA172" s="84" t="n"/>
      <c r="AB172" s="84" t="n"/>
      <c r="AC172" s="84" t="n"/>
      <c r="AD172" s="84" t="n"/>
      <c r="AE172" s="84" t="n"/>
      <c r="AG172" s="84" t="n"/>
      <c r="AH172" s="84" t="n"/>
      <c r="AI172" s="84" t="n"/>
      <c r="AJ172" s="84" t="n"/>
      <c r="AK172" s="84" t="n"/>
      <c r="AL172" s="84" t="n"/>
      <c r="AM172" s="84" t="n"/>
      <c r="AN172" s="84" t="n"/>
      <c r="AO172" s="84" t="n"/>
      <c r="AP172" s="84" t="n"/>
      <c r="AQ172" s="84" t="n"/>
    </row>
    <row r="173">
      <c r="B173" s="84" t="n"/>
      <c r="C173" s="84" t="n"/>
      <c r="D173" s="84" t="n"/>
      <c r="E173" s="84" t="n"/>
      <c r="F173" s="84" t="n"/>
      <c r="G173" s="84" t="n"/>
      <c r="H173" s="84" t="n"/>
      <c r="I173" s="84" t="n"/>
      <c r="J173" s="84" t="n"/>
      <c r="K173" s="84" t="n"/>
      <c r="L173" s="84" t="n"/>
      <c r="M173" s="84" t="n"/>
      <c r="N173" s="84" t="n"/>
      <c r="O173" s="84" t="n"/>
      <c r="Q173" s="84" t="n"/>
      <c r="R173" s="84" t="n"/>
      <c r="S173" s="84" t="n"/>
      <c r="T173" s="84" t="n"/>
      <c r="U173" s="84" t="n"/>
      <c r="V173" s="84" t="n"/>
      <c r="W173" s="84" t="n"/>
      <c r="Y173" s="84" t="n"/>
      <c r="Z173" s="84" t="n"/>
      <c r="AA173" s="84" t="n"/>
      <c r="AB173" s="84" t="n"/>
      <c r="AC173" s="84" t="n"/>
      <c r="AD173" s="84" t="n"/>
      <c r="AE173" s="84" t="n"/>
      <c r="AG173" s="84" t="n"/>
      <c r="AH173" s="84" t="n"/>
      <c r="AI173" s="84" t="n"/>
      <c r="AJ173" s="84" t="n"/>
      <c r="AK173" s="84" t="n"/>
      <c r="AL173" s="84" t="n"/>
      <c r="AM173" s="84" t="n"/>
      <c r="AN173" s="84" t="n"/>
      <c r="AO173" s="84" t="n"/>
      <c r="AP173" s="84" t="n"/>
      <c r="AQ173" s="84" t="n"/>
    </row>
    <row r="174">
      <c r="B174" s="84" t="n"/>
      <c r="C174" s="84" t="n"/>
      <c r="D174" s="84" t="n"/>
      <c r="E174" s="84" t="n"/>
      <c r="F174" s="84" t="n"/>
      <c r="G174" s="84" t="n"/>
      <c r="H174" s="84" t="n"/>
      <c r="I174" s="84" t="n"/>
      <c r="J174" s="84" t="n"/>
      <c r="K174" s="84" t="n"/>
      <c r="L174" s="84" t="n"/>
      <c r="M174" s="84" t="n"/>
      <c r="N174" s="84" t="n"/>
      <c r="O174" s="84" t="n"/>
      <c r="Q174" s="84" t="n"/>
      <c r="R174" s="84" t="n"/>
      <c r="S174" s="84" t="n"/>
      <c r="T174" s="84" t="n"/>
      <c r="U174" s="84" t="n"/>
      <c r="V174" s="84" t="n"/>
      <c r="W174" s="84" t="n"/>
      <c r="Y174" s="84" t="n"/>
      <c r="Z174" s="84" t="n"/>
      <c r="AA174" s="84" t="n"/>
      <c r="AB174" s="84" t="n"/>
      <c r="AC174" s="84" t="n"/>
      <c r="AD174" s="84" t="n"/>
      <c r="AE174" s="84" t="n"/>
      <c r="AG174" s="84" t="n"/>
      <c r="AH174" s="84" t="n"/>
      <c r="AI174" s="84" t="n"/>
      <c r="AJ174" s="84" t="n"/>
      <c r="AK174" s="84" t="n"/>
      <c r="AL174" s="84" t="n"/>
      <c r="AM174" s="84" t="n"/>
      <c r="AN174" s="84" t="n"/>
      <c r="AO174" s="84" t="n"/>
      <c r="AP174" s="84" t="n"/>
      <c r="AQ174" s="84" t="n"/>
    </row>
    <row r="175">
      <c r="B175" s="84" t="n"/>
      <c r="C175" s="84" t="n"/>
      <c r="D175" s="84" t="n"/>
      <c r="E175" s="84" t="n"/>
      <c r="F175" s="84" t="n"/>
      <c r="G175" s="84" t="n"/>
      <c r="H175" s="84" t="n"/>
      <c r="I175" s="84" t="n"/>
      <c r="J175" s="84" t="n"/>
      <c r="K175" s="84" t="n"/>
      <c r="L175" s="84" t="n"/>
      <c r="M175" s="84" t="n"/>
      <c r="N175" s="84" t="n"/>
      <c r="O175" s="84" t="n"/>
      <c r="Q175" s="84" t="n"/>
      <c r="R175" s="84" t="n"/>
      <c r="S175" s="84" t="n"/>
      <c r="T175" s="84" t="n"/>
      <c r="U175" s="84" t="n"/>
      <c r="V175" s="84" t="n"/>
      <c r="W175" s="84" t="n"/>
      <c r="Y175" s="84" t="n"/>
      <c r="Z175" s="84" t="n"/>
      <c r="AA175" s="84" t="n"/>
      <c r="AB175" s="84" t="n"/>
      <c r="AC175" s="84" t="n"/>
      <c r="AD175" s="84" t="n"/>
      <c r="AE175" s="84" t="n"/>
      <c r="AG175" s="84" t="n"/>
      <c r="AH175" s="84" t="n"/>
      <c r="AI175" s="84" t="n"/>
      <c r="AJ175" s="84" t="n"/>
      <c r="AK175" s="84" t="n"/>
      <c r="AL175" s="84" t="n"/>
      <c r="AM175" s="84" t="n"/>
      <c r="AN175" s="84" t="n"/>
      <c r="AO175" s="84" t="n"/>
      <c r="AP175" s="84" t="n"/>
      <c r="AQ175" s="84" t="n"/>
    </row>
    <row r="176">
      <c r="B176" s="84" t="n"/>
      <c r="C176" s="84" t="n"/>
      <c r="D176" s="84" t="n"/>
      <c r="E176" s="84" t="n"/>
      <c r="F176" s="84" t="n"/>
      <c r="G176" s="84" t="n"/>
      <c r="H176" s="84" t="n"/>
      <c r="I176" s="84" t="n"/>
      <c r="J176" s="84" t="n"/>
      <c r="K176" s="84" t="n"/>
      <c r="L176" s="84" t="n"/>
      <c r="M176" s="84" t="n"/>
      <c r="N176" s="84" t="n"/>
      <c r="O176" s="84" t="n"/>
      <c r="Q176" s="84" t="n"/>
      <c r="R176" s="84" t="n"/>
      <c r="S176" s="84" t="n"/>
      <c r="T176" s="84" t="n"/>
      <c r="U176" s="84" t="n"/>
      <c r="V176" s="84" t="n"/>
      <c r="W176" s="84" t="n"/>
      <c r="Y176" s="84" t="n"/>
      <c r="Z176" s="84" t="n"/>
      <c r="AA176" s="84" t="n"/>
      <c r="AB176" s="84" t="n"/>
      <c r="AC176" s="84" t="n"/>
      <c r="AD176" s="84" t="n"/>
      <c r="AE176" s="84" t="n"/>
      <c r="AG176" s="84" t="n"/>
      <c r="AH176" s="84" t="n"/>
      <c r="AI176" s="84" t="n"/>
      <c r="AJ176" s="84" t="n"/>
      <c r="AK176" s="84" t="n"/>
      <c r="AL176" s="84" t="n"/>
      <c r="AM176" s="84" t="n"/>
      <c r="AN176" s="84" t="n"/>
      <c r="AO176" s="84" t="n"/>
      <c r="AP176" s="84" t="n"/>
      <c r="AQ176" s="84" t="n"/>
    </row>
    <row r="177">
      <c r="B177" s="84" t="n"/>
      <c r="C177" s="84" t="n"/>
      <c r="D177" s="84" t="n"/>
      <c r="E177" s="84" t="n"/>
      <c r="F177" s="84" t="n"/>
      <c r="G177" s="84" t="n"/>
      <c r="H177" s="84" t="n"/>
      <c r="I177" s="84" t="n"/>
      <c r="J177" s="84" t="n"/>
      <c r="K177" s="84" t="n"/>
      <c r="L177" s="84" t="n"/>
      <c r="M177" s="84" t="n"/>
      <c r="N177" s="84" t="n"/>
      <c r="O177" s="84" t="n"/>
      <c r="Q177" s="84" t="n"/>
      <c r="R177" s="84" t="n"/>
      <c r="S177" s="84" t="n"/>
      <c r="T177" s="84" t="n"/>
      <c r="U177" s="84" t="n"/>
      <c r="V177" s="84" t="n"/>
      <c r="W177" s="84" t="n"/>
      <c r="Y177" s="84" t="n"/>
      <c r="Z177" s="84" t="n"/>
      <c r="AA177" s="84" t="n"/>
      <c r="AB177" s="84" t="n"/>
      <c r="AC177" s="84" t="n"/>
      <c r="AD177" s="84" t="n"/>
      <c r="AE177" s="84" t="n"/>
      <c r="AG177" s="84" t="n"/>
      <c r="AH177" s="84" t="n"/>
      <c r="AI177" s="84" t="n"/>
      <c r="AJ177" s="84" t="n"/>
      <c r="AK177" s="84" t="n"/>
      <c r="AL177" s="84" t="n"/>
      <c r="AM177" s="84" t="n"/>
      <c r="AN177" s="84" t="n"/>
      <c r="AO177" s="84" t="n"/>
      <c r="AP177" s="84" t="n"/>
      <c r="AQ177" s="84" t="n"/>
    </row>
    <row r="178">
      <c r="B178" s="84" t="n"/>
      <c r="C178" s="84" t="n"/>
      <c r="D178" s="84" t="n"/>
      <c r="E178" s="84" t="n"/>
      <c r="F178" s="84" t="n"/>
      <c r="G178" s="84" t="n"/>
      <c r="H178" s="84" t="n"/>
      <c r="I178" s="84" t="n"/>
      <c r="J178" s="84" t="n"/>
      <c r="K178" s="84" t="n"/>
      <c r="L178" s="84" t="n"/>
      <c r="M178" s="84" t="n"/>
      <c r="N178" s="84" t="n"/>
      <c r="O178" s="84" t="n"/>
      <c r="Q178" s="84" t="n"/>
      <c r="R178" s="84" t="n"/>
      <c r="S178" s="84" t="n"/>
      <c r="T178" s="84" t="n"/>
      <c r="U178" s="84" t="n"/>
      <c r="V178" s="84" t="n"/>
      <c r="W178" s="84" t="n"/>
      <c r="Y178" s="84" t="n"/>
      <c r="Z178" s="84" t="n"/>
      <c r="AA178" s="84" t="n"/>
      <c r="AB178" s="84" t="n"/>
      <c r="AC178" s="84" t="n"/>
      <c r="AD178" s="84" t="n"/>
      <c r="AE178" s="84" t="n"/>
      <c r="AG178" s="84" t="n"/>
      <c r="AH178" s="84" t="n"/>
      <c r="AI178" s="84" t="n"/>
      <c r="AJ178" s="84" t="n"/>
      <c r="AK178" s="84" t="n"/>
      <c r="AL178" s="84" t="n"/>
      <c r="AM178" s="84" t="n"/>
      <c r="AN178" s="84" t="n"/>
      <c r="AO178" s="84" t="n"/>
      <c r="AP178" s="84" t="n"/>
      <c r="AQ178" s="84" t="n"/>
    </row>
    <row r="179">
      <c r="B179" s="84" t="n"/>
      <c r="C179" s="84" t="n"/>
      <c r="D179" s="84" t="n"/>
      <c r="E179" s="84" t="n"/>
      <c r="F179" s="84" t="n"/>
      <c r="G179" s="84" t="n"/>
      <c r="H179" s="84" t="n"/>
      <c r="I179" s="84" t="n"/>
      <c r="J179" s="84" t="n"/>
      <c r="K179" s="84" t="n"/>
      <c r="L179" s="84" t="n"/>
      <c r="M179" s="84" t="n"/>
      <c r="N179" s="84" t="n"/>
      <c r="O179" s="84" t="n"/>
      <c r="Q179" s="84" t="n"/>
      <c r="R179" s="84" t="n"/>
      <c r="S179" s="84" t="n"/>
      <c r="T179" s="84" t="n"/>
      <c r="U179" s="84" t="n"/>
      <c r="V179" s="84" t="n"/>
      <c r="W179" s="84" t="n"/>
      <c r="Y179" s="84" t="n"/>
      <c r="Z179" s="84" t="n"/>
      <c r="AA179" s="84" t="n"/>
      <c r="AB179" s="84" t="n"/>
      <c r="AC179" s="84" t="n"/>
      <c r="AD179" s="84" t="n"/>
      <c r="AE179" s="84" t="n"/>
      <c r="AG179" s="84" t="n"/>
      <c r="AH179" s="84" t="n"/>
      <c r="AI179" s="84" t="n"/>
      <c r="AJ179" s="84" t="n"/>
      <c r="AK179" s="84" t="n"/>
      <c r="AL179" s="84" t="n"/>
      <c r="AM179" s="84" t="n"/>
      <c r="AN179" s="84" t="n"/>
      <c r="AO179" s="84" t="n"/>
      <c r="AP179" s="84" t="n"/>
      <c r="AQ179" s="84" t="n"/>
    </row>
    <row r="180">
      <c r="B180" s="84" t="n"/>
      <c r="C180" s="84" t="n"/>
      <c r="D180" s="84" t="n"/>
      <c r="E180" s="84" t="n"/>
      <c r="F180" s="84" t="n"/>
      <c r="G180" s="84" t="n"/>
      <c r="H180" s="84" t="n"/>
      <c r="I180" s="84" t="n"/>
      <c r="J180" s="84" t="n"/>
      <c r="K180" s="84" t="n"/>
      <c r="L180" s="84" t="n"/>
      <c r="M180" s="84" t="n"/>
      <c r="N180" s="84" t="n"/>
      <c r="O180" s="84" t="n"/>
      <c r="Q180" s="84" t="n"/>
      <c r="R180" s="84" t="n"/>
      <c r="S180" s="84" t="n"/>
      <c r="T180" s="84" t="n"/>
      <c r="U180" s="84" t="n"/>
      <c r="V180" s="84" t="n"/>
      <c r="W180" s="84" t="n"/>
      <c r="Y180" s="84" t="n"/>
      <c r="Z180" s="84" t="n"/>
      <c r="AA180" s="84" t="n"/>
      <c r="AB180" s="84" t="n"/>
      <c r="AC180" s="84" t="n"/>
      <c r="AD180" s="84" t="n"/>
      <c r="AE180" s="84" t="n"/>
      <c r="AG180" s="84" t="n"/>
      <c r="AH180" s="84" t="n"/>
      <c r="AI180" s="84" t="n"/>
      <c r="AJ180" s="84" t="n"/>
      <c r="AK180" s="84" t="n"/>
      <c r="AL180" s="84" t="n"/>
      <c r="AM180" s="84" t="n"/>
      <c r="AN180" s="84" t="n"/>
      <c r="AO180" s="84" t="n"/>
      <c r="AP180" s="84" t="n"/>
      <c r="AQ180" s="84" t="n"/>
    </row>
    <row r="181">
      <c r="B181" s="84" t="n"/>
      <c r="C181" s="84" t="n"/>
      <c r="D181" s="84" t="n"/>
      <c r="E181" s="84" t="n"/>
      <c r="F181" s="84" t="n"/>
      <c r="G181" s="84" t="n"/>
      <c r="H181" s="84" t="n"/>
      <c r="I181" s="84" t="n"/>
      <c r="J181" s="84" t="n"/>
      <c r="K181" s="84" t="n"/>
      <c r="L181" s="84" t="n"/>
      <c r="M181" s="84" t="n"/>
      <c r="N181" s="84" t="n"/>
      <c r="O181" s="84" t="n"/>
      <c r="Q181" s="84" t="n"/>
      <c r="R181" s="84" t="n"/>
      <c r="S181" s="84" t="n"/>
      <c r="T181" s="84" t="n"/>
      <c r="U181" s="84" t="n"/>
      <c r="V181" s="84" t="n"/>
      <c r="W181" s="84" t="n"/>
      <c r="Y181" s="84" t="n"/>
      <c r="Z181" s="84" t="n"/>
      <c r="AA181" s="84" t="n"/>
      <c r="AB181" s="84" t="n"/>
      <c r="AC181" s="84" t="n"/>
      <c r="AD181" s="84" t="n"/>
      <c r="AE181" s="84" t="n"/>
      <c r="AG181" s="84" t="n"/>
      <c r="AH181" s="84" t="n"/>
      <c r="AI181" s="84" t="n"/>
      <c r="AJ181" s="84" t="n"/>
      <c r="AK181" s="84" t="n"/>
      <c r="AL181" s="84" t="n"/>
      <c r="AM181" s="84" t="n"/>
      <c r="AN181" s="84" t="n"/>
      <c r="AO181" s="84" t="n"/>
      <c r="AP181" s="84" t="n"/>
      <c r="AQ181" s="84" t="n"/>
    </row>
    <row r="182">
      <c r="B182" s="84" t="n"/>
      <c r="C182" s="84" t="n"/>
      <c r="D182" s="84" t="n"/>
      <c r="E182" s="84" t="n"/>
      <c r="F182" s="84" t="n"/>
      <c r="G182" s="84" t="n"/>
      <c r="H182" s="84" t="n"/>
      <c r="I182" s="84" t="n"/>
      <c r="J182" s="84" t="n"/>
      <c r="K182" s="84" t="n"/>
      <c r="L182" s="84" t="n"/>
      <c r="M182" s="84" t="n"/>
      <c r="N182" s="84" t="n"/>
      <c r="O182" s="84" t="n"/>
      <c r="Q182" s="84" t="n"/>
      <c r="R182" s="84" t="n"/>
      <c r="S182" s="84" t="n"/>
      <c r="T182" s="84" t="n"/>
      <c r="U182" s="84" t="n"/>
      <c r="V182" s="84" t="n"/>
      <c r="W182" s="84" t="n"/>
      <c r="Y182" s="84" t="n"/>
      <c r="Z182" s="84" t="n"/>
      <c r="AA182" s="84" t="n"/>
      <c r="AB182" s="84" t="n"/>
      <c r="AC182" s="84" t="n"/>
      <c r="AD182" s="84" t="n"/>
      <c r="AE182" s="84" t="n"/>
      <c r="AG182" s="84" t="n"/>
      <c r="AH182" s="84" t="n"/>
      <c r="AI182" s="84" t="n"/>
      <c r="AJ182" s="84" t="n"/>
      <c r="AK182" s="84" t="n"/>
      <c r="AL182" s="84" t="n"/>
      <c r="AM182" s="84" t="n"/>
      <c r="AN182" s="84" t="n"/>
      <c r="AO182" s="84" t="n"/>
      <c r="AP182" s="84" t="n"/>
      <c r="AQ182" s="84" t="n"/>
    </row>
    <row r="183">
      <c r="B183" s="84" t="n"/>
      <c r="C183" s="84" t="n"/>
      <c r="D183" s="84" t="n"/>
      <c r="E183" s="84" t="n"/>
      <c r="F183" s="84" t="n"/>
      <c r="G183" s="84" t="n"/>
      <c r="H183" s="84" t="n"/>
      <c r="I183" s="84" t="n"/>
      <c r="J183" s="84" t="n"/>
      <c r="K183" s="84" t="n"/>
      <c r="L183" s="84" t="n"/>
      <c r="M183" s="84" t="n"/>
      <c r="N183" s="84" t="n"/>
      <c r="O183" s="84" t="n"/>
      <c r="Q183" s="84" t="n"/>
      <c r="R183" s="84" t="n"/>
      <c r="S183" s="84" t="n"/>
      <c r="T183" s="84" t="n"/>
      <c r="U183" s="84" t="n"/>
      <c r="V183" s="84" t="n"/>
      <c r="W183" s="84" t="n"/>
      <c r="Y183" s="84" t="n"/>
      <c r="Z183" s="84" t="n"/>
      <c r="AA183" s="84" t="n"/>
      <c r="AB183" s="84" t="n"/>
      <c r="AC183" s="84" t="n"/>
      <c r="AD183" s="84" t="n"/>
      <c r="AE183" s="84" t="n"/>
      <c r="AG183" s="84" t="n"/>
      <c r="AH183" s="84" t="n"/>
      <c r="AI183" s="84" t="n"/>
      <c r="AJ183" s="84" t="n"/>
      <c r="AK183" s="84" t="n"/>
      <c r="AL183" s="84" t="n"/>
      <c r="AM183" s="84" t="n"/>
      <c r="AN183" s="84" t="n"/>
      <c r="AO183" s="84" t="n"/>
      <c r="AP183" s="84" t="n"/>
      <c r="AQ183" s="84" t="n"/>
    </row>
    <row r="184">
      <c r="B184" s="84" t="n"/>
      <c r="C184" s="84" t="n"/>
      <c r="D184" s="84" t="n"/>
      <c r="E184" s="84" t="n"/>
      <c r="F184" s="84" t="n"/>
      <c r="G184" s="84" t="n"/>
      <c r="H184" s="84" t="n"/>
      <c r="I184" s="84" t="n"/>
      <c r="J184" s="84" t="n"/>
      <c r="K184" s="84" t="n"/>
      <c r="L184" s="84" t="n"/>
      <c r="M184" s="84" t="n"/>
      <c r="N184" s="84" t="n"/>
      <c r="O184" s="84" t="n"/>
      <c r="Q184" s="84" t="n"/>
      <c r="R184" s="84" t="n"/>
      <c r="S184" s="84" t="n"/>
      <c r="T184" s="84" t="n"/>
      <c r="U184" s="84" t="n"/>
      <c r="V184" s="84" t="n"/>
      <c r="W184" s="84" t="n"/>
      <c r="Y184" s="84" t="n"/>
      <c r="Z184" s="84" t="n"/>
      <c r="AA184" s="84" t="n"/>
      <c r="AB184" s="84" t="n"/>
      <c r="AC184" s="84" t="n"/>
      <c r="AD184" s="84" t="n"/>
      <c r="AE184" s="84" t="n"/>
      <c r="AG184" s="84" t="n"/>
      <c r="AH184" s="84" t="n"/>
      <c r="AI184" s="84" t="n"/>
      <c r="AJ184" s="84" t="n"/>
      <c r="AK184" s="84" t="n"/>
      <c r="AL184" s="84" t="n"/>
      <c r="AM184" s="84" t="n"/>
      <c r="AN184" s="84" t="n"/>
      <c r="AO184" s="84" t="n"/>
      <c r="AP184" s="84" t="n"/>
      <c r="AQ184" s="84" t="n"/>
    </row>
    <row r="185">
      <c r="B185" s="84" t="n"/>
      <c r="C185" s="84" t="n"/>
      <c r="D185" s="84" t="n"/>
      <c r="E185" s="84" t="n"/>
      <c r="F185" s="84" t="n"/>
      <c r="G185" s="84" t="n"/>
      <c r="H185" s="84" t="n"/>
      <c r="I185" s="84" t="n"/>
      <c r="J185" s="84" t="n"/>
      <c r="K185" s="84" t="n"/>
      <c r="L185" s="84" t="n"/>
      <c r="M185" s="84" t="n"/>
      <c r="N185" s="84" t="n"/>
      <c r="O185" s="84" t="n"/>
      <c r="Q185" s="84" t="n"/>
      <c r="R185" s="84" t="n"/>
      <c r="S185" s="84" t="n"/>
      <c r="T185" s="84" t="n"/>
      <c r="U185" s="84" t="n"/>
      <c r="V185" s="84" t="n"/>
      <c r="W185" s="84" t="n"/>
      <c r="Y185" s="84" t="n"/>
      <c r="Z185" s="84" t="n"/>
      <c r="AA185" s="84" t="n"/>
      <c r="AB185" s="84" t="n"/>
      <c r="AC185" s="84" t="n"/>
      <c r="AD185" s="84" t="n"/>
      <c r="AE185" s="84" t="n"/>
      <c r="AG185" s="84" t="n"/>
      <c r="AH185" s="84" t="n"/>
      <c r="AI185" s="84" t="n"/>
      <c r="AJ185" s="84" t="n"/>
      <c r="AK185" s="84" t="n"/>
      <c r="AL185" s="84" t="n"/>
      <c r="AM185" s="84" t="n"/>
      <c r="AN185" s="84" t="n"/>
      <c r="AO185" s="84" t="n"/>
      <c r="AP185" s="84" t="n"/>
      <c r="AQ185" s="84" t="n"/>
    </row>
    <row r="186">
      <c r="B186" s="84" t="n"/>
      <c r="C186" s="84" t="n"/>
      <c r="D186" s="84" t="n"/>
      <c r="E186" s="84" t="n"/>
      <c r="F186" s="84" t="n"/>
      <c r="G186" s="84" t="n"/>
      <c r="H186" s="84" t="n"/>
      <c r="I186" s="84" t="n"/>
      <c r="J186" s="84" t="n"/>
      <c r="K186" s="84" t="n"/>
      <c r="L186" s="84" t="n"/>
      <c r="M186" s="84" t="n"/>
      <c r="N186" s="84" t="n"/>
      <c r="O186" s="84" t="n"/>
      <c r="Q186" s="84" t="n"/>
      <c r="R186" s="84" t="n"/>
      <c r="S186" s="84" t="n"/>
      <c r="T186" s="84" t="n"/>
      <c r="U186" s="84" t="n"/>
      <c r="V186" s="84" t="n"/>
      <c r="W186" s="84" t="n"/>
      <c r="Y186" s="84" t="n"/>
      <c r="Z186" s="84" t="n"/>
      <c r="AA186" s="84" t="n"/>
      <c r="AB186" s="84" t="n"/>
      <c r="AC186" s="84" t="n"/>
      <c r="AD186" s="84" t="n"/>
      <c r="AE186" s="84" t="n"/>
      <c r="AG186" s="84" t="n"/>
      <c r="AH186" s="84" t="n"/>
      <c r="AI186" s="84" t="n"/>
      <c r="AJ186" s="84" t="n"/>
      <c r="AK186" s="84" t="n"/>
      <c r="AL186" s="84" t="n"/>
      <c r="AM186" s="84" t="n"/>
      <c r="AN186" s="84" t="n"/>
      <c r="AO186" s="84" t="n"/>
      <c r="AP186" s="84" t="n"/>
      <c r="AQ186" s="84" t="n"/>
    </row>
    <row r="187">
      <c r="B187" s="84" t="n"/>
      <c r="C187" s="84" t="n"/>
      <c r="D187" s="84" t="n"/>
      <c r="E187" s="84" t="n"/>
      <c r="F187" s="84" t="n"/>
      <c r="G187" s="84" t="n"/>
      <c r="H187" s="84" t="n"/>
      <c r="I187" s="84" t="n"/>
      <c r="J187" s="84" t="n"/>
      <c r="K187" s="84" t="n"/>
      <c r="L187" s="84" t="n"/>
      <c r="M187" s="84" t="n"/>
      <c r="N187" s="84" t="n"/>
      <c r="O187" s="84" t="n"/>
      <c r="Q187" s="84" t="n"/>
      <c r="R187" s="84" t="n"/>
      <c r="S187" s="84" t="n"/>
      <c r="T187" s="84" t="n"/>
      <c r="U187" s="84" t="n"/>
      <c r="V187" s="84" t="n"/>
      <c r="W187" s="84" t="n"/>
      <c r="Y187" s="84" t="n"/>
      <c r="Z187" s="84" t="n"/>
      <c r="AA187" s="84" t="n"/>
      <c r="AB187" s="84" t="n"/>
      <c r="AC187" s="84" t="n"/>
      <c r="AD187" s="84" t="n"/>
      <c r="AE187" s="84" t="n"/>
      <c r="AG187" s="84" t="n"/>
      <c r="AH187" s="84" t="n"/>
      <c r="AI187" s="84" t="n"/>
      <c r="AJ187" s="84" t="n"/>
      <c r="AK187" s="84" t="n"/>
      <c r="AL187" s="84" t="n"/>
      <c r="AM187" s="84" t="n"/>
      <c r="AN187" s="84" t="n"/>
      <c r="AO187" s="84" t="n"/>
      <c r="AP187" s="84" t="n"/>
      <c r="AQ187" s="84" t="n"/>
    </row>
    <row r="188">
      <c r="B188" s="84" t="n"/>
      <c r="C188" s="84" t="n"/>
      <c r="D188" s="84" t="n"/>
      <c r="E188" s="84" t="n"/>
      <c r="F188" s="84" t="n"/>
      <c r="G188" s="84" t="n"/>
      <c r="H188" s="84" t="n"/>
      <c r="I188" s="84" t="n"/>
      <c r="J188" s="84" t="n"/>
      <c r="K188" s="84" t="n"/>
      <c r="L188" s="84" t="n"/>
      <c r="M188" s="84" t="n"/>
      <c r="N188" s="84" t="n"/>
      <c r="O188" s="84" t="n"/>
      <c r="Q188" s="84" t="n"/>
      <c r="R188" s="84" t="n"/>
      <c r="S188" s="84" t="n"/>
      <c r="T188" s="84" t="n"/>
      <c r="U188" s="84" t="n"/>
      <c r="V188" s="84" t="n"/>
      <c r="W188" s="84" t="n"/>
      <c r="Y188" s="84" t="n"/>
      <c r="Z188" s="84" t="n"/>
      <c r="AA188" s="84" t="n"/>
      <c r="AB188" s="84" t="n"/>
      <c r="AC188" s="84" t="n"/>
      <c r="AD188" s="84" t="n"/>
      <c r="AE188" s="84" t="n"/>
      <c r="AG188" s="84" t="n"/>
      <c r="AH188" s="84" t="n"/>
      <c r="AI188" s="84" t="n"/>
      <c r="AJ188" s="84" t="n"/>
      <c r="AK188" s="84" t="n"/>
      <c r="AL188" s="84" t="n"/>
      <c r="AM188" s="84" t="n"/>
      <c r="AN188" s="84" t="n"/>
      <c r="AO188" s="84" t="n"/>
      <c r="AP188" s="84" t="n"/>
      <c r="AQ188" s="84" t="n"/>
    </row>
    <row r="189">
      <c r="B189" s="84" t="n"/>
      <c r="C189" s="84" t="n"/>
      <c r="D189" s="84" t="n"/>
      <c r="E189" s="84" t="n"/>
      <c r="F189" s="84" t="n"/>
      <c r="G189" s="84" t="n"/>
      <c r="H189" s="84" t="n"/>
      <c r="I189" s="84" t="n"/>
      <c r="J189" s="84" t="n"/>
      <c r="K189" s="84" t="n"/>
      <c r="L189" s="84" t="n"/>
      <c r="M189" s="84" t="n"/>
      <c r="N189" s="84" t="n"/>
      <c r="O189" s="84" t="n"/>
      <c r="Q189" s="84" t="n"/>
      <c r="R189" s="84" t="n"/>
      <c r="S189" s="84" t="n"/>
      <c r="T189" s="84" t="n"/>
      <c r="U189" s="84" t="n"/>
      <c r="V189" s="84" t="n"/>
      <c r="W189" s="84" t="n"/>
      <c r="Y189" s="84" t="n"/>
      <c r="Z189" s="84" t="n"/>
      <c r="AA189" s="84" t="n"/>
      <c r="AB189" s="84" t="n"/>
      <c r="AC189" s="84" t="n"/>
      <c r="AD189" s="84" t="n"/>
      <c r="AE189" s="84" t="n"/>
      <c r="AG189" s="84" t="n"/>
      <c r="AH189" s="84" t="n"/>
      <c r="AI189" s="84" t="n"/>
      <c r="AJ189" s="84" t="n"/>
      <c r="AK189" s="84" t="n"/>
      <c r="AL189" s="84" t="n"/>
      <c r="AM189" s="84" t="n"/>
      <c r="AN189" s="84" t="n"/>
      <c r="AO189" s="84" t="n"/>
      <c r="AP189" s="84" t="n"/>
      <c r="AQ189" s="84" t="n"/>
    </row>
    <row r="190">
      <c r="B190" s="84" t="n"/>
      <c r="C190" s="84" t="n"/>
      <c r="D190" s="84" t="n"/>
      <c r="E190" s="84" t="n"/>
      <c r="F190" s="84" t="n"/>
      <c r="G190" s="84" t="n"/>
      <c r="H190" s="84" t="n"/>
      <c r="I190" s="84" t="n"/>
      <c r="J190" s="84" t="n"/>
      <c r="K190" s="84" t="n"/>
      <c r="L190" s="84" t="n"/>
      <c r="M190" s="84" t="n"/>
      <c r="N190" s="84" t="n"/>
      <c r="O190" s="84" t="n"/>
      <c r="Q190" s="84" t="n"/>
      <c r="R190" s="84" t="n"/>
      <c r="S190" s="84" t="n"/>
      <c r="T190" s="84" t="n"/>
      <c r="U190" s="84" t="n"/>
      <c r="V190" s="84" t="n"/>
      <c r="W190" s="84" t="n"/>
      <c r="Y190" s="84" t="n"/>
      <c r="Z190" s="84" t="n"/>
      <c r="AA190" s="84" t="n"/>
      <c r="AB190" s="84" t="n"/>
      <c r="AC190" s="84" t="n"/>
      <c r="AD190" s="84" t="n"/>
      <c r="AE190" s="84" t="n"/>
      <c r="AG190" s="84" t="n"/>
      <c r="AH190" s="84" t="n"/>
      <c r="AI190" s="84" t="n"/>
      <c r="AJ190" s="84" t="n"/>
      <c r="AK190" s="84" t="n"/>
      <c r="AL190" s="84" t="n"/>
      <c r="AM190" s="84" t="n"/>
      <c r="AN190" s="84" t="n"/>
      <c r="AO190" s="84" t="n"/>
      <c r="AP190" s="84" t="n"/>
      <c r="AQ190" s="84" t="n"/>
    </row>
    <row r="191">
      <c r="B191" s="84" t="n"/>
      <c r="C191" s="84" t="n"/>
      <c r="D191" s="84" t="n"/>
      <c r="E191" s="84" t="n"/>
      <c r="F191" s="84" t="n"/>
      <c r="G191" s="84" t="n"/>
      <c r="H191" s="84" t="n"/>
      <c r="I191" s="84" t="n"/>
      <c r="J191" s="84" t="n"/>
      <c r="K191" s="84" t="n"/>
      <c r="L191" s="84" t="n"/>
      <c r="M191" s="84" t="n"/>
      <c r="N191" s="84" t="n"/>
      <c r="O191" s="84" t="n"/>
      <c r="Q191" s="84" t="n"/>
      <c r="R191" s="84" t="n"/>
      <c r="S191" s="84" t="n"/>
      <c r="T191" s="84" t="n"/>
      <c r="U191" s="84" t="n"/>
      <c r="V191" s="84" t="n"/>
      <c r="W191" s="84" t="n"/>
      <c r="Y191" s="84" t="n"/>
      <c r="Z191" s="84" t="n"/>
      <c r="AA191" s="84" t="n"/>
      <c r="AB191" s="84" t="n"/>
      <c r="AC191" s="84" t="n"/>
      <c r="AD191" s="84" t="n"/>
      <c r="AE191" s="84" t="n"/>
      <c r="AG191" s="84" t="n"/>
      <c r="AH191" s="84" t="n"/>
      <c r="AI191" s="84" t="n"/>
      <c r="AJ191" s="84" t="n"/>
      <c r="AK191" s="84" t="n"/>
      <c r="AL191" s="84" t="n"/>
      <c r="AM191" s="84" t="n"/>
      <c r="AN191" s="84" t="n"/>
      <c r="AO191" s="84" t="n"/>
      <c r="AP191" s="84" t="n"/>
      <c r="AQ191" s="84" t="n"/>
    </row>
    <row r="192">
      <c r="B192" s="84" t="n"/>
      <c r="C192" s="84" t="n"/>
      <c r="D192" s="84" t="n"/>
      <c r="E192" s="84" t="n"/>
      <c r="F192" s="84" t="n"/>
      <c r="G192" s="84" t="n"/>
      <c r="H192" s="84" t="n"/>
      <c r="I192" s="84" t="n"/>
      <c r="J192" s="84" t="n"/>
      <c r="K192" s="84" t="n"/>
      <c r="L192" s="84" t="n"/>
      <c r="M192" s="84" t="n"/>
      <c r="N192" s="84" t="n"/>
      <c r="O192" s="84" t="n"/>
      <c r="Q192" s="84" t="n"/>
      <c r="R192" s="84" t="n"/>
      <c r="S192" s="84" t="n"/>
      <c r="T192" s="84" t="n"/>
      <c r="U192" s="84" t="n"/>
      <c r="V192" s="84" t="n"/>
      <c r="W192" s="84" t="n"/>
      <c r="Y192" s="84" t="n"/>
      <c r="Z192" s="84" t="n"/>
      <c r="AA192" s="84" t="n"/>
      <c r="AB192" s="84" t="n"/>
      <c r="AC192" s="84" t="n"/>
      <c r="AD192" s="84" t="n"/>
      <c r="AE192" s="84" t="n"/>
      <c r="AG192" s="84" t="n"/>
      <c r="AH192" s="84" t="n"/>
      <c r="AI192" s="84" t="n"/>
      <c r="AJ192" s="84" t="n"/>
      <c r="AK192" s="84" t="n"/>
      <c r="AL192" s="84" t="n"/>
      <c r="AM192" s="84" t="n"/>
      <c r="AN192" s="84" t="n"/>
      <c r="AO192" s="84" t="n"/>
      <c r="AP192" s="84" t="n"/>
      <c r="AQ192" s="84" t="n"/>
    </row>
    <row r="193">
      <c r="B193" s="84" t="n"/>
      <c r="C193" s="84" t="n"/>
      <c r="D193" s="84" t="n"/>
      <c r="E193" s="84" t="n"/>
      <c r="F193" s="84" t="n"/>
      <c r="G193" s="84" t="n"/>
      <c r="H193" s="84" t="n"/>
      <c r="I193" s="84" t="n"/>
      <c r="J193" s="84" t="n"/>
      <c r="K193" s="84" t="n"/>
      <c r="L193" s="84" t="n"/>
      <c r="M193" s="84" t="n"/>
      <c r="N193" s="84" t="n"/>
      <c r="O193" s="84" t="n"/>
      <c r="Q193" s="84" t="n"/>
      <c r="R193" s="84" t="n"/>
      <c r="S193" s="84" t="n"/>
      <c r="T193" s="84" t="n"/>
      <c r="U193" s="84" t="n"/>
      <c r="V193" s="84" t="n"/>
      <c r="W193" s="84" t="n"/>
      <c r="Y193" s="84" t="n"/>
      <c r="Z193" s="84" t="n"/>
      <c r="AA193" s="84" t="n"/>
      <c r="AB193" s="84" t="n"/>
      <c r="AC193" s="84" t="n"/>
      <c r="AD193" s="84" t="n"/>
      <c r="AE193" s="84" t="n"/>
      <c r="AG193" s="84" t="n"/>
      <c r="AH193" s="84" t="n"/>
      <c r="AI193" s="84" t="n"/>
      <c r="AJ193" s="84" t="n"/>
      <c r="AK193" s="84" t="n"/>
      <c r="AL193" s="84" t="n"/>
      <c r="AM193" s="84" t="n"/>
      <c r="AN193" s="84" t="n"/>
      <c r="AO193" s="84" t="n"/>
      <c r="AP193" s="84" t="n"/>
      <c r="AQ193" s="84" t="n"/>
    </row>
    <row r="194">
      <c r="B194" s="84" t="n"/>
      <c r="C194" s="84" t="n"/>
      <c r="D194" s="84" t="n"/>
      <c r="E194" s="84" t="n"/>
      <c r="F194" s="84" t="n"/>
      <c r="G194" s="84" t="n"/>
      <c r="H194" s="84" t="n"/>
      <c r="I194" s="84" t="n"/>
      <c r="J194" s="84" t="n"/>
      <c r="K194" s="84" t="n"/>
      <c r="L194" s="84" t="n"/>
      <c r="M194" s="84" t="n"/>
      <c r="N194" s="84" t="n"/>
      <c r="O194" s="84" t="n"/>
      <c r="Q194" s="84" t="n"/>
      <c r="R194" s="84" t="n"/>
      <c r="S194" s="84" t="n"/>
      <c r="T194" s="84" t="n"/>
      <c r="U194" s="84" t="n"/>
      <c r="V194" s="84" t="n"/>
      <c r="W194" s="84" t="n"/>
      <c r="Y194" s="84" t="n"/>
      <c r="Z194" s="84" t="n"/>
      <c r="AA194" s="84" t="n"/>
      <c r="AB194" s="84" t="n"/>
      <c r="AC194" s="84" t="n"/>
      <c r="AD194" s="84" t="n"/>
      <c r="AE194" s="84" t="n"/>
      <c r="AG194" s="84" t="n"/>
      <c r="AH194" s="84" t="n"/>
      <c r="AI194" s="84" t="n"/>
      <c r="AJ194" s="84" t="n"/>
      <c r="AK194" s="84" t="n"/>
      <c r="AL194" s="84" t="n"/>
      <c r="AM194" s="84" t="n"/>
      <c r="AN194" s="84" t="n"/>
      <c r="AO194" s="84" t="n"/>
      <c r="AP194" s="84" t="n"/>
      <c r="AQ194" s="84" t="n"/>
    </row>
    <row r="195">
      <c r="B195" s="84" t="n"/>
      <c r="C195" s="84" t="n"/>
      <c r="D195" s="84" t="n"/>
      <c r="E195" s="84" t="n"/>
      <c r="F195" s="84" t="n"/>
      <c r="G195" s="84" t="n"/>
      <c r="H195" s="84" t="n"/>
      <c r="I195" s="84" t="n"/>
      <c r="J195" s="84" t="n"/>
      <c r="K195" s="84" t="n"/>
      <c r="L195" s="84" t="n"/>
      <c r="M195" s="84" t="n"/>
      <c r="N195" s="84" t="n"/>
      <c r="O195" s="84" t="n"/>
      <c r="Q195" s="84" t="n"/>
      <c r="R195" s="84" t="n"/>
      <c r="S195" s="84" t="n"/>
      <c r="T195" s="84" t="n"/>
      <c r="U195" s="84" t="n"/>
      <c r="V195" s="84" t="n"/>
      <c r="W195" s="84" t="n"/>
      <c r="Y195" s="84" t="n"/>
      <c r="Z195" s="84" t="n"/>
      <c r="AA195" s="84" t="n"/>
      <c r="AB195" s="84" t="n"/>
      <c r="AC195" s="84" t="n"/>
      <c r="AD195" s="84" t="n"/>
      <c r="AE195" s="84" t="n"/>
      <c r="AG195" s="84" t="n"/>
      <c r="AH195" s="84" t="n"/>
      <c r="AI195" s="84" t="n"/>
      <c r="AJ195" s="84" t="n"/>
      <c r="AK195" s="84" t="n"/>
      <c r="AL195" s="84" t="n"/>
      <c r="AM195" s="84" t="n"/>
      <c r="AN195" s="84" t="n"/>
      <c r="AO195" s="84" t="n"/>
      <c r="AP195" s="84" t="n"/>
      <c r="AQ195" s="84" t="n"/>
    </row>
    <row r="196">
      <c r="B196" s="84" t="n"/>
      <c r="C196" s="84" t="n"/>
      <c r="D196" s="84" t="n"/>
      <c r="E196" s="84" t="n"/>
      <c r="F196" s="84" t="n"/>
      <c r="G196" s="84" t="n"/>
      <c r="H196" s="84" t="n"/>
      <c r="I196" s="84" t="n"/>
      <c r="J196" s="84" t="n"/>
      <c r="K196" s="84" t="n"/>
      <c r="L196" s="84" t="n"/>
      <c r="M196" s="84" t="n"/>
      <c r="N196" s="84" t="n"/>
      <c r="O196" s="84" t="n"/>
      <c r="Q196" s="84" t="n"/>
      <c r="R196" s="84" t="n"/>
      <c r="S196" s="84" t="n"/>
      <c r="T196" s="84" t="n"/>
      <c r="U196" s="84" t="n"/>
      <c r="V196" s="84" t="n"/>
      <c r="W196" s="84" t="n"/>
      <c r="Y196" s="84" t="n"/>
      <c r="Z196" s="84" t="n"/>
      <c r="AA196" s="84" t="n"/>
      <c r="AB196" s="84" t="n"/>
      <c r="AC196" s="84" t="n"/>
      <c r="AD196" s="84" t="n"/>
      <c r="AE196" s="84" t="n"/>
      <c r="AG196" s="84" t="n"/>
      <c r="AH196" s="84" t="n"/>
      <c r="AI196" s="84" t="n"/>
      <c r="AJ196" s="84" t="n"/>
      <c r="AK196" s="84" t="n"/>
      <c r="AL196" s="84" t="n"/>
      <c r="AM196" s="84" t="n"/>
      <c r="AN196" s="84" t="n"/>
      <c r="AO196" s="84" t="n"/>
      <c r="AP196" s="84" t="n"/>
      <c r="AQ196" s="84" t="n"/>
    </row>
    <row r="197">
      <c r="B197" s="84" t="n"/>
      <c r="C197" s="84" t="n"/>
      <c r="D197" s="84" t="n"/>
      <c r="E197" s="84" t="n"/>
      <c r="F197" s="84" t="n"/>
      <c r="G197" s="84" t="n"/>
      <c r="H197" s="84" t="n"/>
      <c r="I197" s="84" t="n"/>
      <c r="J197" s="84" t="n"/>
      <c r="K197" s="84" t="n"/>
      <c r="L197" s="84" t="n"/>
      <c r="M197" s="84" t="n"/>
      <c r="N197" s="84" t="n"/>
      <c r="O197" s="84" t="n"/>
      <c r="Q197" s="84" t="n"/>
      <c r="R197" s="84" t="n"/>
      <c r="S197" s="84" t="n"/>
      <c r="T197" s="84" t="n"/>
      <c r="U197" s="84" t="n"/>
      <c r="V197" s="84" t="n"/>
      <c r="W197" s="84" t="n"/>
      <c r="Y197" s="84" t="n"/>
      <c r="Z197" s="84" t="n"/>
      <c r="AA197" s="84" t="n"/>
      <c r="AB197" s="84" t="n"/>
      <c r="AC197" s="84" t="n"/>
      <c r="AD197" s="84" t="n"/>
      <c r="AE197" s="84" t="n"/>
      <c r="AG197" s="84" t="n"/>
      <c r="AH197" s="84" t="n"/>
      <c r="AI197" s="84" t="n"/>
      <c r="AJ197" s="84" t="n"/>
      <c r="AK197" s="84" t="n"/>
      <c r="AL197" s="84" t="n"/>
      <c r="AM197" s="84" t="n"/>
      <c r="AN197" s="84" t="n"/>
      <c r="AO197" s="84" t="n"/>
      <c r="AP197" s="84" t="n"/>
      <c r="AQ197" s="84" t="n"/>
    </row>
    <row r="198">
      <c r="B198" s="84" t="n"/>
      <c r="C198" s="84" t="n"/>
      <c r="D198" s="84" t="n"/>
      <c r="E198" s="84" t="n"/>
      <c r="F198" s="84" t="n"/>
      <c r="G198" s="84" t="n"/>
      <c r="H198" s="84" t="n"/>
      <c r="I198" s="84" t="n"/>
      <c r="J198" s="84" t="n"/>
      <c r="K198" s="84" t="n"/>
      <c r="L198" s="84" t="n"/>
      <c r="M198" s="84" t="n"/>
      <c r="N198" s="84" t="n"/>
      <c r="O198" s="84" t="n"/>
      <c r="Q198" s="84" t="n"/>
      <c r="R198" s="84" t="n"/>
      <c r="S198" s="84" t="n"/>
      <c r="T198" s="84" t="n"/>
      <c r="U198" s="84" t="n"/>
      <c r="V198" s="84" t="n"/>
      <c r="W198" s="84" t="n"/>
      <c r="Y198" s="84" t="n"/>
      <c r="Z198" s="84" t="n"/>
      <c r="AA198" s="84" t="n"/>
      <c r="AB198" s="84" t="n"/>
      <c r="AC198" s="84" t="n"/>
      <c r="AD198" s="84" t="n"/>
      <c r="AE198" s="84" t="n"/>
      <c r="AG198" s="84" t="n"/>
      <c r="AH198" s="84" t="n"/>
      <c r="AI198" s="84" t="n"/>
      <c r="AJ198" s="84" t="n"/>
      <c r="AK198" s="84" t="n"/>
      <c r="AL198" s="84" t="n"/>
      <c r="AM198" s="84" t="n"/>
      <c r="AN198" s="84" t="n"/>
      <c r="AO198" s="84" t="n"/>
      <c r="AP198" s="84" t="n"/>
      <c r="AQ198" s="84" t="n"/>
    </row>
    <row r="199">
      <c r="B199" s="84" t="n"/>
      <c r="C199" s="84" t="n"/>
      <c r="D199" s="84" t="n"/>
      <c r="E199" s="84" t="n"/>
      <c r="F199" s="84" t="n"/>
      <c r="G199" s="84" t="n"/>
      <c r="H199" s="84" t="n"/>
      <c r="I199" s="84" t="n"/>
      <c r="J199" s="84" t="n"/>
      <c r="K199" s="84" t="n"/>
      <c r="L199" s="84" t="n"/>
      <c r="M199" s="84" t="n"/>
      <c r="N199" s="84" t="n"/>
      <c r="O199" s="84" t="n"/>
      <c r="Q199" s="84" t="n"/>
      <c r="R199" s="84" t="n"/>
      <c r="S199" s="84" t="n"/>
      <c r="T199" s="84" t="n"/>
      <c r="U199" s="84" t="n"/>
      <c r="V199" s="84" t="n"/>
      <c r="W199" s="84" t="n"/>
      <c r="Y199" s="84" t="n"/>
      <c r="Z199" s="84" t="n"/>
      <c r="AA199" s="84" t="n"/>
      <c r="AB199" s="84" t="n"/>
      <c r="AC199" s="84" t="n"/>
      <c r="AD199" s="84" t="n"/>
      <c r="AE199" s="84" t="n"/>
      <c r="AG199" s="84" t="n"/>
      <c r="AH199" s="84" t="n"/>
      <c r="AI199" s="84" t="n"/>
      <c r="AJ199" s="84" t="n"/>
      <c r="AK199" s="84" t="n"/>
      <c r="AL199" s="84" t="n"/>
      <c r="AM199" s="84" t="n"/>
      <c r="AN199" s="84" t="n"/>
      <c r="AO199" s="84" t="n"/>
      <c r="AP199" s="84" t="n"/>
      <c r="AQ199" s="84" t="n"/>
    </row>
    <row r="200">
      <c r="B200" s="84" t="n"/>
      <c r="C200" s="84" t="n"/>
      <c r="D200" s="84" t="n"/>
      <c r="E200" s="84" t="n"/>
      <c r="F200" s="84" t="n"/>
      <c r="G200" s="84" t="n"/>
      <c r="H200" s="84" t="n"/>
      <c r="I200" s="84" t="n"/>
      <c r="J200" s="84" t="n"/>
      <c r="K200" s="84" t="n"/>
      <c r="L200" s="84" t="n"/>
      <c r="M200" s="84" t="n"/>
      <c r="N200" s="84" t="n"/>
      <c r="O200" s="84" t="n"/>
      <c r="Q200" s="84" t="n"/>
      <c r="R200" s="84" t="n"/>
      <c r="S200" s="84" t="n"/>
      <c r="T200" s="84" t="n"/>
      <c r="U200" s="84" t="n"/>
      <c r="V200" s="84" t="n"/>
      <c r="W200" s="84" t="n"/>
      <c r="Y200" s="84" t="n"/>
      <c r="Z200" s="84" t="n"/>
      <c r="AA200" s="84" t="n"/>
      <c r="AB200" s="84" t="n"/>
      <c r="AC200" s="84" t="n"/>
      <c r="AD200" s="84" t="n"/>
      <c r="AE200" s="84" t="n"/>
      <c r="AG200" s="84" t="n"/>
      <c r="AH200" s="84" t="n"/>
      <c r="AI200" s="84" t="n"/>
      <c r="AJ200" s="84" t="n"/>
      <c r="AK200" s="84" t="n"/>
      <c r="AL200" s="84" t="n"/>
      <c r="AM200" s="84" t="n"/>
      <c r="AN200" s="84" t="n"/>
      <c r="AO200" s="84" t="n"/>
      <c r="AP200" s="84" t="n"/>
      <c r="AQ200" s="84" t="n"/>
    </row>
    <row r="201">
      <c r="B201" s="84" t="n"/>
      <c r="C201" s="84" t="n"/>
      <c r="D201" s="84" t="n"/>
      <c r="E201" s="84" t="n"/>
      <c r="F201" s="84" t="n"/>
      <c r="G201" s="84" t="n"/>
      <c r="H201" s="84" t="n"/>
      <c r="I201" s="84" t="n"/>
      <c r="J201" s="84" t="n"/>
      <c r="K201" s="84" t="n"/>
      <c r="L201" s="84" t="n"/>
      <c r="M201" s="84" t="n"/>
      <c r="N201" s="84" t="n"/>
      <c r="O201" s="84" t="n"/>
      <c r="Q201" s="84" t="n"/>
      <c r="R201" s="84" t="n"/>
      <c r="S201" s="84" t="n"/>
      <c r="T201" s="84" t="n"/>
      <c r="U201" s="84" t="n"/>
      <c r="V201" s="84" t="n"/>
      <c r="W201" s="84" t="n"/>
      <c r="Y201" s="84" t="n"/>
      <c r="Z201" s="84" t="n"/>
      <c r="AA201" s="84" t="n"/>
      <c r="AB201" s="84" t="n"/>
      <c r="AC201" s="84" t="n"/>
      <c r="AD201" s="84" t="n"/>
      <c r="AE201" s="84" t="n"/>
      <c r="AG201" s="84" t="n"/>
      <c r="AH201" s="84" t="n"/>
      <c r="AI201" s="84" t="n"/>
      <c r="AJ201" s="84" t="n"/>
      <c r="AK201" s="84" t="n"/>
      <c r="AL201" s="84" t="n"/>
      <c r="AM201" s="84" t="n"/>
      <c r="AN201" s="84" t="n"/>
      <c r="AO201" s="84" t="n"/>
      <c r="AP201" s="84" t="n"/>
      <c r="AQ201" s="84" t="n"/>
    </row>
    <row r="202">
      <c r="B202" s="84" t="n"/>
      <c r="C202" s="84" t="n"/>
      <c r="D202" s="84" t="n"/>
      <c r="E202" s="84" t="n"/>
      <c r="F202" s="84" t="n"/>
      <c r="G202" s="84" t="n"/>
      <c r="H202" s="84" t="n"/>
      <c r="I202" s="84" t="n"/>
      <c r="J202" s="84" t="n"/>
      <c r="K202" s="84" t="n"/>
      <c r="L202" s="84" t="n"/>
      <c r="M202" s="84" t="n"/>
      <c r="N202" s="84" t="n"/>
      <c r="O202" s="84" t="n"/>
      <c r="Q202" s="84" t="n"/>
      <c r="R202" s="84" t="n"/>
      <c r="S202" s="84" t="n"/>
      <c r="T202" s="84" t="n"/>
      <c r="U202" s="84" t="n"/>
      <c r="V202" s="84" t="n"/>
      <c r="W202" s="84" t="n"/>
      <c r="Y202" s="84" t="n"/>
      <c r="Z202" s="84" t="n"/>
      <c r="AA202" s="84" t="n"/>
      <c r="AB202" s="84" t="n"/>
      <c r="AC202" s="84" t="n"/>
      <c r="AD202" s="84" t="n"/>
      <c r="AE202" s="84" t="n"/>
      <c r="AG202" s="84" t="n"/>
      <c r="AH202" s="84" t="n"/>
      <c r="AI202" s="84" t="n"/>
      <c r="AJ202" s="84" t="n"/>
      <c r="AK202" s="84" t="n"/>
      <c r="AL202" s="84" t="n"/>
      <c r="AM202" s="84" t="n"/>
      <c r="AN202" s="84" t="n"/>
      <c r="AO202" s="84" t="n"/>
      <c r="AP202" s="84" t="n"/>
      <c r="AQ202" s="84" t="n"/>
    </row>
    <row r="203">
      <c r="B203" s="84" t="n"/>
      <c r="C203" s="84" t="n"/>
      <c r="D203" s="84" t="n"/>
      <c r="E203" s="84" t="n"/>
      <c r="F203" s="84" t="n"/>
      <c r="G203" s="84" t="n"/>
      <c r="H203" s="84" t="n"/>
      <c r="I203" s="84" t="n"/>
      <c r="J203" s="84" t="n"/>
      <c r="K203" s="84" t="n"/>
      <c r="L203" s="84" t="n"/>
      <c r="M203" s="84" t="n"/>
      <c r="N203" s="84" t="n"/>
      <c r="O203" s="84" t="n"/>
      <c r="Q203" s="84" t="n"/>
      <c r="R203" s="84" t="n"/>
      <c r="S203" s="84" t="n"/>
      <c r="T203" s="84" t="n"/>
      <c r="U203" s="84" t="n"/>
      <c r="V203" s="84" t="n"/>
      <c r="W203" s="84" t="n"/>
      <c r="Y203" s="84" t="n"/>
      <c r="Z203" s="84" t="n"/>
      <c r="AA203" s="84" t="n"/>
      <c r="AB203" s="84" t="n"/>
      <c r="AC203" s="84" t="n"/>
      <c r="AD203" s="84" t="n"/>
      <c r="AE203" s="84" t="n"/>
      <c r="AG203" s="84" t="n"/>
      <c r="AH203" s="84" t="n"/>
      <c r="AI203" s="84" t="n"/>
      <c r="AJ203" s="84" t="n"/>
      <c r="AK203" s="84" t="n"/>
      <c r="AL203" s="84" t="n"/>
      <c r="AM203" s="84" t="n"/>
      <c r="AN203" s="84" t="n"/>
      <c r="AO203" s="84" t="n"/>
      <c r="AP203" s="84" t="n"/>
      <c r="AQ203" s="84" t="n"/>
    </row>
    <row r="204">
      <c r="B204" s="84" t="n"/>
      <c r="C204" s="84" t="n"/>
      <c r="D204" s="84" t="n"/>
      <c r="E204" s="84" t="n"/>
      <c r="F204" s="84" t="n"/>
      <c r="G204" s="84" t="n"/>
      <c r="H204" s="84" t="n"/>
      <c r="I204" s="84" t="n"/>
      <c r="J204" s="84" t="n"/>
      <c r="K204" s="84" t="n"/>
      <c r="L204" s="84" t="n"/>
      <c r="M204" s="84" t="n"/>
      <c r="N204" s="84" t="n"/>
      <c r="O204" s="84" t="n"/>
      <c r="Q204" s="84" t="n"/>
      <c r="R204" s="84" t="n"/>
      <c r="S204" s="84" t="n"/>
      <c r="T204" s="84" t="n"/>
      <c r="U204" s="84" t="n"/>
      <c r="V204" s="84" t="n"/>
      <c r="W204" s="84" t="n"/>
      <c r="Y204" s="84" t="n"/>
      <c r="Z204" s="84" t="n"/>
      <c r="AA204" s="84" t="n"/>
      <c r="AB204" s="84" t="n"/>
      <c r="AC204" s="84" t="n"/>
      <c r="AD204" s="84" t="n"/>
      <c r="AE204" s="84" t="n"/>
      <c r="AG204" s="84" t="n"/>
      <c r="AH204" s="84" t="n"/>
      <c r="AI204" s="84" t="n"/>
      <c r="AJ204" s="84" t="n"/>
      <c r="AK204" s="84" t="n"/>
      <c r="AL204" s="84" t="n"/>
      <c r="AM204" s="84" t="n"/>
      <c r="AN204" s="84" t="n"/>
      <c r="AO204" s="84" t="n"/>
      <c r="AP204" s="84" t="n"/>
      <c r="AQ204" s="84" t="n"/>
    </row>
    <row r="205">
      <c r="B205" s="84" t="n"/>
      <c r="C205" s="84" t="n"/>
      <c r="D205" s="84" t="n"/>
      <c r="E205" s="84" t="n"/>
      <c r="F205" s="84" t="n"/>
      <c r="G205" s="84" t="n"/>
      <c r="H205" s="84" t="n"/>
      <c r="I205" s="84" t="n"/>
      <c r="J205" s="84" t="n"/>
      <c r="K205" s="84" t="n"/>
      <c r="L205" s="84" t="n"/>
      <c r="M205" s="84" t="n"/>
      <c r="N205" s="84" t="n"/>
      <c r="O205" s="84" t="n"/>
      <c r="Q205" s="84" t="n"/>
      <c r="R205" s="84" t="n"/>
      <c r="S205" s="84" t="n"/>
      <c r="T205" s="84" t="n"/>
      <c r="U205" s="84" t="n"/>
      <c r="V205" s="84" t="n"/>
      <c r="W205" s="84" t="n"/>
      <c r="Y205" s="84" t="n"/>
      <c r="Z205" s="84" t="n"/>
      <c r="AA205" s="84" t="n"/>
      <c r="AB205" s="84" t="n"/>
      <c r="AC205" s="84" t="n"/>
      <c r="AD205" s="84" t="n"/>
      <c r="AE205" s="84" t="n"/>
      <c r="AG205" s="84" t="n"/>
      <c r="AH205" s="84" t="n"/>
      <c r="AI205" s="84" t="n"/>
      <c r="AJ205" s="84" t="n"/>
      <c r="AK205" s="84" t="n"/>
      <c r="AL205" s="84" t="n"/>
      <c r="AM205" s="84" t="n"/>
      <c r="AN205" s="84" t="n"/>
      <c r="AO205" s="84" t="n"/>
      <c r="AP205" s="84" t="n"/>
      <c r="AQ205" s="84" t="n"/>
    </row>
    <row r="206">
      <c r="B206" s="84" t="n"/>
      <c r="C206" s="84" t="n"/>
      <c r="D206" s="84" t="n"/>
      <c r="E206" s="84" t="n"/>
      <c r="F206" s="84" t="n"/>
      <c r="G206" s="84" t="n"/>
      <c r="H206" s="84" t="n"/>
      <c r="I206" s="84" t="n"/>
      <c r="J206" s="84" t="n"/>
      <c r="K206" s="84" t="n"/>
      <c r="L206" s="84" t="n"/>
      <c r="M206" s="84" t="n"/>
      <c r="N206" s="84" t="n"/>
      <c r="O206" s="84" t="n"/>
      <c r="Q206" s="84" t="n"/>
      <c r="R206" s="84" t="n"/>
      <c r="S206" s="84" t="n"/>
      <c r="T206" s="84" t="n"/>
      <c r="U206" s="84" t="n"/>
      <c r="V206" s="84" t="n"/>
      <c r="W206" s="84" t="n"/>
      <c r="Y206" s="84" t="n"/>
      <c r="Z206" s="84" t="n"/>
      <c r="AA206" s="84" t="n"/>
      <c r="AB206" s="84" t="n"/>
      <c r="AC206" s="84" t="n"/>
      <c r="AD206" s="84" t="n"/>
      <c r="AE206" s="84" t="n"/>
      <c r="AG206" s="84" t="n"/>
      <c r="AH206" s="84" t="n"/>
      <c r="AI206" s="84" t="n"/>
      <c r="AJ206" s="84" t="n"/>
      <c r="AK206" s="84" t="n"/>
      <c r="AL206" s="84" t="n"/>
      <c r="AM206" s="84" t="n"/>
      <c r="AN206" s="84" t="n"/>
      <c r="AO206" s="84" t="n"/>
      <c r="AP206" s="84" t="n"/>
      <c r="AQ206" s="84" t="n"/>
    </row>
    <row r="207">
      <c r="B207" s="84" t="n"/>
      <c r="C207" s="84" t="n"/>
      <c r="D207" s="84" t="n"/>
      <c r="E207" s="84" t="n"/>
      <c r="F207" s="84" t="n"/>
      <c r="G207" s="84" t="n"/>
      <c r="H207" s="84" t="n"/>
      <c r="I207" s="84" t="n"/>
      <c r="J207" s="84" t="n"/>
      <c r="K207" s="84" t="n"/>
      <c r="L207" s="84" t="n"/>
      <c r="M207" s="84" t="n"/>
      <c r="N207" s="84" t="n"/>
      <c r="O207" s="84" t="n"/>
      <c r="Q207" s="84" t="n"/>
      <c r="R207" s="84" t="n"/>
      <c r="S207" s="84" t="n"/>
      <c r="T207" s="84" t="n"/>
      <c r="U207" s="84" t="n"/>
      <c r="V207" s="84" t="n"/>
      <c r="W207" s="84" t="n"/>
      <c r="Y207" s="84" t="n"/>
      <c r="Z207" s="84" t="n"/>
      <c r="AA207" s="84" t="n"/>
      <c r="AB207" s="84" t="n"/>
      <c r="AC207" s="84" t="n"/>
      <c r="AD207" s="84" t="n"/>
      <c r="AE207" s="84" t="n"/>
      <c r="AG207" s="84" t="n"/>
      <c r="AH207" s="84" t="n"/>
      <c r="AI207" s="84" t="n"/>
      <c r="AJ207" s="84" t="n"/>
      <c r="AK207" s="84" t="n"/>
      <c r="AL207" s="84" t="n"/>
      <c r="AM207" s="84" t="n"/>
      <c r="AN207" s="84" t="n"/>
      <c r="AO207" s="84" t="n"/>
      <c r="AP207" s="84" t="n"/>
      <c r="AQ207" s="84" t="n"/>
    </row>
    <row r="208">
      <c r="B208" s="84" t="n"/>
      <c r="C208" s="84" t="n"/>
      <c r="D208" s="84" t="n"/>
      <c r="E208" s="84" t="n"/>
      <c r="F208" s="84" t="n"/>
      <c r="G208" s="84" t="n"/>
      <c r="H208" s="84" t="n"/>
      <c r="I208" s="84" t="n"/>
      <c r="J208" s="84" t="n"/>
      <c r="K208" s="84" t="n"/>
      <c r="L208" s="84" t="n"/>
      <c r="M208" s="84" t="n"/>
      <c r="N208" s="84" t="n"/>
      <c r="O208" s="84" t="n"/>
      <c r="Q208" s="84" t="n"/>
      <c r="R208" s="84" t="n"/>
      <c r="S208" s="84" t="n"/>
      <c r="T208" s="84" t="n"/>
      <c r="U208" s="84" t="n"/>
      <c r="V208" s="84" t="n"/>
      <c r="W208" s="84" t="n"/>
      <c r="Y208" s="84" t="n"/>
      <c r="Z208" s="84" t="n"/>
      <c r="AA208" s="84" t="n"/>
      <c r="AB208" s="84" t="n"/>
      <c r="AC208" s="84" t="n"/>
      <c r="AD208" s="84" t="n"/>
      <c r="AE208" s="84" t="n"/>
      <c r="AG208" s="84" t="n"/>
      <c r="AH208" s="84" t="n"/>
      <c r="AI208" s="84" t="n"/>
      <c r="AJ208" s="84" t="n"/>
      <c r="AK208" s="84" t="n"/>
      <c r="AL208" s="84" t="n"/>
      <c r="AM208" s="84" t="n"/>
      <c r="AN208" s="84" t="n"/>
      <c r="AO208" s="84" t="n"/>
      <c r="AP208" s="84" t="n"/>
      <c r="AQ208" s="84" t="n"/>
    </row>
    <row r="209">
      <c r="B209" s="84" t="n"/>
      <c r="C209" s="84" t="n"/>
      <c r="D209" s="84" t="n"/>
      <c r="E209" s="84" t="n"/>
      <c r="F209" s="84" t="n"/>
      <c r="G209" s="84" t="n"/>
      <c r="H209" s="84" t="n"/>
      <c r="I209" s="84" t="n"/>
      <c r="J209" s="84" t="n"/>
      <c r="K209" s="84" t="n"/>
      <c r="L209" s="84" t="n"/>
      <c r="M209" s="84" t="n"/>
      <c r="N209" s="84" t="n"/>
      <c r="O209" s="84" t="n"/>
      <c r="Q209" s="84" t="n"/>
      <c r="R209" s="84" t="n"/>
      <c r="S209" s="84" t="n"/>
      <c r="T209" s="84" t="n"/>
      <c r="U209" s="84" t="n"/>
      <c r="V209" s="84" t="n"/>
      <c r="W209" s="84" t="n"/>
      <c r="Y209" s="84" t="n"/>
      <c r="Z209" s="84" t="n"/>
      <c r="AA209" s="84" t="n"/>
      <c r="AB209" s="84" t="n"/>
      <c r="AC209" s="84" t="n"/>
      <c r="AD209" s="84" t="n"/>
      <c r="AE209" s="84" t="n"/>
      <c r="AG209" s="84" t="n"/>
      <c r="AH209" s="84" t="n"/>
      <c r="AI209" s="84" t="n"/>
      <c r="AJ209" s="84" t="n"/>
      <c r="AK209" s="84" t="n"/>
      <c r="AL209" s="84" t="n"/>
      <c r="AM209" s="84" t="n"/>
      <c r="AN209" s="84" t="n"/>
      <c r="AO209" s="84" t="n"/>
      <c r="AP209" s="84" t="n"/>
      <c r="AQ209" s="84" t="n"/>
    </row>
    <row r="210">
      <c r="B210" s="84" t="n"/>
      <c r="C210" s="84" t="n"/>
      <c r="D210" s="84" t="n"/>
      <c r="E210" s="84" t="n"/>
      <c r="F210" s="84" t="n"/>
      <c r="G210" s="84" t="n"/>
      <c r="H210" s="84" t="n"/>
      <c r="I210" s="84" t="n"/>
      <c r="J210" s="84" t="n"/>
      <c r="K210" s="84" t="n"/>
      <c r="L210" s="84" t="n"/>
      <c r="M210" s="84" t="n"/>
      <c r="N210" s="84" t="n"/>
      <c r="O210" s="84" t="n"/>
      <c r="Q210" s="84" t="n"/>
      <c r="R210" s="84" t="n"/>
      <c r="S210" s="84" t="n"/>
      <c r="T210" s="84" t="n"/>
      <c r="U210" s="84" t="n"/>
      <c r="V210" s="84" t="n"/>
      <c r="W210" s="84" t="n"/>
      <c r="Y210" s="84" t="n"/>
      <c r="Z210" s="84" t="n"/>
      <c r="AA210" s="84" t="n"/>
      <c r="AB210" s="84" t="n"/>
      <c r="AC210" s="84" t="n"/>
      <c r="AD210" s="84" t="n"/>
      <c r="AE210" s="84" t="n"/>
      <c r="AG210" s="84" t="n"/>
      <c r="AH210" s="84" t="n"/>
      <c r="AI210" s="84" t="n"/>
      <c r="AJ210" s="84" t="n"/>
      <c r="AK210" s="84" t="n"/>
      <c r="AL210" s="84" t="n"/>
      <c r="AM210" s="84" t="n"/>
      <c r="AN210" s="84" t="n"/>
      <c r="AO210" s="84" t="n"/>
      <c r="AP210" s="84" t="n"/>
      <c r="AQ210" s="84" t="n"/>
    </row>
    <row r="211">
      <c r="B211" s="84" t="n"/>
      <c r="C211" s="84" t="n"/>
      <c r="D211" s="84" t="n"/>
      <c r="E211" s="84" t="n"/>
      <c r="F211" s="84" t="n"/>
      <c r="G211" s="84" t="n"/>
      <c r="H211" s="84" t="n"/>
      <c r="I211" s="84" t="n"/>
      <c r="J211" s="84" t="n"/>
      <c r="K211" s="84" t="n"/>
      <c r="L211" s="84" t="n"/>
      <c r="M211" s="84" t="n"/>
      <c r="N211" s="84" t="n"/>
      <c r="O211" s="84" t="n"/>
      <c r="Q211" s="84" t="n"/>
      <c r="R211" s="84" t="n"/>
      <c r="S211" s="84" t="n"/>
      <c r="T211" s="84" t="n"/>
      <c r="U211" s="84" t="n"/>
      <c r="V211" s="84" t="n"/>
      <c r="W211" s="84" t="n"/>
      <c r="Y211" s="84" t="n"/>
      <c r="Z211" s="84" t="n"/>
      <c r="AA211" s="84" t="n"/>
      <c r="AB211" s="84" t="n"/>
      <c r="AC211" s="84" t="n"/>
      <c r="AD211" s="84" t="n"/>
      <c r="AE211" s="84" t="n"/>
      <c r="AG211" s="84" t="n"/>
      <c r="AH211" s="84" t="n"/>
      <c r="AI211" s="84" t="n"/>
      <c r="AJ211" s="84" t="n"/>
      <c r="AK211" s="84" t="n"/>
      <c r="AL211" s="84" t="n"/>
      <c r="AM211" s="84" t="n"/>
      <c r="AN211" s="84" t="n"/>
      <c r="AO211" s="84" t="n"/>
      <c r="AP211" s="84" t="n"/>
      <c r="AQ211" s="84" t="n"/>
    </row>
    <row r="212">
      <c r="B212" s="84" t="n"/>
      <c r="C212" s="84" t="n"/>
      <c r="D212" s="84" t="n"/>
      <c r="E212" s="84" t="n"/>
      <c r="F212" s="84" t="n"/>
      <c r="G212" s="84" t="n"/>
      <c r="H212" s="84" t="n"/>
      <c r="I212" s="84" t="n"/>
      <c r="J212" s="84" t="n"/>
      <c r="K212" s="84" t="n"/>
      <c r="L212" s="84" t="n"/>
      <c r="M212" s="84" t="n"/>
      <c r="N212" s="84" t="n"/>
      <c r="O212" s="84" t="n"/>
      <c r="Q212" s="84" t="n"/>
      <c r="R212" s="84" t="n"/>
      <c r="S212" s="84" t="n"/>
      <c r="T212" s="84" t="n"/>
      <c r="U212" s="84" t="n"/>
      <c r="V212" s="84" t="n"/>
      <c r="W212" s="84" t="n"/>
      <c r="Y212" s="84" t="n"/>
      <c r="Z212" s="84" t="n"/>
      <c r="AA212" s="84" t="n"/>
      <c r="AB212" s="84" t="n"/>
      <c r="AC212" s="84" t="n"/>
      <c r="AD212" s="84" t="n"/>
      <c r="AE212" s="84" t="n"/>
      <c r="AG212" s="84" t="n"/>
      <c r="AH212" s="84" t="n"/>
      <c r="AI212" s="84" t="n"/>
      <c r="AJ212" s="84" t="n"/>
      <c r="AK212" s="84" t="n"/>
      <c r="AL212" s="84" t="n"/>
      <c r="AM212" s="84" t="n"/>
      <c r="AN212" s="84" t="n"/>
      <c r="AO212" s="84" t="n"/>
      <c r="AP212" s="84" t="n"/>
      <c r="AQ212" s="84" t="n"/>
    </row>
    <row r="213">
      <c r="B213" s="84" t="n"/>
      <c r="C213" s="84" t="n"/>
      <c r="D213" s="84" t="n"/>
      <c r="E213" s="84" t="n"/>
      <c r="F213" s="84" t="n"/>
      <c r="G213" s="84" t="n"/>
      <c r="H213" s="84" t="n"/>
      <c r="I213" s="84" t="n"/>
      <c r="J213" s="84" t="n"/>
      <c r="K213" s="84" t="n"/>
      <c r="L213" s="84" t="n"/>
      <c r="M213" s="84" t="n"/>
      <c r="N213" s="84" t="n"/>
      <c r="O213" s="84" t="n"/>
      <c r="Q213" s="84" t="n"/>
      <c r="R213" s="84" t="n"/>
      <c r="S213" s="84" t="n"/>
      <c r="T213" s="84" t="n"/>
      <c r="U213" s="84" t="n"/>
      <c r="V213" s="84" t="n"/>
      <c r="W213" s="84" t="n"/>
      <c r="Y213" s="84" t="n"/>
      <c r="Z213" s="84" t="n"/>
      <c r="AA213" s="84" t="n"/>
      <c r="AB213" s="84" t="n"/>
      <c r="AC213" s="84" t="n"/>
      <c r="AD213" s="84" t="n"/>
      <c r="AE213" s="84" t="n"/>
      <c r="AG213" s="84" t="n"/>
      <c r="AH213" s="84" t="n"/>
      <c r="AI213" s="84" t="n"/>
      <c r="AJ213" s="84" t="n"/>
      <c r="AK213" s="84" t="n"/>
      <c r="AL213" s="84" t="n"/>
      <c r="AM213" s="84" t="n"/>
      <c r="AN213" s="84" t="n"/>
      <c r="AO213" s="84" t="n"/>
      <c r="AP213" s="84" t="n"/>
      <c r="AQ213" s="84" t="n"/>
    </row>
    <row r="214">
      <c r="B214" s="84" t="n"/>
      <c r="C214" s="84" t="n"/>
      <c r="D214" s="84" t="n"/>
      <c r="E214" s="84" t="n"/>
      <c r="F214" s="84" t="n"/>
      <c r="G214" s="84" t="n"/>
      <c r="H214" s="84" t="n"/>
      <c r="I214" s="84" t="n"/>
      <c r="J214" s="84" t="n"/>
      <c r="K214" s="84" t="n"/>
      <c r="L214" s="84" t="n"/>
      <c r="M214" s="84" t="n"/>
      <c r="N214" s="84" t="n"/>
      <c r="O214" s="84" t="n"/>
      <c r="Q214" s="84" t="n"/>
      <c r="R214" s="84" t="n"/>
      <c r="S214" s="84" t="n"/>
      <c r="T214" s="84" t="n"/>
      <c r="U214" s="84" t="n"/>
      <c r="V214" s="84" t="n"/>
      <c r="W214" s="84" t="n"/>
      <c r="Y214" s="84" t="n"/>
      <c r="Z214" s="84" t="n"/>
      <c r="AA214" s="84" t="n"/>
      <c r="AB214" s="84" t="n"/>
      <c r="AC214" s="84" t="n"/>
      <c r="AD214" s="84" t="n"/>
      <c r="AE214" s="84" t="n"/>
      <c r="AG214" s="84" t="n"/>
      <c r="AH214" s="84" t="n"/>
      <c r="AI214" s="84" t="n"/>
      <c r="AJ214" s="84" t="n"/>
      <c r="AK214" s="84" t="n"/>
      <c r="AL214" s="84" t="n"/>
      <c r="AM214" s="84" t="n"/>
      <c r="AN214" s="84" t="n"/>
      <c r="AO214" s="84" t="n"/>
      <c r="AP214" s="84" t="n"/>
      <c r="AQ214" s="84" t="n"/>
    </row>
    <row r="215">
      <c r="B215" s="84" t="n"/>
      <c r="C215" s="84" t="n"/>
      <c r="D215" s="84" t="n"/>
      <c r="E215" s="84" t="n"/>
      <c r="F215" s="84" t="n"/>
      <c r="G215" s="84" t="n"/>
      <c r="H215" s="84" t="n"/>
      <c r="I215" s="84" t="n"/>
      <c r="J215" s="84" t="n"/>
      <c r="K215" s="84" t="n"/>
      <c r="L215" s="84" t="n"/>
      <c r="M215" s="84" t="n"/>
      <c r="N215" s="84" t="n"/>
      <c r="O215" s="84" t="n"/>
      <c r="Q215" s="84" t="n"/>
      <c r="R215" s="84" t="n"/>
      <c r="S215" s="84" t="n"/>
      <c r="T215" s="84" t="n"/>
      <c r="U215" s="84" t="n"/>
      <c r="V215" s="84" t="n"/>
      <c r="W215" s="84" t="n"/>
      <c r="Y215" s="84" t="n"/>
      <c r="Z215" s="84" t="n"/>
      <c r="AA215" s="84" t="n"/>
      <c r="AB215" s="84" t="n"/>
      <c r="AC215" s="84" t="n"/>
      <c r="AD215" s="84" t="n"/>
      <c r="AE215" s="84" t="n"/>
      <c r="AG215" s="84" t="n"/>
      <c r="AH215" s="84" t="n"/>
      <c r="AI215" s="84" t="n"/>
      <c r="AJ215" s="84" t="n"/>
      <c r="AK215" s="84" t="n"/>
      <c r="AL215" s="84" t="n"/>
      <c r="AM215" s="84" t="n"/>
      <c r="AN215" s="84" t="n"/>
      <c r="AO215" s="84" t="n"/>
      <c r="AP215" s="84" t="n"/>
      <c r="AQ215" s="84" t="n"/>
    </row>
    <row r="216">
      <c r="B216" s="84" t="n"/>
      <c r="C216" s="84" t="n"/>
      <c r="D216" s="84" t="n"/>
      <c r="E216" s="84" t="n"/>
      <c r="F216" s="84" t="n"/>
      <c r="G216" s="84" t="n"/>
      <c r="H216" s="84" t="n"/>
      <c r="I216" s="84" t="n"/>
      <c r="J216" s="84" t="n"/>
      <c r="K216" s="84" t="n"/>
      <c r="L216" s="84" t="n"/>
      <c r="M216" s="84" t="n"/>
      <c r="N216" s="84" t="n"/>
      <c r="O216" s="84" t="n"/>
      <c r="Q216" s="84" t="n"/>
      <c r="R216" s="84" t="n"/>
      <c r="S216" s="84" t="n"/>
      <c r="T216" s="84" t="n"/>
      <c r="U216" s="84" t="n"/>
      <c r="V216" s="84" t="n"/>
      <c r="W216" s="84" t="n"/>
      <c r="Y216" s="84" t="n"/>
      <c r="Z216" s="84" t="n"/>
      <c r="AA216" s="84" t="n"/>
      <c r="AB216" s="84" t="n"/>
      <c r="AC216" s="84" t="n"/>
      <c r="AD216" s="84" t="n"/>
      <c r="AE216" s="84" t="n"/>
      <c r="AG216" s="84" t="n"/>
      <c r="AH216" s="84" t="n"/>
      <c r="AI216" s="84" t="n"/>
      <c r="AJ216" s="84" t="n"/>
      <c r="AK216" s="84" t="n"/>
      <c r="AL216" s="84" t="n"/>
      <c r="AM216" s="84" t="n"/>
      <c r="AN216" s="84" t="n"/>
      <c r="AO216" s="84" t="n"/>
      <c r="AP216" s="84" t="n"/>
      <c r="AQ216" s="84" t="n"/>
    </row>
    <row r="217">
      <c r="B217" s="84" t="n"/>
      <c r="C217" s="84" t="n"/>
      <c r="D217" s="84" t="n"/>
      <c r="E217" s="84" t="n"/>
      <c r="F217" s="84" t="n"/>
      <c r="G217" s="84" t="n"/>
      <c r="H217" s="84" t="n"/>
      <c r="I217" s="84" t="n"/>
      <c r="J217" s="84" t="n"/>
      <c r="K217" s="84" t="n"/>
      <c r="L217" s="84" t="n"/>
      <c r="M217" s="84" t="n"/>
      <c r="N217" s="84" t="n"/>
      <c r="O217" s="84" t="n"/>
      <c r="Q217" s="84" t="n"/>
      <c r="R217" s="84" t="n"/>
      <c r="S217" s="84" t="n"/>
      <c r="T217" s="84" t="n"/>
      <c r="U217" s="84" t="n"/>
      <c r="V217" s="84" t="n"/>
      <c r="W217" s="84" t="n"/>
      <c r="Y217" s="84" t="n"/>
      <c r="Z217" s="84" t="n"/>
      <c r="AA217" s="84" t="n"/>
      <c r="AB217" s="84" t="n"/>
      <c r="AC217" s="84" t="n"/>
      <c r="AD217" s="84" t="n"/>
      <c r="AE217" s="84" t="n"/>
      <c r="AG217" s="84" t="n"/>
      <c r="AH217" s="84" t="n"/>
      <c r="AI217" s="84" t="n"/>
      <c r="AJ217" s="84" t="n"/>
      <c r="AK217" s="84" t="n"/>
      <c r="AL217" s="84" t="n"/>
      <c r="AM217" s="84" t="n"/>
      <c r="AN217" s="84" t="n"/>
      <c r="AO217" s="84" t="n"/>
      <c r="AP217" s="84" t="n"/>
      <c r="AQ217" s="84" t="n"/>
    </row>
    <row r="218">
      <c r="B218" s="84" t="n"/>
      <c r="C218" s="84" t="n"/>
      <c r="D218" s="84" t="n"/>
      <c r="E218" s="84" t="n"/>
      <c r="F218" s="84" t="n"/>
      <c r="G218" s="84" t="n"/>
      <c r="H218" s="84" t="n"/>
      <c r="I218" s="84" t="n"/>
      <c r="J218" s="84" t="n"/>
      <c r="K218" s="84" t="n"/>
      <c r="L218" s="84" t="n"/>
      <c r="M218" s="84" t="n"/>
      <c r="N218" s="84" t="n"/>
      <c r="O218" s="84" t="n"/>
      <c r="Q218" s="84" t="n"/>
      <c r="R218" s="84" t="n"/>
      <c r="S218" s="84" t="n"/>
      <c r="T218" s="84" t="n"/>
      <c r="U218" s="84" t="n"/>
      <c r="V218" s="84" t="n"/>
      <c r="W218" s="84" t="n"/>
      <c r="Y218" s="84" t="n"/>
      <c r="Z218" s="84" t="n"/>
      <c r="AA218" s="84" t="n"/>
      <c r="AB218" s="84" t="n"/>
      <c r="AC218" s="84" t="n"/>
      <c r="AD218" s="84" t="n"/>
      <c r="AE218" s="84" t="n"/>
      <c r="AG218" s="84" t="n"/>
      <c r="AH218" s="84" t="n"/>
      <c r="AI218" s="84" t="n"/>
      <c r="AJ218" s="84" t="n"/>
      <c r="AK218" s="84" t="n"/>
      <c r="AL218" s="84" t="n"/>
      <c r="AM218" s="84" t="n"/>
      <c r="AN218" s="84" t="n"/>
      <c r="AO218" s="84" t="n"/>
      <c r="AP218" s="84" t="n"/>
      <c r="AQ218" s="84" t="n"/>
    </row>
    <row r="219">
      <c r="B219" s="84" t="n"/>
      <c r="C219" s="84" t="n"/>
      <c r="D219" s="84" t="n"/>
      <c r="E219" s="84" t="n"/>
      <c r="F219" s="84" t="n"/>
      <c r="G219" s="84" t="n"/>
      <c r="H219" s="84" t="n"/>
      <c r="I219" s="84" t="n"/>
      <c r="J219" s="84" t="n"/>
      <c r="K219" s="84" t="n"/>
      <c r="L219" s="84" t="n"/>
      <c r="M219" s="84" t="n"/>
      <c r="N219" s="84" t="n"/>
      <c r="O219" s="84" t="n"/>
      <c r="Q219" s="84" t="n"/>
      <c r="R219" s="84" t="n"/>
      <c r="S219" s="84" t="n"/>
      <c r="T219" s="84" t="n"/>
      <c r="U219" s="84" t="n"/>
      <c r="V219" s="84" t="n"/>
      <c r="W219" s="84" t="n"/>
      <c r="Y219" s="84" t="n"/>
      <c r="Z219" s="84" t="n"/>
      <c r="AA219" s="84" t="n"/>
      <c r="AB219" s="84" t="n"/>
      <c r="AC219" s="84" t="n"/>
      <c r="AD219" s="84" t="n"/>
      <c r="AE219" s="84" t="n"/>
      <c r="AG219" s="84" t="n"/>
      <c r="AM219" s="84" t="n"/>
      <c r="AN219" s="84" t="n"/>
      <c r="AO219" s="84" t="n"/>
      <c r="AP219" s="84" t="n"/>
      <c r="AQ219" s="84" t="n"/>
    </row>
    <row r="220">
      <c r="B220" s="84" t="n"/>
      <c r="C220" s="84" t="n"/>
      <c r="D220" s="84" t="n"/>
      <c r="E220" s="84" t="n"/>
      <c r="F220" s="84" t="n"/>
      <c r="G220" s="84" t="n"/>
      <c r="H220" s="84" t="n"/>
      <c r="I220" s="84" t="n"/>
      <c r="J220" s="84" t="n"/>
      <c r="K220" s="84" t="n"/>
      <c r="L220" s="84" t="n"/>
      <c r="M220" s="84" t="n"/>
      <c r="N220" s="84" t="n"/>
      <c r="O220" s="84" t="n"/>
      <c r="Q220" s="84" t="n"/>
      <c r="R220" s="84" t="n"/>
      <c r="S220" s="84" t="n"/>
      <c r="T220" s="84" t="n"/>
      <c r="U220" s="84" t="n"/>
      <c r="V220" s="84" t="n"/>
      <c r="W220" s="84" t="n"/>
      <c r="Y220" s="84" t="n"/>
      <c r="Z220" s="84" t="n"/>
      <c r="AA220" s="84" t="n"/>
      <c r="AB220" s="84" t="n"/>
      <c r="AC220" s="84" t="n"/>
      <c r="AD220" s="84" t="n"/>
      <c r="AE220" s="84" t="n"/>
      <c r="AG220" s="84" t="n"/>
      <c r="AM220" s="84" t="n"/>
      <c r="AN220" s="84" t="n"/>
      <c r="AO220" s="84" t="n"/>
      <c r="AP220" s="84" t="n"/>
      <c r="AQ220" s="84" t="n"/>
    </row>
    <row r="221">
      <c r="B221" s="84" t="n"/>
      <c r="C221" s="84" t="n"/>
      <c r="D221" s="84" t="n"/>
      <c r="E221" s="84" t="n"/>
      <c r="F221" s="84" t="n"/>
      <c r="G221" s="84" t="n"/>
      <c r="H221" s="84" t="n"/>
      <c r="I221" s="84" t="n"/>
      <c r="J221" s="84" t="n"/>
      <c r="K221" s="84" t="n"/>
      <c r="L221" s="84" t="n"/>
      <c r="M221" s="84" t="n"/>
      <c r="N221" s="84" t="n"/>
      <c r="O221" s="84" t="n"/>
      <c r="Q221" s="84" t="n"/>
      <c r="R221" s="84" t="n"/>
      <c r="S221" s="84" t="n"/>
      <c r="T221" s="84" t="n"/>
      <c r="U221" s="84" t="n"/>
      <c r="V221" s="84" t="n"/>
      <c r="W221" s="84" t="n"/>
      <c r="Y221" s="84" t="n"/>
      <c r="Z221" s="84" t="n"/>
      <c r="AA221" s="84" t="n"/>
      <c r="AB221" s="84" t="n"/>
      <c r="AC221" s="84" t="n"/>
      <c r="AD221" s="84" t="n"/>
      <c r="AE221" s="84" t="n"/>
      <c r="AG221" s="84" t="n"/>
      <c r="AM221" s="84" t="n"/>
      <c r="AN221" s="84" t="n"/>
      <c r="AO221" s="84" t="n"/>
      <c r="AP221" s="84" t="n"/>
      <c r="AQ221" s="84" t="n"/>
    </row>
    <row r="222">
      <c r="B222" s="84" t="n"/>
      <c r="C222" s="84" t="n"/>
      <c r="D222" s="84" t="n"/>
      <c r="E222" s="84" t="n"/>
      <c r="F222" s="84" t="n"/>
      <c r="G222" s="84" t="n"/>
      <c r="H222" s="84" t="n"/>
      <c r="I222" s="84" t="n"/>
      <c r="J222" s="84" t="n"/>
      <c r="K222" s="84" t="n"/>
      <c r="L222" s="84" t="n"/>
      <c r="M222" s="84" t="n"/>
      <c r="N222" s="84" t="n"/>
      <c r="O222" s="84" t="n"/>
      <c r="Q222" s="84" t="n"/>
      <c r="R222" s="84" t="n"/>
      <c r="S222" s="84" t="n"/>
      <c r="T222" s="84" t="n"/>
      <c r="U222" s="84" t="n"/>
      <c r="V222" s="84" t="n"/>
      <c r="W222" s="84" t="n"/>
      <c r="Y222" s="84" t="n"/>
      <c r="Z222" s="84" t="n"/>
      <c r="AA222" s="84" t="n"/>
      <c r="AB222" s="84" t="n"/>
      <c r="AC222" s="84" t="n"/>
      <c r="AD222" s="84" t="n"/>
      <c r="AE222" s="84" t="n"/>
      <c r="AG222" s="84" t="n"/>
      <c r="AM222" s="84" t="n"/>
      <c r="AN222" s="84" t="n"/>
      <c r="AO222" s="84" t="n"/>
      <c r="AP222" s="84" t="n"/>
      <c r="AQ222" s="84" t="n"/>
    </row>
    <row r="223">
      <c r="B223" s="84" t="n"/>
      <c r="C223" s="84" t="n"/>
      <c r="D223" s="84" t="n"/>
      <c r="E223" s="84" t="n"/>
      <c r="F223" s="84" t="n"/>
      <c r="G223" s="84" t="n"/>
      <c r="H223" s="84" t="n"/>
      <c r="I223" s="84" t="n"/>
      <c r="J223" s="84" t="n"/>
      <c r="K223" s="84" t="n"/>
      <c r="L223" s="84" t="n"/>
      <c r="M223" s="84" t="n"/>
      <c r="N223" s="84" t="n"/>
      <c r="O223" s="84" t="n"/>
      <c r="Q223" s="84" t="n"/>
      <c r="R223" s="84" t="n"/>
      <c r="S223" s="84" t="n"/>
      <c r="T223" s="84" t="n"/>
      <c r="U223" s="84" t="n"/>
      <c r="V223" s="84" t="n"/>
      <c r="W223" s="84" t="n"/>
      <c r="Y223" s="84" t="n"/>
      <c r="Z223" s="84" t="n"/>
      <c r="AA223" s="84" t="n"/>
      <c r="AB223" s="84" t="n"/>
      <c r="AC223" s="84" t="n"/>
      <c r="AD223" s="84" t="n"/>
      <c r="AE223" s="84" t="n"/>
      <c r="AG223" s="84" t="n"/>
      <c r="AM223" s="84" t="n"/>
      <c r="AN223" s="84" t="n"/>
      <c r="AO223" s="84" t="n"/>
      <c r="AP223" s="84" t="n"/>
      <c r="AQ223" s="84" t="n"/>
    </row>
    <row r="224">
      <c r="B224" s="84" t="n"/>
      <c r="C224" s="84" t="n"/>
      <c r="D224" s="84" t="n"/>
      <c r="E224" s="84" t="n"/>
      <c r="F224" s="84" t="n"/>
      <c r="G224" s="84" t="n"/>
      <c r="H224" s="84" t="n"/>
      <c r="I224" s="84" t="n"/>
      <c r="J224" s="84" t="n"/>
      <c r="K224" s="84" t="n"/>
      <c r="L224" s="84" t="n"/>
      <c r="M224" s="84" t="n"/>
      <c r="N224" s="84" t="n"/>
      <c r="O224" s="84" t="n"/>
      <c r="Q224" s="84" t="n"/>
      <c r="R224" s="84" t="n"/>
      <c r="S224" s="84" t="n"/>
      <c r="T224" s="84" t="n"/>
      <c r="U224" s="84" t="n"/>
      <c r="V224" s="84" t="n"/>
      <c r="W224" s="84" t="n"/>
      <c r="Y224" s="84" t="n"/>
      <c r="Z224" s="84" t="n"/>
      <c r="AA224" s="84" t="n"/>
      <c r="AB224" s="84" t="n"/>
      <c r="AC224" s="84" t="n"/>
      <c r="AD224" s="84" t="n"/>
      <c r="AE224" s="84" t="n"/>
      <c r="AG224" s="84" t="n"/>
      <c r="AM224" s="84" t="n"/>
      <c r="AN224" s="84" t="n"/>
      <c r="AO224" s="84" t="n"/>
      <c r="AP224" s="84" t="n"/>
      <c r="AQ224" s="84" t="n"/>
    </row>
    <row r="225">
      <c r="B225" s="84" t="n"/>
      <c r="C225" s="84" t="n"/>
      <c r="D225" s="84" t="n"/>
      <c r="E225" s="84" t="n"/>
      <c r="F225" s="84" t="n"/>
      <c r="G225" s="84" t="n"/>
      <c r="H225" s="84" t="n"/>
      <c r="I225" s="84" t="n"/>
      <c r="J225" s="84" t="n"/>
      <c r="K225" s="84" t="n"/>
      <c r="L225" s="84" t="n"/>
      <c r="M225" s="84" t="n"/>
      <c r="N225" s="84" t="n"/>
      <c r="O225" s="84" t="n"/>
      <c r="Q225" s="84" t="n"/>
      <c r="R225" s="84" t="n"/>
      <c r="S225" s="84" t="n"/>
      <c r="T225" s="84" t="n"/>
      <c r="U225" s="84" t="n"/>
      <c r="V225" s="84" t="n"/>
      <c r="W225" s="84" t="n"/>
      <c r="Y225" s="84" t="n"/>
      <c r="Z225" s="84" t="n"/>
      <c r="AA225" s="84" t="n"/>
      <c r="AB225" s="84" t="n"/>
      <c r="AC225" s="84" t="n"/>
      <c r="AD225" s="84" t="n"/>
      <c r="AE225" s="84" t="n"/>
      <c r="AG225" s="84" t="n"/>
      <c r="AM225" s="84" t="n"/>
      <c r="AN225" s="84" t="n"/>
      <c r="AO225" s="84" t="n"/>
      <c r="AP225" s="84" t="n"/>
      <c r="AQ225" s="84" t="n"/>
    </row>
  </sheetData>
  <mergeCells count="137">
    <mergeCell ref="R80:V96"/>
    <mergeCell ref="AC51:AD51"/>
    <mergeCell ref="Z52:AB52"/>
    <mergeCell ref="AC52:AD52"/>
    <mergeCell ref="Z53:AB53"/>
    <mergeCell ref="AC53:AD53"/>
    <mergeCell ref="U73:V73"/>
    <mergeCell ref="Z50:AB50"/>
    <mergeCell ref="Z51:AB51"/>
    <mergeCell ref="Z58:AD63"/>
    <mergeCell ref="R71:T71"/>
    <mergeCell ref="R72:T72"/>
    <mergeCell ref="R73:T73"/>
    <mergeCell ref="R70:T70"/>
    <mergeCell ref="U71:V71"/>
    <mergeCell ref="U72:V72"/>
    <mergeCell ref="S61:T61"/>
    <mergeCell ref="U61:V61"/>
    <mergeCell ref="S57:T57"/>
    <mergeCell ref="U57:V57"/>
    <mergeCell ref="S58:T58"/>
    <mergeCell ref="U58:V58"/>
    <mergeCell ref="S59:T59"/>
    <mergeCell ref="U59:V59"/>
    <mergeCell ref="S53:T53"/>
    <mergeCell ref="U53:V53"/>
    <mergeCell ref="R33:V33"/>
    <mergeCell ref="S60:T60"/>
    <mergeCell ref="U60:V60"/>
    <mergeCell ref="S54:T54"/>
    <mergeCell ref="U54:V54"/>
    <mergeCell ref="S55:T55"/>
    <mergeCell ref="U55:V55"/>
    <mergeCell ref="S56:T56"/>
    <mergeCell ref="S50:T51"/>
    <mergeCell ref="U50:V51"/>
    <mergeCell ref="S48:T48"/>
    <mergeCell ref="U48:V48"/>
    <mergeCell ref="U56:V56"/>
    <mergeCell ref="S52:T52"/>
    <mergeCell ref="U52:V52"/>
    <mergeCell ref="S38:T38"/>
    <mergeCell ref="S39:T39"/>
    <mergeCell ref="S40:T40"/>
    <mergeCell ref="R34:V35"/>
    <mergeCell ref="I56:N61"/>
    <mergeCell ref="I48:K48"/>
    <mergeCell ref="M48:N48"/>
    <mergeCell ref="M49:N49"/>
    <mergeCell ref="M50:N50"/>
    <mergeCell ref="M51:N51"/>
    <mergeCell ref="I49:L49"/>
    <mergeCell ref="I50:L50"/>
    <mergeCell ref="I51:L51"/>
    <mergeCell ref="M42:N42"/>
    <mergeCell ref="M43:N43"/>
    <mergeCell ref="I22:N22"/>
    <mergeCell ref="R22:V22"/>
    <mergeCell ref="R28:V28"/>
    <mergeCell ref="I24:N24"/>
    <mergeCell ref="R24:V24"/>
    <mergeCell ref="I28:N28"/>
    <mergeCell ref="M40:N40"/>
    <mergeCell ref="M39:N39"/>
    <mergeCell ref="M38:N38"/>
    <mergeCell ref="I33:N33"/>
    <mergeCell ref="I35:N35"/>
    <mergeCell ref="AB46:AD46"/>
    <mergeCell ref="AB48:AD48"/>
    <mergeCell ref="M45:N45"/>
    <mergeCell ref="M44:N44"/>
    <mergeCell ref="AB41:AD41"/>
    <mergeCell ref="S46:T46"/>
    <mergeCell ref="S43:T43"/>
    <mergeCell ref="S45:T45"/>
    <mergeCell ref="U41:V41"/>
    <mergeCell ref="U43:V43"/>
    <mergeCell ref="U45:V45"/>
    <mergeCell ref="U46:V46"/>
    <mergeCell ref="S41:T41"/>
    <mergeCell ref="U44:V44"/>
    <mergeCell ref="S47:T47"/>
    <mergeCell ref="U47:V47"/>
    <mergeCell ref="AA43:AB43"/>
    <mergeCell ref="AC43:AD43"/>
    <mergeCell ref="AB42:AD42"/>
    <mergeCell ref="AC44:AD44"/>
    <mergeCell ref="AB45:AD45"/>
    <mergeCell ref="S42:T42"/>
    <mergeCell ref="S44:T44"/>
    <mergeCell ref="M41:N41"/>
    <mergeCell ref="AB38:AD38"/>
    <mergeCell ref="U37:V37"/>
    <mergeCell ref="U38:V38"/>
    <mergeCell ref="U40:V40"/>
    <mergeCell ref="U42:V42"/>
    <mergeCell ref="U39:V39"/>
    <mergeCell ref="AA39:AB39"/>
    <mergeCell ref="AC39:AD39"/>
    <mergeCell ref="AC40:AD40"/>
    <mergeCell ref="C7:E14"/>
    <mergeCell ref="Z28:AD28"/>
    <mergeCell ref="Z30:AD30"/>
    <mergeCell ref="I37:K37"/>
    <mergeCell ref="M37:N37"/>
    <mergeCell ref="I7:N11"/>
    <mergeCell ref="I12:N14"/>
    <mergeCell ref="R7:V11"/>
    <mergeCell ref="R12:V14"/>
    <mergeCell ref="R30:V30"/>
    <mergeCell ref="Z33:AD33"/>
    <mergeCell ref="Z35:AD35"/>
    <mergeCell ref="I30:N30"/>
    <mergeCell ref="S37:T37"/>
    <mergeCell ref="Z22:AD22"/>
    <mergeCell ref="Z24:AD24"/>
    <mergeCell ref="AI40:AJ40"/>
    <mergeCell ref="AK40:AL40"/>
    <mergeCell ref="AI37:AJ37"/>
    <mergeCell ref="AK37:AL37"/>
    <mergeCell ref="AI38:AJ38"/>
    <mergeCell ref="AK38:AL38"/>
    <mergeCell ref="AI39:AJ39"/>
    <mergeCell ref="AK39:AL39"/>
    <mergeCell ref="AH35:AL35"/>
    <mergeCell ref="AI45:AJ45"/>
    <mergeCell ref="AK45:AL45"/>
    <mergeCell ref="AI46:AJ46"/>
    <mergeCell ref="AK46:AL46"/>
    <mergeCell ref="AI47:AJ47"/>
    <mergeCell ref="AK47:AL47"/>
    <mergeCell ref="AI41:AJ41"/>
    <mergeCell ref="AK41:AL41"/>
    <mergeCell ref="AI43:AJ43"/>
    <mergeCell ref="AK43:AL43"/>
    <mergeCell ref="AI44:AJ44"/>
    <mergeCell ref="AK44:AL44"/>
  </mergeCells>
  <pageMargins left="0.7" right="0.7" top="0.75" bottom="0.75" header="0.3" footer="0.3"/>
  <pageSetup orientation="portrait" horizontalDpi="0" verticalDpi="0"/>
  <drawing xmlns:r="http://schemas.openxmlformats.org/officeDocument/2006/relationships" r:id="rId1"/>
</worksheet>
</file>

<file path=xl/worksheets/sheet2.xml><?xml version="1.0" encoding="utf-8"?>
<worksheet xmlns="http://schemas.openxmlformats.org/spreadsheetml/2006/main">
  <sheetPr>
    <outlinePr summaryBelow="0" summaryRight="0"/>
    <pageSetUpPr/>
  </sheetPr>
  <dimension ref="A1:G1030"/>
  <sheetViews>
    <sheetView showGridLines="0" zoomScale="72" zoomScaleNormal="72" workbookViewId="0">
      <selection activeCell="D29" sqref="D29:F47"/>
    </sheetView>
  </sheetViews>
  <sheetFormatPr baseColWidth="10" defaultColWidth="14.5" defaultRowHeight="15.75" customHeight="1"/>
  <cols>
    <col width="13.6640625" customWidth="1" style="275" min="1" max="1"/>
    <col width="57.1640625" customWidth="1" style="275" min="2" max="2"/>
    <col width="15.1640625" customWidth="1" style="275" min="3" max="3"/>
    <col width="25.5" customWidth="1" style="275" min="4" max="4"/>
    <col width="14.5" customWidth="1" style="275" min="5" max="5"/>
    <col width="24.5" customWidth="1" style="275" min="6" max="6"/>
    <col width="14.5" customWidth="1" style="275" min="7" max="8"/>
    <col width="14.5" customWidth="1" style="275" min="9" max="16384"/>
  </cols>
  <sheetData>
    <row r="1" ht="18" customHeight="1" s="236">
      <c r="A1" s="276" t="inlineStr">
        <is>
          <t>1. REIMBURSEMENT VALUE OF FREE CLINIC SERVICES</t>
        </is>
      </c>
      <c r="E1" s="45" t="n"/>
    </row>
    <row r="2" ht="14" customHeight="1" s="236" thickBot="1">
      <c r="A2" s="73" t="inlineStr">
        <is>
          <t>Clinic Data Inputs highlighted in RED font</t>
        </is>
      </c>
      <c r="D2" s="45" t="n"/>
      <c r="E2" s="45" t="n"/>
    </row>
    <row r="3" ht="20" customHeight="1" s="236" thickBot="1">
      <c r="A3" s="277" t="inlineStr">
        <is>
          <t>Clinic Data Inputs</t>
        </is>
      </c>
      <c r="B3" s="72" t="inlineStr">
        <is>
          <t>Clinic Name:</t>
        </is>
      </c>
      <c r="C3" s="43">
        <f>'0. Dashboard'!R12</f>
        <v/>
      </c>
      <c r="D3" s="74" t="n"/>
      <c r="E3" s="45" t="n"/>
    </row>
    <row r="4" ht="20" customHeight="1" s="236" thickBot="1">
      <c r="A4" s="278" t="n"/>
      <c r="B4" s="53" t="inlineStr">
        <is>
          <t>Reporting Period:</t>
        </is>
      </c>
      <c r="C4" s="43">
        <f>'0. Dashboard'!I12</f>
        <v/>
      </c>
      <c r="D4" s="75" t="n"/>
      <c r="E4" s="45" t="n"/>
    </row>
    <row r="5" ht="13" customHeight="1" s="236">
      <c r="A5" s="278" t="n"/>
      <c r="B5" s="66" t="n"/>
      <c r="D5" s="45" t="n"/>
      <c r="E5" s="45" t="n"/>
    </row>
    <row r="6" ht="14" customHeight="1" s="236" thickBot="1">
      <c r="A6" s="278" t="n"/>
      <c r="B6" s="53" t="inlineStr">
        <is>
          <t>Number of Encounters:</t>
        </is>
      </c>
      <c r="D6" s="45" t="n"/>
      <c r="E6" s="45" t="n"/>
    </row>
    <row r="7" ht="15.75" customHeight="1" s="236" thickBot="1">
      <c r="A7" s="278" t="n"/>
      <c r="B7" s="66" t="inlineStr">
        <is>
          <t xml:space="preserve">     Established Patient</t>
        </is>
      </c>
      <c r="C7" s="111">
        <f>IF(AND(C3 = "ALL",C4 = "ALL"), SUM('Raw Model Inputs'!X:X),
IF(AND(C3 ="ALL", NOT(C4 ="ALL")), SUMIFS('Raw Model Inputs'!X:X,'Raw Model Inputs'!B:B, ""&amp;'1. Reimbursement Value'!$C$4 &amp;""),
IF(AND(C4 ="ALL", NOT(C3 ="ALL")), SUMIFS('Raw Model Inputs'!X:X,'Raw Model Inputs'!A:A, ""&amp;'1. Reimbursement Value'!$C$3 &amp;""),
SUMIFS('Raw Model Inputs'!X:X, 'Raw Model Inputs'!B:B, ""&amp;'1. Reimbursement Value'!$C$4 &amp;"",'Raw Model Inputs'!A:A, ""&amp;'1. Reimbursement Value'!$C$3&amp;""))))</f>
        <v/>
      </c>
      <c r="D7" s="71" t="n"/>
      <c r="E7" s="70" t="n"/>
      <c r="F7" s="70" t="n"/>
      <c r="G7" s="70" t="n"/>
    </row>
    <row r="8" ht="20" customHeight="1" s="236" thickBot="1">
      <c r="A8" s="278" t="n"/>
      <c r="B8" s="66" t="inlineStr">
        <is>
          <t xml:space="preserve">     New Patient</t>
        </is>
      </c>
      <c r="C8" s="111">
        <f>IF(AND(C3 = "ALL",C4 = "ALL"), SUM('Raw Model Inputs'!Y:Y),
IF(AND(C3 ="ALL", NOT(C4 ="ALL")), SUMIFS('Raw Model Inputs'!Y:Y,'Raw Model Inputs'!B:B, ""&amp;'1. Reimbursement Value'!$C$4 &amp;""),
IF(AND(C4 ="ALL", NOT(C3 ="ALL")), SUMIFS('Raw Model Inputs'!Y:Y,'Raw Model Inputs'!A:A, ""&amp;'1. Reimbursement Value'!$C$3 &amp;""),
SUMIFS('Raw Model Inputs'!Y:Y, 'Raw Model Inputs'!B:B, ""&amp;'1. Reimbursement Value'!$C$4 &amp;"",'Raw Model Inputs'!A:A, ""&amp;'1. Reimbursement Value'!$C$3&amp;""))))</f>
        <v/>
      </c>
      <c r="D8" s="45" t="n"/>
      <c r="E8" s="70" t="n"/>
      <c r="F8" s="70" t="n"/>
      <c r="G8" s="70" t="n"/>
    </row>
    <row r="9" ht="14" customHeight="1" s="236" thickBot="1">
      <c r="A9" s="278" t="n"/>
      <c r="B9" s="53" t="n"/>
      <c r="C9" s="107" t="n"/>
      <c r="D9" s="71" t="n"/>
      <c r="E9" s="70" t="n"/>
      <c r="F9" s="70" t="n"/>
      <c r="G9" s="70" t="n"/>
    </row>
    <row r="10" ht="18" customHeight="1" s="236" thickBot="1">
      <c r="A10" s="278" t="n"/>
      <c r="B10" s="53" t="inlineStr">
        <is>
          <t>Number of Prescriptions</t>
        </is>
      </c>
      <c r="C10" s="111">
        <f>IF(AND(C3 = "ALL",C4 = "ALL"), SUM('Raw Model Inputs'!M:M),
IF(AND(C3 ="ALL", NOT(C4 ="ALL")), SUMIFS('Raw Model Inputs'!M:M,'Raw Model Inputs'!B:B, ""&amp;'1. Reimbursement Value'!$C$4 &amp;""),
IF(AND(C4 ="ALL", NOT(C3 ="ALL")), SUMIFS('Raw Model Inputs'!M:M,'Raw Model Inputs'!A:A, ""&amp;'1. Reimbursement Value'!$C$3 &amp;""),
SUMIFS('Raw Model Inputs'!M:M, 'Raw Model Inputs'!B:B, ""&amp;'1. Reimbursement Value'!$C$4 &amp;"",'Raw Model Inputs'!A:A, ""&amp;'1. Reimbursement Value'!$C$3&amp;""))))</f>
        <v/>
      </c>
      <c r="D10" s="71" t="n"/>
      <c r="E10" s="70" t="n"/>
      <c r="F10" s="70" t="n"/>
      <c r="G10" s="70" t="n"/>
    </row>
    <row r="11" ht="18" customHeight="1" s="236" thickBot="1">
      <c r="A11" s="278" t="n"/>
      <c r="C11" s="112" t="n"/>
    </row>
    <row r="12" ht="18" customHeight="1" s="236" thickBot="1">
      <c r="A12" s="278" t="n"/>
      <c r="B12" s="53" t="inlineStr">
        <is>
          <t>Number of Lab Tests</t>
        </is>
      </c>
      <c r="C12" s="111">
        <f>IF(AND(C3 = "ALL",C4 = "ALL"), SUM('Raw Model Inputs'!J:J),
IF(AND(C3 ="ALL", NOT(C4 ="ALL")), SUMIFS('Raw Model Inputs'!J:J,'Raw Model Inputs'!B:B, ""&amp;'1. Reimbursement Value'!$C$4 &amp;""),
IF(AND(C4 ="ALL", NOT(C3 ="ALL")), SUMIFS('Raw Model Inputs'!J:J,'Raw Model Inputs'!A:A, ""&amp;'1. Reimbursement Value'!$C$3 &amp;""),
SUMIFS('Raw Model Inputs'!J:J, 'Raw Model Inputs'!B:B, ""&amp;'1. Reimbursement Value'!$C$4 &amp;"",'Raw Model Inputs'!A:A, ""&amp;'1. Reimbursement Value'!$C$3&amp;""))))</f>
        <v/>
      </c>
      <c r="D12" s="45" t="n"/>
      <c r="E12" s="45" t="n"/>
    </row>
    <row r="13" ht="18" customHeight="1" s="236" thickBot="1">
      <c r="A13" s="278" t="n"/>
      <c r="C13" s="113" t="n"/>
      <c r="D13" s="45" t="n"/>
      <c r="E13" s="45" t="n"/>
    </row>
    <row r="14" ht="18" customHeight="1" s="236" thickBot="1">
      <c r="A14" s="278" t="n"/>
      <c r="B14" s="53" t="inlineStr">
        <is>
          <t>Number of Imaging Tests</t>
        </is>
      </c>
      <c r="C14" s="111">
        <f>IF(AND(C3 = "ALL",C4 = "ALL"), SUM('Raw Model Inputs'!I:I),
IF(AND(C3 ="ALL", NOT(C4 ="ALL")), SUMIFS('Raw Model Inputs'!I:I,'Raw Model Inputs'!B:B, ""&amp;'1. Reimbursement Value'!$C$4 &amp;""),
IF(AND(C4 ="ALL", NOT(C3 ="ALL")), SUMIFS('Raw Model Inputs'!I:I,'Raw Model Inputs'!A:A, ""&amp;'1. Reimbursement Value'!$C$3 &amp;""),
SUMIFS('Raw Model Inputs'!I:I, 'Raw Model Inputs'!B:B, ""&amp;'1. Reimbursement Value'!$C$4 &amp;"",'Raw Model Inputs'!A:A, ""&amp;'1. Reimbursement Value'!$C$3&amp;""))))</f>
        <v/>
      </c>
      <c r="D14" s="45" t="n"/>
      <c r="E14" s="45" t="n"/>
    </row>
    <row r="15" ht="18" customHeight="1" s="236" thickBot="1">
      <c r="A15" s="278" t="n"/>
      <c r="C15" s="113" t="n"/>
      <c r="D15" s="45" t="n"/>
      <c r="E15" s="45" t="n"/>
    </row>
    <row r="16" ht="18" customHeight="1" s="236" thickBot="1">
      <c r="A16" s="278" t="n"/>
      <c r="B16" s="53" t="inlineStr">
        <is>
          <t>Number of Covid Tests</t>
        </is>
      </c>
      <c r="C16" s="111">
        <f>IF(AND(C3 = "ALL",C4 = "ALL"), SUM('Raw Model Inputs'!K:K),
IF(AND(C3 ="ALL", NOT(C4 ="ALL")), SUMIFS('Raw Model Inputs'!K:K,'Raw Model Inputs'!B:B, ""&amp;'1. Reimbursement Value'!$C$4 &amp;""),
IF(AND(C4 ="ALL", NOT(C3 ="ALL")), SUMIFS('Raw Model Inputs'!K:K,'Raw Model Inputs'!A:A, ""&amp;'1. Reimbursement Value'!$C$3 &amp;""),
SUMIFS('Raw Model Inputs'!K:K, 'Raw Model Inputs'!B:B, ""&amp;'1. Reimbursement Value'!$C$4 &amp;"",'Raw Model Inputs'!A:A, ""&amp;'1. Reimbursement Value'!$C$3&amp;""))))</f>
        <v/>
      </c>
      <c r="D16" s="45" t="n"/>
      <c r="E16" s="45" t="n"/>
    </row>
    <row r="17" ht="18" customHeight="1" s="236" thickBot="1">
      <c r="A17" s="278" t="n"/>
      <c r="B17" s="53" t="n"/>
      <c r="C17" s="114" t="n"/>
      <c r="D17" s="45" t="n"/>
      <c r="E17" s="45" t="n"/>
    </row>
    <row r="18" ht="18" customHeight="1" s="236" thickBot="1">
      <c r="A18" s="278" t="n"/>
      <c r="B18" s="58" t="inlineStr">
        <is>
          <t>Number of Covid Vaccinations*</t>
        </is>
      </c>
      <c r="C18" s="111">
        <f>IF(AND(C3 = "ALL",C4 = "ALL"), SUM('Raw Model Inputs'!L:L),
IF(AND(C3 ="ALL", NOT(C4 ="ALL")), SUMIFS('Raw Model Inputs'!L:L,'Raw Model Inputs'!B:B, ""&amp;'1. Reimbursement Value'!$C$4 &amp;""),
IF(AND(C4 ="ALL", NOT(C3 ="ALL")), SUMIFS('Raw Model Inputs'!L:L,'Raw Model Inputs'!A:A, ""&amp;'1. Reimbursement Value'!$C$3 &amp;""),
SUMIFS('Raw Model Inputs'!L:L, 'Raw Model Inputs'!B:B, ""&amp;'1. Reimbursement Value'!$C$4 &amp;"",'Raw Model Inputs'!A:A, ""&amp;'1. Reimbursement Value'!$C$3&amp;""))))</f>
        <v/>
      </c>
      <c r="D18" s="45" t="n"/>
      <c r="E18" s="45" t="n"/>
    </row>
    <row r="19" ht="18" customHeight="1" s="236" thickBot="1">
      <c r="A19" s="278" t="n"/>
      <c r="C19" s="113" t="n"/>
      <c r="D19" s="45" t="n"/>
      <c r="E19" s="45" t="n"/>
    </row>
    <row r="20" ht="18" customHeight="1" s="236" thickBot="1">
      <c r="A20" s="278" t="n"/>
      <c r="B20" s="58" t="inlineStr">
        <is>
          <t>Number of Dental Visits</t>
        </is>
      </c>
      <c r="C20" s="111">
        <f>IF(AND(C3 = "ALL",C4 = "ALL"), SUM('Raw Model Inputs'!V:V),
IF(AND(C3 ="ALL", NOT(C4 ="ALL")), SUMIFS('Raw Model Inputs'!V:V,'Raw Model Inputs'!B:B, ""&amp;'1. Reimbursement Value'!$C$4 &amp;""),
IF(AND(C4 ="ALL", NOT(C3 ="ALL")), SUMIFS('Raw Model Inputs'!V:V,'Raw Model Inputs'!A:A, ""&amp;'1. Reimbursement Value'!$C$3 &amp;""),
SUMIFS('Raw Model Inputs'!V:V, 'Raw Model Inputs'!B:B, ""&amp;'1. Reimbursement Value'!$C$4 &amp;"",'Raw Model Inputs'!A:A, ""&amp;'1. Reimbursement Value'!$C$3&amp;""))))</f>
        <v/>
      </c>
      <c r="D20" s="45" t="n"/>
      <c r="E20" s="45" t="n"/>
    </row>
    <row r="21" ht="18" customHeight="1" s="236" thickBot="1">
      <c r="A21" s="278" t="n"/>
      <c r="B21" s="58" t="n"/>
      <c r="C21" s="114" t="n"/>
      <c r="D21" s="45" t="n"/>
      <c r="E21" s="45" t="n"/>
    </row>
    <row r="22" ht="18" customHeight="1" s="236" thickBot="1">
      <c r="A22" s="278" t="n"/>
      <c r="B22" s="58" t="inlineStr">
        <is>
          <t>Number of Behavioral Health Visits</t>
        </is>
      </c>
      <c r="C22" s="111">
        <f>IF(AND(C3 = "ALL",C4 = "ALL"), SUM('Raw Model Inputs'!Z:Z),
IF(AND(C3 ="ALL", NOT(C4 ="ALL")), SUMIFS('Raw Model Inputs'!Z:Z,'Raw Model Inputs'!B:B, ""&amp;'1. Reimbursement Value'!$C$4 &amp;""),
IF(AND(C4 ="ALL", NOT(C3 ="ALL")), SUMIFS('Raw Model Inputs'!Z:Z,'Raw Model Inputs'!A:A, ""&amp;'1. Reimbursement Value'!$C$3 &amp;""),
SUMIFS('Raw Model Inputs'!Z:Z, 'Raw Model Inputs'!B:B, ""&amp;'1. Reimbursement Value'!$C$4 &amp;"",'Raw Model Inputs'!A:A, ""&amp;'1. Reimbursement Value'!$C$3&amp;""))))</f>
        <v/>
      </c>
      <c r="D22" s="45" t="n"/>
      <c r="E22" s="45" t="n"/>
    </row>
    <row r="23" ht="18" customHeight="1" s="236" thickBot="1">
      <c r="A23" s="278" t="n"/>
      <c r="B23" s="58" t="n"/>
      <c r="C23" s="115" t="n"/>
      <c r="D23" s="45" t="n"/>
      <c r="E23" s="45" t="n"/>
    </row>
    <row r="24" ht="18" customHeight="1" s="236" thickBot="1">
      <c r="A24" s="278" t="n"/>
      <c r="B24" s="58" t="inlineStr">
        <is>
          <t>Number of Volunteer Hours Served</t>
        </is>
      </c>
      <c r="C24" s="111">
        <f>IF(AND(C3 = "ALL",C4 = "ALL"), SUM('Raw Model Inputs'!H:H),
IF(AND(C3 ="ALL", NOT(C4 ="ALL")), SUMIFS('Raw Model Inputs'!H:H,'Raw Model Inputs'!B:B, ""&amp;'1. Reimbursement Value'!$C$4 &amp;""),
IF(AND(C4 ="ALL", NOT(C3 ="ALL")), SUMIFS('Raw Model Inputs'!H:H,'Raw Model Inputs'!A:A, ""&amp;'1. Reimbursement Value'!$C$3 &amp;""),
SUMIFS('Raw Model Inputs'!H:H, 'Raw Model Inputs'!B:B, ""&amp;'1. Reimbursement Value'!$C$4 &amp;"",'Raw Model Inputs'!A:A, ""&amp;'1. Reimbursement Value'!$C$3&amp;""))))</f>
        <v/>
      </c>
      <c r="D24" s="45" t="n"/>
      <c r="E24" s="45" t="n"/>
    </row>
    <row r="25" ht="18" customHeight="1" s="236" thickBot="1">
      <c r="A25" s="278" t="n"/>
      <c r="B25" s="58" t="n"/>
      <c r="C25" s="69" t="n"/>
      <c r="D25" s="45" t="n"/>
      <c r="E25" s="45" t="n"/>
    </row>
    <row r="26" ht="18" customHeight="1" s="236" thickBot="1">
      <c r="A26" s="279" t="n"/>
      <c r="B26" s="68" t="inlineStr">
        <is>
          <t>Total Cash-Operating Expenditure</t>
        </is>
      </c>
      <c r="C26" s="333">
        <f>IF(AND(C3 = "ALL",C4 = "ALL"), SUM('Raw Model Inputs'!F:F),
IF(AND(C3 ="ALL", NOT(C4 ="ALL")), SUMIFS('Raw Model Inputs'!F:F,'Raw Model Inputs'!B:B, ""&amp;'1. Reimbursement Value'!$C$4 &amp;""),
IF(AND(C4 ="ALL", NOT(C3 ="ALL")), SUMIFS('Raw Model Inputs'!F:F,'Raw Model Inputs'!A:A, ""&amp;'1. Reimbursement Value'!$C$3 &amp;""),
SUMIFS('Raw Model Inputs'!F:F, 'Raw Model Inputs'!B:B, ""&amp;'1. Reimbursement Value'!$C$4 &amp;"",'Raw Model Inputs'!A:A, ""&amp;'1. Reimbursement Value'!$C$3&amp;""))))</f>
        <v/>
      </c>
      <c r="D26" s="45" t="n"/>
      <c r="E26" s="45" t="n"/>
    </row>
    <row r="27" ht="13" customHeight="1" s="236">
      <c r="D27" s="45" t="n"/>
      <c r="E27" s="45" t="n"/>
    </row>
    <row r="28" ht="13" customHeight="1" s="236">
      <c r="A28" s="280" t="inlineStr">
        <is>
          <t>Value Conversion Rates</t>
        </is>
      </c>
      <c r="B28" s="53" t="inlineStr">
        <is>
          <t>Reimbursement Rate per Encounter</t>
        </is>
      </c>
      <c r="D28" s="45" t="n"/>
      <c r="E28" s="45" t="n"/>
    </row>
    <row r="29" ht="13" customHeight="1" s="236">
      <c r="B29" s="66" t="inlineStr">
        <is>
          <t xml:space="preserve">     Established Patient</t>
        </is>
      </c>
      <c r="C29" s="57" t="n">
        <v>187.19</v>
      </c>
      <c r="D29" s="281" t="n"/>
      <c r="E29" s="45" t="n"/>
    </row>
    <row r="30" hidden="1" ht="13" customHeight="1" s="236">
      <c r="B30" s="66" t="inlineStr">
        <is>
          <t xml:space="preserve">     Specialty Referral</t>
        </is>
      </c>
      <c r="C30" s="57" t="n">
        <v>187.19</v>
      </c>
      <c r="D30" s="281" t="n"/>
      <c r="E30" s="45" t="n"/>
    </row>
    <row r="31" ht="13" customHeight="1" s="236">
      <c r="B31" s="66" t="inlineStr">
        <is>
          <t xml:space="preserve">     New Patient</t>
        </is>
      </c>
      <c r="C31" s="57" t="n">
        <v>250.83</v>
      </c>
      <c r="D31" s="281" t="n"/>
    </row>
    <row r="32" ht="13" customHeight="1" s="236">
      <c r="C32" s="63" t="n"/>
      <c r="D32" s="45" t="n"/>
      <c r="E32" s="45" t="n"/>
    </row>
    <row r="33" ht="14" customHeight="1" s="236">
      <c r="B33" s="62" t="inlineStr">
        <is>
          <t>Weighted Average Reimbursement of Pharmacy Prescriptions</t>
        </is>
      </c>
      <c r="C33" s="61" t="n">
        <v>33.95</v>
      </c>
      <c r="D33" s="64" t="n"/>
      <c r="E33" s="45" t="n"/>
    </row>
    <row r="34" ht="13" customHeight="1" s="236">
      <c r="C34" s="63" t="n"/>
      <c r="D34" s="65" t="n"/>
      <c r="E34" s="45" t="n"/>
    </row>
    <row r="35" ht="14" customHeight="1" s="236">
      <c r="B35" s="62" t="inlineStr">
        <is>
          <t>Weighted Average Reimbursement of Clinical Lab Tests</t>
        </is>
      </c>
      <c r="C35" s="61" t="n">
        <v>25.57</v>
      </c>
      <c r="D35" s="64" t="n"/>
      <c r="E35" s="45" t="n"/>
    </row>
    <row r="36" ht="13" customHeight="1" s="236">
      <c r="C36" s="63" t="n"/>
      <c r="D36" s="45" t="n"/>
      <c r="E36" s="45" t="n"/>
    </row>
    <row r="37" ht="14" customHeight="1" s="236">
      <c r="B37" s="62" t="inlineStr">
        <is>
          <t>Weighted Average Charge for Imaging Tests</t>
        </is>
      </c>
      <c r="C37" s="61" t="n">
        <v>338.4</v>
      </c>
      <c r="D37" s="281" t="n"/>
    </row>
    <row r="38" ht="13" customHeight="1" s="236">
      <c r="D38" s="45" t="n"/>
      <c r="E38" s="45" t="n"/>
    </row>
    <row r="39" ht="14" customHeight="1" s="236" thickBot="1">
      <c r="B39" s="53" t="inlineStr">
        <is>
          <t>Value per Covid-19 Test</t>
        </is>
      </c>
      <c r="C39" s="57" t="n">
        <v>12</v>
      </c>
      <c r="D39" s="282" t="n"/>
      <c r="E39" s="216" t="n"/>
    </row>
    <row r="40" ht="13" customHeight="1" s="236">
      <c r="B40" s="53" t="inlineStr">
        <is>
          <t>Value per 1st Covid-19 Vaccine</t>
        </is>
      </c>
      <c r="C40" s="57" t="n">
        <v>40</v>
      </c>
      <c r="D40" s="216" t="n"/>
      <c r="E40" s="216" t="n"/>
    </row>
    <row r="41" ht="13" customHeight="1" s="236">
      <c r="A41" s="280" t="n"/>
      <c r="B41" s="53" t="inlineStr">
        <is>
          <t>Value per 2nd Covid-19 Vaccine</t>
        </is>
      </c>
      <c r="C41" s="57" t="n">
        <v>40</v>
      </c>
      <c r="D41" s="216" t="n"/>
      <c r="E41" s="216" t="n"/>
    </row>
    <row r="42" ht="13" customHeight="1" s="236">
      <c r="A42" s="280" t="n"/>
      <c r="B42" s="53" t="n"/>
      <c r="C42" s="60" t="n"/>
    </row>
    <row r="43" ht="13" customHeight="1" s="236">
      <c r="A43" s="280" t="n"/>
      <c r="B43" s="58" t="inlineStr">
        <is>
          <t xml:space="preserve">Reimbursement Rate of Dental Visit </t>
        </is>
      </c>
      <c r="C43" s="57" t="n">
        <v>54.5</v>
      </c>
      <c r="D43" s="56" t="n"/>
    </row>
    <row r="44" ht="13" customHeight="1" s="236">
      <c r="A44" s="280" t="n"/>
      <c r="B44" s="58" t="n"/>
      <c r="C44" s="71" t="n"/>
      <c r="D44" s="56" t="n"/>
    </row>
    <row r="45" ht="13" customHeight="1" s="236">
      <c r="A45" s="280" t="n"/>
      <c r="B45" s="58" t="inlineStr">
        <is>
          <t>Reimbursement Rate for Behavioral Health Visit</t>
        </is>
      </c>
      <c r="C45" s="57" t="n">
        <v>116.57</v>
      </c>
      <c r="D45" s="56" t="n"/>
    </row>
    <row r="46" ht="13" customHeight="1" s="236">
      <c r="A46" s="280" t="n"/>
      <c r="B46" s="53" t="n"/>
      <c r="C46" s="60" t="n"/>
    </row>
    <row r="47" ht="13" customHeight="1" s="236">
      <c r="A47" s="280" t="n"/>
      <c r="B47" s="58" t="inlineStr">
        <is>
          <t>Average Value of a Volunteer Hour</t>
        </is>
      </c>
      <c r="C47" s="57" t="n">
        <v>31.86</v>
      </c>
    </row>
    <row r="48" ht="14" customHeight="1" s="236" thickBot="1">
      <c r="D48" s="71" t="n"/>
      <c r="E48" s="45" t="n"/>
    </row>
    <row r="49" ht="13" customHeight="1" s="236" thickTop="1">
      <c r="A49" s="274" t="inlineStr">
        <is>
          <t>Calculated Value</t>
        </is>
      </c>
      <c r="B49" s="53" t="inlineStr">
        <is>
          <t>Value of Health Encounter</t>
        </is>
      </c>
      <c r="C49" s="55">
        <f>(C7*C29) + (C8*C31)</f>
        <v/>
      </c>
      <c r="D49" s="45" t="n"/>
      <c r="E49" s="45" t="n"/>
    </row>
    <row r="50" ht="13" customHeight="1" s="236">
      <c r="B50" s="53" t="n"/>
      <c r="C50" s="51" t="n"/>
      <c r="D50" s="45" t="n"/>
      <c r="E50" s="45" t="n"/>
    </row>
    <row r="51" ht="13" customHeight="1" s="236">
      <c r="B51" s="53" t="inlineStr">
        <is>
          <t>Value of Prescriptions</t>
        </is>
      </c>
      <c r="C51" s="52">
        <f>C10*C33</f>
        <v/>
      </c>
      <c r="D51" s="45" t="n"/>
      <c r="E51" s="45" t="n"/>
    </row>
    <row r="52" ht="13" customHeight="1" s="236">
      <c r="B52" s="53" t="n"/>
      <c r="C52" s="51" t="n"/>
      <c r="D52" s="45" t="n"/>
      <c r="E52" s="45" t="n"/>
    </row>
    <row r="53" ht="13" customHeight="1" s="236">
      <c r="B53" s="53" t="inlineStr">
        <is>
          <t>Value of Imaging</t>
        </is>
      </c>
      <c r="C53" s="52">
        <f>C14*C37</f>
        <v/>
      </c>
      <c r="D53" s="45" t="n"/>
      <c r="E53" s="45" t="n"/>
    </row>
    <row r="54" ht="13" customHeight="1" s="236">
      <c r="B54" s="53" t="n"/>
      <c r="C54" s="51" t="n"/>
      <c r="D54" s="45" t="n"/>
      <c r="E54" s="45" t="n"/>
    </row>
    <row r="55" ht="13" customHeight="1" s="236">
      <c r="B55" s="53" t="inlineStr">
        <is>
          <t>Value of Clinical Lab Tests</t>
        </is>
      </c>
      <c r="C55" s="52">
        <f>C12*C35</f>
        <v/>
      </c>
      <c r="D55" s="45" t="n"/>
      <c r="E55" s="45" t="n"/>
    </row>
    <row r="56" ht="13" customHeight="1" s="236">
      <c r="C56" s="51" t="n"/>
      <c r="D56" s="45" t="n"/>
      <c r="E56" s="45" t="n"/>
    </row>
    <row r="57" ht="13" customHeight="1" s="236">
      <c r="B57" s="53" t="inlineStr">
        <is>
          <t>Value of Covid Tests + Vaccines</t>
        </is>
      </c>
      <c r="C57" s="52">
        <f>(C16*C39)+C18*(C40+C41)</f>
        <v/>
      </c>
      <c r="D57" s="45" t="n"/>
      <c r="E57" s="45" t="n"/>
    </row>
    <row r="58" ht="13" customHeight="1" s="236">
      <c r="B58" s="53" t="n"/>
      <c r="C58" s="54" t="n"/>
      <c r="D58" s="45" t="n"/>
      <c r="E58" s="45" t="n"/>
    </row>
    <row r="59" ht="13" customHeight="1" s="236">
      <c r="B59" s="53" t="inlineStr">
        <is>
          <t xml:space="preserve">Value of Dental Health </t>
        </is>
      </c>
      <c r="C59" s="52">
        <f>C20*C43</f>
        <v/>
      </c>
      <c r="D59" s="45" t="n"/>
      <c r="E59" s="45" t="n"/>
    </row>
    <row r="60" ht="13" customHeight="1" s="236">
      <c r="B60" s="53" t="n"/>
      <c r="C60" s="54" t="n"/>
      <c r="D60" s="45" t="n"/>
      <c r="E60" s="45" t="n"/>
    </row>
    <row r="61" ht="13" customHeight="1" s="236">
      <c r="B61" s="53" t="inlineStr">
        <is>
          <t>Value of Behavioral Health</t>
        </is>
      </c>
      <c r="C61" s="52">
        <f>C22*C45</f>
        <v/>
      </c>
      <c r="D61" s="45" t="n"/>
      <c r="E61" s="45" t="n"/>
    </row>
    <row r="62" ht="14" customHeight="1" s="236" thickBot="1">
      <c r="C62" s="51" t="n"/>
      <c r="D62" s="45" t="n"/>
      <c r="E62" s="45" t="n"/>
    </row>
    <row r="63" ht="15" customHeight="1" s="236" thickBot="1" thickTop="1">
      <c r="B63" s="50" t="inlineStr">
        <is>
          <t>Total Service Value</t>
        </is>
      </c>
      <c r="C63" s="49">
        <f>SUM(C49:C62)</f>
        <v/>
      </c>
      <c r="D63" s="48" t="inlineStr">
        <is>
          <t>*** Value of services may encompass value of clinical volunteer service</t>
        </is>
      </c>
      <c r="E63" s="45" t="n"/>
    </row>
    <row r="64" ht="14" customHeight="1" s="236" thickTop="1">
      <c r="D64" s="45" t="n"/>
      <c r="E64" s="45" t="n"/>
    </row>
    <row r="65" ht="13" customHeight="1" s="236">
      <c r="B65" s="47" t="inlineStr">
        <is>
          <t>Return Value</t>
        </is>
      </c>
      <c r="C65" s="46">
        <f>C63/C26</f>
        <v/>
      </c>
      <c r="E65" s="45" t="n"/>
    </row>
    <row r="66" ht="13" customHeight="1" s="236">
      <c r="D66" s="45" t="n"/>
      <c r="E66" s="45" t="n"/>
    </row>
    <row r="67" ht="13" customHeight="1" s="236">
      <c r="B67" s="99" t="inlineStr">
        <is>
          <t>Value of Volunteer Time</t>
        </is>
      </c>
      <c r="C67" s="334">
        <f>C47*C24</f>
        <v/>
      </c>
      <c r="D67" s="45" t="n"/>
      <c r="E67" s="45" t="n"/>
    </row>
    <row r="68" ht="13" customHeight="1" s="236">
      <c r="D68" s="45" t="n"/>
      <c r="E68" s="45" t="n"/>
    </row>
    <row r="69" ht="13" customHeight="1" s="236">
      <c r="D69" s="45" t="n"/>
      <c r="E69" s="45" t="n"/>
    </row>
    <row r="70" ht="13" customHeight="1" s="236">
      <c r="D70" s="45" t="n"/>
      <c r="E70" s="45" t="n"/>
    </row>
    <row r="71" ht="13" customHeight="1" s="236">
      <c r="D71" s="45" t="n"/>
      <c r="E71" s="45" t="n"/>
    </row>
    <row r="72" ht="13" customHeight="1" s="236">
      <c r="D72" s="45" t="n"/>
      <c r="E72" s="45" t="n"/>
    </row>
    <row r="73" ht="13" customHeight="1" s="236">
      <c r="D73" s="45" t="n"/>
      <c r="E73" s="45" t="n"/>
    </row>
    <row r="74" ht="13" customHeight="1" s="236">
      <c r="D74" s="45" t="n"/>
      <c r="E74" s="45" t="n"/>
    </row>
    <row r="75" ht="13" customHeight="1" s="236">
      <c r="D75" s="45" t="n"/>
      <c r="E75" s="45" t="n"/>
    </row>
    <row r="76" ht="13" customHeight="1" s="236">
      <c r="D76" s="45" t="n"/>
      <c r="E76" s="45" t="n"/>
    </row>
    <row r="77" ht="13" customHeight="1" s="236">
      <c r="D77" s="45" t="n"/>
      <c r="E77" s="45" t="n"/>
    </row>
    <row r="78" ht="13" customHeight="1" s="236">
      <c r="D78" s="45" t="n"/>
      <c r="E78" s="45" t="n"/>
    </row>
    <row r="79" ht="13" customHeight="1" s="236">
      <c r="D79" s="45" t="n"/>
      <c r="E79" s="45" t="n"/>
    </row>
    <row r="80" ht="13" customHeight="1" s="236">
      <c r="D80" s="45" t="n"/>
      <c r="E80" s="45" t="n"/>
    </row>
    <row r="81" ht="13" customHeight="1" s="236">
      <c r="D81" s="45" t="n"/>
      <c r="E81" s="45" t="n"/>
    </row>
    <row r="82" ht="13" customHeight="1" s="236">
      <c r="D82" s="45" t="n"/>
      <c r="E82" s="45" t="n"/>
    </row>
    <row r="83" ht="13" customHeight="1" s="236">
      <c r="D83" s="45" t="n"/>
      <c r="E83" s="45" t="n"/>
    </row>
    <row r="84" ht="13" customHeight="1" s="236">
      <c r="D84" s="45" t="n"/>
      <c r="E84" s="45" t="n"/>
    </row>
    <row r="85" ht="13" customHeight="1" s="236">
      <c r="D85" s="45" t="n"/>
      <c r="E85" s="45" t="n"/>
    </row>
    <row r="86" ht="13" customHeight="1" s="236">
      <c r="D86" s="45" t="n"/>
      <c r="E86" s="45" t="n"/>
    </row>
    <row r="87" ht="13" customHeight="1" s="236">
      <c r="D87" s="45" t="n"/>
      <c r="E87" s="45" t="n"/>
    </row>
    <row r="88" ht="13" customHeight="1" s="236">
      <c r="D88" s="45" t="n"/>
      <c r="E88" s="45" t="n"/>
    </row>
    <row r="89" ht="13" customHeight="1" s="236">
      <c r="D89" s="45" t="n"/>
      <c r="E89" s="45" t="n"/>
    </row>
    <row r="90" ht="13" customHeight="1" s="236">
      <c r="D90" s="45" t="n"/>
      <c r="E90" s="45" t="n"/>
    </row>
    <row r="91" ht="13" customHeight="1" s="236">
      <c r="D91" s="45" t="n"/>
      <c r="E91" s="45" t="n"/>
    </row>
    <row r="92" ht="13" customHeight="1" s="236">
      <c r="D92" s="45" t="n"/>
      <c r="E92" s="45" t="n"/>
    </row>
    <row r="93" ht="13" customHeight="1" s="236">
      <c r="D93" s="45" t="n"/>
      <c r="E93" s="45" t="n"/>
    </row>
    <row r="94" ht="13" customHeight="1" s="236">
      <c r="D94" s="45" t="n"/>
      <c r="E94" s="45" t="n"/>
    </row>
    <row r="95" ht="13" customHeight="1" s="236">
      <c r="D95" s="45" t="n"/>
      <c r="E95" s="45" t="n"/>
    </row>
    <row r="96" ht="13" customHeight="1" s="236">
      <c r="D96" s="45" t="n"/>
      <c r="E96" s="45" t="n"/>
    </row>
    <row r="97" ht="13" customHeight="1" s="236">
      <c r="D97" s="45" t="n"/>
      <c r="E97" s="45" t="n"/>
    </row>
    <row r="98" ht="13" customHeight="1" s="236">
      <c r="D98" s="45" t="n"/>
      <c r="E98" s="45" t="n"/>
    </row>
    <row r="99" ht="13" customHeight="1" s="236">
      <c r="D99" s="45" t="n"/>
      <c r="E99" s="45" t="n"/>
    </row>
    <row r="100" ht="13" customHeight="1" s="236">
      <c r="D100" s="45" t="n"/>
      <c r="E100" s="45" t="n"/>
    </row>
    <row r="101" ht="13" customHeight="1" s="236">
      <c r="D101" s="45" t="n"/>
      <c r="E101" s="45" t="n"/>
    </row>
    <row r="102" ht="13" customHeight="1" s="236">
      <c r="D102" s="45" t="n"/>
      <c r="E102" s="45" t="n"/>
    </row>
    <row r="103" ht="13" customHeight="1" s="236">
      <c r="D103" s="45" t="n"/>
      <c r="E103" s="45" t="n"/>
    </row>
    <row r="104" ht="13" customHeight="1" s="236">
      <c r="D104" s="45" t="n"/>
      <c r="E104" s="45" t="n"/>
    </row>
    <row r="105" ht="13" customHeight="1" s="236">
      <c r="D105" s="45" t="n"/>
      <c r="E105" s="45" t="n"/>
    </row>
    <row r="106" ht="13" customHeight="1" s="236">
      <c r="D106" s="45" t="n"/>
      <c r="E106" s="45" t="n"/>
    </row>
    <row r="107" ht="13" customHeight="1" s="236">
      <c r="D107" s="45" t="n"/>
      <c r="E107" s="45" t="n"/>
    </row>
    <row r="108" ht="13" customHeight="1" s="236">
      <c r="D108" s="45" t="n"/>
      <c r="E108" s="45" t="n"/>
    </row>
    <row r="109" ht="13" customHeight="1" s="236">
      <c r="D109" s="45" t="n"/>
      <c r="E109" s="45" t="n"/>
    </row>
    <row r="110" ht="13" customHeight="1" s="236">
      <c r="D110" s="45" t="n"/>
      <c r="E110" s="45" t="n"/>
    </row>
    <row r="111" ht="13" customHeight="1" s="236">
      <c r="D111" s="45" t="n"/>
      <c r="E111" s="45" t="n"/>
    </row>
    <row r="112" ht="13" customHeight="1" s="236">
      <c r="D112" s="45" t="n"/>
      <c r="E112" s="45" t="n"/>
    </row>
    <row r="113" ht="13" customHeight="1" s="236">
      <c r="D113" s="45" t="n"/>
      <c r="E113" s="45" t="n"/>
    </row>
    <row r="114" ht="13" customHeight="1" s="236">
      <c r="D114" s="45" t="n"/>
      <c r="E114" s="45" t="n"/>
    </row>
    <row r="115" ht="13" customHeight="1" s="236">
      <c r="D115" s="45" t="n"/>
      <c r="E115" s="45" t="n"/>
    </row>
    <row r="116" ht="13" customHeight="1" s="236">
      <c r="D116" s="45" t="n"/>
      <c r="E116" s="45" t="n"/>
    </row>
    <row r="117" ht="13" customHeight="1" s="236">
      <c r="D117" s="45" t="n"/>
      <c r="E117" s="45" t="n"/>
    </row>
    <row r="118" ht="13" customHeight="1" s="236">
      <c r="D118" s="45" t="n"/>
      <c r="E118" s="45" t="n"/>
    </row>
    <row r="119" ht="13" customHeight="1" s="236">
      <c r="D119" s="45" t="n"/>
      <c r="E119" s="45" t="n"/>
    </row>
    <row r="120" ht="13" customHeight="1" s="236">
      <c r="D120" s="45" t="n"/>
      <c r="E120" s="45" t="n"/>
    </row>
    <row r="121" ht="13" customHeight="1" s="236">
      <c r="D121" s="45" t="n"/>
      <c r="E121" s="45" t="n"/>
    </row>
    <row r="122" ht="13" customHeight="1" s="236">
      <c r="D122" s="45" t="n"/>
      <c r="E122" s="45" t="n"/>
    </row>
    <row r="123" ht="13" customHeight="1" s="236">
      <c r="D123" s="45" t="n"/>
      <c r="E123" s="45" t="n"/>
    </row>
    <row r="124" ht="13" customHeight="1" s="236">
      <c r="D124" s="45" t="n"/>
      <c r="E124" s="45" t="n"/>
    </row>
    <row r="125" ht="13" customHeight="1" s="236">
      <c r="D125" s="45" t="n"/>
      <c r="E125" s="45" t="n"/>
    </row>
    <row r="126" ht="13" customHeight="1" s="236">
      <c r="D126" s="45" t="n"/>
      <c r="E126" s="45" t="n"/>
    </row>
    <row r="127" ht="13" customHeight="1" s="236">
      <c r="D127" s="45" t="n"/>
      <c r="E127" s="45" t="n"/>
    </row>
    <row r="128" ht="13" customHeight="1" s="236">
      <c r="D128" s="45" t="n"/>
      <c r="E128" s="45" t="n"/>
    </row>
    <row r="129" ht="13" customHeight="1" s="236">
      <c r="D129" s="45" t="n"/>
      <c r="E129" s="45" t="n"/>
    </row>
    <row r="130" ht="13" customHeight="1" s="236">
      <c r="D130" s="45" t="n"/>
      <c r="E130" s="45" t="n"/>
    </row>
    <row r="131" ht="13" customHeight="1" s="236">
      <c r="D131" s="45" t="n"/>
      <c r="E131" s="45" t="n"/>
    </row>
    <row r="132" ht="13" customHeight="1" s="236">
      <c r="D132" s="45" t="n"/>
      <c r="E132" s="45" t="n"/>
    </row>
    <row r="133" ht="13" customHeight="1" s="236">
      <c r="D133" s="45" t="n"/>
      <c r="E133" s="45" t="n"/>
    </row>
    <row r="134" ht="13" customHeight="1" s="236">
      <c r="D134" s="45" t="n"/>
      <c r="E134" s="45" t="n"/>
    </row>
    <row r="135" ht="13" customHeight="1" s="236">
      <c r="D135" s="45" t="n"/>
      <c r="E135" s="45" t="n"/>
    </row>
    <row r="136" ht="13" customHeight="1" s="236">
      <c r="D136" s="45" t="n"/>
      <c r="E136" s="45" t="n"/>
    </row>
    <row r="137" ht="13" customHeight="1" s="236">
      <c r="D137" s="45" t="n"/>
      <c r="E137" s="45" t="n"/>
    </row>
    <row r="138" ht="13" customHeight="1" s="236">
      <c r="D138" s="45" t="n"/>
      <c r="E138" s="45" t="n"/>
    </row>
    <row r="139" ht="13" customHeight="1" s="236">
      <c r="D139" s="45" t="n"/>
      <c r="E139" s="45" t="n"/>
    </row>
    <row r="140" ht="13" customHeight="1" s="236">
      <c r="D140" s="45" t="n"/>
      <c r="E140" s="45" t="n"/>
    </row>
    <row r="141" ht="13" customHeight="1" s="236">
      <c r="D141" s="45" t="n"/>
      <c r="E141" s="45" t="n"/>
    </row>
    <row r="142" ht="13" customHeight="1" s="236">
      <c r="D142" s="45" t="n"/>
      <c r="E142" s="45" t="n"/>
    </row>
    <row r="143" ht="13" customHeight="1" s="236">
      <c r="D143" s="45" t="n"/>
      <c r="E143" s="45" t="n"/>
    </row>
    <row r="144" ht="13" customHeight="1" s="236">
      <c r="D144" s="45" t="n"/>
      <c r="E144" s="45" t="n"/>
    </row>
    <row r="145" ht="13" customHeight="1" s="236">
      <c r="D145" s="45" t="n"/>
      <c r="E145" s="45" t="n"/>
    </row>
    <row r="146" ht="13" customHeight="1" s="236">
      <c r="D146" s="45" t="n"/>
      <c r="E146" s="45" t="n"/>
    </row>
    <row r="147" ht="13" customHeight="1" s="236">
      <c r="D147" s="45" t="n"/>
      <c r="E147" s="45" t="n"/>
    </row>
    <row r="148" ht="13" customHeight="1" s="236">
      <c r="D148" s="45" t="n"/>
      <c r="E148" s="45" t="n"/>
    </row>
    <row r="149" ht="13" customHeight="1" s="236">
      <c r="D149" s="45" t="n"/>
      <c r="E149" s="45" t="n"/>
    </row>
    <row r="150" ht="13" customHeight="1" s="236">
      <c r="D150" s="45" t="n"/>
      <c r="E150" s="45" t="n"/>
    </row>
    <row r="151" ht="13" customHeight="1" s="236">
      <c r="D151" s="45" t="n"/>
      <c r="E151" s="45" t="n"/>
    </row>
    <row r="152" ht="13" customHeight="1" s="236">
      <c r="D152" s="45" t="n"/>
      <c r="E152" s="45" t="n"/>
    </row>
    <row r="153" ht="13" customHeight="1" s="236">
      <c r="D153" s="45" t="n"/>
      <c r="E153" s="45" t="n"/>
    </row>
    <row r="154" ht="13" customHeight="1" s="236">
      <c r="D154" s="45" t="n"/>
      <c r="E154" s="45" t="n"/>
    </row>
    <row r="155" ht="13" customHeight="1" s="236">
      <c r="D155" s="45" t="n"/>
      <c r="E155" s="45" t="n"/>
    </row>
    <row r="156" ht="13" customHeight="1" s="236">
      <c r="D156" s="45" t="n"/>
      <c r="E156" s="45" t="n"/>
    </row>
    <row r="157" ht="13" customHeight="1" s="236">
      <c r="D157" s="45" t="n"/>
      <c r="E157" s="45" t="n"/>
    </row>
    <row r="158" ht="13" customHeight="1" s="236">
      <c r="D158" s="45" t="n"/>
      <c r="E158" s="45" t="n"/>
    </row>
    <row r="159" ht="13" customHeight="1" s="236">
      <c r="D159" s="45" t="n"/>
      <c r="E159" s="45" t="n"/>
    </row>
    <row r="160" ht="13" customHeight="1" s="236">
      <c r="D160" s="45" t="n"/>
      <c r="E160" s="45" t="n"/>
    </row>
    <row r="161" ht="13" customHeight="1" s="236">
      <c r="D161" s="45" t="n"/>
      <c r="E161" s="45" t="n"/>
    </row>
    <row r="162" ht="13" customHeight="1" s="236">
      <c r="D162" s="45" t="n"/>
      <c r="E162" s="45" t="n"/>
    </row>
    <row r="163" ht="13" customHeight="1" s="236">
      <c r="D163" s="45" t="n"/>
      <c r="E163" s="45" t="n"/>
    </row>
    <row r="164" ht="13" customHeight="1" s="236">
      <c r="D164" s="45" t="n"/>
      <c r="E164" s="45" t="n"/>
    </row>
    <row r="165" ht="13" customHeight="1" s="236">
      <c r="D165" s="45" t="n"/>
      <c r="E165" s="45" t="n"/>
    </row>
    <row r="166" ht="13" customHeight="1" s="236">
      <c r="D166" s="45" t="n"/>
      <c r="E166" s="45" t="n"/>
    </row>
    <row r="167" ht="13" customHeight="1" s="236">
      <c r="D167" s="45" t="n"/>
      <c r="E167" s="45" t="n"/>
    </row>
    <row r="168" ht="13" customHeight="1" s="236">
      <c r="D168" s="45" t="n"/>
      <c r="E168" s="45" t="n"/>
    </row>
    <row r="169" ht="13" customHeight="1" s="236">
      <c r="D169" s="45" t="n"/>
      <c r="E169" s="45" t="n"/>
    </row>
    <row r="170" ht="13" customHeight="1" s="236">
      <c r="D170" s="45" t="n"/>
      <c r="E170" s="45" t="n"/>
    </row>
    <row r="171" ht="13" customHeight="1" s="236">
      <c r="D171" s="45" t="n"/>
      <c r="E171" s="45" t="n"/>
    </row>
    <row r="172" ht="13" customHeight="1" s="236">
      <c r="D172" s="45" t="n"/>
      <c r="E172" s="45" t="n"/>
    </row>
    <row r="173" ht="13" customHeight="1" s="236">
      <c r="D173" s="45" t="n"/>
      <c r="E173" s="45" t="n"/>
    </row>
    <row r="174" ht="13" customHeight="1" s="236">
      <c r="D174" s="45" t="n"/>
      <c r="E174" s="45" t="n"/>
    </row>
    <row r="175" ht="13" customHeight="1" s="236">
      <c r="D175" s="45" t="n"/>
      <c r="E175" s="45" t="n"/>
    </row>
    <row r="176" ht="13" customHeight="1" s="236">
      <c r="D176" s="45" t="n"/>
      <c r="E176" s="45" t="n"/>
    </row>
    <row r="177" ht="13" customHeight="1" s="236">
      <c r="D177" s="45" t="n"/>
      <c r="E177" s="45" t="n"/>
    </row>
    <row r="178" ht="13" customHeight="1" s="236">
      <c r="D178" s="45" t="n"/>
      <c r="E178" s="45" t="n"/>
    </row>
    <row r="179" ht="13" customHeight="1" s="236">
      <c r="D179" s="45" t="n"/>
      <c r="E179" s="45" t="n"/>
    </row>
    <row r="180" ht="13" customHeight="1" s="236">
      <c r="D180" s="45" t="n"/>
      <c r="E180" s="45" t="n"/>
    </row>
    <row r="181" ht="13" customHeight="1" s="236">
      <c r="D181" s="45" t="n"/>
      <c r="E181" s="45" t="n"/>
    </row>
    <row r="182" ht="13" customHeight="1" s="236">
      <c r="D182" s="45" t="n"/>
      <c r="E182" s="45" t="n"/>
    </row>
    <row r="183" ht="13" customHeight="1" s="236">
      <c r="D183" s="45" t="n"/>
      <c r="E183" s="45" t="n"/>
    </row>
    <row r="184" ht="13" customHeight="1" s="236">
      <c r="D184" s="45" t="n"/>
      <c r="E184" s="45" t="n"/>
    </row>
    <row r="185" ht="13" customHeight="1" s="236">
      <c r="D185" s="45" t="n"/>
      <c r="E185" s="45" t="n"/>
    </row>
    <row r="186" ht="13" customHeight="1" s="236">
      <c r="D186" s="45" t="n"/>
      <c r="E186" s="45" t="n"/>
    </row>
    <row r="187" ht="13" customHeight="1" s="236">
      <c r="D187" s="45" t="n"/>
      <c r="E187" s="45" t="n"/>
    </row>
    <row r="188" ht="13" customHeight="1" s="236">
      <c r="D188" s="45" t="n"/>
      <c r="E188" s="45" t="n"/>
    </row>
    <row r="189" ht="13" customHeight="1" s="236">
      <c r="D189" s="45" t="n"/>
      <c r="E189" s="45" t="n"/>
    </row>
    <row r="190" ht="13" customHeight="1" s="236">
      <c r="D190" s="45" t="n"/>
      <c r="E190" s="45" t="n"/>
    </row>
    <row r="191" ht="13" customHeight="1" s="236">
      <c r="D191" s="45" t="n"/>
      <c r="E191" s="45" t="n"/>
    </row>
    <row r="192" ht="13" customHeight="1" s="236">
      <c r="D192" s="45" t="n"/>
      <c r="E192" s="45" t="n"/>
    </row>
    <row r="193" ht="13" customHeight="1" s="236">
      <c r="D193" s="45" t="n"/>
      <c r="E193" s="45" t="n"/>
    </row>
    <row r="194" ht="13" customHeight="1" s="236">
      <c r="D194" s="45" t="n"/>
      <c r="E194" s="45" t="n"/>
    </row>
    <row r="195" ht="13" customHeight="1" s="236">
      <c r="D195" s="45" t="n"/>
      <c r="E195" s="45" t="n"/>
    </row>
    <row r="196" ht="13" customHeight="1" s="236">
      <c r="D196" s="45" t="n"/>
      <c r="E196" s="45" t="n"/>
    </row>
    <row r="197" ht="13" customHeight="1" s="236">
      <c r="D197" s="45" t="n"/>
      <c r="E197" s="45" t="n"/>
    </row>
    <row r="198" ht="13" customHeight="1" s="236">
      <c r="D198" s="45" t="n"/>
      <c r="E198" s="45" t="n"/>
    </row>
    <row r="199" ht="13" customHeight="1" s="236">
      <c r="D199" s="45" t="n"/>
      <c r="E199" s="45" t="n"/>
    </row>
    <row r="200" ht="13" customHeight="1" s="236">
      <c r="D200" s="45" t="n"/>
      <c r="E200" s="45" t="n"/>
    </row>
    <row r="201" ht="13" customHeight="1" s="236">
      <c r="D201" s="45" t="n"/>
      <c r="E201" s="45" t="n"/>
    </row>
    <row r="202" ht="13" customHeight="1" s="236">
      <c r="D202" s="45" t="n"/>
      <c r="E202" s="45" t="n"/>
    </row>
    <row r="203" ht="13" customHeight="1" s="236">
      <c r="D203" s="45" t="n"/>
      <c r="E203" s="45" t="n"/>
    </row>
    <row r="204" ht="13" customHeight="1" s="236">
      <c r="D204" s="45" t="n"/>
      <c r="E204" s="45" t="n"/>
    </row>
    <row r="205" ht="13" customHeight="1" s="236">
      <c r="D205" s="45" t="n"/>
      <c r="E205" s="45" t="n"/>
    </row>
    <row r="206" ht="13" customHeight="1" s="236">
      <c r="D206" s="45" t="n"/>
      <c r="E206" s="45" t="n"/>
    </row>
    <row r="207" ht="13" customHeight="1" s="236">
      <c r="D207" s="45" t="n"/>
      <c r="E207" s="45" t="n"/>
    </row>
    <row r="208" ht="13" customHeight="1" s="236">
      <c r="D208" s="45" t="n"/>
      <c r="E208" s="45" t="n"/>
    </row>
    <row r="209" ht="13" customHeight="1" s="236">
      <c r="D209" s="45" t="n"/>
      <c r="E209" s="45" t="n"/>
    </row>
    <row r="210" ht="13" customHeight="1" s="236">
      <c r="D210" s="45" t="n"/>
      <c r="E210" s="45" t="n"/>
    </row>
    <row r="211" ht="13" customHeight="1" s="236">
      <c r="D211" s="45" t="n"/>
      <c r="E211" s="45" t="n"/>
    </row>
    <row r="212" ht="13" customHeight="1" s="236">
      <c r="D212" s="45" t="n"/>
      <c r="E212" s="45" t="n"/>
    </row>
    <row r="213" ht="13" customHeight="1" s="236">
      <c r="D213" s="45" t="n"/>
      <c r="E213" s="45" t="n"/>
    </row>
    <row r="214" ht="13" customHeight="1" s="236">
      <c r="D214" s="45" t="n"/>
      <c r="E214" s="45" t="n"/>
    </row>
    <row r="215" ht="13" customHeight="1" s="236">
      <c r="D215" s="45" t="n"/>
      <c r="E215" s="45" t="n"/>
    </row>
    <row r="216" ht="13" customHeight="1" s="236">
      <c r="D216" s="45" t="n"/>
      <c r="E216" s="45" t="n"/>
    </row>
    <row r="217" ht="13" customHeight="1" s="236">
      <c r="D217" s="45" t="n"/>
      <c r="E217" s="45" t="n"/>
    </row>
    <row r="218" ht="13" customHeight="1" s="236">
      <c r="D218" s="45" t="n"/>
      <c r="E218" s="45" t="n"/>
    </row>
    <row r="219" ht="13" customHeight="1" s="236">
      <c r="D219" s="45" t="n"/>
      <c r="E219" s="45" t="n"/>
    </row>
    <row r="220" ht="13" customHeight="1" s="236">
      <c r="D220" s="45" t="n"/>
      <c r="E220" s="45" t="n"/>
    </row>
    <row r="221" ht="13" customHeight="1" s="236">
      <c r="D221" s="45" t="n"/>
      <c r="E221" s="45" t="n"/>
    </row>
    <row r="222" ht="13" customHeight="1" s="236">
      <c r="D222" s="45" t="n"/>
      <c r="E222" s="45" t="n"/>
    </row>
    <row r="223" ht="13" customHeight="1" s="236">
      <c r="D223" s="45" t="n"/>
      <c r="E223" s="45" t="n"/>
    </row>
    <row r="224" ht="13" customHeight="1" s="236">
      <c r="D224" s="45" t="n"/>
      <c r="E224" s="45" t="n"/>
    </row>
    <row r="225" ht="13" customHeight="1" s="236">
      <c r="D225" s="45" t="n"/>
      <c r="E225" s="45" t="n"/>
    </row>
    <row r="226" ht="13" customHeight="1" s="236">
      <c r="D226" s="45" t="n"/>
      <c r="E226" s="45" t="n"/>
    </row>
    <row r="227" ht="13" customHeight="1" s="236">
      <c r="D227" s="45" t="n"/>
      <c r="E227" s="45" t="n"/>
    </row>
    <row r="228" ht="13" customHeight="1" s="236">
      <c r="D228" s="45" t="n"/>
      <c r="E228" s="45" t="n"/>
    </row>
    <row r="229" ht="13" customHeight="1" s="236">
      <c r="D229" s="45" t="n"/>
      <c r="E229" s="45" t="n"/>
    </row>
    <row r="230" ht="13" customHeight="1" s="236">
      <c r="D230" s="45" t="n"/>
      <c r="E230" s="45" t="n"/>
    </row>
    <row r="231" ht="13" customHeight="1" s="236">
      <c r="D231" s="45" t="n"/>
      <c r="E231" s="45" t="n"/>
    </row>
    <row r="232" ht="13" customHeight="1" s="236">
      <c r="D232" s="45" t="n"/>
      <c r="E232" s="45" t="n"/>
    </row>
    <row r="233" ht="13" customHeight="1" s="236">
      <c r="D233" s="45" t="n"/>
      <c r="E233" s="45" t="n"/>
    </row>
    <row r="234" ht="13" customHeight="1" s="236">
      <c r="D234" s="45" t="n"/>
      <c r="E234" s="45" t="n"/>
    </row>
    <row r="235" ht="13" customHeight="1" s="236">
      <c r="D235" s="45" t="n"/>
      <c r="E235" s="45" t="n"/>
    </row>
    <row r="236" ht="13" customHeight="1" s="236">
      <c r="D236" s="45" t="n"/>
      <c r="E236" s="45" t="n"/>
    </row>
    <row r="237" ht="13" customHeight="1" s="236">
      <c r="D237" s="45" t="n"/>
      <c r="E237" s="45" t="n"/>
    </row>
    <row r="238" ht="13" customHeight="1" s="236">
      <c r="D238" s="45" t="n"/>
      <c r="E238" s="45" t="n"/>
    </row>
    <row r="239" ht="13" customHeight="1" s="236">
      <c r="D239" s="45" t="n"/>
      <c r="E239" s="45" t="n"/>
    </row>
    <row r="240" ht="13" customHeight="1" s="236">
      <c r="D240" s="45" t="n"/>
      <c r="E240" s="45" t="n"/>
    </row>
    <row r="241" ht="13" customHeight="1" s="236">
      <c r="D241" s="45" t="n"/>
      <c r="E241" s="45" t="n"/>
    </row>
    <row r="242" ht="13" customHeight="1" s="236">
      <c r="D242" s="45" t="n"/>
      <c r="E242" s="45" t="n"/>
    </row>
    <row r="243" ht="13" customHeight="1" s="236">
      <c r="D243" s="45" t="n"/>
      <c r="E243" s="45" t="n"/>
    </row>
    <row r="244" ht="13" customHeight="1" s="236">
      <c r="D244" s="45" t="n"/>
      <c r="E244" s="45" t="n"/>
    </row>
    <row r="245" ht="13" customHeight="1" s="236">
      <c r="D245" s="45" t="n"/>
      <c r="E245" s="45" t="n"/>
    </row>
    <row r="246" ht="13" customHeight="1" s="236">
      <c r="D246" s="45" t="n"/>
      <c r="E246" s="45" t="n"/>
    </row>
    <row r="247" ht="13" customHeight="1" s="236">
      <c r="D247" s="45" t="n"/>
      <c r="E247" s="45" t="n"/>
    </row>
    <row r="248" ht="13" customHeight="1" s="236">
      <c r="D248" s="45" t="n"/>
      <c r="E248" s="45" t="n"/>
    </row>
    <row r="249" ht="13" customHeight="1" s="236">
      <c r="D249" s="45" t="n"/>
      <c r="E249" s="45" t="n"/>
    </row>
    <row r="250" ht="13" customHeight="1" s="236">
      <c r="D250" s="45" t="n"/>
      <c r="E250" s="45" t="n"/>
    </row>
    <row r="251" ht="13" customHeight="1" s="236">
      <c r="D251" s="45" t="n"/>
      <c r="E251" s="45" t="n"/>
    </row>
    <row r="252" ht="13" customHeight="1" s="236">
      <c r="D252" s="45" t="n"/>
      <c r="E252" s="45" t="n"/>
    </row>
    <row r="253" ht="13" customHeight="1" s="236">
      <c r="D253" s="45" t="n"/>
      <c r="E253" s="45" t="n"/>
    </row>
    <row r="254" ht="13" customHeight="1" s="236">
      <c r="D254" s="45" t="n"/>
      <c r="E254" s="45" t="n"/>
    </row>
    <row r="255" ht="13" customHeight="1" s="236">
      <c r="D255" s="45" t="n"/>
      <c r="E255" s="45" t="n"/>
    </row>
    <row r="256" ht="13" customHeight="1" s="236">
      <c r="D256" s="45" t="n"/>
      <c r="E256" s="45" t="n"/>
    </row>
    <row r="257" ht="13" customHeight="1" s="236">
      <c r="D257" s="45" t="n"/>
      <c r="E257" s="45" t="n"/>
    </row>
    <row r="258" ht="13" customHeight="1" s="236">
      <c r="D258" s="45" t="n"/>
      <c r="E258" s="45" t="n"/>
    </row>
    <row r="259" ht="13" customHeight="1" s="236">
      <c r="D259" s="45" t="n"/>
      <c r="E259" s="45" t="n"/>
    </row>
    <row r="260" ht="13" customHeight="1" s="236">
      <c r="D260" s="45" t="n"/>
      <c r="E260" s="45" t="n"/>
    </row>
    <row r="261" ht="13" customHeight="1" s="236">
      <c r="D261" s="45" t="n"/>
      <c r="E261" s="45" t="n"/>
    </row>
    <row r="262" ht="13" customHeight="1" s="236">
      <c r="D262" s="45" t="n"/>
      <c r="E262" s="45" t="n"/>
    </row>
    <row r="263" ht="13" customHeight="1" s="236">
      <c r="D263" s="45" t="n"/>
      <c r="E263" s="45" t="n"/>
    </row>
    <row r="264" ht="13" customHeight="1" s="236">
      <c r="D264" s="45" t="n"/>
      <c r="E264" s="45" t="n"/>
    </row>
    <row r="265" ht="13" customHeight="1" s="236">
      <c r="D265" s="45" t="n"/>
      <c r="E265" s="45" t="n"/>
    </row>
    <row r="266" ht="13" customHeight="1" s="236">
      <c r="D266" s="45" t="n"/>
      <c r="E266" s="45" t="n"/>
    </row>
    <row r="267" ht="13" customHeight="1" s="236">
      <c r="D267" s="45" t="n"/>
      <c r="E267" s="45" t="n"/>
    </row>
    <row r="268" ht="13" customHeight="1" s="236">
      <c r="D268" s="45" t="n"/>
      <c r="E268" s="45" t="n"/>
    </row>
    <row r="269" ht="13" customHeight="1" s="236">
      <c r="D269" s="45" t="n"/>
      <c r="E269" s="45" t="n"/>
    </row>
    <row r="270" ht="13" customHeight="1" s="236">
      <c r="D270" s="45" t="n"/>
      <c r="E270" s="45" t="n"/>
    </row>
    <row r="271" ht="13" customHeight="1" s="236">
      <c r="D271" s="45" t="n"/>
      <c r="E271" s="45" t="n"/>
    </row>
    <row r="272" ht="13" customHeight="1" s="236">
      <c r="D272" s="45" t="n"/>
      <c r="E272" s="45" t="n"/>
    </row>
    <row r="273" ht="13" customHeight="1" s="236">
      <c r="D273" s="45" t="n"/>
      <c r="E273" s="45" t="n"/>
    </row>
    <row r="274" ht="13" customHeight="1" s="236">
      <c r="D274" s="45" t="n"/>
      <c r="E274" s="45" t="n"/>
    </row>
    <row r="275" ht="13" customHeight="1" s="236">
      <c r="D275" s="45" t="n"/>
      <c r="E275" s="45" t="n"/>
    </row>
    <row r="276" ht="13" customHeight="1" s="236">
      <c r="D276" s="45" t="n"/>
      <c r="E276" s="45" t="n"/>
    </row>
    <row r="277" ht="13" customHeight="1" s="236">
      <c r="D277" s="45" t="n"/>
      <c r="E277" s="45" t="n"/>
    </row>
    <row r="278" ht="13" customHeight="1" s="236">
      <c r="D278" s="45" t="n"/>
      <c r="E278" s="45" t="n"/>
    </row>
    <row r="279" ht="13" customHeight="1" s="236">
      <c r="D279" s="45" t="n"/>
      <c r="E279" s="45" t="n"/>
    </row>
    <row r="280" ht="13" customHeight="1" s="236">
      <c r="D280" s="45" t="n"/>
      <c r="E280" s="45" t="n"/>
    </row>
    <row r="281" ht="13" customHeight="1" s="236">
      <c r="D281" s="45" t="n"/>
      <c r="E281" s="45" t="n"/>
    </row>
    <row r="282" ht="13" customHeight="1" s="236">
      <c r="D282" s="45" t="n"/>
      <c r="E282" s="45" t="n"/>
    </row>
    <row r="283" ht="13" customHeight="1" s="236">
      <c r="D283" s="45" t="n"/>
      <c r="E283" s="45" t="n"/>
    </row>
    <row r="284" ht="13" customHeight="1" s="236">
      <c r="D284" s="45" t="n"/>
      <c r="E284" s="45" t="n"/>
    </row>
    <row r="285" ht="13" customHeight="1" s="236">
      <c r="D285" s="45" t="n"/>
      <c r="E285" s="45" t="n"/>
    </row>
    <row r="286" ht="13" customHeight="1" s="236">
      <c r="D286" s="45" t="n"/>
      <c r="E286" s="45" t="n"/>
    </row>
    <row r="287" ht="13" customHeight="1" s="236">
      <c r="D287" s="45" t="n"/>
      <c r="E287" s="45" t="n"/>
    </row>
    <row r="288" ht="13" customHeight="1" s="236">
      <c r="D288" s="45" t="n"/>
      <c r="E288" s="45" t="n"/>
    </row>
    <row r="289" ht="13" customHeight="1" s="236">
      <c r="D289" s="45" t="n"/>
      <c r="E289" s="45" t="n"/>
    </row>
    <row r="290" ht="13" customHeight="1" s="236">
      <c r="D290" s="45" t="n"/>
      <c r="E290" s="45" t="n"/>
    </row>
    <row r="291" ht="13" customHeight="1" s="236">
      <c r="D291" s="45" t="n"/>
      <c r="E291" s="45" t="n"/>
    </row>
    <row r="292" ht="13" customHeight="1" s="236">
      <c r="D292" s="45" t="n"/>
      <c r="E292" s="45" t="n"/>
    </row>
    <row r="293" ht="13" customHeight="1" s="236">
      <c r="D293" s="45" t="n"/>
      <c r="E293" s="45" t="n"/>
    </row>
    <row r="294" ht="13" customHeight="1" s="236">
      <c r="D294" s="45" t="n"/>
      <c r="E294" s="45" t="n"/>
    </row>
    <row r="295" ht="13" customHeight="1" s="236">
      <c r="D295" s="45" t="n"/>
      <c r="E295" s="45" t="n"/>
    </row>
    <row r="296" ht="13" customHeight="1" s="236">
      <c r="D296" s="45" t="n"/>
      <c r="E296" s="45" t="n"/>
    </row>
    <row r="297" ht="13" customHeight="1" s="236">
      <c r="D297" s="45" t="n"/>
      <c r="E297" s="45" t="n"/>
    </row>
    <row r="298" ht="13" customHeight="1" s="236">
      <c r="D298" s="45" t="n"/>
      <c r="E298" s="45" t="n"/>
    </row>
    <row r="299" ht="13" customHeight="1" s="236">
      <c r="D299" s="45" t="n"/>
      <c r="E299" s="45" t="n"/>
    </row>
    <row r="300" ht="13" customHeight="1" s="236">
      <c r="D300" s="45" t="n"/>
      <c r="E300" s="45" t="n"/>
    </row>
    <row r="301" ht="13" customHeight="1" s="236">
      <c r="D301" s="45" t="n"/>
      <c r="E301" s="45" t="n"/>
    </row>
    <row r="302" ht="13" customHeight="1" s="236">
      <c r="D302" s="45" t="n"/>
      <c r="E302" s="45" t="n"/>
    </row>
    <row r="303" ht="13" customHeight="1" s="236">
      <c r="D303" s="45" t="n"/>
      <c r="E303" s="45" t="n"/>
    </row>
    <row r="304" ht="13" customHeight="1" s="236">
      <c r="D304" s="45" t="n"/>
      <c r="E304" s="45" t="n"/>
    </row>
    <row r="305" ht="13" customHeight="1" s="236">
      <c r="D305" s="45" t="n"/>
      <c r="E305" s="45" t="n"/>
    </row>
    <row r="306" ht="13" customHeight="1" s="236">
      <c r="D306" s="45" t="n"/>
      <c r="E306" s="45" t="n"/>
    </row>
    <row r="307" ht="13" customHeight="1" s="236">
      <c r="D307" s="45" t="n"/>
      <c r="E307" s="45" t="n"/>
    </row>
    <row r="308" ht="13" customHeight="1" s="236">
      <c r="D308" s="45" t="n"/>
      <c r="E308" s="45" t="n"/>
    </row>
    <row r="309" ht="13" customHeight="1" s="236">
      <c r="D309" s="45" t="n"/>
      <c r="E309" s="45" t="n"/>
    </row>
    <row r="310" ht="13" customHeight="1" s="236">
      <c r="D310" s="45" t="n"/>
      <c r="E310" s="45" t="n"/>
    </row>
    <row r="311" ht="13" customHeight="1" s="236">
      <c r="D311" s="45" t="n"/>
      <c r="E311" s="45" t="n"/>
    </row>
    <row r="312" ht="13" customHeight="1" s="236">
      <c r="D312" s="45" t="n"/>
      <c r="E312" s="45" t="n"/>
    </row>
    <row r="313" ht="13" customHeight="1" s="236">
      <c r="D313" s="45" t="n"/>
      <c r="E313" s="45" t="n"/>
    </row>
    <row r="314" ht="13" customHeight="1" s="236">
      <c r="D314" s="45" t="n"/>
      <c r="E314" s="45" t="n"/>
    </row>
    <row r="315" ht="13" customHeight="1" s="236">
      <c r="D315" s="45" t="n"/>
      <c r="E315" s="45" t="n"/>
    </row>
    <row r="316" ht="13" customHeight="1" s="236">
      <c r="D316" s="45" t="n"/>
      <c r="E316" s="45" t="n"/>
    </row>
    <row r="317" ht="13" customHeight="1" s="236">
      <c r="D317" s="45" t="n"/>
      <c r="E317" s="45" t="n"/>
    </row>
    <row r="318" ht="13" customHeight="1" s="236">
      <c r="D318" s="45" t="n"/>
      <c r="E318" s="45" t="n"/>
    </row>
    <row r="319" ht="13" customHeight="1" s="236">
      <c r="D319" s="45" t="n"/>
      <c r="E319" s="45" t="n"/>
    </row>
    <row r="320" ht="13" customHeight="1" s="236">
      <c r="D320" s="45" t="n"/>
      <c r="E320" s="45" t="n"/>
    </row>
    <row r="321" ht="13" customHeight="1" s="236">
      <c r="D321" s="45" t="n"/>
      <c r="E321" s="45" t="n"/>
    </row>
    <row r="322" ht="13" customHeight="1" s="236">
      <c r="D322" s="45" t="n"/>
      <c r="E322" s="45" t="n"/>
    </row>
    <row r="323" ht="13" customHeight="1" s="236">
      <c r="D323" s="45" t="n"/>
      <c r="E323" s="45" t="n"/>
    </row>
    <row r="324" ht="13" customHeight="1" s="236">
      <c r="D324" s="45" t="n"/>
      <c r="E324" s="45" t="n"/>
    </row>
    <row r="325" ht="13" customHeight="1" s="236">
      <c r="D325" s="45" t="n"/>
      <c r="E325" s="45" t="n"/>
    </row>
    <row r="326" ht="13" customHeight="1" s="236">
      <c r="D326" s="45" t="n"/>
      <c r="E326" s="45" t="n"/>
    </row>
    <row r="327" ht="13" customHeight="1" s="236">
      <c r="D327" s="45" t="n"/>
      <c r="E327" s="45" t="n"/>
    </row>
    <row r="328" ht="13" customHeight="1" s="236">
      <c r="D328" s="45" t="n"/>
      <c r="E328" s="45" t="n"/>
    </row>
    <row r="329" ht="13" customHeight="1" s="236">
      <c r="D329" s="45" t="n"/>
      <c r="E329" s="45" t="n"/>
    </row>
    <row r="330" ht="13" customHeight="1" s="236">
      <c r="D330" s="45" t="n"/>
      <c r="E330" s="45" t="n"/>
    </row>
    <row r="331" ht="13" customHeight="1" s="236">
      <c r="D331" s="45" t="n"/>
      <c r="E331" s="45" t="n"/>
    </row>
    <row r="332" ht="13" customHeight="1" s="236">
      <c r="D332" s="45" t="n"/>
      <c r="E332" s="45" t="n"/>
    </row>
    <row r="333" ht="13" customHeight="1" s="236">
      <c r="D333" s="45" t="n"/>
      <c r="E333" s="45" t="n"/>
    </row>
    <row r="334" ht="13" customHeight="1" s="236">
      <c r="D334" s="45" t="n"/>
      <c r="E334" s="45" t="n"/>
    </row>
    <row r="335" ht="13" customHeight="1" s="236">
      <c r="D335" s="45" t="n"/>
      <c r="E335" s="45" t="n"/>
    </row>
    <row r="336" ht="13" customHeight="1" s="236">
      <c r="D336" s="45" t="n"/>
      <c r="E336" s="45" t="n"/>
    </row>
    <row r="337" ht="13" customHeight="1" s="236">
      <c r="D337" s="45" t="n"/>
      <c r="E337" s="45" t="n"/>
    </row>
    <row r="338" ht="13" customHeight="1" s="236">
      <c r="D338" s="45" t="n"/>
      <c r="E338" s="45" t="n"/>
    </row>
    <row r="339" ht="13" customHeight="1" s="236">
      <c r="D339" s="45" t="n"/>
      <c r="E339" s="45" t="n"/>
    </row>
    <row r="340" ht="13" customHeight="1" s="236">
      <c r="D340" s="45" t="n"/>
      <c r="E340" s="45" t="n"/>
    </row>
    <row r="341" ht="13" customHeight="1" s="236">
      <c r="D341" s="45" t="n"/>
      <c r="E341" s="45" t="n"/>
    </row>
    <row r="342" ht="13" customHeight="1" s="236">
      <c r="D342" s="45" t="n"/>
      <c r="E342" s="45" t="n"/>
    </row>
    <row r="343" ht="13" customHeight="1" s="236">
      <c r="D343" s="45" t="n"/>
      <c r="E343" s="45" t="n"/>
    </row>
    <row r="344" ht="13" customHeight="1" s="236">
      <c r="D344" s="45" t="n"/>
      <c r="E344" s="45" t="n"/>
    </row>
    <row r="345" ht="13" customHeight="1" s="236">
      <c r="D345" s="45" t="n"/>
      <c r="E345" s="45" t="n"/>
    </row>
    <row r="346" ht="13" customHeight="1" s="236">
      <c r="D346" s="45" t="n"/>
      <c r="E346" s="45" t="n"/>
    </row>
    <row r="347" ht="13" customHeight="1" s="236">
      <c r="D347" s="45" t="n"/>
      <c r="E347" s="45" t="n"/>
    </row>
    <row r="348" ht="13" customHeight="1" s="236">
      <c r="D348" s="45" t="n"/>
      <c r="E348" s="45" t="n"/>
    </row>
    <row r="349" ht="13" customHeight="1" s="236">
      <c r="D349" s="45" t="n"/>
      <c r="E349" s="45" t="n"/>
    </row>
    <row r="350" ht="13" customHeight="1" s="236">
      <c r="D350" s="45" t="n"/>
      <c r="E350" s="45" t="n"/>
    </row>
    <row r="351" ht="13" customHeight="1" s="236">
      <c r="D351" s="45" t="n"/>
      <c r="E351" s="45" t="n"/>
    </row>
    <row r="352" ht="13" customHeight="1" s="236">
      <c r="D352" s="45" t="n"/>
      <c r="E352" s="45" t="n"/>
    </row>
    <row r="353" ht="13" customHeight="1" s="236">
      <c r="D353" s="45" t="n"/>
      <c r="E353" s="45" t="n"/>
    </row>
    <row r="354" ht="13" customHeight="1" s="236">
      <c r="D354" s="45" t="n"/>
      <c r="E354" s="45" t="n"/>
    </row>
    <row r="355" ht="13" customHeight="1" s="236">
      <c r="D355" s="45" t="n"/>
      <c r="E355" s="45" t="n"/>
    </row>
    <row r="356" ht="13" customHeight="1" s="236">
      <c r="D356" s="45" t="n"/>
      <c r="E356" s="45" t="n"/>
    </row>
    <row r="357" ht="13" customHeight="1" s="236">
      <c r="D357" s="45" t="n"/>
      <c r="E357" s="45" t="n"/>
    </row>
    <row r="358" ht="13" customHeight="1" s="236">
      <c r="D358" s="45" t="n"/>
      <c r="E358" s="45" t="n"/>
    </row>
    <row r="359" ht="13" customHeight="1" s="236">
      <c r="D359" s="45" t="n"/>
      <c r="E359" s="45" t="n"/>
    </row>
    <row r="360" ht="13" customHeight="1" s="236">
      <c r="D360" s="45" t="n"/>
      <c r="E360" s="45" t="n"/>
    </row>
    <row r="361" ht="13" customHeight="1" s="236">
      <c r="D361" s="45" t="n"/>
      <c r="E361" s="45" t="n"/>
    </row>
    <row r="362" ht="13" customHeight="1" s="236">
      <c r="D362" s="45" t="n"/>
      <c r="E362" s="45" t="n"/>
    </row>
    <row r="363" ht="13" customHeight="1" s="236">
      <c r="D363" s="45" t="n"/>
      <c r="E363" s="45" t="n"/>
    </row>
    <row r="364" ht="13" customHeight="1" s="236">
      <c r="D364" s="45" t="n"/>
      <c r="E364" s="45" t="n"/>
    </row>
    <row r="365" ht="13" customHeight="1" s="236">
      <c r="D365" s="45" t="n"/>
      <c r="E365" s="45" t="n"/>
    </row>
    <row r="366" ht="13" customHeight="1" s="236">
      <c r="D366" s="45" t="n"/>
      <c r="E366" s="45" t="n"/>
    </row>
    <row r="367" ht="13" customHeight="1" s="236">
      <c r="D367" s="45" t="n"/>
      <c r="E367" s="45" t="n"/>
    </row>
    <row r="368" ht="13" customHeight="1" s="236">
      <c r="D368" s="45" t="n"/>
      <c r="E368" s="45" t="n"/>
    </row>
    <row r="369" ht="13" customHeight="1" s="236">
      <c r="D369" s="45" t="n"/>
      <c r="E369" s="45" t="n"/>
    </row>
    <row r="370" ht="13" customHeight="1" s="236">
      <c r="D370" s="45" t="n"/>
      <c r="E370" s="45" t="n"/>
    </row>
    <row r="371" ht="13" customHeight="1" s="236">
      <c r="D371" s="45" t="n"/>
      <c r="E371" s="45" t="n"/>
    </row>
    <row r="372" ht="13" customHeight="1" s="236">
      <c r="D372" s="45" t="n"/>
      <c r="E372" s="45" t="n"/>
    </row>
    <row r="373" ht="13" customHeight="1" s="236">
      <c r="D373" s="45" t="n"/>
      <c r="E373" s="45" t="n"/>
    </row>
    <row r="374" ht="13" customHeight="1" s="236">
      <c r="D374" s="45" t="n"/>
      <c r="E374" s="45" t="n"/>
    </row>
    <row r="375" ht="13" customHeight="1" s="236">
      <c r="D375" s="45" t="n"/>
      <c r="E375" s="45" t="n"/>
    </row>
    <row r="376" ht="13" customHeight="1" s="236">
      <c r="D376" s="45" t="n"/>
      <c r="E376" s="45" t="n"/>
    </row>
    <row r="377" ht="13" customHeight="1" s="236">
      <c r="D377" s="45" t="n"/>
      <c r="E377" s="45" t="n"/>
    </row>
    <row r="378" ht="13" customHeight="1" s="236">
      <c r="D378" s="45" t="n"/>
      <c r="E378" s="45" t="n"/>
    </row>
    <row r="379" ht="13" customHeight="1" s="236">
      <c r="D379" s="45" t="n"/>
      <c r="E379" s="45" t="n"/>
    </row>
    <row r="380" ht="13" customHeight="1" s="236">
      <c r="D380" s="45" t="n"/>
      <c r="E380" s="45" t="n"/>
    </row>
    <row r="381" ht="13" customHeight="1" s="236">
      <c r="D381" s="45" t="n"/>
      <c r="E381" s="45" t="n"/>
    </row>
    <row r="382" ht="13" customHeight="1" s="236">
      <c r="D382" s="45" t="n"/>
      <c r="E382" s="45" t="n"/>
    </row>
    <row r="383" ht="13" customHeight="1" s="236">
      <c r="D383" s="45" t="n"/>
      <c r="E383" s="45" t="n"/>
    </row>
    <row r="384" ht="13" customHeight="1" s="236">
      <c r="D384" s="45" t="n"/>
      <c r="E384" s="45" t="n"/>
    </row>
    <row r="385" ht="13" customHeight="1" s="236">
      <c r="D385" s="45" t="n"/>
      <c r="E385" s="45" t="n"/>
    </row>
    <row r="386" ht="13" customHeight="1" s="236">
      <c r="D386" s="45" t="n"/>
      <c r="E386" s="45" t="n"/>
    </row>
    <row r="387" ht="13" customHeight="1" s="236">
      <c r="D387" s="45" t="n"/>
      <c r="E387" s="45" t="n"/>
    </row>
    <row r="388" ht="13" customHeight="1" s="236">
      <c r="D388" s="45" t="n"/>
      <c r="E388" s="45" t="n"/>
    </row>
    <row r="389" ht="13" customHeight="1" s="236">
      <c r="D389" s="45" t="n"/>
      <c r="E389" s="45" t="n"/>
    </row>
    <row r="390" ht="13" customHeight="1" s="236">
      <c r="D390" s="45" t="n"/>
      <c r="E390" s="45" t="n"/>
    </row>
    <row r="391" ht="13" customHeight="1" s="236">
      <c r="D391" s="45" t="n"/>
      <c r="E391" s="45" t="n"/>
    </row>
    <row r="392" ht="13" customHeight="1" s="236">
      <c r="D392" s="45" t="n"/>
      <c r="E392" s="45" t="n"/>
    </row>
    <row r="393" ht="13" customHeight="1" s="236">
      <c r="D393" s="45" t="n"/>
      <c r="E393" s="45" t="n"/>
    </row>
    <row r="394" ht="13" customHeight="1" s="236">
      <c r="D394" s="45" t="n"/>
      <c r="E394" s="45" t="n"/>
    </row>
    <row r="395" ht="13" customHeight="1" s="236">
      <c r="D395" s="45" t="n"/>
      <c r="E395" s="45" t="n"/>
    </row>
    <row r="396" ht="13" customHeight="1" s="236">
      <c r="D396" s="45" t="n"/>
      <c r="E396" s="45" t="n"/>
    </row>
    <row r="397" ht="13" customHeight="1" s="236">
      <c r="D397" s="45" t="n"/>
      <c r="E397" s="45" t="n"/>
    </row>
    <row r="398" ht="13" customHeight="1" s="236">
      <c r="D398" s="45" t="n"/>
      <c r="E398" s="45" t="n"/>
    </row>
    <row r="399" ht="13" customHeight="1" s="236">
      <c r="D399" s="45" t="n"/>
      <c r="E399" s="45" t="n"/>
    </row>
    <row r="400" ht="13" customHeight="1" s="236">
      <c r="D400" s="45" t="n"/>
      <c r="E400" s="45" t="n"/>
    </row>
    <row r="401" ht="13" customHeight="1" s="236">
      <c r="D401" s="45" t="n"/>
      <c r="E401" s="45" t="n"/>
    </row>
    <row r="402" ht="13" customHeight="1" s="236">
      <c r="D402" s="45" t="n"/>
      <c r="E402" s="45" t="n"/>
    </row>
    <row r="403" ht="13" customHeight="1" s="236">
      <c r="D403" s="45" t="n"/>
      <c r="E403" s="45" t="n"/>
    </row>
    <row r="404" ht="13" customHeight="1" s="236">
      <c r="D404" s="45" t="n"/>
      <c r="E404" s="45" t="n"/>
    </row>
    <row r="405" ht="13" customHeight="1" s="236">
      <c r="D405" s="45" t="n"/>
      <c r="E405" s="45" t="n"/>
    </row>
    <row r="406" ht="13" customHeight="1" s="236">
      <c r="D406" s="45" t="n"/>
      <c r="E406" s="45" t="n"/>
    </row>
    <row r="407" ht="13" customHeight="1" s="236">
      <c r="D407" s="45" t="n"/>
      <c r="E407" s="45" t="n"/>
    </row>
    <row r="408" ht="13" customHeight="1" s="236">
      <c r="D408" s="45" t="n"/>
      <c r="E408" s="45" t="n"/>
    </row>
    <row r="409" ht="13" customHeight="1" s="236">
      <c r="D409" s="45" t="n"/>
      <c r="E409" s="45" t="n"/>
    </row>
    <row r="410" ht="13" customHeight="1" s="236">
      <c r="D410" s="45" t="n"/>
      <c r="E410" s="45" t="n"/>
    </row>
    <row r="411" ht="13" customHeight="1" s="236">
      <c r="D411" s="45" t="n"/>
      <c r="E411" s="45" t="n"/>
    </row>
    <row r="412" ht="13" customHeight="1" s="236">
      <c r="D412" s="45" t="n"/>
      <c r="E412" s="45" t="n"/>
    </row>
    <row r="413" ht="13" customHeight="1" s="236">
      <c r="D413" s="45" t="n"/>
      <c r="E413" s="45" t="n"/>
    </row>
    <row r="414" ht="13" customHeight="1" s="236">
      <c r="D414" s="45" t="n"/>
      <c r="E414" s="45" t="n"/>
    </row>
    <row r="415" ht="13" customHeight="1" s="236">
      <c r="D415" s="45" t="n"/>
      <c r="E415" s="45" t="n"/>
    </row>
    <row r="416" ht="13" customHeight="1" s="236">
      <c r="D416" s="45" t="n"/>
      <c r="E416" s="45" t="n"/>
    </row>
    <row r="417" ht="13" customHeight="1" s="236">
      <c r="D417" s="45" t="n"/>
      <c r="E417" s="45" t="n"/>
    </row>
    <row r="418" ht="13" customHeight="1" s="236">
      <c r="D418" s="45" t="n"/>
      <c r="E418" s="45" t="n"/>
    </row>
    <row r="419" ht="13" customHeight="1" s="236">
      <c r="D419" s="45" t="n"/>
      <c r="E419" s="45" t="n"/>
    </row>
    <row r="420" ht="13" customHeight="1" s="236">
      <c r="D420" s="45" t="n"/>
      <c r="E420" s="45" t="n"/>
    </row>
    <row r="421" ht="13" customHeight="1" s="236">
      <c r="D421" s="45" t="n"/>
      <c r="E421" s="45" t="n"/>
    </row>
    <row r="422" ht="13" customHeight="1" s="236">
      <c r="D422" s="45" t="n"/>
      <c r="E422" s="45" t="n"/>
    </row>
    <row r="423" ht="13" customHeight="1" s="236">
      <c r="D423" s="45" t="n"/>
      <c r="E423" s="45" t="n"/>
    </row>
    <row r="424" ht="13" customHeight="1" s="236">
      <c r="D424" s="45" t="n"/>
      <c r="E424" s="45" t="n"/>
    </row>
    <row r="425" ht="13" customHeight="1" s="236">
      <c r="D425" s="45" t="n"/>
      <c r="E425" s="45" t="n"/>
    </row>
    <row r="426" ht="13" customHeight="1" s="236">
      <c r="D426" s="45" t="n"/>
      <c r="E426" s="45" t="n"/>
    </row>
    <row r="427" ht="13" customHeight="1" s="236">
      <c r="D427" s="45" t="n"/>
      <c r="E427" s="45" t="n"/>
    </row>
    <row r="428" ht="13" customHeight="1" s="236">
      <c r="D428" s="45" t="n"/>
      <c r="E428" s="45" t="n"/>
    </row>
    <row r="429" ht="13" customHeight="1" s="236">
      <c r="D429" s="45" t="n"/>
      <c r="E429" s="45" t="n"/>
    </row>
    <row r="430" ht="13" customHeight="1" s="236">
      <c r="D430" s="45" t="n"/>
      <c r="E430" s="45" t="n"/>
    </row>
    <row r="431" ht="13" customHeight="1" s="236">
      <c r="D431" s="45" t="n"/>
      <c r="E431" s="45" t="n"/>
    </row>
    <row r="432" ht="13" customHeight="1" s="236">
      <c r="D432" s="45" t="n"/>
      <c r="E432" s="45" t="n"/>
    </row>
    <row r="433" ht="13" customHeight="1" s="236">
      <c r="D433" s="45" t="n"/>
      <c r="E433" s="45" t="n"/>
    </row>
    <row r="434" ht="13" customHeight="1" s="236">
      <c r="D434" s="45" t="n"/>
      <c r="E434" s="45" t="n"/>
    </row>
    <row r="435" ht="13" customHeight="1" s="236">
      <c r="D435" s="45" t="n"/>
      <c r="E435" s="45" t="n"/>
    </row>
    <row r="436" ht="13" customHeight="1" s="236">
      <c r="D436" s="45" t="n"/>
      <c r="E436" s="45" t="n"/>
    </row>
    <row r="437" ht="13" customHeight="1" s="236">
      <c r="D437" s="45" t="n"/>
      <c r="E437" s="45" t="n"/>
    </row>
    <row r="438" ht="13" customHeight="1" s="236">
      <c r="D438" s="45" t="n"/>
      <c r="E438" s="45" t="n"/>
    </row>
    <row r="439" ht="13" customHeight="1" s="236">
      <c r="D439" s="45" t="n"/>
      <c r="E439" s="45" t="n"/>
    </row>
    <row r="440" ht="13" customHeight="1" s="236">
      <c r="D440" s="45" t="n"/>
      <c r="E440" s="45" t="n"/>
    </row>
    <row r="441" ht="13" customHeight="1" s="236">
      <c r="D441" s="45" t="n"/>
      <c r="E441" s="45" t="n"/>
    </row>
    <row r="442" ht="13" customHeight="1" s="236">
      <c r="D442" s="45" t="n"/>
      <c r="E442" s="45" t="n"/>
    </row>
    <row r="443" ht="13" customHeight="1" s="236">
      <c r="D443" s="45" t="n"/>
      <c r="E443" s="45" t="n"/>
    </row>
    <row r="444" ht="13" customHeight="1" s="236">
      <c r="D444" s="45" t="n"/>
      <c r="E444" s="45" t="n"/>
    </row>
    <row r="445" ht="13" customHeight="1" s="236">
      <c r="D445" s="45" t="n"/>
      <c r="E445" s="45" t="n"/>
    </row>
    <row r="446" ht="13" customHeight="1" s="236">
      <c r="D446" s="45" t="n"/>
      <c r="E446" s="45" t="n"/>
    </row>
    <row r="447" ht="13" customHeight="1" s="236">
      <c r="D447" s="45" t="n"/>
      <c r="E447" s="45" t="n"/>
    </row>
    <row r="448" ht="13" customHeight="1" s="236">
      <c r="D448" s="45" t="n"/>
      <c r="E448" s="45" t="n"/>
    </row>
    <row r="449" ht="13" customHeight="1" s="236">
      <c r="D449" s="45" t="n"/>
      <c r="E449" s="45" t="n"/>
    </row>
    <row r="450" ht="13" customHeight="1" s="236">
      <c r="D450" s="45" t="n"/>
      <c r="E450" s="45" t="n"/>
    </row>
    <row r="451" ht="13" customHeight="1" s="236">
      <c r="D451" s="45" t="n"/>
      <c r="E451" s="45" t="n"/>
    </row>
    <row r="452" ht="13" customHeight="1" s="236">
      <c r="D452" s="45" t="n"/>
      <c r="E452" s="45" t="n"/>
    </row>
    <row r="453" ht="13" customHeight="1" s="236">
      <c r="D453" s="45" t="n"/>
      <c r="E453" s="45" t="n"/>
    </row>
    <row r="454" ht="13" customHeight="1" s="236">
      <c r="D454" s="45" t="n"/>
      <c r="E454" s="45" t="n"/>
    </row>
    <row r="455" ht="13" customHeight="1" s="236">
      <c r="D455" s="45" t="n"/>
      <c r="E455" s="45" t="n"/>
    </row>
    <row r="456" ht="13" customHeight="1" s="236">
      <c r="D456" s="45" t="n"/>
      <c r="E456" s="45" t="n"/>
    </row>
    <row r="457" ht="13" customHeight="1" s="236">
      <c r="D457" s="45" t="n"/>
      <c r="E457" s="45" t="n"/>
    </row>
    <row r="458" ht="13" customHeight="1" s="236">
      <c r="D458" s="45" t="n"/>
      <c r="E458" s="45" t="n"/>
    </row>
    <row r="459" ht="13" customHeight="1" s="236">
      <c r="D459" s="45" t="n"/>
      <c r="E459" s="45" t="n"/>
    </row>
    <row r="460" ht="13" customHeight="1" s="236">
      <c r="D460" s="45" t="n"/>
      <c r="E460" s="45" t="n"/>
    </row>
    <row r="461" ht="13" customHeight="1" s="236">
      <c r="D461" s="45" t="n"/>
      <c r="E461" s="45" t="n"/>
    </row>
    <row r="462" ht="13" customHeight="1" s="236">
      <c r="D462" s="45" t="n"/>
      <c r="E462" s="45" t="n"/>
    </row>
    <row r="463" ht="13" customHeight="1" s="236">
      <c r="D463" s="45" t="n"/>
      <c r="E463" s="45" t="n"/>
    </row>
    <row r="464" ht="13" customHeight="1" s="236">
      <c r="D464" s="45" t="n"/>
      <c r="E464" s="45" t="n"/>
    </row>
    <row r="465" ht="13" customHeight="1" s="236">
      <c r="D465" s="45" t="n"/>
      <c r="E465" s="45" t="n"/>
    </row>
    <row r="466" ht="13" customHeight="1" s="236">
      <c r="D466" s="45" t="n"/>
      <c r="E466" s="45" t="n"/>
    </row>
    <row r="467" ht="13" customHeight="1" s="236">
      <c r="D467" s="45" t="n"/>
      <c r="E467" s="45" t="n"/>
    </row>
    <row r="468" ht="13" customHeight="1" s="236">
      <c r="D468" s="45" t="n"/>
      <c r="E468" s="45" t="n"/>
    </row>
    <row r="469" ht="13" customHeight="1" s="236">
      <c r="D469" s="45" t="n"/>
      <c r="E469" s="45" t="n"/>
    </row>
    <row r="470" ht="13" customHeight="1" s="236">
      <c r="D470" s="45" t="n"/>
      <c r="E470" s="45" t="n"/>
    </row>
    <row r="471" ht="13" customHeight="1" s="236">
      <c r="D471" s="45" t="n"/>
      <c r="E471" s="45" t="n"/>
    </row>
    <row r="472" ht="13" customHeight="1" s="236">
      <c r="D472" s="45" t="n"/>
      <c r="E472" s="45" t="n"/>
    </row>
    <row r="473" ht="13" customHeight="1" s="236">
      <c r="D473" s="45" t="n"/>
      <c r="E473" s="45" t="n"/>
    </row>
    <row r="474" ht="13" customHeight="1" s="236">
      <c r="D474" s="45" t="n"/>
      <c r="E474" s="45" t="n"/>
    </row>
    <row r="475" ht="13" customHeight="1" s="236">
      <c r="D475" s="45" t="n"/>
      <c r="E475" s="45" t="n"/>
    </row>
    <row r="476" ht="13" customHeight="1" s="236">
      <c r="D476" s="45" t="n"/>
      <c r="E476" s="45" t="n"/>
    </row>
    <row r="477" ht="13" customHeight="1" s="236">
      <c r="D477" s="45" t="n"/>
      <c r="E477" s="45" t="n"/>
    </row>
    <row r="478" ht="13" customHeight="1" s="236">
      <c r="D478" s="45" t="n"/>
      <c r="E478" s="45" t="n"/>
    </row>
    <row r="479" ht="13" customHeight="1" s="236">
      <c r="D479" s="45" t="n"/>
      <c r="E479" s="45" t="n"/>
    </row>
    <row r="480" ht="13" customHeight="1" s="236">
      <c r="D480" s="45" t="n"/>
      <c r="E480" s="45" t="n"/>
    </row>
    <row r="481" ht="13" customHeight="1" s="236">
      <c r="D481" s="45" t="n"/>
      <c r="E481" s="45" t="n"/>
    </row>
    <row r="482" ht="13" customHeight="1" s="236">
      <c r="D482" s="45" t="n"/>
      <c r="E482" s="45" t="n"/>
    </row>
    <row r="483" ht="13" customHeight="1" s="236">
      <c r="D483" s="45" t="n"/>
      <c r="E483" s="45" t="n"/>
    </row>
    <row r="484" ht="13" customHeight="1" s="236">
      <c r="D484" s="45" t="n"/>
      <c r="E484" s="45" t="n"/>
    </row>
    <row r="485" ht="13" customHeight="1" s="236">
      <c r="D485" s="45" t="n"/>
      <c r="E485" s="45" t="n"/>
    </row>
    <row r="486" ht="13" customHeight="1" s="236">
      <c r="D486" s="45" t="n"/>
      <c r="E486" s="45" t="n"/>
    </row>
    <row r="487" ht="13" customHeight="1" s="236">
      <c r="D487" s="45" t="n"/>
      <c r="E487" s="45" t="n"/>
    </row>
    <row r="488" ht="13" customHeight="1" s="236">
      <c r="D488" s="45" t="n"/>
      <c r="E488" s="45" t="n"/>
    </row>
    <row r="489" ht="13" customHeight="1" s="236">
      <c r="D489" s="45" t="n"/>
      <c r="E489" s="45" t="n"/>
    </row>
    <row r="490" ht="13" customHeight="1" s="236">
      <c r="D490" s="45" t="n"/>
      <c r="E490" s="45" t="n"/>
    </row>
    <row r="491" ht="13" customHeight="1" s="236">
      <c r="D491" s="45" t="n"/>
      <c r="E491" s="45" t="n"/>
    </row>
    <row r="492" ht="13" customHeight="1" s="236">
      <c r="D492" s="45" t="n"/>
      <c r="E492" s="45" t="n"/>
    </row>
    <row r="493" ht="13" customHeight="1" s="236">
      <c r="D493" s="45" t="n"/>
      <c r="E493" s="45" t="n"/>
    </row>
    <row r="494" ht="13" customHeight="1" s="236">
      <c r="D494" s="45" t="n"/>
      <c r="E494" s="45" t="n"/>
    </row>
    <row r="495" ht="13" customHeight="1" s="236">
      <c r="D495" s="45" t="n"/>
      <c r="E495" s="45" t="n"/>
    </row>
    <row r="496" ht="13" customHeight="1" s="236">
      <c r="D496" s="45" t="n"/>
      <c r="E496" s="45" t="n"/>
    </row>
    <row r="497" ht="13" customHeight="1" s="236">
      <c r="D497" s="45" t="n"/>
      <c r="E497" s="45" t="n"/>
    </row>
    <row r="498" ht="13" customHeight="1" s="236">
      <c r="D498" s="45" t="n"/>
      <c r="E498" s="45" t="n"/>
    </row>
    <row r="499" ht="13" customHeight="1" s="236">
      <c r="D499" s="45" t="n"/>
      <c r="E499" s="45" t="n"/>
    </row>
    <row r="500" ht="13" customHeight="1" s="236">
      <c r="D500" s="45" t="n"/>
      <c r="E500" s="45" t="n"/>
    </row>
    <row r="501" ht="13" customHeight="1" s="236">
      <c r="D501" s="45" t="n"/>
      <c r="E501" s="45" t="n"/>
    </row>
    <row r="502" ht="13" customHeight="1" s="236">
      <c r="D502" s="45" t="n"/>
      <c r="E502" s="45" t="n"/>
    </row>
    <row r="503" ht="13" customHeight="1" s="236">
      <c r="D503" s="45" t="n"/>
      <c r="E503" s="45" t="n"/>
    </row>
    <row r="504" ht="13" customHeight="1" s="236">
      <c r="D504" s="45" t="n"/>
      <c r="E504" s="45" t="n"/>
    </row>
    <row r="505" ht="13" customHeight="1" s="236">
      <c r="D505" s="45" t="n"/>
      <c r="E505" s="45" t="n"/>
    </row>
    <row r="506" ht="13" customHeight="1" s="236">
      <c r="D506" s="45" t="n"/>
      <c r="E506" s="45" t="n"/>
    </row>
    <row r="507" ht="13" customHeight="1" s="236">
      <c r="D507" s="45" t="n"/>
      <c r="E507" s="45" t="n"/>
    </row>
    <row r="508" ht="13" customHeight="1" s="236">
      <c r="D508" s="45" t="n"/>
      <c r="E508" s="45" t="n"/>
    </row>
    <row r="509" ht="13" customHeight="1" s="236">
      <c r="D509" s="45" t="n"/>
      <c r="E509" s="45" t="n"/>
    </row>
    <row r="510" ht="13" customHeight="1" s="236">
      <c r="D510" s="45" t="n"/>
      <c r="E510" s="45" t="n"/>
    </row>
    <row r="511" ht="13" customHeight="1" s="236">
      <c r="D511" s="45" t="n"/>
      <c r="E511" s="45" t="n"/>
    </row>
    <row r="512" ht="13" customHeight="1" s="236">
      <c r="D512" s="45" t="n"/>
      <c r="E512" s="45" t="n"/>
    </row>
    <row r="513" ht="13" customHeight="1" s="236">
      <c r="D513" s="45" t="n"/>
      <c r="E513" s="45" t="n"/>
    </row>
    <row r="514" ht="13" customHeight="1" s="236">
      <c r="D514" s="45" t="n"/>
      <c r="E514" s="45" t="n"/>
    </row>
    <row r="515" ht="13" customHeight="1" s="236">
      <c r="D515" s="45" t="n"/>
      <c r="E515" s="45" t="n"/>
    </row>
    <row r="516" ht="13" customHeight="1" s="236">
      <c r="D516" s="45" t="n"/>
      <c r="E516" s="45" t="n"/>
    </row>
    <row r="517" ht="13" customHeight="1" s="236">
      <c r="D517" s="45" t="n"/>
      <c r="E517" s="45" t="n"/>
    </row>
    <row r="518" ht="13" customHeight="1" s="236">
      <c r="D518" s="45" t="n"/>
      <c r="E518" s="45" t="n"/>
    </row>
    <row r="519" ht="13" customHeight="1" s="236">
      <c r="D519" s="45" t="n"/>
      <c r="E519" s="45" t="n"/>
    </row>
    <row r="520" ht="13" customHeight="1" s="236">
      <c r="D520" s="45" t="n"/>
      <c r="E520" s="45" t="n"/>
    </row>
    <row r="521" ht="13" customHeight="1" s="236">
      <c r="D521" s="45" t="n"/>
      <c r="E521" s="45" t="n"/>
    </row>
    <row r="522" ht="13" customHeight="1" s="236">
      <c r="D522" s="45" t="n"/>
      <c r="E522" s="45" t="n"/>
    </row>
    <row r="523" ht="13" customHeight="1" s="236">
      <c r="D523" s="45" t="n"/>
      <c r="E523" s="45" t="n"/>
    </row>
    <row r="524" ht="13" customHeight="1" s="236">
      <c r="D524" s="45" t="n"/>
      <c r="E524" s="45" t="n"/>
    </row>
    <row r="525" ht="13" customHeight="1" s="236">
      <c r="D525" s="45" t="n"/>
      <c r="E525" s="45" t="n"/>
    </row>
    <row r="526" ht="13" customHeight="1" s="236">
      <c r="D526" s="45" t="n"/>
      <c r="E526" s="45" t="n"/>
    </row>
    <row r="527" ht="13" customHeight="1" s="236">
      <c r="D527" s="45" t="n"/>
      <c r="E527" s="45" t="n"/>
    </row>
    <row r="528" ht="13" customHeight="1" s="236">
      <c r="D528" s="45" t="n"/>
      <c r="E528" s="45" t="n"/>
    </row>
    <row r="529" ht="13" customHeight="1" s="236">
      <c r="D529" s="45" t="n"/>
      <c r="E529" s="45" t="n"/>
    </row>
    <row r="530" ht="13" customHeight="1" s="236">
      <c r="D530" s="45" t="n"/>
      <c r="E530" s="45" t="n"/>
    </row>
    <row r="531" ht="13" customHeight="1" s="236">
      <c r="D531" s="45" t="n"/>
      <c r="E531" s="45" t="n"/>
    </row>
    <row r="532" ht="13" customHeight="1" s="236">
      <c r="D532" s="45" t="n"/>
      <c r="E532" s="45" t="n"/>
    </row>
    <row r="533" ht="13" customHeight="1" s="236">
      <c r="D533" s="45" t="n"/>
      <c r="E533" s="45" t="n"/>
    </row>
    <row r="534" ht="13" customHeight="1" s="236">
      <c r="D534" s="45" t="n"/>
      <c r="E534" s="45" t="n"/>
    </row>
    <row r="535" ht="13" customHeight="1" s="236">
      <c r="D535" s="45" t="n"/>
      <c r="E535" s="45" t="n"/>
    </row>
    <row r="536" ht="13" customHeight="1" s="236">
      <c r="D536" s="45" t="n"/>
      <c r="E536" s="45" t="n"/>
    </row>
    <row r="537" ht="13" customHeight="1" s="236">
      <c r="D537" s="45" t="n"/>
      <c r="E537" s="45" t="n"/>
    </row>
    <row r="538" ht="13" customHeight="1" s="236">
      <c r="D538" s="45" t="n"/>
      <c r="E538" s="45" t="n"/>
    </row>
    <row r="539" ht="13" customHeight="1" s="236">
      <c r="D539" s="45" t="n"/>
      <c r="E539" s="45" t="n"/>
    </row>
    <row r="540" ht="13" customHeight="1" s="236">
      <c r="D540" s="45" t="n"/>
      <c r="E540" s="45" t="n"/>
    </row>
    <row r="541" ht="13" customHeight="1" s="236">
      <c r="D541" s="45" t="n"/>
      <c r="E541" s="45" t="n"/>
    </row>
    <row r="542" ht="13" customHeight="1" s="236">
      <c r="D542" s="45" t="n"/>
      <c r="E542" s="45" t="n"/>
    </row>
    <row r="543" ht="13" customHeight="1" s="236">
      <c r="D543" s="45" t="n"/>
      <c r="E543" s="45" t="n"/>
    </row>
    <row r="544" ht="13" customHeight="1" s="236">
      <c r="D544" s="45" t="n"/>
      <c r="E544" s="45" t="n"/>
    </row>
    <row r="545" ht="13" customHeight="1" s="236">
      <c r="D545" s="45" t="n"/>
      <c r="E545" s="45" t="n"/>
    </row>
    <row r="546" ht="13" customHeight="1" s="236">
      <c r="D546" s="45" t="n"/>
      <c r="E546" s="45" t="n"/>
    </row>
    <row r="547" ht="13" customHeight="1" s="236">
      <c r="D547" s="45" t="n"/>
      <c r="E547" s="45" t="n"/>
    </row>
    <row r="548" ht="13" customHeight="1" s="236">
      <c r="D548" s="45" t="n"/>
      <c r="E548" s="45" t="n"/>
    </row>
    <row r="549" ht="13" customHeight="1" s="236">
      <c r="D549" s="45" t="n"/>
      <c r="E549" s="45" t="n"/>
    </row>
    <row r="550" ht="13" customHeight="1" s="236">
      <c r="D550" s="45" t="n"/>
      <c r="E550" s="45" t="n"/>
    </row>
    <row r="551" ht="13" customHeight="1" s="236">
      <c r="D551" s="45" t="n"/>
      <c r="E551" s="45" t="n"/>
    </row>
    <row r="552" ht="13" customHeight="1" s="236">
      <c r="D552" s="45" t="n"/>
      <c r="E552" s="45" t="n"/>
    </row>
    <row r="553" ht="13" customHeight="1" s="236">
      <c r="D553" s="45" t="n"/>
      <c r="E553" s="45" t="n"/>
    </row>
    <row r="554" ht="13" customHeight="1" s="236">
      <c r="D554" s="45" t="n"/>
      <c r="E554" s="45" t="n"/>
    </row>
    <row r="555" ht="13" customHeight="1" s="236">
      <c r="D555" s="45" t="n"/>
      <c r="E555" s="45" t="n"/>
    </row>
    <row r="556" ht="13" customHeight="1" s="236">
      <c r="D556" s="45" t="n"/>
      <c r="E556" s="45" t="n"/>
    </row>
    <row r="557" ht="13" customHeight="1" s="236">
      <c r="D557" s="45" t="n"/>
      <c r="E557" s="45" t="n"/>
    </row>
    <row r="558" ht="13" customHeight="1" s="236">
      <c r="D558" s="45" t="n"/>
      <c r="E558" s="45" t="n"/>
    </row>
    <row r="559" ht="13" customHeight="1" s="236">
      <c r="D559" s="45" t="n"/>
      <c r="E559" s="45" t="n"/>
    </row>
    <row r="560" ht="13" customHeight="1" s="236">
      <c r="D560" s="45" t="n"/>
      <c r="E560" s="45" t="n"/>
    </row>
    <row r="561" ht="13" customHeight="1" s="236">
      <c r="D561" s="45" t="n"/>
      <c r="E561" s="45" t="n"/>
    </row>
    <row r="562" ht="13" customHeight="1" s="236">
      <c r="D562" s="45" t="n"/>
      <c r="E562" s="45" t="n"/>
    </row>
    <row r="563" ht="13" customHeight="1" s="236">
      <c r="D563" s="45" t="n"/>
      <c r="E563" s="45" t="n"/>
    </row>
    <row r="564" ht="13" customHeight="1" s="236">
      <c r="D564" s="45" t="n"/>
      <c r="E564" s="45" t="n"/>
    </row>
    <row r="565" ht="13" customHeight="1" s="236">
      <c r="D565" s="45" t="n"/>
      <c r="E565" s="45" t="n"/>
    </row>
    <row r="566" ht="13" customHeight="1" s="236">
      <c r="D566" s="45" t="n"/>
      <c r="E566" s="45" t="n"/>
    </row>
    <row r="567" ht="13" customHeight="1" s="236">
      <c r="D567" s="45" t="n"/>
      <c r="E567" s="45" t="n"/>
    </row>
    <row r="568" ht="13" customHeight="1" s="236">
      <c r="D568" s="45" t="n"/>
      <c r="E568" s="45" t="n"/>
    </row>
    <row r="569" ht="13" customHeight="1" s="236">
      <c r="D569" s="45" t="n"/>
      <c r="E569" s="45" t="n"/>
    </row>
    <row r="570" ht="13" customHeight="1" s="236">
      <c r="D570" s="45" t="n"/>
      <c r="E570" s="45" t="n"/>
    </row>
    <row r="571" ht="13" customHeight="1" s="236">
      <c r="D571" s="45" t="n"/>
      <c r="E571" s="45" t="n"/>
    </row>
    <row r="572" ht="13" customHeight="1" s="236">
      <c r="D572" s="45" t="n"/>
      <c r="E572" s="45" t="n"/>
    </row>
    <row r="573" ht="13" customHeight="1" s="236">
      <c r="D573" s="45" t="n"/>
      <c r="E573" s="45" t="n"/>
    </row>
    <row r="574" ht="13" customHeight="1" s="236">
      <c r="D574" s="45" t="n"/>
      <c r="E574" s="45" t="n"/>
    </row>
    <row r="575" ht="13" customHeight="1" s="236">
      <c r="D575" s="45" t="n"/>
      <c r="E575" s="45" t="n"/>
    </row>
    <row r="576" ht="13" customHeight="1" s="236">
      <c r="D576" s="45" t="n"/>
      <c r="E576" s="45" t="n"/>
    </row>
    <row r="577" ht="13" customHeight="1" s="236">
      <c r="D577" s="45" t="n"/>
      <c r="E577" s="45" t="n"/>
    </row>
    <row r="578" ht="13" customHeight="1" s="236">
      <c r="D578" s="45" t="n"/>
      <c r="E578" s="45" t="n"/>
    </row>
    <row r="579" ht="13" customHeight="1" s="236">
      <c r="D579" s="45" t="n"/>
      <c r="E579" s="45" t="n"/>
    </row>
    <row r="580" ht="13" customHeight="1" s="236">
      <c r="D580" s="45" t="n"/>
      <c r="E580" s="45" t="n"/>
    </row>
    <row r="581" ht="13" customHeight="1" s="236">
      <c r="D581" s="45" t="n"/>
      <c r="E581" s="45" t="n"/>
    </row>
    <row r="582" ht="13" customHeight="1" s="236">
      <c r="D582" s="45" t="n"/>
      <c r="E582" s="45" t="n"/>
    </row>
    <row r="583" ht="13" customHeight="1" s="236">
      <c r="D583" s="45" t="n"/>
      <c r="E583" s="45" t="n"/>
    </row>
    <row r="584" ht="13" customHeight="1" s="236">
      <c r="D584" s="45" t="n"/>
      <c r="E584" s="45" t="n"/>
    </row>
    <row r="585" ht="13" customHeight="1" s="236">
      <c r="D585" s="45" t="n"/>
      <c r="E585" s="45" t="n"/>
    </row>
    <row r="586" ht="13" customHeight="1" s="236">
      <c r="D586" s="45" t="n"/>
      <c r="E586" s="45" t="n"/>
    </row>
    <row r="587" ht="13" customHeight="1" s="236">
      <c r="D587" s="45" t="n"/>
      <c r="E587" s="45" t="n"/>
    </row>
    <row r="588" ht="13" customHeight="1" s="236">
      <c r="D588" s="45" t="n"/>
      <c r="E588" s="45" t="n"/>
    </row>
    <row r="589" ht="13" customHeight="1" s="236">
      <c r="D589" s="45" t="n"/>
      <c r="E589" s="45" t="n"/>
    </row>
    <row r="590" ht="13" customHeight="1" s="236">
      <c r="D590" s="45" t="n"/>
      <c r="E590" s="45" t="n"/>
    </row>
    <row r="591" ht="13" customHeight="1" s="236">
      <c r="D591" s="45" t="n"/>
      <c r="E591" s="45" t="n"/>
    </row>
    <row r="592" ht="13" customHeight="1" s="236">
      <c r="D592" s="45" t="n"/>
      <c r="E592" s="45" t="n"/>
    </row>
    <row r="593" ht="13" customHeight="1" s="236">
      <c r="D593" s="45" t="n"/>
      <c r="E593" s="45" t="n"/>
    </row>
    <row r="594" ht="13" customHeight="1" s="236">
      <c r="D594" s="45" t="n"/>
      <c r="E594" s="45" t="n"/>
    </row>
    <row r="595" ht="13" customHeight="1" s="236">
      <c r="D595" s="45" t="n"/>
      <c r="E595" s="45" t="n"/>
    </row>
    <row r="596" ht="13" customHeight="1" s="236">
      <c r="D596" s="45" t="n"/>
      <c r="E596" s="45" t="n"/>
    </row>
    <row r="597" ht="13" customHeight="1" s="236">
      <c r="D597" s="45" t="n"/>
      <c r="E597" s="45" t="n"/>
    </row>
    <row r="598" ht="13" customHeight="1" s="236">
      <c r="D598" s="45" t="n"/>
      <c r="E598" s="45" t="n"/>
    </row>
    <row r="599" ht="13" customHeight="1" s="236">
      <c r="D599" s="45" t="n"/>
      <c r="E599" s="45" t="n"/>
    </row>
    <row r="600" ht="13" customHeight="1" s="236">
      <c r="D600" s="45" t="n"/>
      <c r="E600" s="45" t="n"/>
    </row>
    <row r="601" ht="13" customHeight="1" s="236">
      <c r="D601" s="45" t="n"/>
      <c r="E601" s="45" t="n"/>
    </row>
    <row r="602" ht="13" customHeight="1" s="236">
      <c r="D602" s="45" t="n"/>
      <c r="E602" s="45" t="n"/>
    </row>
    <row r="603" ht="13" customHeight="1" s="236">
      <c r="D603" s="45" t="n"/>
      <c r="E603" s="45" t="n"/>
    </row>
    <row r="604" ht="13" customHeight="1" s="236">
      <c r="D604" s="45" t="n"/>
      <c r="E604" s="45" t="n"/>
    </row>
    <row r="605" ht="13" customHeight="1" s="236">
      <c r="D605" s="45" t="n"/>
      <c r="E605" s="45" t="n"/>
    </row>
    <row r="606" ht="13" customHeight="1" s="236">
      <c r="D606" s="45" t="n"/>
      <c r="E606" s="45" t="n"/>
    </row>
    <row r="607" ht="13" customHeight="1" s="236">
      <c r="D607" s="45" t="n"/>
      <c r="E607" s="45" t="n"/>
    </row>
    <row r="608" ht="13" customHeight="1" s="236">
      <c r="D608" s="45" t="n"/>
      <c r="E608" s="45" t="n"/>
    </row>
    <row r="609" ht="13" customHeight="1" s="236">
      <c r="D609" s="45" t="n"/>
      <c r="E609" s="45" t="n"/>
    </row>
    <row r="610" ht="13" customHeight="1" s="236">
      <c r="D610" s="45" t="n"/>
      <c r="E610" s="45" t="n"/>
    </row>
    <row r="611" ht="13" customHeight="1" s="236">
      <c r="D611" s="45" t="n"/>
      <c r="E611" s="45" t="n"/>
    </row>
    <row r="612" ht="13" customHeight="1" s="236">
      <c r="D612" s="45" t="n"/>
      <c r="E612" s="45" t="n"/>
    </row>
    <row r="613" ht="13" customHeight="1" s="236">
      <c r="D613" s="45" t="n"/>
      <c r="E613" s="45" t="n"/>
    </row>
    <row r="614" ht="13" customHeight="1" s="236">
      <c r="D614" s="45" t="n"/>
      <c r="E614" s="45" t="n"/>
    </row>
    <row r="615" ht="13" customHeight="1" s="236">
      <c r="D615" s="45" t="n"/>
      <c r="E615" s="45" t="n"/>
    </row>
    <row r="616" ht="13" customHeight="1" s="236">
      <c r="D616" s="45" t="n"/>
      <c r="E616" s="45" t="n"/>
    </row>
    <row r="617" ht="13" customHeight="1" s="236">
      <c r="D617" s="45" t="n"/>
      <c r="E617" s="45" t="n"/>
    </row>
    <row r="618" ht="13" customHeight="1" s="236">
      <c r="D618" s="45" t="n"/>
      <c r="E618" s="45" t="n"/>
    </row>
    <row r="619" ht="13" customHeight="1" s="236">
      <c r="D619" s="45" t="n"/>
      <c r="E619" s="45" t="n"/>
    </row>
    <row r="620" ht="13" customHeight="1" s="236">
      <c r="D620" s="45" t="n"/>
      <c r="E620" s="45" t="n"/>
    </row>
    <row r="621" ht="13" customHeight="1" s="236">
      <c r="D621" s="45" t="n"/>
      <c r="E621" s="45" t="n"/>
    </row>
    <row r="622" ht="13" customHeight="1" s="236">
      <c r="D622" s="45" t="n"/>
      <c r="E622" s="45" t="n"/>
    </row>
    <row r="623" ht="13" customHeight="1" s="236">
      <c r="D623" s="45" t="n"/>
      <c r="E623" s="45" t="n"/>
    </row>
    <row r="624" ht="13" customHeight="1" s="236">
      <c r="D624" s="45" t="n"/>
      <c r="E624" s="45" t="n"/>
    </row>
    <row r="625" ht="13" customHeight="1" s="236">
      <c r="D625" s="45" t="n"/>
      <c r="E625" s="45" t="n"/>
    </row>
    <row r="626" ht="13" customHeight="1" s="236">
      <c r="D626" s="45" t="n"/>
      <c r="E626" s="45" t="n"/>
    </row>
    <row r="627" ht="13" customHeight="1" s="236">
      <c r="D627" s="45" t="n"/>
      <c r="E627" s="45" t="n"/>
    </row>
    <row r="628" ht="13" customHeight="1" s="236">
      <c r="D628" s="45" t="n"/>
      <c r="E628" s="45" t="n"/>
    </row>
    <row r="629" ht="13" customHeight="1" s="236">
      <c r="D629" s="45" t="n"/>
      <c r="E629" s="45" t="n"/>
    </row>
    <row r="630" ht="13" customHeight="1" s="236">
      <c r="D630" s="45" t="n"/>
      <c r="E630" s="45" t="n"/>
    </row>
    <row r="631" ht="13" customHeight="1" s="236">
      <c r="D631" s="45" t="n"/>
      <c r="E631" s="45" t="n"/>
    </row>
    <row r="632" ht="13" customHeight="1" s="236">
      <c r="D632" s="45" t="n"/>
      <c r="E632" s="45" t="n"/>
    </row>
    <row r="633" ht="13" customHeight="1" s="236">
      <c r="D633" s="45" t="n"/>
      <c r="E633" s="45" t="n"/>
    </row>
    <row r="634" ht="13" customHeight="1" s="236">
      <c r="D634" s="45" t="n"/>
      <c r="E634" s="45" t="n"/>
    </row>
    <row r="635" ht="13" customHeight="1" s="236">
      <c r="D635" s="45" t="n"/>
      <c r="E635" s="45" t="n"/>
    </row>
    <row r="636" ht="13" customHeight="1" s="236">
      <c r="D636" s="45" t="n"/>
      <c r="E636" s="45" t="n"/>
    </row>
    <row r="637" ht="13" customHeight="1" s="236">
      <c r="D637" s="45" t="n"/>
      <c r="E637" s="45" t="n"/>
    </row>
    <row r="638" ht="13" customHeight="1" s="236">
      <c r="D638" s="45" t="n"/>
      <c r="E638" s="45" t="n"/>
    </row>
    <row r="639" ht="13" customHeight="1" s="236">
      <c r="D639" s="45" t="n"/>
      <c r="E639" s="45" t="n"/>
    </row>
    <row r="640" ht="13" customHeight="1" s="236">
      <c r="D640" s="45" t="n"/>
      <c r="E640" s="45" t="n"/>
    </row>
    <row r="641" ht="13" customHeight="1" s="236">
      <c r="D641" s="45" t="n"/>
      <c r="E641" s="45" t="n"/>
    </row>
    <row r="642" ht="13" customHeight="1" s="236">
      <c r="D642" s="45" t="n"/>
      <c r="E642" s="45" t="n"/>
    </row>
    <row r="643" ht="13" customHeight="1" s="236">
      <c r="D643" s="45" t="n"/>
      <c r="E643" s="45" t="n"/>
    </row>
    <row r="644" ht="13" customHeight="1" s="236">
      <c r="D644" s="45" t="n"/>
      <c r="E644" s="45" t="n"/>
    </row>
    <row r="645" ht="13" customHeight="1" s="236">
      <c r="D645" s="45" t="n"/>
      <c r="E645" s="45" t="n"/>
    </row>
    <row r="646" ht="13" customHeight="1" s="236">
      <c r="D646" s="45" t="n"/>
      <c r="E646" s="45" t="n"/>
    </row>
    <row r="647" ht="13" customHeight="1" s="236">
      <c r="D647" s="45" t="n"/>
      <c r="E647" s="45" t="n"/>
    </row>
    <row r="648" ht="13" customHeight="1" s="236">
      <c r="D648" s="45" t="n"/>
      <c r="E648" s="45" t="n"/>
    </row>
    <row r="649" ht="13" customHeight="1" s="236">
      <c r="D649" s="45" t="n"/>
      <c r="E649" s="45" t="n"/>
    </row>
    <row r="650" ht="13" customHeight="1" s="236">
      <c r="D650" s="45" t="n"/>
      <c r="E650" s="45" t="n"/>
    </row>
    <row r="651" ht="13" customHeight="1" s="236">
      <c r="D651" s="45" t="n"/>
      <c r="E651" s="45" t="n"/>
    </row>
    <row r="652" ht="13" customHeight="1" s="236">
      <c r="D652" s="45" t="n"/>
      <c r="E652" s="45" t="n"/>
    </row>
    <row r="653" ht="13" customHeight="1" s="236">
      <c r="D653" s="45" t="n"/>
      <c r="E653" s="45" t="n"/>
    </row>
    <row r="654" ht="13" customHeight="1" s="236">
      <c r="D654" s="45" t="n"/>
      <c r="E654" s="45" t="n"/>
    </row>
    <row r="655" ht="13" customHeight="1" s="236">
      <c r="D655" s="45" t="n"/>
      <c r="E655" s="45" t="n"/>
    </row>
    <row r="656" ht="13" customHeight="1" s="236">
      <c r="D656" s="45" t="n"/>
      <c r="E656" s="45" t="n"/>
    </row>
    <row r="657" ht="13" customHeight="1" s="236">
      <c r="D657" s="45" t="n"/>
      <c r="E657" s="45" t="n"/>
    </row>
    <row r="658" ht="13" customHeight="1" s="236">
      <c r="D658" s="45" t="n"/>
      <c r="E658" s="45" t="n"/>
    </row>
    <row r="659" ht="13" customHeight="1" s="236">
      <c r="D659" s="45" t="n"/>
      <c r="E659" s="45" t="n"/>
    </row>
    <row r="660" ht="13" customHeight="1" s="236">
      <c r="D660" s="45" t="n"/>
      <c r="E660" s="45" t="n"/>
    </row>
    <row r="661" ht="13" customHeight="1" s="236">
      <c r="D661" s="45" t="n"/>
      <c r="E661" s="45" t="n"/>
    </row>
    <row r="662" ht="13" customHeight="1" s="236">
      <c r="D662" s="45" t="n"/>
      <c r="E662" s="45" t="n"/>
    </row>
    <row r="663" ht="13" customHeight="1" s="236">
      <c r="D663" s="45" t="n"/>
      <c r="E663" s="45" t="n"/>
    </row>
    <row r="664" ht="13" customHeight="1" s="236">
      <c r="D664" s="45" t="n"/>
      <c r="E664" s="45" t="n"/>
    </row>
    <row r="665" ht="13" customHeight="1" s="236">
      <c r="D665" s="45" t="n"/>
      <c r="E665" s="45" t="n"/>
    </row>
    <row r="666" ht="13" customHeight="1" s="236">
      <c r="D666" s="45" t="n"/>
      <c r="E666" s="45" t="n"/>
    </row>
    <row r="667" ht="13" customHeight="1" s="236">
      <c r="D667" s="45" t="n"/>
      <c r="E667" s="45" t="n"/>
    </row>
    <row r="668" ht="13" customHeight="1" s="236">
      <c r="D668" s="45" t="n"/>
      <c r="E668" s="45" t="n"/>
    </row>
    <row r="669" ht="13" customHeight="1" s="236">
      <c r="D669" s="45" t="n"/>
      <c r="E669" s="45" t="n"/>
    </row>
    <row r="670" ht="13" customHeight="1" s="236">
      <c r="D670" s="45" t="n"/>
      <c r="E670" s="45" t="n"/>
    </row>
    <row r="671" ht="13" customHeight="1" s="236">
      <c r="D671" s="45" t="n"/>
      <c r="E671" s="45" t="n"/>
    </row>
    <row r="672" ht="13" customHeight="1" s="236">
      <c r="D672" s="45" t="n"/>
      <c r="E672" s="45" t="n"/>
    </row>
    <row r="673" ht="13" customHeight="1" s="236">
      <c r="D673" s="45" t="n"/>
      <c r="E673" s="45" t="n"/>
    </row>
    <row r="674" ht="13" customHeight="1" s="236">
      <c r="D674" s="45" t="n"/>
      <c r="E674" s="45" t="n"/>
    </row>
    <row r="675" ht="13" customHeight="1" s="236">
      <c r="D675" s="45" t="n"/>
      <c r="E675" s="45" t="n"/>
    </row>
    <row r="676" ht="13" customHeight="1" s="236">
      <c r="D676" s="45" t="n"/>
      <c r="E676" s="45" t="n"/>
    </row>
    <row r="677" ht="13" customHeight="1" s="236">
      <c r="D677" s="45" t="n"/>
      <c r="E677" s="45" t="n"/>
    </row>
    <row r="678" ht="13" customHeight="1" s="236">
      <c r="D678" s="45" t="n"/>
      <c r="E678" s="45" t="n"/>
    </row>
    <row r="679" ht="13" customHeight="1" s="236">
      <c r="D679" s="45" t="n"/>
      <c r="E679" s="45" t="n"/>
    </row>
    <row r="680" ht="13" customHeight="1" s="236">
      <c r="D680" s="45" t="n"/>
      <c r="E680" s="45" t="n"/>
    </row>
    <row r="681" ht="13" customHeight="1" s="236">
      <c r="D681" s="45" t="n"/>
      <c r="E681" s="45" t="n"/>
    </row>
    <row r="682" ht="13" customHeight="1" s="236">
      <c r="D682" s="45" t="n"/>
      <c r="E682" s="45" t="n"/>
    </row>
    <row r="683" ht="13" customHeight="1" s="236">
      <c r="D683" s="45" t="n"/>
      <c r="E683" s="45" t="n"/>
    </row>
    <row r="684" ht="13" customHeight="1" s="236">
      <c r="D684" s="45" t="n"/>
      <c r="E684" s="45" t="n"/>
    </row>
    <row r="685" ht="13" customHeight="1" s="236">
      <c r="D685" s="45" t="n"/>
      <c r="E685" s="45" t="n"/>
    </row>
    <row r="686" ht="13" customHeight="1" s="236">
      <c r="D686" s="45" t="n"/>
      <c r="E686" s="45" t="n"/>
    </row>
    <row r="687" ht="13" customHeight="1" s="236">
      <c r="D687" s="45" t="n"/>
      <c r="E687" s="45" t="n"/>
    </row>
    <row r="688" ht="13" customHeight="1" s="236">
      <c r="D688" s="45" t="n"/>
      <c r="E688" s="45" t="n"/>
    </row>
    <row r="689" ht="13" customHeight="1" s="236">
      <c r="D689" s="45" t="n"/>
      <c r="E689" s="45" t="n"/>
    </row>
    <row r="690" ht="13" customHeight="1" s="236">
      <c r="D690" s="45" t="n"/>
      <c r="E690" s="45" t="n"/>
    </row>
    <row r="691" ht="13" customHeight="1" s="236">
      <c r="D691" s="45" t="n"/>
      <c r="E691" s="45" t="n"/>
    </row>
    <row r="692" ht="13" customHeight="1" s="236">
      <c r="D692" s="45" t="n"/>
      <c r="E692" s="45" t="n"/>
    </row>
    <row r="693" ht="13" customHeight="1" s="236">
      <c r="D693" s="45" t="n"/>
      <c r="E693" s="45" t="n"/>
    </row>
    <row r="694" ht="13" customHeight="1" s="236">
      <c r="D694" s="45" t="n"/>
      <c r="E694" s="45" t="n"/>
    </row>
    <row r="695" ht="13" customHeight="1" s="236">
      <c r="D695" s="45" t="n"/>
      <c r="E695" s="45" t="n"/>
    </row>
    <row r="696" ht="13" customHeight="1" s="236">
      <c r="D696" s="45" t="n"/>
      <c r="E696" s="45" t="n"/>
    </row>
    <row r="697" ht="13" customHeight="1" s="236">
      <c r="D697" s="45" t="n"/>
      <c r="E697" s="45" t="n"/>
    </row>
    <row r="698" ht="13" customHeight="1" s="236">
      <c r="D698" s="45" t="n"/>
      <c r="E698" s="45" t="n"/>
    </row>
    <row r="699" ht="13" customHeight="1" s="236">
      <c r="D699" s="45" t="n"/>
      <c r="E699" s="45" t="n"/>
    </row>
    <row r="700" ht="13" customHeight="1" s="236">
      <c r="D700" s="45" t="n"/>
      <c r="E700" s="45" t="n"/>
    </row>
    <row r="701" ht="13" customHeight="1" s="236">
      <c r="D701" s="45" t="n"/>
      <c r="E701" s="45" t="n"/>
    </row>
    <row r="702" ht="13" customHeight="1" s="236">
      <c r="D702" s="45" t="n"/>
      <c r="E702" s="45" t="n"/>
    </row>
    <row r="703" ht="13" customHeight="1" s="236">
      <c r="D703" s="45" t="n"/>
      <c r="E703" s="45" t="n"/>
    </row>
    <row r="704" ht="13" customHeight="1" s="236">
      <c r="D704" s="45" t="n"/>
      <c r="E704" s="45" t="n"/>
    </row>
    <row r="705" ht="13" customHeight="1" s="236">
      <c r="D705" s="45" t="n"/>
      <c r="E705" s="45" t="n"/>
    </row>
    <row r="706" ht="13" customHeight="1" s="236">
      <c r="D706" s="45" t="n"/>
      <c r="E706" s="45" t="n"/>
    </row>
    <row r="707" ht="13" customHeight="1" s="236">
      <c r="D707" s="45" t="n"/>
      <c r="E707" s="45" t="n"/>
    </row>
    <row r="708" ht="13" customHeight="1" s="236">
      <c r="D708" s="45" t="n"/>
      <c r="E708" s="45" t="n"/>
    </row>
    <row r="709" ht="13" customHeight="1" s="236">
      <c r="D709" s="45" t="n"/>
      <c r="E709" s="45" t="n"/>
    </row>
    <row r="710" ht="13" customHeight="1" s="236">
      <c r="D710" s="45" t="n"/>
      <c r="E710" s="45" t="n"/>
    </row>
    <row r="711" ht="13" customHeight="1" s="236">
      <c r="D711" s="45" t="n"/>
      <c r="E711" s="45" t="n"/>
    </row>
    <row r="712" ht="13" customHeight="1" s="236">
      <c r="D712" s="45" t="n"/>
      <c r="E712" s="45" t="n"/>
    </row>
    <row r="713" ht="13" customHeight="1" s="236">
      <c r="D713" s="45" t="n"/>
      <c r="E713" s="45" t="n"/>
    </row>
    <row r="714" ht="13" customHeight="1" s="236">
      <c r="D714" s="45" t="n"/>
      <c r="E714" s="45" t="n"/>
    </row>
    <row r="715" ht="13" customHeight="1" s="236">
      <c r="D715" s="45" t="n"/>
      <c r="E715" s="45" t="n"/>
    </row>
    <row r="716" ht="13" customHeight="1" s="236">
      <c r="D716" s="45" t="n"/>
      <c r="E716" s="45" t="n"/>
    </row>
    <row r="717" ht="13" customHeight="1" s="236">
      <c r="D717" s="45" t="n"/>
      <c r="E717" s="45" t="n"/>
    </row>
    <row r="718" ht="13" customHeight="1" s="236">
      <c r="D718" s="45" t="n"/>
      <c r="E718" s="45" t="n"/>
    </row>
    <row r="719" ht="13" customHeight="1" s="236">
      <c r="D719" s="45" t="n"/>
      <c r="E719" s="45" t="n"/>
    </row>
    <row r="720" ht="13" customHeight="1" s="236">
      <c r="D720" s="45" t="n"/>
      <c r="E720" s="45" t="n"/>
    </row>
    <row r="721" ht="13" customHeight="1" s="236">
      <c r="D721" s="45" t="n"/>
      <c r="E721" s="45" t="n"/>
    </row>
    <row r="722" ht="13" customHeight="1" s="236">
      <c r="D722" s="45" t="n"/>
      <c r="E722" s="45" t="n"/>
    </row>
    <row r="723" ht="13" customHeight="1" s="236">
      <c r="D723" s="45" t="n"/>
      <c r="E723" s="45" t="n"/>
    </row>
    <row r="724" ht="13" customHeight="1" s="236">
      <c r="D724" s="45" t="n"/>
      <c r="E724" s="45" t="n"/>
    </row>
    <row r="725" ht="13" customHeight="1" s="236">
      <c r="D725" s="45" t="n"/>
      <c r="E725" s="45" t="n"/>
    </row>
    <row r="726" ht="13" customHeight="1" s="236">
      <c r="D726" s="45" t="n"/>
      <c r="E726" s="45" t="n"/>
    </row>
    <row r="727" ht="13" customHeight="1" s="236">
      <c r="D727" s="45" t="n"/>
      <c r="E727" s="45" t="n"/>
    </row>
    <row r="728" ht="13" customHeight="1" s="236">
      <c r="D728" s="45" t="n"/>
      <c r="E728" s="45" t="n"/>
    </row>
    <row r="729" ht="13" customHeight="1" s="236">
      <c r="D729" s="45" t="n"/>
      <c r="E729" s="45" t="n"/>
    </row>
    <row r="730" ht="13" customHeight="1" s="236">
      <c r="D730" s="45" t="n"/>
      <c r="E730" s="45" t="n"/>
    </row>
    <row r="731" ht="13" customHeight="1" s="236">
      <c r="D731" s="45" t="n"/>
      <c r="E731" s="45" t="n"/>
    </row>
    <row r="732" ht="13" customHeight="1" s="236">
      <c r="D732" s="45" t="n"/>
      <c r="E732" s="45" t="n"/>
    </row>
    <row r="733" ht="13" customHeight="1" s="236">
      <c r="D733" s="45" t="n"/>
      <c r="E733" s="45" t="n"/>
    </row>
    <row r="734" ht="13" customHeight="1" s="236">
      <c r="D734" s="45" t="n"/>
      <c r="E734" s="45" t="n"/>
    </row>
    <row r="735" ht="13" customHeight="1" s="236">
      <c r="D735" s="45" t="n"/>
      <c r="E735" s="45" t="n"/>
    </row>
    <row r="736" ht="13" customHeight="1" s="236">
      <c r="D736" s="45" t="n"/>
      <c r="E736" s="45" t="n"/>
    </row>
    <row r="737" ht="13" customHeight="1" s="236">
      <c r="D737" s="45" t="n"/>
      <c r="E737" s="45" t="n"/>
    </row>
    <row r="738" ht="13" customHeight="1" s="236">
      <c r="D738" s="45" t="n"/>
      <c r="E738" s="45" t="n"/>
    </row>
    <row r="739" ht="13" customHeight="1" s="236">
      <c r="D739" s="45" t="n"/>
      <c r="E739" s="45" t="n"/>
    </row>
    <row r="740" ht="13" customHeight="1" s="236">
      <c r="D740" s="45" t="n"/>
      <c r="E740" s="45" t="n"/>
    </row>
    <row r="741" ht="13" customHeight="1" s="236">
      <c r="D741" s="45" t="n"/>
      <c r="E741" s="45" t="n"/>
    </row>
    <row r="742" ht="13" customHeight="1" s="236">
      <c r="D742" s="45" t="n"/>
      <c r="E742" s="45" t="n"/>
    </row>
    <row r="743" ht="13" customHeight="1" s="236">
      <c r="D743" s="45" t="n"/>
      <c r="E743" s="45" t="n"/>
    </row>
    <row r="744" ht="13" customHeight="1" s="236">
      <c r="D744" s="45" t="n"/>
      <c r="E744" s="45" t="n"/>
    </row>
    <row r="745" ht="13" customHeight="1" s="236">
      <c r="D745" s="45" t="n"/>
      <c r="E745" s="45" t="n"/>
    </row>
    <row r="746" ht="13" customHeight="1" s="236">
      <c r="D746" s="45" t="n"/>
      <c r="E746" s="45" t="n"/>
    </row>
    <row r="747" ht="13" customHeight="1" s="236">
      <c r="D747" s="45" t="n"/>
      <c r="E747" s="45" t="n"/>
    </row>
    <row r="748" ht="13" customHeight="1" s="236">
      <c r="D748" s="45" t="n"/>
      <c r="E748" s="45" t="n"/>
    </row>
    <row r="749" ht="13" customHeight="1" s="236">
      <c r="D749" s="45" t="n"/>
      <c r="E749" s="45" t="n"/>
    </row>
    <row r="750" ht="13" customHeight="1" s="236">
      <c r="D750" s="45" t="n"/>
      <c r="E750" s="45" t="n"/>
    </row>
    <row r="751" ht="13" customHeight="1" s="236">
      <c r="D751" s="45" t="n"/>
      <c r="E751" s="45" t="n"/>
    </row>
    <row r="752" ht="13" customHeight="1" s="236">
      <c r="D752" s="45" t="n"/>
      <c r="E752" s="45" t="n"/>
    </row>
    <row r="753" ht="13" customHeight="1" s="236">
      <c r="D753" s="45" t="n"/>
      <c r="E753" s="45" t="n"/>
    </row>
    <row r="754" ht="13" customHeight="1" s="236">
      <c r="D754" s="45" t="n"/>
      <c r="E754" s="45" t="n"/>
    </row>
    <row r="755" ht="13" customHeight="1" s="236">
      <c r="D755" s="45" t="n"/>
      <c r="E755" s="45" t="n"/>
    </row>
    <row r="756" ht="13" customHeight="1" s="236">
      <c r="D756" s="45" t="n"/>
      <c r="E756" s="45" t="n"/>
    </row>
    <row r="757" ht="13" customHeight="1" s="236">
      <c r="D757" s="45" t="n"/>
      <c r="E757" s="45" t="n"/>
    </row>
    <row r="758" ht="13" customHeight="1" s="236">
      <c r="D758" s="45" t="n"/>
      <c r="E758" s="45" t="n"/>
    </row>
    <row r="759" ht="13" customHeight="1" s="236">
      <c r="D759" s="45" t="n"/>
      <c r="E759" s="45" t="n"/>
    </row>
    <row r="760" ht="13" customHeight="1" s="236">
      <c r="D760" s="45" t="n"/>
      <c r="E760" s="45" t="n"/>
    </row>
    <row r="761" ht="13" customHeight="1" s="236">
      <c r="D761" s="45" t="n"/>
      <c r="E761" s="45" t="n"/>
    </row>
    <row r="762" ht="13" customHeight="1" s="236">
      <c r="D762" s="45" t="n"/>
      <c r="E762" s="45" t="n"/>
    </row>
    <row r="763" ht="13" customHeight="1" s="236">
      <c r="D763" s="45" t="n"/>
      <c r="E763" s="45" t="n"/>
    </row>
    <row r="764" ht="13" customHeight="1" s="236">
      <c r="D764" s="45" t="n"/>
      <c r="E764" s="45" t="n"/>
    </row>
    <row r="765" ht="13" customHeight="1" s="236">
      <c r="D765" s="45" t="n"/>
      <c r="E765" s="45" t="n"/>
    </row>
    <row r="766" ht="13" customHeight="1" s="236">
      <c r="D766" s="45" t="n"/>
      <c r="E766" s="45" t="n"/>
    </row>
    <row r="767" ht="13" customHeight="1" s="236">
      <c r="D767" s="45" t="n"/>
      <c r="E767" s="45" t="n"/>
    </row>
    <row r="768" ht="13" customHeight="1" s="236">
      <c r="D768" s="45" t="n"/>
      <c r="E768" s="45" t="n"/>
    </row>
    <row r="769" ht="13" customHeight="1" s="236">
      <c r="D769" s="45" t="n"/>
      <c r="E769" s="45" t="n"/>
    </row>
    <row r="770" ht="13" customHeight="1" s="236">
      <c r="D770" s="45" t="n"/>
      <c r="E770" s="45" t="n"/>
    </row>
    <row r="771" ht="13" customHeight="1" s="236">
      <c r="D771" s="45" t="n"/>
      <c r="E771" s="45" t="n"/>
    </row>
    <row r="772" ht="13" customHeight="1" s="236">
      <c r="D772" s="45" t="n"/>
      <c r="E772" s="45" t="n"/>
    </row>
    <row r="773" ht="13" customHeight="1" s="236">
      <c r="D773" s="45" t="n"/>
      <c r="E773" s="45" t="n"/>
    </row>
    <row r="774" ht="13" customHeight="1" s="236">
      <c r="D774" s="45" t="n"/>
      <c r="E774" s="45" t="n"/>
    </row>
    <row r="775" ht="13" customHeight="1" s="236">
      <c r="D775" s="45" t="n"/>
      <c r="E775" s="45" t="n"/>
    </row>
    <row r="776" ht="13" customHeight="1" s="236">
      <c r="D776" s="45" t="n"/>
      <c r="E776" s="45" t="n"/>
    </row>
    <row r="777" ht="13" customHeight="1" s="236">
      <c r="D777" s="45" t="n"/>
      <c r="E777" s="45" t="n"/>
    </row>
    <row r="778" ht="13" customHeight="1" s="236">
      <c r="D778" s="45" t="n"/>
      <c r="E778" s="45" t="n"/>
    </row>
    <row r="779" ht="13" customHeight="1" s="236">
      <c r="D779" s="45" t="n"/>
      <c r="E779" s="45" t="n"/>
    </row>
    <row r="780" ht="13" customHeight="1" s="236">
      <c r="D780" s="45" t="n"/>
      <c r="E780" s="45" t="n"/>
    </row>
    <row r="781" ht="13" customHeight="1" s="236">
      <c r="D781" s="45" t="n"/>
      <c r="E781" s="45" t="n"/>
    </row>
    <row r="782" ht="13" customHeight="1" s="236">
      <c r="D782" s="45" t="n"/>
      <c r="E782" s="45" t="n"/>
    </row>
    <row r="783" ht="13" customHeight="1" s="236">
      <c r="D783" s="45" t="n"/>
      <c r="E783" s="45" t="n"/>
    </row>
    <row r="784" ht="13" customHeight="1" s="236">
      <c r="D784" s="45" t="n"/>
      <c r="E784" s="45" t="n"/>
    </row>
    <row r="785" ht="13" customHeight="1" s="236">
      <c r="D785" s="45" t="n"/>
      <c r="E785" s="45" t="n"/>
    </row>
    <row r="786" ht="13" customHeight="1" s="236">
      <c r="D786" s="45" t="n"/>
      <c r="E786" s="45" t="n"/>
    </row>
    <row r="787" ht="13" customHeight="1" s="236">
      <c r="D787" s="45" t="n"/>
      <c r="E787" s="45" t="n"/>
    </row>
    <row r="788" ht="13" customHeight="1" s="236">
      <c r="D788" s="45" t="n"/>
      <c r="E788" s="45" t="n"/>
    </row>
    <row r="789" ht="13" customHeight="1" s="236">
      <c r="D789" s="45" t="n"/>
      <c r="E789" s="45" t="n"/>
    </row>
    <row r="790" ht="13" customHeight="1" s="236">
      <c r="D790" s="45" t="n"/>
      <c r="E790" s="45" t="n"/>
    </row>
    <row r="791" ht="13" customHeight="1" s="236">
      <c r="D791" s="45" t="n"/>
      <c r="E791" s="45" t="n"/>
    </row>
    <row r="792" ht="13" customHeight="1" s="236">
      <c r="D792" s="45" t="n"/>
      <c r="E792" s="45" t="n"/>
    </row>
    <row r="793" ht="13" customHeight="1" s="236">
      <c r="D793" s="45" t="n"/>
      <c r="E793" s="45" t="n"/>
    </row>
    <row r="794" ht="13" customHeight="1" s="236">
      <c r="D794" s="45" t="n"/>
      <c r="E794" s="45" t="n"/>
    </row>
    <row r="795" ht="13" customHeight="1" s="236">
      <c r="D795" s="45" t="n"/>
      <c r="E795" s="45" t="n"/>
    </row>
    <row r="796" ht="13" customHeight="1" s="236">
      <c r="D796" s="45" t="n"/>
      <c r="E796" s="45" t="n"/>
    </row>
    <row r="797" ht="13" customHeight="1" s="236">
      <c r="D797" s="45" t="n"/>
      <c r="E797" s="45" t="n"/>
    </row>
    <row r="798" ht="13" customHeight="1" s="236">
      <c r="D798" s="45" t="n"/>
      <c r="E798" s="45" t="n"/>
    </row>
    <row r="799" ht="13" customHeight="1" s="236">
      <c r="D799" s="45" t="n"/>
      <c r="E799" s="45" t="n"/>
    </row>
    <row r="800" ht="13" customHeight="1" s="236">
      <c r="D800" s="45" t="n"/>
      <c r="E800" s="45" t="n"/>
    </row>
    <row r="801" ht="13" customHeight="1" s="236">
      <c r="D801" s="45" t="n"/>
      <c r="E801" s="45" t="n"/>
    </row>
    <row r="802" ht="13" customHeight="1" s="236">
      <c r="D802" s="45" t="n"/>
      <c r="E802" s="45" t="n"/>
    </row>
    <row r="803" ht="13" customHeight="1" s="236">
      <c r="D803" s="45" t="n"/>
      <c r="E803" s="45" t="n"/>
    </row>
    <row r="804" ht="13" customHeight="1" s="236">
      <c r="D804" s="45" t="n"/>
      <c r="E804" s="45" t="n"/>
    </row>
    <row r="805" ht="13" customHeight="1" s="236">
      <c r="D805" s="45" t="n"/>
      <c r="E805" s="45" t="n"/>
    </row>
    <row r="806" ht="13" customHeight="1" s="236">
      <c r="D806" s="45" t="n"/>
      <c r="E806" s="45" t="n"/>
    </row>
    <row r="807" ht="13" customHeight="1" s="236">
      <c r="D807" s="45" t="n"/>
      <c r="E807" s="45" t="n"/>
    </row>
    <row r="808" ht="13" customHeight="1" s="236">
      <c r="D808" s="45" t="n"/>
      <c r="E808" s="45" t="n"/>
    </row>
    <row r="809" ht="13" customHeight="1" s="236">
      <c r="D809" s="45" t="n"/>
      <c r="E809" s="45" t="n"/>
    </row>
    <row r="810" ht="13" customHeight="1" s="236">
      <c r="D810" s="45" t="n"/>
      <c r="E810" s="45" t="n"/>
    </row>
    <row r="811" ht="13" customHeight="1" s="236">
      <c r="D811" s="45" t="n"/>
      <c r="E811" s="45" t="n"/>
    </row>
    <row r="812" ht="13" customHeight="1" s="236">
      <c r="D812" s="45" t="n"/>
      <c r="E812" s="45" t="n"/>
    </row>
    <row r="813" ht="13" customHeight="1" s="236">
      <c r="D813" s="45" t="n"/>
      <c r="E813" s="45" t="n"/>
    </row>
    <row r="814" ht="13" customHeight="1" s="236">
      <c r="D814" s="45" t="n"/>
      <c r="E814" s="45" t="n"/>
    </row>
    <row r="815" ht="13" customHeight="1" s="236">
      <c r="D815" s="45" t="n"/>
      <c r="E815" s="45" t="n"/>
    </row>
    <row r="816" ht="13" customHeight="1" s="236">
      <c r="D816" s="45" t="n"/>
      <c r="E816" s="45" t="n"/>
    </row>
    <row r="817" ht="13" customHeight="1" s="236">
      <c r="D817" s="45" t="n"/>
      <c r="E817" s="45" t="n"/>
    </row>
    <row r="818" ht="13" customHeight="1" s="236">
      <c r="D818" s="45" t="n"/>
      <c r="E818" s="45" t="n"/>
    </row>
    <row r="819" ht="13" customHeight="1" s="236">
      <c r="D819" s="45" t="n"/>
      <c r="E819" s="45" t="n"/>
    </row>
    <row r="820" ht="13" customHeight="1" s="236">
      <c r="D820" s="45" t="n"/>
      <c r="E820" s="45" t="n"/>
    </row>
    <row r="821" ht="13" customHeight="1" s="236">
      <c r="D821" s="45" t="n"/>
      <c r="E821" s="45" t="n"/>
    </row>
    <row r="822" ht="13" customHeight="1" s="236">
      <c r="D822" s="45" t="n"/>
      <c r="E822" s="45" t="n"/>
    </row>
    <row r="823" ht="13" customHeight="1" s="236">
      <c r="D823" s="45" t="n"/>
      <c r="E823" s="45" t="n"/>
    </row>
    <row r="824" ht="13" customHeight="1" s="236">
      <c r="D824" s="45" t="n"/>
      <c r="E824" s="45" t="n"/>
    </row>
    <row r="825" ht="13" customHeight="1" s="236">
      <c r="D825" s="45" t="n"/>
      <c r="E825" s="45" t="n"/>
    </row>
    <row r="826" ht="13" customHeight="1" s="236">
      <c r="D826" s="45" t="n"/>
      <c r="E826" s="45" t="n"/>
    </row>
    <row r="827" ht="13" customHeight="1" s="236">
      <c r="D827" s="45" t="n"/>
      <c r="E827" s="45" t="n"/>
    </row>
    <row r="828" ht="13" customHeight="1" s="236">
      <c r="D828" s="45" t="n"/>
      <c r="E828" s="45" t="n"/>
    </row>
    <row r="829" ht="13" customHeight="1" s="236">
      <c r="D829" s="45" t="n"/>
      <c r="E829" s="45" t="n"/>
    </row>
    <row r="830" ht="13" customHeight="1" s="236">
      <c r="D830" s="45" t="n"/>
      <c r="E830" s="45" t="n"/>
    </row>
    <row r="831" ht="13" customHeight="1" s="236">
      <c r="D831" s="45" t="n"/>
      <c r="E831" s="45" t="n"/>
    </row>
    <row r="832" ht="13" customHeight="1" s="236">
      <c r="D832" s="45" t="n"/>
      <c r="E832" s="45" t="n"/>
    </row>
    <row r="833" ht="13" customHeight="1" s="236">
      <c r="D833" s="45" t="n"/>
      <c r="E833" s="45" t="n"/>
    </row>
    <row r="834" ht="13" customHeight="1" s="236">
      <c r="D834" s="45" t="n"/>
      <c r="E834" s="45" t="n"/>
    </row>
    <row r="835" ht="13" customHeight="1" s="236">
      <c r="D835" s="45" t="n"/>
      <c r="E835" s="45" t="n"/>
    </row>
    <row r="836" ht="13" customHeight="1" s="236">
      <c r="D836" s="45" t="n"/>
      <c r="E836" s="45" t="n"/>
    </row>
    <row r="837" ht="13" customHeight="1" s="236">
      <c r="D837" s="45" t="n"/>
      <c r="E837" s="45" t="n"/>
    </row>
    <row r="838" ht="13" customHeight="1" s="236">
      <c r="D838" s="45" t="n"/>
      <c r="E838" s="45" t="n"/>
    </row>
    <row r="839" ht="13" customHeight="1" s="236">
      <c r="D839" s="45" t="n"/>
      <c r="E839" s="45" t="n"/>
    </row>
    <row r="840" ht="13" customHeight="1" s="236">
      <c r="D840" s="45" t="n"/>
      <c r="E840" s="45" t="n"/>
    </row>
    <row r="841" ht="13" customHeight="1" s="236">
      <c r="D841" s="45" t="n"/>
      <c r="E841" s="45" t="n"/>
    </row>
    <row r="842" ht="13" customHeight="1" s="236">
      <c r="D842" s="45" t="n"/>
      <c r="E842" s="45" t="n"/>
    </row>
    <row r="843" ht="13" customHeight="1" s="236">
      <c r="D843" s="45" t="n"/>
      <c r="E843" s="45" t="n"/>
    </row>
    <row r="844" ht="13" customHeight="1" s="236">
      <c r="D844" s="45" t="n"/>
      <c r="E844" s="45" t="n"/>
    </row>
    <row r="845" ht="13" customHeight="1" s="236">
      <c r="D845" s="45" t="n"/>
      <c r="E845" s="45" t="n"/>
    </row>
    <row r="846" ht="13" customHeight="1" s="236">
      <c r="D846" s="45" t="n"/>
      <c r="E846" s="45" t="n"/>
    </row>
    <row r="847" ht="13" customHeight="1" s="236">
      <c r="D847" s="45" t="n"/>
      <c r="E847" s="45" t="n"/>
    </row>
    <row r="848" ht="13" customHeight="1" s="236">
      <c r="D848" s="45" t="n"/>
      <c r="E848" s="45" t="n"/>
    </row>
    <row r="849" ht="13" customHeight="1" s="236">
      <c r="D849" s="45" t="n"/>
      <c r="E849" s="45" t="n"/>
    </row>
    <row r="850" ht="13" customHeight="1" s="236">
      <c r="D850" s="45" t="n"/>
      <c r="E850" s="45" t="n"/>
    </row>
    <row r="851" ht="13" customHeight="1" s="236">
      <c r="D851" s="45" t="n"/>
      <c r="E851" s="45" t="n"/>
    </row>
    <row r="852" ht="13" customHeight="1" s="236">
      <c r="D852" s="45" t="n"/>
      <c r="E852" s="45" t="n"/>
    </row>
    <row r="853" ht="13" customHeight="1" s="236">
      <c r="D853" s="45" t="n"/>
      <c r="E853" s="45" t="n"/>
    </row>
    <row r="854" ht="13" customHeight="1" s="236">
      <c r="D854" s="45" t="n"/>
      <c r="E854" s="45" t="n"/>
    </row>
    <row r="855" ht="13" customHeight="1" s="236">
      <c r="D855" s="45" t="n"/>
      <c r="E855" s="45" t="n"/>
    </row>
    <row r="856" ht="13" customHeight="1" s="236">
      <c r="D856" s="45" t="n"/>
      <c r="E856" s="45" t="n"/>
    </row>
    <row r="857" ht="13" customHeight="1" s="236">
      <c r="D857" s="45" t="n"/>
      <c r="E857" s="45" t="n"/>
    </row>
    <row r="858" ht="13" customHeight="1" s="236">
      <c r="D858" s="45" t="n"/>
      <c r="E858" s="45" t="n"/>
    </row>
    <row r="859" ht="13" customHeight="1" s="236">
      <c r="D859" s="45" t="n"/>
      <c r="E859" s="45" t="n"/>
    </row>
    <row r="860" ht="13" customHeight="1" s="236">
      <c r="D860" s="45" t="n"/>
      <c r="E860" s="45" t="n"/>
    </row>
    <row r="861" ht="13" customHeight="1" s="236">
      <c r="D861" s="45" t="n"/>
      <c r="E861" s="45" t="n"/>
    </row>
    <row r="862" ht="13" customHeight="1" s="236">
      <c r="D862" s="45" t="n"/>
      <c r="E862" s="45" t="n"/>
    </row>
    <row r="863" ht="13" customHeight="1" s="236">
      <c r="D863" s="45" t="n"/>
      <c r="E863" s="45" t="n"/>
    </row>
    <row r="864" ht="13" customHeight="1" s="236">
      <c r="D864" s="45" t="n"/>
      <c r="E864" s="45" t="n"/>
    </row>
    <row r="865" ht="13" customHeight="1" s="236">
      <c r="D865" s="45" t="n"/>
      <c r="E865" s="45" t="n"/>
    </row>
    <row r="866" ht="13" customHeight="1" s="236">
      <c r="D866" s="45" t="n"/>
      <c r="E866" s="45" t="n"/>
    </row>
    <row r="867" ht="13" customHeight="1" s="236">
      <c r="D867" s="45" t="n"/>
      <c r="E867" s="45" t="n"/>
    </row>
    <row r="868" ht="13" customHeight="1" s="236">
      <c r="D868" s="45" t="n"/>
      <c r="E868" s="45" t="n"/>
    </row>
    <row r="869" ht="13" customHeight="1" s="236">
      <c r="D869" s="45" t="n"/>
      <c r="E869" s="45" t="n"/>
    </row>
    <row r="870" ht="13" customHeight="1" s="236">
      <c r="D870" s="45" t="n"/>
      <c r="E870" s="45" t="n"/>
    </row>
    <row r="871" ht="13" customHeight="1" s="236">
      <c r="D871" s="45" t="n"/>
      <c r="E871" s="45" t="n"/>
    </row>
    <row r="872" ht="13" customHeight="1" s="236">
      <c r="D872" s="45" t="n"/>
      <c r="E872" s="45" t="n"/>
    </row>
    <row r="873" ht="13" customHeight="1" s="236">
      <c r="D873" s="45" t="n"/>
      <c r="E873" s="45" t="n"/>
    </row>
    <row r="874" ht="13" customHeight="1" s="236">
      <c r="D874" s="45" t="n"/>
      <c r="E874" s="45" t="n"/>
    </row>
    <row r="875" ht="13" customHeight="1" s="236">
      <c r="D875" s="45" t="n"/>
      <c r="E875" s="45" t="n"/>
    </row>
    <row r="876" ht="13" customHeight="1" s="236">
      <c r="D876" s="45" t="n"/>
      <c r="E876" s="45" t="n"/>
    </row>
    <row r="877" ht="13" customHeight="1" s="236">
      <c r="D877" s="45" t="n"/>
      <c r="E877" s="45" t="n"/>
    </row>
    <row r="878" ht="13" customHeight="1" s="236">
      <c r="D878" s="45" t="n"/>
      <c r="E878" s="45" t="n"/>
    </row>
    <row r="879" ht="13" customHeight="1" s="236">
      <c r="D879" s="45" t="n"/>
      <c r="E879" s="45" t="n"/>
    </row>
    <row r="880" ht="13" customHeight="1" s="236">
      <c r="D880" s="45" t="n"/>
      <c r="E880" s="45" t="n"/>
    </row>
    <row r="881" ht="13" customHeight="1" s="236">
      <c r="D881" s="45" t="n"/>
      <c r="E881" s="45" t="n"/>
    </row>
    <row r="882" ht="13" customHeight="1" s="236">
      <c r="D882" s="45" t="n"/>
      <c r="E882" s="45" t="n"/>
    </row>
    <row r="883" ht="13" customHeight="1" s="236">
      <c r="D883" s="45" t="n"/>
      <c r="E883" s="45" t="n"/>
    </row>
    <row r="884" ht="13" customHeight="1" s="236">
      <c r="D884" s="45" t="n"/>
      <c r="E884" s="45" t="n"/>
    </row>
    <row r="885" ht="13" customHeight="1" s="236">
      <c r="D885" s="45" t="n"/>
      <c r="E885" s="45" t="n"/>
    </row>
    <row r="886" ht="13" customHeight="1" s="236">
      <c r="D886" s="45" t="n"/>
      <c r="E886" s="45" t="n"/>
    </row>
    <row r="887" ht="13" customHeight="1" s="236">
      <c r="D887" s="45" t="n"/>
      <c r="E887" s="45" t="n"/>
    </row>
    <row r="888" ht="13" customHeight="1" s="236">
      <c r="D888" s="45" t="n"/>
      <c r="E888" s="45" t="n"/>
    </row>
    <row r="889" ht="13" customHeight="1" s="236">
      <c r="D889" s="45" t="n"/>
      <c r="E889" s="45" t="n"/>
    </row>
    <row r="890" ht="13" customHeight="1" s="236">
      <c r="D890" s="45" t="n"/>
      <c r="E890" s="45" t="n"/>
    </row>
    <row r="891" ht="13" customHeight="1" s="236">
      <c r="D891" s="45" t="n"/>
      <c r="E891" s="45" t="n"/>
    </row>
    <row r="892" ht="13" customHeight="1" s="236">
      <c r="D892" s="45" t="n"/>
      <c r="E892" s="45" t="n"/>
    </row>
    <row r="893" ht="13" customHeight="1" s="236">
      <c r="D893" s="45" t="n"/>
      <c r="E893" s="45" t="n"/>
    </row>
    <row r="894" ht="13" customHeight="1" s="236">
      <c r="D894" s="45" t="n"/>
      <c r="E894" s="45" t="n"/>
    </row>
    <row r="895" ht="13" customHeight="1" s="236">
      <c r="D895" s="45" t="n"/>
      <c r="E895" s="45" t="n"/>
    </row>
    <row r="896" ht="13" customHeight="1" s="236">
      <c r="D896" s="45" t="n"/>
      <c r="E896" s="45" t="n"/>
    </row>
    <row r="897" ht="13" customHeight="1" s="236">
      <c r="D897" s="45" t="n"/>
      <c r="E897" s="45" t="n"/>
    </row>
    <row r="898" ht="13" customHeight="1" s="236">
      <c r="D898" s="45" t="n"/>
      <c r="E898" s="45" t="n"/>
    </row>
    <row r="899" ht="13" customHeight="1" s="236">
      <c r="D899" s="45" t="n"/>
      <c r="E899" s="45" t="n"/>
    </row>
    <row r="900" ht="13" customHeight="1" s="236">
      <c r="D900" s="45" t="n"/>
      <c r="E900" s="45" t="n"/>
    </row>
    <row r="901" ht="13" customHeight="1" s="236">
      <c r="D901" s="45" t="n"/>
      <c r="E901" s="45" t="n"/>
    </row>
    <row r="902" ht="13" customHeight="1" s="236">
      <c r="D902" s="45" t="n"/>
      <c r="E902" s="45" t="n"/>
    </row>
    <row r="903" ht="13" customHeight="1" s="236">
      <c r="D903" s="45" t="n"/>
      <c r="E903" s="45" t="n"/>
    </row>
    <row r="904" ht="13" customHeight="1" s="236">
      <c r="D904" s="45" t="n"/>
      <c r="E904" s="45" t="n"/>
    </row>
    <row r="905" ht="13" customHeight="1" s="236">
      <c r="D905" s="45" t="n"/>
      <c r="E905" s="45" t="n"/>
    </row>
    <row r="906" ht="13" customHeight="1" s="236">
      <c r="D906" s="45" t="n"/>
      <c r="E906" s="45" t="n"/>
    </row>
    <row r="907" ht="13" customHeight="1" s="236">
      <c r="D907" s="45" t="n"/>
      <c r="E907" s="45" t="n"/>
    </row>
    <row r="908" ht="13" customHeight="1" s="236">
      <c r="D908" s="45" t="n"/>
      <c r="E908" s="45" t="n"/>
    </row>
    <row r="909" ht="13" customHeight="1" s="236">
      <c r="D909" s="45" t="n"/>
      <c r="E909" s="45" t="n"/>
    </row>
    <row r="910" ht="13" customHeight="1" s="236">
      <c r="D910" s="45" t="n"/>
      <c r="E910" s="45" t="n"/>
    </row>
    <row r="911" ht="13" customHeight="1" s="236">
      <c r="D911" s="45" t="n"/>
      <c r="E911" s="45" t="n"/>
    </row>
    <row r="912" ht="13" customHeight="1" s="236">
      <c r="D912" s="45" t="n"/>
      <c r="E912" s="45" t="n"/>
    </row>
    <row r="913" ht="13" customHeight="1" s="236">
      <c r="D913" s="45" t="n"/>
      <c r="E913" s="45" t="n"/>
    </row>
    <row r="914" ht="13" customHeight="1" s="236">
      <c r="D914" s="45" t="n"/>
      <c r="E914" s="45" t="n"/>
    </row>
    <row r="915" ht="13" customHeight="1" s="236">
      <c r="D915" s="45" t="n"/>
      <c r="E915" s="45" t="n"/>
    </row>
    <row r="916" ht="13" customHeight="1" s="236">
      <c r="D916" s="45" t="n"/>
      <c r="E916" s="45" t="n"/>
    </row>
    <row r="917" ht="13" customHeight="1" s="236">
      <c r="D917" s="45" t="n"/>
      <c r="E917" s="45" t="n"/>
    </row>
    <row r="918" ht="13" customHeight="1" s="236">
      <c r="D918" s="45" t="n"/>
      <c r="E918" s="45" t="n"/>
    </row>
    <row r="919" ht="13" customHeight="1" s="236">
      <c r="D919" s="45" t="n"/>
      <c r="E919" s="45" t="n"/>
    </row>
    <row r="920" ht="13" customHeight="1" s="236">
      <c r="D920" s="45" t="n"/>
      <c r="E920" s="45" t="n"/>
    </row>
    <row r="921" ht="13" customHeight="1" s="236">
      <c r="D921" s="45" t="n"/>
      <c r="E921" s="45" t="n"/>
    </row>
    <row r="922" ht="13" customHeight="1" s="236">
      <c r="D922" s="45" t="n"/>
      <c r="E922" s="45" t="n"/>
    </row>
    <row r="923" ht="13" customHeight="1" s="236">
      <c r="D923" s="45" t="n"/>
      <c r="E923" s="45" t="n"/>
    </row>
    <row r="924" ht="13" customHeight="1" s="236">
      <c r="D924" s="45" t="n"/>
      <c r="E924" s="45" t="n"/>
    </row>
    <row r="925" ht="13" customHeight="1" s="236">
      <c r="D925" s="45" t="n"/>
      <c r="E925" s="45" t="n"/>
    </row>
    <row r="926" ht="13" customHeight="1" s="236">
      <c r="D926" s="45" t="n"/>
      <c r="E926" s="45" t="n"/>
    </row>
    <row r="927" ht="13" customHeight="1" s="236">
      <c r="D927" s="45" t="n"/>
      <c r="E927" s="45" t="n"/>
    </row>
    <row r="928" ht="13" customHeight="1" s="236">
      <c r="D928" s="45" t="n"/>
      <c r="E928" s="45" t="n"/>
    </row>
    <row r="929" ht="13" customHeight="1" s="236">
      <c r="D929" s="45" t="n"/>
      <c r="E929" s="45" t="n"/>
    </row>
    <row r="930" ht="13" customHeight="1" s="236">
      <c r="D930" s="45" t="n"/>
      <c r="E930" s="45" t="n"/>
    </row>
    <row r="931" ht="13" customHeight="1" s="236">
      <c r="D931" s="45" t="n"/>
      <c r="E931" s="45" t="n"/>
    </row>
    <row r="932" ht="13" customHeight="1" s="236">
      <c r="D932" s="45" t="n"/>
      <c r="E932" s="45" t="n"/>
    </row>
    <row r="933" ht="13" customHeight="1" s="236">
      <c r="D933" s="45" t="n"/>
      <c r="E933" s="45" t="n"/>
    </row>
    <row r="934" ht="13" customHeight="1" s="236">
      <c r="D934" s="45" t="n"/>
      <c r="E934" s="45" t="n"/>
    </row>
    <row r="935" ht="13" customHeight="1" s="236">
      <c r="D935" s="45" t="n"/>
      <c r="E935" s="45" t="n"/>
    </row>
    <row r="936" ht="13" customHeight="1" s="236">
      <c r="D936" s="45" t="n"/>
      <c r="E936" s="45" t="n"/>
    </row>
    <row r="937" ht="13" customHeight="1" s="236">
      <c r="D937" s="45" t="n"/>
      <c r="E937" s="45" t="n"/>
    </row>
    <row r="938" ht="13" customHeight="1" s="236">
      <c r="D938" s="45" t="n"/>
      <c r="E938" s="45" t="n"/>
    </row>
    <row r="939" ht="13" customHeight="1" s="236">
      <c r="D939" s="45" t="n"/>
      <c r="E939" s="45" t="n"/>
    </row>
    <row r="940" ht="13" customHeight="1" s="236">
      <c r="D940" s="45" t="n"/>
      <c r="E940" s="45" t="n"/>
    </row>
    <row r="941" ht="13" customHeight="1" s="236">
      <c r="D941" s="45" t="n"/>
      <c r="E941" s="45" t="n"/>
    </row>
    <row r="942" ht="13" customHeight="1" s="236">
      <c r="D942" s="45" t="n"/>
      <c r="E942" s="45" t="n"/>
    </row>
    <row r="943" ht="13" customHeight="1" s="236">
      <c r="D943" s="45" t="n"/>
      <c r="E943" s="45" t="n"/>
    </row>
    <row r="944" ht="13" customHeight="1" s="236">
      <c r="D944" s="45" t="n"/>
      <c r="E944" s="45" t="n"/>
    </row>
    <row r="945" ht="13" customHeight="1" s="236">
      <c r="D945" s="45" t="n"/>
      <c r="E945" s="45" t="n"/>
    </row>
    <row r="946" ht="13" customHeight="1" s="236">
      <c r="D946" s="45" t="n"/>
      <c r="E946" s="45" t="n"/>
    </row>
    <row r="947" ht="13" customHeight="1" s="236">
      <c r="D947" s="45" t="n"/>
      <c r="E947" s="45" t="n"/>
    </row>
    <row r="948" ht="13" customHeight="1" s="236">
      <c r="D948" s="45" t="n"/>
      <c r="E948" s="45" t="n"/>
    </row>
    <row r="949" ht="13" customHeight="1" s="236">
      <c r="D949" s="45" t="n"/>
      <c r="E949" s="45" t="n"/>
    </row>
    <row r="950" ht="13" customHeight="1" s="236">
      <c r="D950" s="45" t="n"/>
      <c r="E950" s="45" t="n"/>
    </row>
    <row r="951" ht="13" customHeight="1" s="236">
      <c r="D951" s="45" t="n"/>
      <c r="E951" s="45" t="n"/>
    </row>
    <row r="952" ht="13" customHeight="1" s="236">
      <c r="D952" s="45" t="n"/>
      <c r="E952" s="45" t="n"/>
    </row>
    <row r="953" ht="13" customHeight="1" s="236">
      <c r="D953" s="45" t="n"/>
      <c r="E953" s="45" t="n"/>
    </row>
    <row r="954" ht="13" customHeight="1" s="236">
      <c r="D954" s="45" t="n"/>
      <c r="E954" s="45" t="n"/>
    </row>
    <row r="955" ht="13" customHeight="1" s="236">
      <c r="D955" s="45" t="n"/>
      <c r="E955" s="45" t="n"/>
    </row>
    <row r="956" ht="13" customHeight="1" s="236">
      <c r="D956" s="45" t="n"/>
      <c r="E956" s="45" t="n"/>
    </row>
    <row r="957" ht="13" customHeight="1" s="236">
      <c r="D957" s="45" t="n"/>
      <c r="E957" s="45" t="n"/>
    </row>
    <row r="958" ht="13" customHeight="1" s="236">
      <c r="D958" s="45" t="n"/>
      <c r="E958" s="45" t="n"/>
    </row>
    <row r="959" ht="13" customHeight="1" s="236">
      <c r="D959" s="45" t="n"/>
      <c r="E959" s="45" t="n"/>
    </row>
    <row r="960" ht="13" customHeight="1" s="236">
      <c r="D960" s="45" t="n"/>
      <c r="E960" s="45" t="n"/>
    </row>
    <row r="961" ht="13" customHeight="1" s="236">
      <c r="D961" s="45" t="n"/>
      <c r="E961" s="45" t="n"/>
    </row>
    <row r="962" ht="13" customHeight="1" s="236">
      <c r="D962" s="45" t="n"/>
      <c r="E962" s="45" t="n"/>
    </row>
    <row r="963" ht="13" customHeight="1" s="236">
      <c r="D963" s="45" t="n"/>
      <c r="E963" s="45" t="n"/>
    </row>
    <row r="964" ht="13" customHeight="1" s="236">
      <c r="D964" s="45" t="n"/>
      <c r="E964" s="45" t="n"/>
    </row>
    <row r="965" ht="13" customHeight="1" s="236">
      <c r="D965" s="45" t="n"/>
      <c r="E965" s="45" t="n"/>
    </row>
    <row r="966" ht="13" customHeight="1" s="236">
      <c r="D966" s="45" t="n"/>
      <c r="E966" s="45" t="n"/>
    </row>
    <row r="967" ht="13" customHeight="1" s="236">
      <c r="D967" s="45" t="n"/>
      <c r="E967" s="45" t="n"/>
    </row>
    <row r="968" ht="13" customHeight="1" s="236">
      <c r="D968" s="45" t="n"/>
      <c r="E968" s="45" t="n"/>
    </row>
    <row r="969" ht="13" customHeight="1" s="236">
      <c r="D969" s="45" t="n"/>
      <c r="E969" s="45" t="n"/>
    </row>
    <row r="970" ht="13" customHeight="1" s="236">
      <c r="D970" s="45" t="n"/>
      <c r="E970" s="45" t="n"/>
    </row>
    <row r="971" ht="13" customHeight="1" s="236">
      <c r="D971" s="45" t="n"/>
      <c r="E971" s="45" t="n"/>
    </row>
    <row r="972" ht="13" customHeight="1" s="236">
      <c r="D972" s="45" t="n"/>
      <c r="E972" s="45" t="n"/>
    </row>
    <row r="973" ht="13" customHeight="1" s="236">
      <c r="D973" s="45" t="n"/>
      <c r="E973" s="45" t="n"/>
    </row>
    <row r="974" ht="13" customHeight="1" s="236">
      <c r="D974" s="45" t="n"/>
      <c r="E974" s="45" t="n"/>
    </row>
    <row r="975" ht="13" customHeight="1" s="236">
      <c r="D975" s="45" t="n"/>
      <c r="E975" s="45" t="n"/>
    </row>
    <row r="976" ht="13" customHeight="1" s="236">
      <c r="D976" s="45" t="n"/>
      <c r="E976" s="45" t="n"/>
    </row>
    <row r="977" ht="13" customHeight="1" s="236">
      <c r="D977" s="45" t="n"/>
      <c r="E977" s="45" t="n"/>
    </row>
    <row r="978" ht="13" customHeight="1" s="236">
      <c r="D978" s="45" t="n"/>
      <c r="E978" s="45" t="n"/>
    </row>
    <row r="979" ht="13" customHeight="1" s="236">
      <c r="D979" s="45" t="n"/>
      <c r="E979" s="45" t="n"/>
    </row>
    <row r="980" ht="13" customHeight="1" s="236">
      <c r="D980" s="45" t="n"/>
      <c r="E980" s="45" t="n"/>
    </row>
    <row r="981" ht="13" customHeight="1" s="236">
      <c r="D981" s="45" t="n"/>
      <c r="E981" s="45" t="n"/>
    </row>
    <row r="982" ht="13" customHeight="1" s="236">
      <c r="D982" s="45" t="n"/>
      <c r="E982" s="45" t="n"/>
    </row>
    <row r="983" ht="13" customHeight="1" s="236">
      <c r="D983" s="45" t="n"/>
      <c r="E983" s="45" t="n"/>
    </row>
    <row r="984" ht="13" customHeight="1" s="236">
      <c r="D984" s="45" t="n"/>
      <c r="E984" s="45" t="n"/>
    </row>
    <row r="985" ht="13" customHeight="1" s="236">
      <c r="D985" s="45" t="n"/>
      <c r="E985" s="45" t="n"/>
    </row>
    <row r="986" ht="13" customHeight="1" s="236">
      <c r="D986" s="45" t="n"/>
      <c r="E986" s="45" t="n"/>
    </row>
    <row r="987" ht="13" customHeight="1" s="236">
      <c r="D987" s="45" t="n"/>
      <c r="E987" s="45" t="n"/>
    </row>
    <row r="988" ht="13" customHeight="1" s="236">
      <c r="D988" s="45" t="n"/>
      <c r="E988" s="45" t="n"/>
    </row>
    <row r="989" ht="13" customHeight="1" s="236">
      <c r="D989" s="45" t="n"/>
      <c r="E989" s="45" t="n"/>
    </row>
    <row r="990" ht="13" customHeight="1" s="236">
      <c r="D990" s="45" t="n"/>
      <c r="E990" s="45" t="n"/>
    </row>
    <row r="991" ht="13" customHeight="1" s="236">
      <c r="D991" s="45" t="n"/>
      <c r="E991" s="45" t="n"/>
    </row>
    <row r="992" ht="13" customHeight="1" s="236">
      <c r="D992" s="45" t="n"/>
      <c r="E992" s="45" t="n"/>
    </row>
    <row r="993" ht="13" customHeight="1" s="236">
      <c r="D993" s="45" t="n"/>
      <c r="E993" s="45" t="n"/>
    </row>
    <row r="994" ht="13" customHeight="1" s="236">
      <c r="D994" s="45" t="n"/>
      <c r="E994" s="45" t="n"/>
    </row>
    <row r="995" ht="13" customHeight="1" s="236">
      <c r="D995" s="45" t="n"/>
      <c r="E995" s="45" t="n"/>
    </row>
    <row r="996" ht="13" customHeight="1" s="236">
      <c r="D996" s="45" t="n"/>
      <c r="E996" s="45" t="n"/>
    </row>
    <row r="997" ht="13" customHeight="1" s="236">
      <c r="D997" s="45" t="n"/>
      <c r="E997" s="45" t="n"/>
    </row>
    <row r="998" ht="13" customHeight="1" s="236">
      <c r="D998" s="45" t="n"/>
      <c r="E998" s="45" t="n"/>
    </row>
    <row r="999" ht="13" customHeight="1" s="236">
      <c r="D999" s="45" t="n"/>
      <c r="E999" s="45" t="n"/>
    </row>
    <row r="1000" ht="13" customHeight="1" s="236">
      <c r="D1000" s="45" t="n"/>
      <c r="E1000" s="45" t="n"/>
    </row>
    <row r="1001" ht="13" customHeight="1" s="236">
      <c r="D1001" s="45" t="n"/>
      <c r="E1001" s="45" t="n"/>
    </row>
    <row r="1002" ht="13" customHeight="1" s="236">
      <c r="D1002" s="45" t="n"/>
      <c r="E1002" s="45" t="n"/>
    </row>
    <row r="1003" ht="13" customHeight="1" s="236">
      <c r="D1003" s="45" t="n"/>
      <c r="E1003" s="45" t="n"/>
    </row>
    <row r="1004" ht="13" customHeight="1" s="236">
      <c r="D1004" s="45" t="n"/>
      <c r="E1004" s="45" t="n"/>
    </row>
    <row r="1005" ht="13" customHeight="1" s="236">
      <c r="D1005" s="45" t="n"/>
      <c r="E1005" s="45" t="n"/>
    </row>
    <row r="1006" ht="13" customHeight="1" s="236">
      <c r="D1006" s="45" t="n"/>
      <c r="E1006" s="45" t="n"/>
    </row>
    <row r="1007" ht="13" customHeight="1" s="236">
      <c r="D1007" s="45" t="n"/>
      <c r="E1007" s="45" t="n"/>
    </row>
    <row r="1008" ht="13" customHeight="1" s="236">
      <c r="D1008" s="45" t="n"/>
      <c r="E1008" s="45" t="n"/>
    </row>
    <row r="1009" ht="13" customHeight="1" s="236">
      <c r="D1009" s="45" t="n"/>
      <c r="E1009" s="45" t="n"/>
    </row>
    <row r="1010" ht="13" customHeight="1" s="236">
      <c r="D1010" s="45" t="n"/>
      <c r="E1010" s="45" t="n"/>
    </row>
    <row r="1011" ht="13" customHeight="1" s="236">
      <c r="D1011" s="45" t="n"/>
      <c r="E1011" s="45" t="n"/>
    </row>
    <row r="1012" ht="13" customHeight="1" s="236">
      <c r="D1012" s="45" t="n"/>
      <c r="E1012" s="45" t="n"/>
    </row>
    <row r="1013" ht="13" customHeight="1" s="236">
      <c r="D1013" s="45" t="n"/>
      <c r="E1013" s="45" t="n"/>
    </row>
    <row r="1014" ht="13" customHeight="1" s="236">
      <c r="D1014" s="45" t="n"/>
      <c r="E1014" s="45" t="n"/>
    </row>
    <row r="1015" ht="13" customHeight="1" s="236">
      <c r="D1015" s="45" t="n"/>
      <c r="E1015" s="45" t="n"/>
    </row>
    <row r="1016" ht="13" customHeight="1" s="236">
      <c r="D1016" s="45" t="n"/>
      <c r="E1016" s="45" t="n"/>
    </row>
    <row r="1017" ht="13" customHeight="1" s="236">
      <c r="D1017" s="45" t="n"/>
      <c r="E1017" s="45" t="n"/>
    </row>
    <row r="1018" ht="13" customHeight="1" s="236">
      <c r="D1018" s="45" t="n"/>
      <c r="E1018" s="45" t="n"/>
    </row>
    <row r="1019" ht="13" customHeight="1" s="236">
      <c r="D1019" s="45" t="n"/>
      <c r="E1019" s="45" t="n"/>
    </row>
    <row r="1020" ht="13" customHeight="1" s="236">
      <c r="D1020" s="45" t="n"/>
      <c r="E1020" s="45" t="n"/>
    </row>
    <row r="1021" ht="13" customHeight="1" s="236">
      <c r="D1021" s="45" t="n"/>
      <c r="E1021" s="45" t="n"/>
    </row>
    <row r="1022" ht="13" customHeight="1" s="236">
      <c r="D1022" s="45" t="n"/>
      <c r="E1022" s="45" t="n"/>
    </row>
    <row r="1023" ht="13" customHeight="1" s="236">
      <c r="D1023" s="45" t="n"/>
      <c r="E1023" s="45" t="n"/>
    </row>
    <row r="1024" ht="13" customHeight="1" s="236">
      <c r="D1024" s="45" t="n"/>
      <c r="E1024" s="45" t="n"/>
    </row>
    <row r="1025" ht="13" customHeight="1" s="236">
      <c r="D1025" s="45" t="n"/>
      <c r="E1025" s="45" t="n"/>
    </row>
    <row r="1026" ht="13" customHeight="1" s="236">
      <c r="D1026" s="45" t="n"/>
      <c r="E1026" s="45" t="n"/>
    </row>
    <row r="1027" ht="13" customHeight="1" s="236">
      <c r="D1027" s="45" t="n"/>
      <c r="E1027" s="45" t="n"/>
    </row>
    <row r="1028" ht="13" customHeight="1" s="236">
      <c r="D1028" s="45" t="n"/>
      <c r="E1028" s="45" t="n"/>
    </row>
    <row r="1029" ht="13" customHeight="1" s="236">
      <c r="D1029" s="45" t="n"/>
      <c r="E1029" s="45" t="n"/>
    </row>
    <row r="1030" ht="13" customHeight="1" s="236">
      <c r="D1030" s="45" t="n"/>
      <c r="E1030" s="45" t="n"/>
    </row>
  </sheetData>
  <mergeCells count="7">
    <mergeCell ref="A49:A65"/>
    <mergeCell ref="A1:D1"/>
    <mergeCell ref="A3:A26"/>
    <mergeCell ref="A28:A40"/>
    <mergeCell ref="D31:F31"/>
    <mergeCell ref="D37:E37"/>
    <mergeCell ref="D39:E41"/>
  </mergeCells>
  <pageMargins left="0" right="0" top="0" bottom="0" header="0" footer="0"/>
</worksheet>
</file>

<file path=xl/worksheets/sheet3.xml><?xml version="1.0" encoding="utf-8"?>
<worksheet xmlns="http://schemas.openxmlformats.org/spreadsheetml/2006/main">
  <sheetPr>
    <outlinePr summaryBelow="1" summaryRight="1"/>
    <pageSetUpPr/>
  </sheetPr>
  <dimension ref="A1:M1006"/>
  <sheetViews>
    <sheetView showGridLines="0" topLeftCell="A2" zoomScale="131" zoomScaleNormal="200" workbookViewId="0">
      <selection activeCell="D21" sqref="D21"/>
    </sheetView>
  </sheetViews>
  <sheetFormatPr baseColWidth="10" defaultColWidth="14.5" defaultRowHeight="16"/>
  <cols>
    <col width="12.83203125" customWidth="1" style="236" min="1" max="1"/>
    <col width="26.33203125" customWidth="1" style="236" min="2" max="2"/>
    <col width="16" customWidth="1" style="236" min="3" max="4"/>
    <col width="2.5" customWidth="1" style="236" min="5" max="5"/>
    <col width="17" customWidth="1" style="236" min="6" max="6"/>
    <col width="16.5" customWidth="1" style="236" min="7" max="7"/>
    <col width="16.83203125" customWidth="1" style="236" min="8" max="8"/>
    <col width="2.5" customWidth="1" style="236" min="9" max="9"/>
    <col width="18.33203125" customWidth="1" style="236" min="12" max="12"/>
  </cols>
  <sheetData>
    <row r="1" ht="18" customHeight="1" s="236">
      <c r="A1" s="310" t="inlineStr">
        <is>
          <t>2. VALUE OF IMPROVED HEALTH</t>
        </is>
      </c>
      <c r="C1" s="310" t="n"/>
      <c r="D1" s="310" t="n"/>
      <c r="J1" s="18" t="n"/>
      <c r="K1" s="10" t="n"/>
      <c r="L1" s="10" t="n"/>
      <c r="M1" s="10" t="n"/>
    </row>
    <row r="2" ht="15.75" customHeight="1" s="236" thickBot="1">
      <c r="A2" s="11" t="inlineStr">
        <is>
          <t>Clinic Data Inputs highlighted in RED font</t>
        </is>
      </c>
      <c r="B2" s="299" t="n"/>
      <c r="C2" s="313" t="n"/>
      <c r="D2" s="313" t="n"/>
      <c r="J2" s="18" t="n"/>
      <c r="K2" s="10" t="n"/>
      <c r="L2" s="10" t="n"/>
      <c r="M2" s="10" t="n"/>
    </row>
    <row r="3" ht="15.75" customHeight="1" s="236" thickBot="1">
      <c r="A3" s="285" t="inlineStr">
        <is>
          <t>Clinic Data Input</t>
        </is>
      </c>
      <c r="B3" s="12" t="inlineStr">
        <is>
          <t>Clinic Name:</t>
        </is>
      </c>
      <c r="C3" s="287">
        <f>'0. Dashboard'!R12</f>
        <v/>
      </c>
      <c r="D3" s="288" t="n"/>
      <c r="F3">
        <f t="array" ref="F3">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H3" s="18" t="n"/>
      <c r="I3" s="10" t="n"/>
      <c r="J3" s="10" t="n"/>
      <c r="K3" s="10" t="n"/>
    </row>
    <row r="4" ht="15.75" customHeight="1" s="236" thickBot="1">
      <c r="B4" s="299" t="inlineStr">
        <is>
          <t>Reporting Period:</t>
        </is>
      </c>
      <c r="C4" s="291">
        <f>'0. Dashboard'!I12</f>
        <v/>
      </c>
      <c r="D4" s="233" t="n"/>
      <c r="H4" s="18" t="n"/>
      <c r="I4" s="10" t="n"/>
      <c r="J4" s="10" t="n"/>
      <c r="K4" s="10" t="n"/>
    </row>
    <row r="5" ht="15.75" customHeight="1" s="236" thickBot="1">
      <c r="B5" s="299" t="inlineStr">
        <is>
          <t>Total Patients Seen:</t>
        </is>
      </c>
      <c r="C5" s="292">
        <f>IF(AND(C3 = "ALL",C4 = "ALL"), SUM('Raw Model Inputs'!AF:AF),
IF(AND(C3 = "ALL",NOT(C4 = "ALL")), SUMIFS('Raw Model Inputs'!AF:AF, 'Raw Model Inputs'!B:B, ""&amp;$C$4 &amp; ""),
IF(AND(C4 = "ALL",NOT(C3 = "ALL")), SUMIFS('Raw Model Inputs'!AF:AF, 'Raw Model Inputs'!A:A, ""&amp;$C$3 &amp; ""),
SUMIFS('Raw Model Inputs'!AF:AF, 'Raw Model Inputs'!B:B, ""&amp;$C$4 &amp;"", 'Raw Model Inputs'!A:A, ""&amp;$C$3&amp;""))))</f>
        <v/>
      </c>
      <c r="D5" s="233" t="n"/>
      <c r="J5" s="18" t="n"/>
      <c r="K5" s="10" t="n"/>
      <c r="L5" s="10" t="n"/>
      <c r="M5" s="10" t="n"/>
    </row>
    <row r="6" ht="15.75" customHeight="1" s="236">
      <c r="B6" s="313" t="n"/>
      <c r="C6" s="313" t="n"/>
      <c r="D6" s="76" t="n"/>
      <c r="F6" s="289" t="inlineStr">
        <is>
          <t>Conversion Rates for QALY estimation (literature)</t>
        </is>
      </c>
      <c r="J6" s="290" t="inlineStr">
        <is>
          <t>Calculated Values</t>
        </is>
      </c>
      <c r="L6" s="10" t="n"/>
      <c r="M6" s="10" t="n"/>
    </row>
    <row r="7" ht="15.75" customHeight="1" s="236">
      <c r="L7" s="10" t="n"/>
      <c r="M7" s="10" t="n"/>
    </row>
    <row r="8" ht="15.75" customHeight="1" s="236">
      <c r="L8" s="10" t="n"/>
      <c r="M8" s="10" t="n"/>
    </row>
    <row r="9" ht="15.75" customHeight="1" s="236">
      <c r="J9" s="18" t="n"/>
      <c r="K9" s="10" t="n"/>
      <c r="L9" s="10" t="n"/>
      <c r="M9" s="10" t="n"/>
    </row>
    <row r="10" ht="49" customHeight="1" s="236" thickBot="1">
      <c r="B10" s="299" t="inlineStr">
        <is>
          <t>Primary Care Management</t>
        </is>
      </c>
      <c r="C10" s="19" t="inlineStr">
        <is>
          <t>% of Patients With Condition</t>
        </is>
      </c>
      <c r="D10" s="19" t="inlineStr">
        <is>
          <t>Estimated # Patients Who Utilized Service*</t>
        </is>
      </c>
      <c r="E10" s="20" t="n"/>
      <c r="F10" s="20" t="inlineStr">
        <is>
          <t>Clinically Preventable Burden (CPB)</t>
        </is>
      </c>
      <c r="G10" s="20" t="inlineStr">
        <is>
          <t>Average QALY per patient</t>
        </is>
      </c>
      <c r="H10" s="19" t="inlineStr">
        <is>
          <t>Value of 1 QALY (1 year in perfect health)</t>
        </is>
      </c>
      <c r="I10" s="19" t="n"/>
      <c r="J10" s="21" t="inlineStr">
        <is>
          <t>Total QALYs Saved</t>
        </is>
      </c>
      <c r="K10" s="19" t="inlineStr">
        <is>
          <t>QALY-related Value</t>
        </is>
      </c>
    </row>
    <row r="11" ht="15.75" customHeight="1" s="236" thickTop="1">
      <c r="B11" s="22" t="inlineStr">
        <is>
          <t>Obesity Screening</t>
        </is>
      </c>
      <c r="C11" s="23">
        <f t="array" ref="C11">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D11" s="80">
        <f>C11*C$5</f>
        <v/>
      </c>
      <c r="E11" s="24" t="n"/>
      <c r="F11" s="25" t="n">
        <v>5</v>
      </c>
      <c r="G11" s="26" t="n">
        <v>0.175</v>
      </c>
      <c r="H11" s="293" t="n">
        <v>50000</v>
      </c>
      <c r="I11" s="10" t="n"/>
      <c r="J11" s="27">
        <f>G11*D11</f>
        <v/>
      </c>
      <c r="K11" s="15">
        <f>J11*H$11</f>
        <v/>
      </c>
    </row>
    <row r="12" ht="45.75" customHeight="1" s="236">
      <c r="B12" s="22" t="inlineStr">
        <is>
          <t>Cholesterol Screening</t>
        </is>
      </c>
      <c r="C12" s="23">
        <f t="array" ref="C12">IF(AND(C3 = "ALL",C4 = "ALL"), SUMPRODUCT('Raw Model Inputs'!AR:AR,'Raw Model Inputs'!AF:AF)/C5,
IF(AND(C3 = "ALL", NOT(C4 = "ALL")), SUMPRODUCT(--('Raw Model Inputs'!B:B='2. Improved Health'!C4),'Raw Model Inputs'!AR:AR,'Raw Model Inputs'!AF:AF)/C5,
IF(AND(C4 = "ALL", NOT(C3 = "ALL")), SUMPRODUCT(--('Raw Model Inputs'!A:A='2. Improved Health'!C3),'Raw Model Inputs'!AR:AR,'Raw Model Inputs'!AF:AF)/C5,
SUMPRODUCT(--('Raw Model Inputs'!A:A='2. Improved Health'!C3),--('Raw Model Inputs'!B:B='2. Improved Health'!C4),'Raw Model Inputs'!AR:AR,'Raw Model Inputs'!AF:AF)/C5)))</f>
        <v/>
      </c>
      <c r="D12" s="80">
        <f>C12*C$5</f>
        <v/>
      </c>
      <c r="E12" s="24" t="n"/>
      <c r="F12" s="25" t="n">
        <v>4</v>
      </c>
      <c r="G12" s="26" t="n">
        <v>0.11125</v>
      </c>
      <c r="I12" s="10" t="n"/>
      <c r="J12" s="28">
        <f>G12*D12</f>
        <v/>
      </c>
      <c r="K12" s="16">
        <f>J12*H$11</f>
        <v/>
      </c>
    </row>
    <row r="13" ht="28" customHeight="1" s="236">
      <c r="B13" s="22" t="inlineStr">
        <is>
          <t>Hypertension Screening</t>
        </is>
      </c>
      <c r="C13" s="23">
        <f t="array" ref="C13">IF(AND(C3 = "ALL",C4 = "ALL"), SUMPRODUCT('Raw Model Inputs'!AJ:AJ,'Raw Model Inputs'!AF:AF)/C5,
IF(AND(C3 = "ALL", NOT(C4 = "ALL")), SUMPRODUCT(--('Raw Model Inputs'!B:B='2. Improved Health'!C4),'Raw Model Inputs'!AJ:AJ,'Raw Model Inputs'!AF:AF)/C5,
IF(AND(C4 = "ALL", NOT(C3 = "ALL")), SUMPRODUCT(--('Raw Model Inputs'!A:A='2. Improved Health'!C3),'Raw Model Inputs'!AJ:AJ,'Raw Model Inputs'!AF:AF)/C5,
SUMPRODUCT(--('Raw Model Inputs'!A:A='2. Improved Health'!C3),--('Raw Model Inputs'!B:B='2. Improved Health'!C4),'Raw Model Inputs'!AJ:AJ,'Raw Model Inputs'!AF:AF)/C5)))</f>
        <v/>
      </c>
      <c r="D13" s="80">
        <f>C13*C$5</f>
        <v/>
      </c>
      <c r="E13" s="24" t="n"/>
      <c r="F13" s="25" t="n">
        <v>4</v>
      </c>
      <c r="G13" s="26" t="n">
        <v>0.11125</v>
      </c>
      <c r="I13" s="10" t="n"/>
      <c r="J13" s="28">
        <f>G13*D13</f>
        <v/>
      </c>
      <c r="K13" s="16">
        <f>J13*H$11</f>
        <v/>
      </c>
    </row>
    <row r="14" ht="15.75" customHeight="1" s="236">
      <c r="B14" s="22" t="inlineStr">
        <is>
          <t>Influenza Immunization</t>
        </is>
      </c>
      <c r="C14" s="23">
        <f t="array" ref="C14">IF(AND(C3 = "ALL",C4 = "ALL"), SUMPRODUCT('Raw Model Inputs'!BA:BA,'Raw Model Inputs'!AF:AF)/C5,
IF(AND(C3 = "ALL", NOT(C4 = "ALL")), SUMPRODUCT(--('Raw Model Inputs'!B:B='2. Improved Health'!C4),'Raw Model Inputs'!BA:BA,'Raw Model Inputs'!AF:AF)/C5,
IF(AND(C4 = "ALL", NOT(C3 = "ALL")), SUMPRODUCT(--('Raw Model Inputs'!A:A='2. Improved Health'!C3),'Raw Model Inputs'!BA:BA,'Raw Model Inputs'!AF:AF)/C5,
SUMPRODUCT(--('Raw Model Inputs'!A:A='2. Improved Health'!C3),--('Raw Model Inputs'!B:B='2. Improved Health'!C4),'Raw Model Inputs'!BA:BA,'Raw Model Inputs'!AF:AF)/C5)))</f>
        <v/>
      </c>
      <c r="D14" s="80">
        <f>C14*C$5</f>
        <v/>
      </c>
      <c r="E14" s="24" t="n"/>
      <c r="F14" s="25" t="n">
        <v>4</v>
      </c>
      <c r="G14" s="26" t="n">
        <v>0.11125</v>
      </c>
      <c r="I14" s="10" t="n"/>
      <c r="J14" s="28">
        <f>G14*D14</f>
        <v/>
      </c>
      <c r="K14" s="16">
        <f>J14*H$11</f>
        <v/>
      </c>
    </row>
    <row r="15" ht="15.75" customHeight="1" s="236">
      <c r="B15" s="22" t="inlineStr">
        <is>
          <t>Cancer Screening*</t>
        </is>
      </c>
      <c r="C15" s="23">
        <f t="array" ref="C15">IF(AND(C3 = "ALL",C4 = "ALL"), SUMPRODUCT('Raw Model Inputs'!AL:AL,'Raw Model Inputs'!AF:AF)/C5,
IF(AND(C3 = "ALL", NOT(C4 = "ALL")), SUMPRODUCT(--('Raw Model Inputs'!B:B='2. Improved Health'!C4),'Raw Model Inputs'!AL:AL,'Raw Model Inputs'!AF:AF)/C5,
IF(AND(C4 = "ALL", NOT(C3 = "ALL")), SUMPRODUCT(--('Raw Model Inputs'!A:A='2. Improved Health'!C3),'Raw Model Inputs'!AL:AL,'Raw Model Inputs'!AF:AF)/C5,
SUMPRODUCT(--('Raw Model Inputs'!A:A='2. Improved Health'!C3),--('Raw Model Inputs'!B:B='2. Improved Health'!C4),'Raw Model Inputs'!AL:AL,'Raw Model Inputs'!AF:AF)/C5)))</f>
        <v/>
      </c>
      <c r="D15" s="80">
        <f>C15*C$5</f>
        <v/>
      </c>
      <c r="E15" s="24" t="n"/>
      <c r="F15" s="25" t="n">
        <v>3.7</v>
      </c>
      <c r="G15" s="26" t="n">
        <v>0.08500000000000001</v>
      </c>
      <c r="I15" s="10" t="n"/>
      <c r="J15" s="28">
        <f>G15*D15</f>
        <v/>
      </c>
      <c r="K15" s="16">
        <f>J15*H$11</f>
        <v/>
      </c>
    </row>
    <row r="16" ht="15.75" customHeight="1" s="236">
      <c r="B16" s="22" t="inlineStr">
        <is>
          <t>Mental Health Visits***</t>
        </is>
      </c>
      <c r="C16" s="23">
        <f t="array" ref="C16">IF(AND(C3 = "ALL",C4 = "ALL"), SUMPRODUCT('Raw Model Inputs'!AU:AU,'Raw Model Inputs'!AF:AF)/C5,
IF(AND(C3 = "ALL", NOT(C4 = "ALL")), SUMPRODUCT(--('Raw Model Inputs'!B:B='2. Improved Health'!C4),'Raw Model Inputs'!AU:AU,'Raw Model Inputs'!AF:AF)/C5,
IF(AND(C4 = "ALL", NOT(C3 = "ALL")), SUMPRODUCT(--('Raw Model Inputs'!A:A='2. Improved Health'!C3),'Raw Model Inputs'!AU:AU,'Raw Model Inputs'!AF:AF)/C5,
SUMPRODUCT(--('Raw Model Inputs'!A:A='2. Improved Health'!C3),--('Raw Model Inputs'!B:B='2. Improved Health'!C4),'Raw Model Inputs'!AU:AU,'Raw Model Inputs'!AF:AF)/C5)))</f>
        <v/>
      </c>
      <c r="D16" s="81">
        <f>C16*C$5</f>
        <v/>
      </c>
      <c r="E16" s="24" t="n"/>
      <c r="F16" s="77" t="n">
        <v>3</v>
      </c>
      <c r="G16" s="78" t="n">
        <v>0.0325</v>
      </c>
      <c r="I16" s="10" t="n"/>
      <c r="J16" s="28">
        <f>G16*D16</f>
        <v/>
      </c>
      <c r="K16" s="16">
        <f>J16*H$11</f>
        <v/>
      </c>
    </row>
    <row r="17" ht="15.75" customHeight="1" s="236">
      <c r="B17" s="22" t="inlineStr">
        <is>
          <t>Sexual Health Screening****</t>
        </is>
      </c>
      <c r="C17" s="23">
        <f t="array" ref="C17">IF(AND(C3 = "ALL",C4 = "ALL"), SUMPRODUCT('Raw Model Inputs'!AQ:AQ,'Raw Model Inputs'!AF:AF)/C5,
IF(AND(C3 = "ALL", NOT(C4 = "ALL")), SUMPRODUCT(--('Raw Model Inputs'!B:B='2. Improved Health'!C4),'Raw Model Inputs'!AQ:AQ,'Raw Model Inputs'!AF:AF)/C5,
IF(AND(C4 = "ALL", NOT(C3 = "ALL")), SUMPRODUCT(--('Raw Model Inputs'!A:A='2. Improved Health'!C3),'Raw Model Inputs'!AQ:AQ,'Raw Model Inputs'!AF:AF)/C5,
SUMPRODUCT(--('Raw Model Inputs'!A:A='2. Improved Health'!C3),--('Raw Model Inputs'!B:B='2. Improved Health'!C4),'Raw Model Inputs'!AQ:AQ,'Raw Model Inputs'!AF:AF)/C5)))</f>
        <v/>
      </c>
      <c r="D17" s="80">
        <f>C17*C$5</f>
        <v/>
      </c>
      <c r="E17" s="24" t="n"/>
      <c r="F17" s="25" t="n">
        <v>2.5</v>
      </c>
      <c r="G17" s="26" t="n">
        <v>0.02175</v>
      </c>
      <c r="I17" s="10" t="n"/>
      <c r="J17" s="28">
        <f>G17*D17</f>
        <v/>
      </c>
      <c r="K17" s="16">
        <f>J17*H$11</f>
        <v/>
      </c>
    </row>
    <row r="18" ht="20" customHeight="1" s="236">
      <c r="B18" s="22" t="inlineStr">
        <is>
          <t>Non-Influenza Immunizations*****</t>
        </is>
      </c>
      <c r="C18" s="23">
        <f t="array" ref="C18">IF(AND(C3 = "ALL",C4 = "ALL"), SUMPRODUCT('Raw Model Inputs'!AZ:AZ,'Raw Model Inputs'!AF:AF)/C5,
IF(AND(C3 = "ALL", NOT(C4 = "ALL")), SUMPRODUCT(--('Raw Model Inputs'!B:B='2. Improved Health'!C4),'Raw Model Inputs'!AZ:AZ,'Raw Model Inputs'!AF:AF)/C5,
IF(AND(C4 = "ALL", NOT(C3 = "ALL")), SUMPRODUCT(--('Raw Model Inputs'!A:A='2. Improved Health'!C3),'Raw Model Inputs'!AZ:AZ,'Raw Model Inputs'!AF:AF)/C5,
SUMPRODUCT(--('Raw Model Inputs'!A:A='2. Improved Health'!C3),--('Raw Model Inputs'!B:B='2. Improved Health'!C4),'Raw Model Inputs'!AZ:AZ,'Raw Model Inputs'!AF:AF)/C5)))</f>
        <v/>
      </c>
      <c r="D18" s="80">
        <f>C18*C$5</f>
        <v/>
      </c>
      <c r="E18" s="24" t="n"/>
      <c r="F18" s="25" t="n">
        <v>1.25</v>
      </c>
      <c r="G18" s="26" t="n">
        <v>0.00613</v>
      </c>
      <c r="I18" s="10" t="n"/>
      <c r="J18" s="28">
        <f>G18*D18</f>
        <v/>
      </c>
      <c r="K18" s="16">
        <f>J18*H$11</f>
        <v/>
      </c>
    </row>
    <row r="19" ht="15.75" customHeight="1" s="236">
      <c r="B19" s="22" t="inlineStr">
        <is>
          <t>Oral Health Visits******</t>
        </is>
      </c>
      <c r="C19" s="23">
        <f t="array" ref="C19">IF(AND(C3 = "ALL",C4 = "ALL"), SUMPRODUCT('Raw Model Inputs'!AN:AN,'Raw Model Inputs'!AF:AF)/C5,
IF(AND(C3 = "ALL", NOT(C4 = "ALL")), SUMPRODUCT(--('Raw Model Inputs'!B:B='2. Improved Health'!C4),'Raw Model Inputs'!AN:AN,'Raw Model Inputs'!AF:AF)/C5,
IF(AND(C4 = "ALL", NOT(C3 = "ALL")), SUMPRODUCT(--('Raw Model Inputs'!A:A='2. Improved Health'!C3),'Raw Model Inputs'!AN:AN,'Raw Model Inputs'!AF:AF)/C5,
SUMPRODUCT(--('Raw Model Inputs'!A:A='2. Improved Health'!C3),--('Raw Model Inputs'!B:B='2. Improved Health'!C4),'Raw Model Inputs'!AN:AN,'Raw Model Inputs'!AF:AF)/C5)))</f>
        <v/>
      </c>
      <c r="D19" s="80">
        <f>C19*C$5</f>
        <v/>
      </c>
      <c r="E19" s="24" t="n"/>
      <c r="F19" s="25" t="n">
        <v>1</v>
      </c>
      <c r="G19" s="26" t="n">
        <v>0.0045</v>
      </c>
      <c r="I19" s="10" t="n"/>
      <c r="J19" s="28">
        <f>G19*D19</f>
        <v/>
      </c>
      <c r="K19" s="16">
        <f>J19*H$11</f>
        <v/>
      </c>
    </row>
    <row r="20" ht="15.75" customHeight="1" s="236" thickBot="1">
      <c r="A20" s="286" t="n"/>
      <c r="B20" s="29" t="inlineStr">
        <is>
          <t>Diabetes Screening*******</t>
        </is>
      </c>
      <c r="C20" s="79">
        <f t="array" ref="C20">IF(AND(C3 = "ALL",C4 = "ALL"), SUMPRODUCT('Raw Model Inputs'!AI:AI,'Raw Model Inputs'!AF:AF)/C5,
IF(AND(C3 = "ALL", NOT(C4 = "ALL")), SUMPRODUCT(--('Raw Model Inputs'!B:B='2. Improved Health'!C4),'Raw Model Inputs'!AI:AI,'Raw Model Inputs'!AF:AF)/C5,
IF(AND(C4 = "ALL", NOT(C3 = "ALL")), SUMPRODUCT(--('Raw Model Inputs'!A:A='2. Improved Health'!C3),'Raw Model Inputs'!AI:AI,'Raw Model Inputs'!AF:AF)/C5,
SUMPRODUCT(--('Raw Model Inputs'!A:A='2. Improved Health'!C3),--('Raw Model Inputs'!B:B='2. Improved Health'!C4),'Raw Model Inputs'!AI:AI,'Raw Model Inputs'!AF:AF)/C5)))</f>
        <v/>
      </c>
      <c r="D20" s="82">
        <f>C20*C$5</f>
        <v/>
      </c>
      <c r="E20" s="24" t="n"/>
      <c r="F20" s="25" t="n">
        <v>1</v>
      </c>
      <c r="G20" s="26" t="n">
        <v>0.0045</v>
      </c>
      <c r="I20" s="10" t="n"/>
      <c r="J20" s="30">
        <f>G20*D20</f>
        <v/>
      </c>
      <c r="K20" s="31">
        <f>J20*H$11</f>
        <v/>
      </c>
    </row>
    <row r="21" ht="66" customHeight="1" s="236" thickBot="1">
      <c r="D21" s="32" t="inlineStr">
        <is>
          <t>*derive with % estimates, or input directly</t>
        </is>
      </c>
      <c r="H21" s="33" t="inlineStr">
        <is>
          <t>*common value used in health economic literature</t>
        </is>
      </c>
      <c r="J21" s="18" t="n"/>
      <c r="K21" s="10" t="n"/>
      <c r="M21" s="10" t="n"/>
    </row>
    <row r="22" ht="15.75" customHeight="1" s="236" thickBot="1" thickTop="1">
      <c r="A22" s="283" t="n"/>
      <c r="B22" s="283" t="inlineStr">
        <is>
          <t>*Cancer</t>
        </is>
      </c>
      <c r="C22" s="283" t="n"/>
      <c r="D22" s="283" t="n"/>
      <c r="G22" s="294" t="inlineStr">
        <is>
          <t>Total QALY and Value:</t>
        </is>
      </c>
      <c r="J22" s="34">
        <f>SUM(J11:J20)</f>
        <v/>
      </c>
      <c r="K22" s="35">
        <f>SUM(K11:K20)</f>
        <v/>
      </c>
      <c r="L22" s="10" t="n"/>
      <c r="M22" s="10" t="n"/>
    </row>
    <row r="23" ht="15.75" customHeight="1" s="236" thickTop="1">
      <c r="A23" s="283" t="n"/>
      <c r="B23" s="283" t="inlineStr">
        <is>
          <t xml:space="preserve">     Cervical, colorectal, breast —&gt; CPB average = (4+4+3)/3 = 3.7; QALYs = (0.11125 + 0.11125 + 0.03250) / 3 = 0.8500</t>
        </is>
      </c>
      <c r="K23" s="10" t="n"/>
      <c r="L23" s="10" t="n"/>
      <c r="M23" s="10" t="n"/>
    </row>
    <row r="24" ht="15.75" customHeight="1" s="236">
      <c r="A24" s="283" t="n"/>
      <c r="B24" s="283" t="inlineStr">
        <is>
          <t>**Behavioral Health:</t>
        </is>
      </c>
      <c r="C24" s="283" t="n"/>
      <c r="D24" s="283" t="n"/>
      <c r="J24" s="18" t="n"/>
      <c r="K24" s="10" t="n"/>
      <c r="L24" s="10" t="n"/>
      <c r="M24" s="10" t="n"/>
    </row>
    <row r="25" ht="15.75" customHeight="1" s="236">
      <c r="A25" s="283" t="n"/>
      <c r="B25" s="283" t="inlineStr">
        <is>
          <t xml:space="preserve">     Depression (adults), Alcohol misuse, tobacco use → CPB average = (3+3+5)/3 = 3.7; QALYs = (0.03250 + 0.03250 + 0.17500)/3 = 0.0800</t>
        </is>
      </c>
      <c r="K25" s="10" t="n"/>
      <c r="L25" s="10" t="n"/>
      <c r="M25" s="10" t="n"/>
    </row>
    <row r="26" ht="15.75" customHeight="1" s="236">
      <c r="A26" s="283" t="n"/>
      <c r="B26" s="283" t="inlineStr">
        <is>
          <t>***Mental Health:</t>
        </is>
      </c>
      <c r="C26" s="283" t="n"/>
      <c r="D26" s="283" t="n"/>
      <c r="J26" s="18" t="n"/>
      <c r="K26" s="10" t="n"/>
      <c r="L26" s="10" t="n"/>
      <c r="M26" s="10" t="n"/>
    </row>
    <row r="27" ht="15.75" customHeight="1" s="236">
      <c r="A27" s="283" t="n"/>
      <c r="B27" s="283" t="inlineStr">
        <is>
          <t xml:space="preserve">     Depression (adults) → CPB = 3, QALYs = 0.03250</t>
        </is>
      </c>
      <c r="K27" s="10" t="n"/>
      <c r="L27" s="10" t="n"/>
      <c r="M27" s="10" t="n"/>
    </row>
    <row r="28" ht="15.75" customHeight="1" s="236">
      <c r="A28" s="283" t="n"/>
      <c r="B28" s="283" t="inlineStr">
        <is>
          <t>****Sexual Health:</t>
        </is>
      </c>
      <c r="C28" s="283" t="n"/>
      <c r="D28" s="283" t="n"/>
      <c r="J28" s="18" t="n"/>
      <c r="K28" s="10" t="n"/>
      <c r="L28" s="10" t="n"/>
      <c r="M28" s="10" t="n"/>
    </row>
    <row r="29" ht="15.75" customHeight="1" s="236">
      <c r="A29" s="283" t="n"/>
      <c r="B29" s="283" t="inlineStr">
        <is>
          <t xml:space="preserve">     Chlamydia and gonorrhea, HIV —&gt; CPB average = (3+2)/2 = 2.5; QALYs = (0.03250 + 0.0110) / 2 = 0.02175</t>
        </is>
      </c>
      <c r="K29" s="10" t="n"/>
      <c r="L29" s="10" t="n"/>
      <c r="M29" s="10" t="n"/>
    </row>
    <row r="30" ht="15.75" customHeight="1" s="236">
      <c r="B30" s="283" t="inlineStr">
        <is>
          <t>*****Non-Influenza Immunizations</t>
        </is>
      </c>
      <c r="K30" s="10" t="n"/>
      <c r="L30" s="10" t="n"/>
      <c r="M30" s="10" t="n"/>
    </row>
    <row r="31" ht="15.75" customHeight="1" s="236">
      <c r="B31" s="284" t="inlineStr">
        <is>
          <t xml:space="preserve">     Pneumococcal, Herpes Zoster, Meningococcal, Tdap/Td booster → CPB average = (2+1+1+1)/4 = 1.25; QALYs = (0.01100 + 0.0045 + 0.0045 + 0.0045) / 4 = 0.00613</t>
        </is>
      </c>
      <c r="K31" s="10" t="n"/>
      <c r="L31" s="10" t="n"/>
      <c r="M31" s="10" t="n"/>
    </row>
    <row r="32" ht="15.75" customHeight="1" s="236">
      <c r="B32" s="283" t="inlineStr">
        <is>
          <t>******Oral Health Visits</t>
        </is>
      </c>
      <c r="J32" s="18" t="n"/>
      <c r="K32" s="10" t="n"/>
      <c r="L32" s="10" t="n"/>
      <c r="M32" s="10" t="n"/>
    </row>
    <row r="33" ht="15.75" customHeight="1" s="236">
      <c r="B33" s="284" t="inlineStr">
        <is>
          <t>Estimation of CPB</t>
        </is>
      </c>
      <c r="K33" s="10" t="n"/>
      <c r="L33" s="10" t="n"/>
      <c r="M33" s="10" t="n"/>
    </row>
    <row r="34" ht="15.75" customHeight="1" s="236">
      <c r="B34" s="283" t="inlineStr">
        <is>
          <t>*******Diabetes Screening</t>
        </is>
      </c>
      <c r="J34" s="18" t="n"/>
      <c r="K34" s="10" t="n"/>
      <c r="L34" s="10" t="n"/>
      <c r="M34" s="10" t="n"/>
    </row>
    <row r="35" ht="15.75" customHeight="1" s="236">
      <c r="B35" s="284" t="inlineStr">
        <is>
          <t>From 2006 guidelines</t>
        </is>
      </c>
      <c r="K35" s="10" t="n"/>
      <c r="L35" s="10" t="n"/>
      <c r="M35" s="10" t="n"/>
    </row>
    <row r="36" ht="15.75" customHeight="1" s="236">
      <c r="J36" s="18" t="n"/>
      <c r="K36" s="10" t="n"/>
      <c r="L36" s="10" t="n"/>
      <c r="M36" s="10" t="n"/>
    </row>
    <row r="37" ht="15.75" customHeight="1" s="236">
      <c r="J37" s="18" t="n"/>
      <c r="K37" s="10" t="n"/>
      <c r="L37" s="10" t="n"/>
      <c r="M37" s="10" t="n"/>
    </row>
    <row r="38" ht="15.75" customHeight="1" s="236">
      <c r="J38" s="18" t="n"/>
      <c r="K38" s="10" t="n"/>
      <c r="L38" s="10" t="n"/>
      <c r="M38" s="10" t="n"/>
    </row>
    <row r="39" ht="15.75" customHeight="1" s="236">
      <c r="J39" s="18" t="n"/>
      <c r="K39" s="10" t="n"/>
      <c r="L39" s="10" t="n"/>
      <c r="M39" s="10" t="n"/>
    </row>
    <row r="40" ht="15.75" customHeight="1" s="236">
      <c r="J40" s="18" t="n"/>
      <c r="K40" s="10" t="n"/>
      <c r="L40" s="10" t="n"/>
      <c r="M40" s="10" t="n"/>
    </row>
    <row r="41">
      <c r="J41" s="18" t="n"/>
      <c r="K41" s="10" t="n"/>
      <c r="L41" s="10" t="n"/>
      <c r="M41" s="10" t="n"/>
    </row>
    <row r="42">
      <c r="J42" s="18" t="n"/>
      <c r="K42" s="10" t="n"/>
      <c r="L42" s="10" t="n"/>
      <c r="M42" s="10" t="n"/>
    </row>
    <row r="43">
      <c r="J43" s="18" t="n"/>
      <c r="K43" s="10" t="n"/>
      <c r="L43" s="10" t="n"/>
      <c r="M43" s="10" t="n"/>
    </row>
    <row r="44">
      <c r="J44" s="18" t="n"/>
      <c r="K44" s="10" t="n"/>
      <c r="L44" s="10" t="n"/>
      <c r="M44" s="10" t="n"/>
    </row>
    <row r="45">
      <c r="J45" s="18" t="n"/>
      <c r="K45" s="10" t="n"/>
      <c r="L45" s="10" t="n"/>
      <c r="M45" s="10" t="n"/>
    </row>
    <row r="46">
      <c r="J46" s="18" t="n"/>
      <c r="K46" s="10" t="n"/>
      <c r="L46" s="10" t="n"/>
      <c r="M46" s="10" t="n"/>
    </row>
    <row r="47">
      <c r="J47" s="18" t="n"/>
      <c r="K47" s="10" t="n"/>
      <c r="L47" s="10" t="n"/>
      <c r="M47" s="10" t="n"/>
    </row>
    <row r="48">
      <c r="J48" s="18" t="n"/>
      <c r="K48" s="10" t="n"/>
      <c r="L48" s="10" t="n"/>
      <c r="M48" s="10" t="n"/>
    </row>
    <row r="49">
      <c r="J49" s="18" t="n"/>
      <c r="K49" s="10" t="n"/>
      <c r="L49" s="10" t="n"/>
      <c r="M49" s="10" t="n"/>
    </row>
    <row r="50">
      <c r="J50" s="18" t="n"/>
      <c r="K50" s="10" t="n"/>
      <c r="L50" s="10" t="n"/>
      <c r="M50" s="10" t="n"/>
    </row>
    <row r="51">
      <c r="J51" s="18" t="n"/>
      <c r="K51" s="10" t="n"/>
      <c r="L51" s="10" t="n"/>
      <c r="M51" s="10" t="n"/>
    </row>
    <row r="52">
      <c r="J52" s="18" t="n"/>
      <c r="K52" s="10" t="n"/>
      <c r="L52" s="10" t="n"/>
      <c r="M52" s="10" t="n"/>
    </row>
    <row r="53">
      <c r="J53" s="18" t="n"/>
      <c r="K53" s="10" t="n"/>
      <c r="L53" s="10" t="n"/>
      <c r="M53" s="10" t="n"/>
    </row>
    <row r="54">
      <c r="J54" s="18" t="n"/>
      <c r="K54" s="10" t="n"/>
      <c r="L54" s="10" t="n"/>
      <c r="M54" s="10" t="n"/>
    </row>
    <row r="55">
      <c r="J55" s="18" t="n"/>
      <c r="K55" s="10" t="n"/>
      <c r="L55" s="10" t="n"/>
      <c r="M55" s="10" t="n"/>
    </row>
    <row r="56">
      <c r="J56" s="18" t="n"/>
      <c r="K56" s="10" t="n"/>
      <c r="L56" s="10" t="n"/>
      <c r="M56" s="10" t="n"/>
    </row>
    <row r="57">
      <c r="J57" s="18" t="n"/>
      <c r="K57" s="10" t="n"/>
      <c r="L57" s="10" t="n"/>
      <c r="M57" s="10" t="n"/>
    </row>
    <row r="58">
      <c r="J58" s="18" t="n"/>
      <c r="K58" s="10" t="n"/>
      <c r="L58" s="10" t="n"/>
      <c r="M58" s="10" t="n"/>
    </row>
    <row r="59">
      <c r="J59" s="18" t="n"/>
      <c r="K59" s="10" t="n"/>
      <c r="L59" s="10" t="n"/>
      <c r="M59" s="10" t="n"/>
    </row>
    <row r="60">
      <c r="J60" s="18" t="n"/>
      <c r="K60" s="10" t="n"/>
      <c r="L60" s="10" t="n"/>
      <c r="M60" s="10" t="n"/>
    </row>
    <row r="61">
      <c r="J61" s="18" t="n"/>
      <c r="K61" s="10" t="n"/>
      <c r="L61" s="10" t="n"/>
      <c r="M61" s="10" t="n"/>
    </row>
    <row r="62">
      <c r="J62" s="18" t="n"/>
      <c r="K62" s="10" t="n"/>
      <c r="L62" s="10" t="n"/>
      <c r="M62" s="10" t="n"/>
    </row>
    <row r="63">
      <c r="J63" s="18" t="n"/>
      <c r="K63" s="10" t="n"/>
      <c r="L63" s="10" t="n"/>
      <c r="M63" s="10" t="n"/>
    </row>
    <row r="64">
      <c r="J64" s="18" t="n"/>
      <c r="K64" s="10" t="n"/>
      <c r="L64" s="10" t="n"/>
      <c r="M64" s="10" t="n"/>
    </row>
    <row r="65">
      <c r="J65" s="18" t="n"/>
      <c r="K65" s="10" t="n"/>
      <c r="L65" s="10" t="n"/>
      <c r="M65" s="10" t="n"/>
    </row>
    <row r="66">
      <c r="J66" s="18" t="n"/>
      <c r="K66" s="10" t="n"/>
      <c r="L66" s="10" t="n"/>
      <c r="M66" s="10" t="n"/>
    </row>
    <row r="67">
      <c r="J67" s="18" t="n"/>
      <c r="K67" s="10" t="n"/>
      <c r="L67" s="10" t="n"/>
      <c r="M67" s="10" t="n"/>
    </row>
    <row r="68">
      <c r="J68" s="18" t="n"/>
      <c r="K68" s="10" t="n"/>
      <c r="L68" s="10" t="n"/>
      <c r="M68" s="10" t="n"/>
    </row>
    <row r="69">
      <c r="J69" s="18" t="n"/>
      <c r="K69" s="10" t="n"/>
      <c r="L69" s="10" t="n"/>
      <c r="M69" s="10" t="n"/>
    </row>
    <row r="70">
      <c r="J70" s="18" t="n"/>
      <c r="K70" s="10" t="n"/>
      <c r="L70" s="10" t="n"/>
      <c r="M70" s="10" t="n"/>
    </row>
    <row r="71">
      <c r="J71" s="18" t="n"/>
      <c r="K71" s="10" t="n"/>
      <c r="L71" s="10" t="n"/>
      <c r="M71" s="10" t="n"/>
    </row>
    <row r="72">
      <c r="J72" s="18" t="n"/>
      <c r="K72" s="10" t="n"/>
      <c r="L72" s="10" t="n"/>
      <c r="M72" s="10" t="n"/>
    </row>
    <row r="73">
      <c r="J73" s="18" t="n"/>
      <c r="K73" s="10" t="n"/>
      <c r="L73" s="10" t="n"/>
      <c r="M73" s="10" t="n"/>
    </row>
    <row r="74">
      <c r="J74" s="18" t="n"/>
      <c r="K74" s="10" t="n"/>
      <c r="L74" s="10" t="n"/>
      <c r="M74" s="10" t="n"/>
    </row>
    <row r="75">
      <c r="J75" s="18" t="n"/>
      <c r="K75" s="10" t="n"/>
      <c r="L75" s="10" t="n"/>
      <c r="M75" s="10" t="n"/>
    </row>
    <row r="76">
      <c r="J76" s="18" t="n"/>
      <c r="K76" s="10" t="n"/>
      <c r="L76" s="10" t="n"/>
      <c r="M76" s="10" t="n"/>
    </row>
    <row r="77">
      <c r="J77" s="18" t="n"/>
      <c r="K77" s="10" t="n"/>
      <c r="L77" s="10" t="n"/>
      <c r="M77" s="10" t="n"/>
    </row>
    <row r="78">
      <c r="J78" s="18" t="n"/>
      <c r="K78" s="10" t="n"/>
      <c r="L78" s="10" t="n"/>
      <c r="M78" s="10" t="n"/>
    </row>
    <row r="79">
      <c r="J79" s="18" t="n"/>
      <c r="K79" s="10" t="n"/>
      <c r="L79" s="10" t="n"/>
      <c r="M79" s="10" t="n"/>
    </row>
    <row r="80">
      <c r="J80" s="18" t="n"/>
      <c r="K80" s="10" t="n"/>
      <c r="L80" s="10" t="n"/>
      <c r="M80" s="10" t="n"/>
    </row>
    <row r="81">
      <c r="J81" s="18" t="n"/>
      <c r="K81" s="10" t="n"/>
      <c r="L81" s="10" t="n"/>
      <c r="M81" s="10" t="n"/>
    </row>
    <row r="82">
      <c r="J82" s="18" t="n"/>
      <c r="K82" s="10" t="n"/>
      <c r="L82" s="10" t="n"/>
      <c r="M82" s="10" t="n"/>
    </row>
    <row r="83">
      <c r="J83" s="18" t="n"/>
      <c r="K83" s="10" t="n"/>
      <c r="L83" s="10" t="n"/>
      <c r="M83" s="10" t="n"/>
    </row>
    <row r="84">
      <c r="J84" s="18" t="n"/>
      <c r="K84" s="10" t="n"/>
      <c r="L84" s="10" t="n"/>
      <c r="M84" s="10" t="n"/>
    </row>
    <row r="85">
      <c r="J85" s="18" t="n"/>
      <c r="K85" s="10" t="n"/>
      <c r="L85" s="10" t="n"/>
      <c r="M85" s="10" t="n"/>
    </row>
    <row r="86">
      <c r="J86" s="18" t="n"/>
      <c r="K86" s="10" t="n"/>
      <c r="L86" s="10" t="n"/>
      <c r="M86" s="10" t="n"/>
    </row>
    <row r="87">
      <c r="J87" s="18" t="n"/>
      <c r="K87" s="10" t="n"/>
      <c r="L87" s="10" t="n"/>
      <c r="M87" s="10" t="n"/>
    </row>
    <row r="88">
      <c r="J88" s="18" t="n"/>
      <c r="K88" s="10" t="n"/>
      <c r="L88" s="10" t="n"/>
      <c r="M88" s="10" t="n"/>
    </row>
    <row r="89">
      <c r="J89" s="18" t="n"/>
      <c r="K89" s="10" t="n"/>
      <c r="L89" s="10" t="n"/>
      <c r="M89" s="10" t="n"/>
    </row>
    <row r="90">
      <c r="J90" s="18" t="n"/>
      <c r="K90" s="10" t="n"/>
      <c r="L90" s="10" t="n"/>
      <c r="M90" s="10" t="n"/>
    </row>
    <row r="91">
      <c r="J91" s="18" t="n"/>
      <c r="K91" s="10" t="n"/>
      <c r="L91" s="10" t="n"/>
      <c r="M91" s="10" t="n"/>
    </row>
    <row r="92">
      <c r="J92" s="18" t="n"/>
      <c r="K92" s="10" t="n"/>
      <c r="L92" s="10" t="n"/>
      <c r="M92" s="10" t="n"/>
    </row>
    <row r="93">
      <c r="J93" s="18" t="n"/>
      <c r="K93" s="10" t="n"/>
      <c r="L93" s="10" t="n"/>
      <c r="M93" s="10" t="n"/>
    </row>
    <row r="94">
      <c r="J94" s="18" t="n"/>
      <c r="K94" s="10" t="n"/>
      <c r="L94" s="10" t="n"/>
      <c r="M94" s="10" t="n"/>
    </row>
    <row r="95">
      <c r="J95" s="18" t="n"/>
      <c r="K95" s="10" t="n"/>
      <c r="L95" s="10" t="n"/>
      <c r="M95" s="10" t="n"/>
    </row>
    <row r="96">
      <c r="J96" s="18" t="n"/>
      <c r="K96" s="10" t="n"/>
      <c r="L96" s="10" t="n"/>
      <c r="M96" s="10" t="n"/>
    </row>
    <row r="97">
      <c r="J97" s="18" t="n"/>
      <c r="K97" s="10" t="n"/>
      <c r="L97" s="10" t="n"/>
      <c r="M97" s="10" t="n"/>
    </row>
    <row r="98">
      <c r="J98" s="18" t="n"/>
      <c r="K98" s="10" t="n"/>
      <c r="L98" s="10" t="n"/>
      <c r="M98" s="10" t="n"/>
    </row>
    <row r="99">
      <c r="J99" s="18" t="n"/>
      <c r="K99" s="10" t="n"/>
      <c r="L99" s="10" t="n"/>
      <c r="M99" s="10" t="n"/>
    </row>
    <row r="100">
      <c r="J100" s="18" t="n"/>
      <c r="K100" s="10" t="n"/>
      <c r="L100" s="10" t="n"/>
      <c r="M100" s="10" t="n"/>
    </row>
    <row r="101">
      <c r="J101" s="18" t="n"/>
      <c r="K101" s="10" t="n"/>
      <c r="L101" s="10" t="n"/>
      <c r="M101" s="10" t="n"/>
    </row>
    <row r="102">
      <c r="J102" s="18" t="n"/>
      <c r="K102" s="10" t="n"/>
      <c r="L102" s="10" t="n"/>
      <c r="M102" s="10" t="n"/>
    </row>
    <row r="103">
      <c r="J103" s="18" t="n"/>
      <c r="K103" s="10" t="n"/>
      <c r="L103" s="10" t="n"/>
      <c r="M103" s="10" t="n"/>
    </row>
    <row r="104">
      <c r="J104" s="18" t="n"/>
      <c r="K104" s="10" t="n"/>
      <c r="L104" s="10" t="n"/>
      <c r="M104" s="10" t="n"/>
    </row>
    <row r="105">
      <c r="J105" s="18" t="n"/>
      <c r="K105" s="10" t="n"/>
      <c r="L105" s="10" t="n"/>
      <c r="M105" s="10" t="n"/>
    </row>
    <row r="106">
      <c r="J106" s="18" t="n"/>
      <c r="K106" s="10" t="n"/>
      <c r="L106" s="10" t="n"/>
      <c r="M106" s="10" t="n"/>
    </row>
    <row r="107">
      <c r="J107" s="18" t="n"/>
      <c r="K107" s="10" t="n"/>
      <c r="L107" s="10" t="n"/>
      <c r="M107" s="10" t="n"/>
    </row>
    <row r="108">
      <c r="J108" s="18" t="n"/>
      <c r="K108" s="10" t="n"/>
      <c r="L108" s="10" t="n"/>
      <c r="M108" s="10" t="n"/>
    </row>
    <row r="109">
      <c r="J109" s="18" t="n"/>
      <c r="K109" s="10" t="n"/>
      <c r="L109" s="10" t="n"/>
      <c r="M109" s="10" t="n"/>
    </row>
    <row r="110">
      <c r="J110" s="18" t="n"/>
      <c r="K110" s="10" t="n"/>
      <c r="L110" s="10" t="n"/>
      <c r="M110" s="10" t="n"/>
    </row>
    <row r="111">
      <c r="J111" s="18" t="n"/>
      <c r="K111" s="10" t="n"/>
      <c r="L111" s="10" t="n"/>
      <c r="M111" s="10" t="n"/>
    </row>
    <row r="112">
      <c r="J112" s="18" t="n"/>
      <c r="K112" s="10" t="n"/>
      <c r="L112" s="10" t="n"/>
      <c r="M112" s="10" t="n"/>
    </row>
    <row r="113">
      <c r="J113" s="18" t="n"/>
      <c r="K113" s="10" t="n"/>
      <c r="L113" s="10" t="n"/>
      <c r="M113" s="10" t="n"/>
    </row>
    <row r="114">
      <c r="J114" s="18" t="n"/>
      <c r="K114" s="10" t="n"/>
      <c r="L114" s="10" t="n"/>
      <c r="M114" s="10" t="n"/>
    </row>
    <row r="115">
      <c r="J115" s="18" t="n"/>
      <c r="K115" s="10" t="n"/>
      <c r="L115" s="10" t="n"/>
      <c r="M115" s="10" t="n"/>
    </row>
    <row r="116">
      <c r="J116" s="18" t="n"/>
      <c r="K116" s="10" t="n"/>
      <c r="L116" s="10" t="n"/>
      <c r="M116" s="10" t="n"/>
    </row>
    <row r="117">
      <c r="J117" s="18" t="n"/>
      <c r="K117" s="10" t="n"/>
      <c r="L117" s="10" t="n"/>
      <c r="M117" s="10" t="n"/>
    </row>
    <row r="118">
      <c r="J118" s="18" t="n"/>
      <c r="K118" s="10" t="n"/>
      <c r="L118" s="10" t="n"/>
      <c r="M118" s="10" t="n"/>
    </row>
    <row r="119">
      <c r="J119" s="18" t="n"/>
      <c r="K119" s="10" t="n"/>
      <c r="L119" s="10" t="n"/>
      <c r="M119" s="10" t="n"/>
    </row>
    <row r="120">
      <c r="J120" s="18" t="n"/>
      <c r="K120" s="10" t="n"/>
      <c r="L120" s="10" t="n"/>
      <c r="M120" s="10" t="n"/>
    </row>
    <row r="121">
      <c r="J121" s="18" t="n"/>
      <c r="K121" s="10" t="n"/>
      <c r="L121" s="10" t="n"/>
      <c r="M121" s="10" t="n"/>
    </row>
    <row r="122">
      <c r="J122" s="18" t="n"/>
      <c r="K122" s="10" t="n"/>
      <c r="L122" s="10" t="n"/>
      <c r="M122" s="10" t="n"/>
    </row>
    <row r="123">
      <c r="J123" s="18" t="n"/>
      <c r="K123" s="10" t="n"/>
      <c r="L123" s="10" t="n"/>
      <c r="M123" s="10" t="n"/>
    </row>
    <row r="124">
      <c r="J124" s="18" t="n"/>
      <c r="K124" s="10" t="n"/>
      <c r="L124" s="10" t="n"/>
      <c r="M124" s="10" t="n"/>
    </row>
    <row r="125">
      <c r="J125" s="18" t="n"/>
      <c r="K125" s="10" t="n"/>
      <c r="L125" s="10" t="n"/>
      <c r="M125" s="10" t="n"/>
    </row>
    <row r="126">
      <c r="J126" s="18" t="n"/>
      <c r="K126" s="10" t="n"/>
      <c r="L126" s="10" t="n"/>
      <c r="M126" s="10" t="n"/>
    </row>
    <row r="127">
      <c r="J127" s="18" t="n"/>
      <c r="K127" s="10" t="n"/>
      <c r="L127" s="10" t="n"/>
      <c r="M127" s="10" t="n"/>
    </row>
    <row r="128">
      <c r="J128" s="18" t="n"/>
      <c r="K128" s="10" t="n"/>
      <c r="L128" s="10" t="n"/>
      <c r="M128" s="10" t="n"/>
    </row>
    <row r="129">
      <c r="J129" s="18" t="n"/>
      <c r="K129" s="10" t="n"/>
      <c r="L129" s="10" t="n"/>
      <c r="M129" s="10" t="n"/>
    </row>
    <row r="130">
      <c r="J130" s="18" t="n"/>
      <c r="K130" s="10" t="n"/>
      <c r="L130" s="10" t="n"/>
      <c r="M130" s="10" t="n"/>
    </row>
    <row r="131">
      <c r="J131" s="18" t="n"/>
      <c r="K131" s="10" t="n"/>
      <c r="L131" s="10" t="n"/>
      <c r="M131" s="10" t="n"/>
    </row>
    <row r="132">
      <c r="J132" s="18" t="n"/>
      <c r="K132" s="10" t="n"/>
      <c r="L132" s="10" t="n"/>
      <c r="M132" s="10" t="n"/>
    </row>
    <row r="133">
      <c r="J133" s="18" t="n"/>
      <c r="K133" s="10" t="n"/>
      <c r="L133" s="10" t="n"/>
      <c r="M133" s="10" t="n"/>
    </row>
    <row r="134">
      <c r="J134" s="18" t="n"/>
      <c r="K134" s="10" t="n"/>
      <c r="L134" s="10" t="n"/>
      <c r="M134" s="10" t="n"/>
    </row>
    <row r="135">
      <c r="J135" s="18" t="n"/>
      <c r="K135" s="10" t="n"/>
      <c r="L135" s="10" t="n"/>
      <c r="M135" s="10" t="n"/>
    </row>
    <row r="136">
      <c r="J136" s="18" t="n"/>
      <c r="K136" s="10" t="n"/>
      <c r="L136" s="10" t="n"/>
      <c r="M136" s="10" t="n"/>
    </row>
    <row r="137">
      <c r="J137" s="18" t="n"/>
      <c r="K137" s="10" t="n"/>
      <c r="L137" s="10" t="n"/>
      <c r="M137" s="10" t="n"/>
    </row>
    <row r="138">
      <c r="J138" s="18" t="n"/>
      <c r="K138" s="10" t="n"/>
      <c r="L138" s="10" t="n"/>
      <c r="M138" s="10" t="n"/>
    </row>
    <row r="139">
      <c r="J139" s="18" t="n"/>
      <c r="K139" s="10" t="n"/>
      <c r="L139" s="10" t="n"/>
      <c r="M139" s="10" t="n"/>
    </row>
    <row r="140">
      <c r="J140" s="18" t="n"/>
      <c r="K140" s="10" t="n"/>
      <c r="L140" s="10" t="n"/>
      <c r="M140" s="10" t="n"/>
    </row>
    <row r="141">
      <c r="J141" s="18" t="n"/>
      <c r="K141" s="10" t="n"/>
      <c r="L141" s="10" t="n"/>
      <c r="M141" s="10" t="n"/>
    </row>
    <row r="142">
      <c r="J142" s="18" t="n"/>
      <c r="K142" s="10" t="n"/>
      <c r="L142" s="10" t="n"/>
      <c r="M142" s="10" t="n"/>
    </row>
    <row r="143">
      <c r="J143" s="18" t="n"/>
      <c r="K143" s="10" t="n"/>
      <c r="L143" s="10" t="n"/>
      <c r="M143" s="10" t="n"/>
    </row>
    <row r="144">
      <c r="J144" s="18" t="n"/>
      <c r="K144" s="10" t="n"/>
      <c r="L144" s="10" t="n"/>
      <c r="M144" s="10" t="n"/>
    </row>
    <row r="145">
      <c r="J145" s="18" t="n"/>
      <c r="K145" s="10" t="n"/>
      <c r="L145" s="10" t="n"/>
      <c r="M145" s="10" t="n"/>
    </row>
    <row r="146">
      <c r="J146" s="18" t="n"/>
      <c r="K146" s="10" t="n"/>
      <c r="L146" s="10" t="n"/>
      <c r="M146" s="10" t="n"/>
    </row>
    <row r="147">
      <c r="J147" s="18" t="n"/>
      <c r="K147" s="10" t="n"/>
      <c r="L147" s="10" t="n"/>
      <c r="M147" s="10" t="n"/>
    </row>
    <row r="148">
      <c r="J148" s="18" t="n"/>
      <c r="K148" s="10" t="n"/>
      <c r="L148" s="10" t="n"/>
      <c r="M148" s="10" t="n"/>
    </row>
    <row r="149">
      <c r="J149" s="18" t="n"/>
      <c r="K149" s="10" t="n"/>
      <c r="L149" s="10" t="n"/>
      <c r="M149" s="10" t="n"/>
    </row>
    <row r="150">
      <c r="J150" s="18" t="n"/>
      <c r="K150" s="10" t="n"/>
      <c r="L150" s="10" t="n"/>
      <c r="M150" s="10" t="n"/>
    </row>
    <row r="151">
      <c r="J151" s="18" t="n"/>
      <c r="K151" s="10" t="n"/>
      <c r="L151" s="10" t="n"/>
      <c r="M151" s="10" t="n"/>
    </row>
    <row r="152">
      <c r="J152" s="18" t="n"/>
      <c r="K152" s="10" t="n"/>
      <c r="L152" s="10" t="n"/>
      <c r="M152" s="10" t="n"/>
    </row>
    <row r="153">
      <c r="J153" s="18" t="n"/>
      <c r="K153" s="10" t="n"/>
      <c r="L153" s="10" t="n"/>
      <c r="M153" s="10" t="n"/>
    </row>
    <row r="154">
      <c r="J154" s="18" t="n"/>
      <c r="K154" s="10" t="n"/>
      <c r="L154" s="10" t="n"/>
      <c r="M154" s="10" t="n"/>
    </row>
    <row r="155">
      <c r="J155" s="18" t="n"/>
      <c r="K155" s="10" t="n"/>
      <c r="L155" s="10" t="n"/>
      <c r="M155" s="10" t="n"/>
    </row>
    <row r="156">
      <c r="J156" s="18" t="n"/>
      <c r="K156" s="10" t="n"/>
      <c r="L156" s="10" t="n"/>
      <c r="M156" s="10" t="n"/>
    </row>
    <row r="157">
      <c r="J157" s="18" t="n"/>
      <c r="K157" s="10" t="n"/>
      <c r="L157" s="10" t="n"/>
      <c r="M157" s="10" t="n"/>
    </row>
    <row r="158">
      <c r="J158" s="18" t="n"/>
      <c r="K158" s="10" t="n"/>
      <c r="L158" s="10" t="n"/>
      <c r="M158" s="10" t="n"/>
    </row>
    <row r="159">
      <c r="J159" s="18" t="n"/>
      <c r="K159" s="10" t="n"/>
      <c r="L159" s="10" t="n"/>
      <c r="M159" s="10" t="n"/>
    </row>
    <row r="160">
      <c r="J160" s="18" t="n"/>
      <c r="K160" s="10" t="n"/>
      <c r="L160" s="10" t="n"/>
      <c r="M160" s="10" t="n"/>
    </row>
    <row r="161">
      <c r="J161" s="18" t="n"/>
      <c r="K161" s="10" t="n"/>
      <c r="L161" s="10" t="n"/>
      <c r="M161" s="10" t="n"/>
    </row>
    <row r="162">
      <c r="J162" s="18" t="n"/>
      <c r="K162" s="10" t="n"/>
      <c r="L162" s="10" t="n"/>
      <c r="M162" s="10" t="n"/>
    </row>
    <row r="163">
      <c r="J163" s="18" t="n"/>
      <c r="K163" s="10" t="n"/>
      <c r="L163" s="10" t="n"/>
      <c r="M163" s="10" t="n"/>
    </row>
    <row r="164">
      <c r="J164" s="18" t="n"/>
      <c r="K164" s="10" t="n"/>
      <c r="L164" s="10" t="n"/>
      <c r="M164" s="10" t="n"/>
    </row>
    <row r="165">
      <c r="J165" s="18" t="n"/>
      <c r="K165" s="10" t="n"/>
      <c r="L165" s="10" t="n"/>
      <c r="M165" s="10" t="n"/>
    </row>
    <row r="166">
      <c r="J166" s="18" t="n"/>
      <c r="K166" s="10" t="n"/>
      <c r="L166" s="10" t="n"/>
      <c r="M166" s="10" t="n"/>
    </row>
    <row r="167">
      <c r="J167" s="18" t="n"/>
      <c r="K167" s="10" t="n"/>
      <c r="L167" s="10" t="n"/>
      <c r="M167" s="10" t="n"/>
    </row>
    <row r="168">
      <c r="J168" s="18" t="n"/>
      <c r="K168" s="10" t="n"/>
      <c r="L168" s="10" t="n"/>
      <c r="M168" s="10" t="n"/>
    </row>
    <row r="169">
      <c r="J169" s="18" t="n"/>
      <c r="K169" s="10" t="n"/>
      <c r="L169" s="10" t="n"/>
      <c r="M169" s="10" t="n"/>
    </row>
    <row r="170">
      <c r="J170" s="18" t="n"/>
      <c r="K170" s="10" t="n"/>
      <c r="L170" s="10" t="n"/>
      <c r="M170" s="10" t="n"/>
    </row>
    <row r="171">
      <c r="J171" s="18" t="n"/>
      <c r="K171" s="10" t="n"/>
      <c r="L171" s="10" t="n"/>
      <c r="M171" s="10" t="n"/>
    </row>
    <row r="172">
      <c r="J172" s="18" t="n"/>
      <c r="K172" s="10" t="n"/>
      <c r="L172" s="10" t="n"/>
      <c r="M172" s="10" t="n"/>
    </row>
    <row r="173">
      <c r="J173" s="18" t="n"/>
      <c r="K173" s="10" t="n"/>
      <c r="L173" s="10" t="n"/>
      <c r="M173" s="10" t="n"/>
    </row>
    <row r="174">
      <c r="J174" s="18" t="n"/>
      <c r="K174" s="10" t="n"/>
      <c r="L174" s="10" t="n"/>
      <c r="M174" s="10" t="n"/>
    </row>
    <row r="175">
      <c r="J175" s="18" t="n"/>
      <c r="K175" s="10" t="n"/>
      <c r="L175" s="10" t="n"/>
      <c r="M175" s="10" t="n"/>
    </row>
    <row r="176">
      <c r="J176" s="18" t="n"/>
      <c r="K176" s="10" t="n"/>
      <c r="L176" s="10" t="n"/>
      <c r="M176" s="10" t="n"/>
    </row>
    <row r="177">
      <c r="J177" s="18" t="n"/>
      <c r="K177" s="10" t="n"/>
      <c r="L177" s="10" t="n"/>
      <c r="M177" s="10" t="n"/>
    </row>
    <row r="178">
      <c r="J178" s="18" t="n"/>
      <c r="K178" s="10" t="n"/>
      <c r="L178" s="10" t="n"/>
      <c r="M178" s="10" t="n"/>
    </row>
    <row r="179">
      <c r="J179" s="18" t="n"/>
      <c r="K179" s="10" t="n"/>
      <c r="L179" s="10" t="n"/>
      <c r="M179" s="10" t="n"/>
    </row>
    <row r="180">
      <c r="J180" s="18" t="n"/>
      <c r="K180" s="10" t="n"/>
      <c r="L180" s="10" t="n"/>
      <c r="M180" s="10" t="n"/>
    </row>
    <row r="181">
      <c r="J181" s="18" t="n"/>
      <c r="K181" s="10" t="n"/>
      <c r="L181" s="10" t="n"/>
      <c r="M181" s="10" t="n"/>
    </row>
    <row r="182">
      <c r="J182" s="18" t="n"/>
      <c r="K182" s="10" t="n"/>
      <c r="L182" s="10" t="n"/>
      <c r="M182" s="10" t="n"/>
    </row>
    <row r="183">
      <c r="J183" s="18" t="n"/>
      <c r="K183" s="10" t="n"/>
      <c r="L183" s="10" t="n"/>
      <c r="M183" s="10" t="n"/>
    </row>
    <row r="184">
      <c r="J184" s="18" t="n"/>
      <c r="K184" s="10" t="n"/>
      <c r="L184" s="10" t="n"/>
      <c r="M184" s="10" t="n"/>
    </row>
    <row r="185">
      <c r="J185" s="18" t="n"/>
      <c r="K185" s="10" t="n"/>
      <c r="L185" s="10" t="n"/>
      <c r="M185" s="10" t="n"/>
    </row>
    <row r="186">
      <c r="J186" s="18" t="n"/>
      <c r="K186" s="10" t="n"/>
      <c r="L186" s="10" t="n"/>
      <c r="M186" s="10" t="n"/>
    </row>
    <row r="187">
      <c r="J187" s="18" t="n"/>
      <c r="K187" s="10" t="n"/>
      <c r="L187" s="10" t="n"/>
      <c r="M187" s="10" t="n"/>
    </row>
    <row r="188">
      <c r="J188" s="18" t="n"/>
      <c r="K188" s="10" t="n"/>
      <c r="L188" s="10" t="n"/>
      <c r="M188" s="10" t="n"/>
    </row>
    <row r="189">
      <c r="J189" s="18" t="n"/>
      <c r="K189" s="10" t="n"/>
      <c r="L189" s="10" t="n"/>
      <c r="M189" s="10" t="n"/>
    </row>
    <row r="190">
      <c r="J190" s="18" t="n"/>
      <c r="K190" s="10" t="n"/>
      <c r="L190" s="10" t="n"/>
      <c r="M190" s="10" t="n"/>
    </row>
    <row r="191">
      <c r="J191" s="18" t="n"/>
      <c r="K191" s="10" t="n"/>
      <c r="L191" s="10" t="n"/>
      <c r="M191" s="10" t="n"/>
    </row>
    <row r="192">
      <c r="J192" s="18" t="n"/>
      <c r="K192" s="10" t="n"/>
      <c r="L192" s="10" t="n"/>
      <c r="M192" s="10" t="n"/>
    </row>
    <row r="193">
      <c r="J193" s="18" t="n"/>
      <c r="K193" s="10" t="n"/>
      <c r="L193" s="10" t="n"/>
      <c r="M193" s="10" t="n"/>
    </row>
    <row r="194">
      <c r="J194" s="18" t="n"/>
      <c r="K194" s="10" t="n"/>
      <c r="L194" s="10" t="n"/>
      <c r="M194" s="10" t="n"/>
    </row>
    <row r="195">
      <c r="J195" s="18" t="n"/>
      <c r="K195" s="10" t="n"/>
      <c r="L195" s="10" t="n"/>
      <c r="M195" s="10" t="n"/>
    </row>
    <row r="196">
      <c r="J196" s="18" t="n"/>
      <c r="K196" s="10" t="n"/>
      <c r="L196" s="10" t="n"/>
      <c r="M196" s="10" t="n"/>
    </row>
    <row r="197">
      <c r="J197" s="18" t="n"/>
      <c r="K197" s="10" t="n"/>
      <c r="L197" s="10" t="n"/>
      <c r="M197" s="10" t="n"/>
    </row>
    <row r="198">
      <c r="J198" s="18" t="n"/>
      <c r="K198" s="10" t="n"/>
      <c r="L198" s="10" t="n"/>
      <c r="M198" s="10" t="n"/>
    </row>
    <row r="199">
      <c r="J199" s="18" t="n"/>
      <c r="K199" s="10" t="n"/>
      <c r="L199" s="10" t="n"/>
      <c r="M199" s="10" t="n"/>
    </row>
    <row r="200">
      <c r="J200" s="18" t="n"/>
      <c r="K200" s="10" t="n"/>
      <c r="L200" s="10" t="n"/>
      <c r="M200" s="10" t="n"/>
    </row>
    <row r="201">
      <c r="J201" s="18" t="n"/>
      <c r="K201" s="10" t="n"/>
      <c r="L201" s="10" t="n"/>
      <c r="M201" s="10" t="n"/>
    </row>
    <row r="202">
      <c r="J202" s="18" t="n"/>
      <c r="K202" s="10" t="n"/>
      <c r="L202" s="10" t="n"/>
      <c r="M202" s="10" t="n"/>
    </row>
    <row r="203">
      <c r="J203" s="18" t="n"/>
      <c r="K203" s="10" t="n"/>
      <c r="L203" s="10" t="n"/>
      <c r="M203" s="10" t="n"/>
    </row>
    <row r="204">
      <c r="J204" s="18" t="n"/>
      <c r="K204" s="10" t="n"/>
      <c r="L204" s="10" t="n"/>
      <c r="M204" s="10" t="n"/>
    </row>
    <row r="205">
      <c r="J205" s="18" t="n"/>
      <c r="K205" s="10" t="n"/>
      <c r="L205" s="10" t="n"/>
      <c r="M205" s="10" t="n"/>
    </row>
    <row r="206">
      <c r="J206" s="18" t="n"/>
      <c r="K206" s="10" t="n"/>
      <c r="L206" s="10" t="n"/>
      <c r="M206" s="10" t="n"/>
    </row>
    <row r="207">
      <c r="J207" s="18" t="n"/>
      <c r="K207" s="10" t="n"/>
      <c r="L207" s="10" t="n"/>
      <c r="M207" s="10" t="n"/>
    </row>
    <row r="208">
      <c r="J208" s="18" t="n"/>
      <c r="K208" s="10" t="n"/>
      <c r="L208" s="10" t="n"/>
      <c r="M208" s="10" t="n"/>
    </row>
    <row r="209">
      <c r="J209" s="18" t="n"/>
      <c r="K209" s="10" t="n"/>
      <c r="L209" s="10" t="n"/>
      <c r="M209" s="10" t="n"/>
    </row>
    <row r="210">
      <c r="J210" s="18" t="n"/>
      <c r="K210" s="10" t="n"/>
      <c r="L210" s="10" t="n"/>
      <c r="M210" s="10" t="n"/>
    </row>
    <row r="211">
      <c r="J211" s="18" t="n"/>
      <c r="K211" s="10" t="n"/>
      <c r="L211" s="10" t="n"/>
      <c r="M211" s="10" t="n"/>
    </row>
    <row r="212">
      <c r="J212" s="18" t="n"/>
      <c r="K212" s="10" t="n"/>
      <c r="L212" s="10" t="n"/>
      <c r="M212" s="10" t="n"/>
    </row>
    <row r="213">
      <c r="J213" s="18" t="n"/>
      <c r="K213" s="10" t="n"/>
      <c r="L213" s="10" t="n"/>
      <c r="M213" s="10" t="n"/>
    </row>
    <row r="214">
      <c r="J214" s="18" t="n"/>
      <c r="K214" s="10" t="n"/>
      <c r="L214" s="10" t="n"/>
      <c r="M214" s="10" t="n"/>
    </row>
    <row r="215">
      <c r="J215" s="18" t="n"/>
      <c r="K215" s="10" t="n"/>
      <c r="L215" s="10" t="n"/>
      <c r="M215" s="10" t="n"/>
    </row>
    <row r="216">
      <c r="J216" s="18" t="n"/>
      <c r="K216" s="10" t="n"/>
      <c r="L216" s="10" t="n"/>
      <c r="M216" s="10" t="n"/>
    </row>
    <row r="217">
      <c r="J217" s="18" t="n"/>
      <c r="K217" s="10" t="n"/>
      <c r="L217" s="10" t="n"/>
      <c r="M217" s="10" t="n"/>
    </row>
    <row r="218">
      <c r="J218" s="18" t="n"/>
      <c r="K218" s="10" t="n"/>
      <c r="L218" s="10" t="n"/>
      <c r="M218" s="10" t="n"/>
    </row>
    <row r="219">
      <c r="J219" s="18" t="n"/>
      <c r="K219" s="10" t="n"/>
      <c r="L219" s="10" t="n"/>
      <c r="M219" s="10" t="n"/>
    </row>
    <row r="220">
      <c r="J220" s="18" t="n"/>
      <c r="K220" s="10" t="n"/>
      <c r="L220" s="10" t="n"/>
      <c r="M220" s="10" t="n"/>
    </row>
    <row r="221">
      <c r="J221" s="18" t="n"/>
      <c r="K221" s="10" t="n"/>
      <c r="L221" s="10" t="n"/>
      <c r="M221" s="10" t="n"/>
    </row>
    <row r="222">
      <c r="J222" s="18" t="n"/>
      <c r="K222" s="10" t="n"/>
      <c r="L222" s="10" t="n"/>
      <c r="M222" s="10" t="n"/>
    </row>
    <row r="223">
      <c r="J223" s="18" t="n"/>
      <c r="K223" s="10" t="n"/>
      <c r="L223" s="10" t="n"/>
      <c r="M223" s="10" t="n"/>
    </row>
    <row r="224">
      <c r="J224" s="18" t="n"/>
      <c r="K224" s="10" t="n"/>
      <c r="L224" s="10" t="n"/>
      <c r="M224" s="10" t="n"/>
    </row>
    <row r="225">
      <c r="J225" s="18" t="n"/>
      <c r="K225" s="10" t="n"/>
      <c r="L225" s="10" t="n"/>
      <c r="M225" s="10" t="n"/>
    </row>
    <row r="226">
      <c r="J226" s="18" t="n"/>
      <c r="K226" s="10" t="n"/>
      <c r="L226" s="10" t="n"/>
      <c r="M226" s="10" t="n"/>
    </row>
    <row r="227">
      <c r="J227" s="18" t="n"/>
      <c r="K227" s="10" t="n"/>
      <c r="L227" s="10" t="n"/>
      <c r="M227" s="10" t="n"/>
    </row>
    <row r="228">
      <c r="J228" s="18" t="n"/>
      <c r="K228" s="10" t="n"/>
      <c r="L228" s="10" t="n"/>
      <c r="M228" s="10" t="n"/>
    </row>
    <row r="229">
      <c r="J229" s="18" t="n"/>
      <c r="K229" s="10" t="n"/>
      <c r="L229" s="10" t="n"/>
      <c r="M229" s="10" t="n"/>
    </row>
    <row r="230">
      <c r="J230" s="18" t="n"/>
      <c r="K230" s="10" t="n"/>
      <c r="L230" s="10" t="n"/>
      <c r="M230" s="10" t="n"/>
    </row>
    <row r="231">
      <c r="J231" s="18" t="n"/>
      <c r="K231" s="10" t="n"/>
      <c r="L231" s="10" t="n"/>
      <c r="M231" s="10" t="n"/>
    </row>
    <row r="232">
      <c r="J232" s="18" t="n"/>
      <c r="K232" s="10" t="n"/>
      <c r="L232" s="10" t="n"/>
      <c r="M232" s="10" t="n"/>
    </row>
    <row r="233">
      <c r="J233" s="18" t="n"/>
      <c r="K233" s="10" t="n"/>
      <c r="L233" s="10" t="n"/>
      <c r="M233" s="10" t="n"/>
    </row>
    <row r="234">
      <c r="J234" s="18" t="n"/>
      <c r="K234" s="10" t="n"/>
      <c r="L234" s="10" t="n"/>
      <c r="M234" s="10" t="n"/>
    </row>
    <row r="235">
      <c r="J235" s="18" t="n"/>
      <c r="K235" s="10" t="n"/>
      <c r="L235" s="10" t="n"/>
      <c r="M235" s="10" t="n"/>
    </row>
    <row r="236">
      <c r="J236" s="18" t="n"/>
      <c r="K236" s="10" t="n"/>
      <c r="L236" s="10" t="n"/>
      <c r="M236" s="10" t="n"/>
    </row>
    <row r="237">
      <c r="J237" s="18" t="n"/>
      <c r="K237" s="10" t="n"/>
      <c r="L237" s="10" t="n"/>
      <c r="M237" s="10" t="n"/>
    </row>
    <row r="238">
      <c r="J238" s="18" t="n"/>
      <c r="K238" s="10" t="n"/>
      <c r="L238" s="10" t="n"/>
      <c r="M238" s="10" t="n"/>
    </row>
    <row r="239">
      <c r="J239" s="18" t="n"/>
      <c r="K239" s="10" t="n"/>
      <c r="L239" s="10" t="n"/>
      <c r="M239" s="10" t="n"/>
    </row>
    <row r="240">
      <c r="J240" s="18" t="n"/>
      <c r="K240" s="10" t="n"/>
      <c r="L240" s="10" t="n"/>
      <c r="M240" s="10" t="n"/>
    </row>
    <row r="241">
      <c r="J241" s="18" t="n"/>
      <c r="K241" s="10" t="n"/>
      <c r="L241" s="10" t="n"/>
      <c r="M241" s="10" t="n"/>
    </row>
    <row r="242">
      <c r="J242" s="18" t="n"/>
      <c r="K242" s="10" t="n"/>
      <c r="L242" s="10" t="n"/>
      <c r="M242" s="10" t="n"/>
    </row>
    <row r="243">
      <c r="J243" s="18" t="n"/>
      <c r="K243" s="10" t="n"/>
      <c r="L243" s="10" t="n"/>
      <c r="M243" s="10" t="n"/>
    </row>
    <row r="244">
      <c r="J244" s="18" t="n"/>
      <c r="K244" s="10" t="n"/>
      <c r="L244" s="10" t="n"/>
      <c r="M244" s="10" t="n"/>
    </row>
    <row r="245">
      <c r="J245" s="18" t="n"/>
      <c r="K245" s="10" t="n"/>
      <c r="L245" s="10" t="n"/>
      <c r="M245" s="10" t="n"/>
    </row>
    <row r="246">
      <c r="J246" s="18" t="n"/>
      <c r="K246" s="10" t="n"/>
      <c r="L246" s="10" t="n"/>
      <c r="M246" s="10" t="n"/>
    </row>
    <row r="247">
      <c r="J247" s="18" t="n"/>
      <c r="K247" s="10" t="n"/>
      <c r="L247" s="10" t="n"/>
      <c r="M247" s="10" t="n"/>
    </row>
    <row r="248">
      <c r="J248" s="18" t="n"/>
      <c r="K248" s="10" t="n"/>
      <c r="L248" s="10" t="n"/>
      <c r="M248" s="10" t="n"/>
    </row>
    <row r="249">
      <c r="J249" s="18" t="n"/>
      <c r="K249" s="10" t="n"/>
      <c r="L249" s="10" t="n"/>
      <c r="M249" s="10" t="n"/>
    </row>
    <row r="250">
      <c r="J250" s="18" t="n"/>
      <c r="K250" s="10" t="n"/>
      <c r="L250" s="10" t="n"/>
      <c r="M250" s="10" t="n"/>
    </row>
    <row r="251">
      <c r="J251" s="18" t="n"/>
      <c r="K251" s="10" t="n"/>
      <c r="L251" s="10" t="n"/>
      <c r="M251" s="10" t="n"/>
    </row>
    <row r="252">
      <c r="J252" s="18" t="n"/>
      <c r="K252" s="10" t="n"/>
      <c r="L252" s="10" t="n"/>
      <c r="M252" s="10" t="n"/>
    </row>
    <row r="253">
      <c r="J253" s="18" t="n"/>
      <c r="K253" s="10" t="n"/>
      <c r="L253" s="10" t="n"/>
      <c r="M253" s="10" t="n"/>
    </row>
    <row r="254">
      <c r="J254" s="18" t="n"/>
      <c r="K254" s="10" t="n"/>
      <c r="L254" s="10" t="n"/>
      <c r="M254" s="10" t="n"/>
    </row>
    <row r="255">
      <c r="J255" s="18" t="n"/>
      <c r="K255" s="10" t="n"/>
      <c r="L255" s="10" t="n"/>
      <c r="M255" s="10" t="n"/>
    </row>
    <row r="256">
      <c r="J256" s="18" t="n"/>
      <c r="K256" s="10" t="n"/>
      <c r="L256" s="10" t="n"/>
      <c r="M256" s="10" t="n"/>
    </row>
    <row r="257">
      <c r="J257" s="18" t="n"/>
      <c r="K257" s="10" t="n"/>
      <c r="L257" s="10" t="n"/>
      <c r="M257" s="10" t="n"/>
    </row>
    <row r="258">
      <c r="J258" s="18" t="n"/>
      <c r="K258" s="10" t="n"/>
      <c r="L258" s="10" t="n"/>
      <c r="M258" s="10" t="n"/>
    </row>
    <row r="259">
      <c r="J259" s="18" t="n"/>
      <c r="K259" s="10" t="n"/>
      <c r="L259" s="10" t="n"/>
      <c r="M259" s="10" t="n"/>
    </row>
    <row r="260">
      <c r="J260" s="18" t="n"/>
      <c r="K260" s="10" t="n"/>
      <c r="L260" s="10" t="n"/>
      <c r="M260" s="10" t="n"/>
    </row>
    <row r="261">
      <c r="J261" s="18" t="n"/>
      <c r="K261" s="10" t="n"/>
      <c r="L261" s="10" t="n"/>
      <c r="M261" s="10" t="n"/>
    </row>
    <row r="262">
      <c r="J262" s="18" t="n"/>
      <c r="K262" s="10" t="n"/>
      <c r="L262" s="10" t="n"/>
      <c r="M262" s="10" t="n"/>
    </row>
    <row r="263">
      <c r="J263" s="18" t="n"/>
      <c r="K263" s="10" t="n"/>
      <c r="L263" s="10" t="n"/>
      <c r="M263" s="10" t="n"/>
    </row>
    <row r="264">
      <c r="J264" s="18" t="n"/>
      <c r="K264" s="10" t="n"/>
      <c r="L264" s="10" t="n"/>
      <c r="M264" s="10" t="n"/>
    </row>
    <row r="265">
      <c r="J265" s="18" t="n"/>
      <c r="K265" s="10" t="n"/>
      <c r="L265" s="10" t="n"/>
      <c r="M265" s="10" t="n"/>
    </row>
    <row r="266">
      <c r="J266" s="18" t="n"/>
      <c r="K266" s="10" t="n"/>
      <c r="L266" s="10" t="n"/>
      <c r="M266" s="10" t="n"/>
    </row>
    <row r="267">
      <c r="J267" s="18" t="n"/>
      <c r="K267" s="10" t="n"/>
      <c r="L267" s="10" t="n"/>
      <c r="M267" s="10" t="n"/>
    </row>
    <row r="268">
      <c r="J268" s="18" t="n"/>
      <c r="K268" s="10" t="n"/>
      <c r="L268" s="10" t="n"/>
      <c r="M268" s="10" t="n"/>
    </row>
    <row r="269">
      <c r="J269" s="18" t="n"/>
      <c r="K269" s="10" t="n"/>
      <c r="L269" s="10" t="n"/>
      <c r="M269" s="10" t="n"/>
    </row>
    <row r="270">
      <c r="J270" s="18" t="n"/>
      <c r="K270" s="10" t="n"/>
      <c r="L270" s="10" t="n"/>
      <c r="M270" s="10" t="n"/>
    </row>
    <row r="271">
      <c r="J271" s="18" t="n"/>
      <c r="K271" s="10" t="n"/>
      <c r="L271" s="10" t="n"/>
      <c r="M271" s="10" t="n"/>
    </row>
    <row r="272">
      <c r="J272" s="18" t="n"/>
      <c r="K272" s="10" t="n"/>
      <c r="L272" s="10" t="n"/>
      <c r="M272" s="10" t="n"/>
    </row>
    <row r="273">
      <c r="J273" s="18" t="n"/>
      <c r="K273" s="10" t="n"/>
      <c r="L273" s="10" t="n"/>
      <c r="M273" s="10" t="n"/>
    </row>
    <row r="274">
      <c r="J274" s="18" t="n"/>
      <c r="K274" s="10" t="n"/>
      <c r="L274" s="10" t="n"/>
      <c r="M274" s="10" t="n"/>
    </row>
    <row r="275">
      <c r="J275" s="18" t="n"/>
      <c r="K275" s="10" t="n"/>
      <c r="L275" s="10" t="n"/>
      <c r="M275" s="10" t="n"/>
    </row>
    <row r="276">
      <c r="J276" s="18" t="n"/>
      <c r="K276" s="10" t="n"/>
      <c r="L276" s="10" t="n"/>
      <c r="M276" s="10" t="n"/>
    </row>
    <row r="277">
      <c r="J277" s="18" t="n"/>
      <c r="K277" s="10" t="n"/>
      <c r="L277" s="10" t="n"/>
      <c r="M277" s="10" t="n"/>
    </row>
    <row r="278">
      <c r="J278" s="18" t="n"/>
      <c r="K278" s="10" t="n"/>
      <c r="L278" s="10" t="n"/>
      <c r="M278" s="10" t="n"/>
    </row>
    <row r="279">
      <c r="J279" s="18" t="n"/>
      <c r="K279" s="10" t="n"/>
      <c r="L279" s="10" t="n"/>
      <c r="M279" s="10" t="n"/>
    </row>
    <row r="280">
      <c r="J280" s="18" t="n"/>
      <c r="K280" s="10" t="n"/>
      <c r="L280" s="10" t="n"/>
      <c r="M280" s="10" t="n"/>
    </row>
    <row r="281">
      <c r="J281" s="18" t="n"/>
      <c r="K281" s="10" t="n"/>
      <c r="L281" s="10" t="n"/>
      <c r="M281" s="10" t="n"/>
    </row>
    <row r="282">
      <c r="J282" s="18" t="n"/>
      <c r="K282" s="10" t="n"/>
      <c r="L282" s="10" t="n"/>
      <c r="M282" s="10" t="n"/>
    </row>
    <row r="283">
      <c r="J283" s="18" t="n"/>
      <c r="K283" s="10" t="n"/>
      <c r="L283" s="10" t="n"/>
      <c r="M283" s="10" t="n"/>
    </row>
    <row r="284">
      <c r="J284" s="18" t="n"/>
      <c r="K284" s="10" t="n"/>
      <c r="L284" s="10" t="n"/>
      <c r="M284" s="10" t="n"/>
    </row>
    <row r="285">
      <c r="J285" s="18" t="n"/>
      <c r="K285" s="10" t="n"/>
      <c r="L285" s="10" t="n"/>
      <c r="M285" s="10" t="n"/>
    </row>
    <row r="286">
      <c r="J286" s="18" t="n"/>
      <c r="K286" s="10" t="n"/>
      <c r="L286" s="10" t="n"/>
      <c r="M286" s="10" t="n"/>
    </row>
    <row r="287">
      <c r="J287" s="18" t="n"/>
      <c r="K287" s="10" t="n"/>
      <c r="L287" s="10" t="n"/>
      <c r="M287" s="10" t="n"/>
    </row>
    <row r="288">
      <c r="J288" s="18" t="n"/>
      <c r="K288" s="10" t="n"/>
      <c r="L288" s="10" t="n"/>
      <c r="M288" s="10" t="n"/>
    </row>
    <row r="289">
      <c r="J289" s="18" t="n"/>
      <c r="K289" s="10" t="n"/>
      <c r="L289" s="10" t="n"/>
      <c r="M289" s="10" t="n"/>
    </row>
    <row r="290">
      <c r="J290" s="18" t="n"/>
      <c r="K290" s="10" t="n"/>
      <c r="L290" s="10" t="n"/>
      <c r="M290" s="10" t="n"/>
    </row>
    <row r="291">
      <c r="J291" s="18" t="n"/>
      <c r="K291" s="10" t="n"/>
      <c r="L291" s="10" t="n"/>
      <c r="M291" s="10" t="n"/>
    </row>
    <row r="292">
      <c r="J292" s="18" t="n"/>
      <c r="K292" s="10" t="n"/>
      <c r="L292" s="10" t="n"/>
      <c r="M292" s="10" t="n"/>
    </row>
    <row r="293">
      <c r="J293" s="18" t="n"/>
      <c r="K293" s="10" t="n"/>
      <c r="L293" s="10" t="n"/>
      <c r="M293" s="10" t="n"/>
    </row>
    <row r="294">
      <c r="J294" s="18" t="n"/>
      <c r="K294" s="10" t="n"/>
      <c r="L294" s="10" t="n"/>
      <c r="M294" s="10" t="n"/>
    </row>
    <row r="295">
      <c r="J295" s="18" t="n"/>
      <c r="K295" s="10" t="n"/>
      <c r="L295" s="10" t="n"/>
      <c r="M295" s="10" t="n"/>
    </row>
    <row r="296">
      <c r="J296" s="18" t="n"/>
      <c r="K296" s="10" t="n"/>
      <c r="L296" s="10" t="n"/>
      <c r="M296" s="10" t="n"/>
    </row>
    <row r="297">
      <c r="J297" s="18" t="n"/>
      <c r="K297" s="10" t="n"/>
      <c r="L297" s="10" t="n"/>
      <c r="M297" s="10" t="n"/>
    </row>
    <row r="298">
      <c r="J298" s="18" t="n"/>
      <c r="K298" s="10" t="n"/>
      <c r="L298" s="10" t="n"/>
      <c r="M298" s="10" t="n"/>
    </row>
    <row r="299">
      <c r="J299" s="18" t="n"/>
      <c r="K299" s="10" t="n"/>
      <c r="L299" s="10" t="n"/>
      <c r="M299" s="10" t="n"/>
    </row>
    <row r="300">
      <c r="J300" s="18" t="n"/>
      <c r="K300" s="10" t="n"/>
      <c r="L300" s="10" t="n"/>
      <c r="M300" s="10" t="n"/>
    </row>
    <row r="301">
      <c r="J301" s="18" t="n"/>
      <c r="K301" s="10" t="n"/>
      <c r="L301" s="10" t="n"/>
      <c r="M301" s="10" t="n"/>
    </row>
    <row r="302">
      <c r="J302" s="18" t="n"/>
      <c r="K302" s="10" t="n"/>
      <c r="L302" s="10" t="n"/>
      <c r="M302" s="10" t="n"/>
    </row>
    <row r="303">
      <c r="J303" s="18" t="n"/>
      <c r="K303" s="10" t="n"/>
      <c r="L303" s="10" t="n"/>
      <c r="M303" s="10" t="n"/>
    </row>
    <row r="304">
      <c r="J304" s="18" t="n"/>
      <c r="K304" s="10" t="n"/>
      <c r="L304" s="10" t="n"/>
      <c r="M304" s="10" t="n"/>
    </row>
    <row r="305">
      <c r="J305" s="18" t="n"/>
      <c r="K305" s="10" t="n"/>
      <c r="L305" s="10" t="n"/>
      <c r="M305" s="10" t="n"/>
    </row>
    <row r="306">
      <c r="J306" s="18" t="n"/>
      <c r="K306" s="10" t="n"/>
      <c r="L306" s="10" t="n"/>
      <c r="M306" s="10" t="n"/>
    </row>
    <row r="307">
      <c r="J307" s="18" t="n"/>
      <c r="K307" s="10" t="n"/>
      <c r="L307" s="10" t="n"/>
      <c r="M307" s="10" t="n"/>
    </row>
    <row r="308">
      <c r="J308" s="18" t="n"/>
      <c r="K308" s="10" t="n"/>
      <c r="L308" s="10" t="n"/>
      <c r="M308" s="10" t="n"/>
    </row>
    <row r="309">
      <c r="J309" s="18" t="n"/>
      <c r="K309" s="10" t="n"/>
      <c r="L309" s="10" t="n"/>
      <c r="M309" s="10" t="n"/>
    </row>
    <row r="310">
      <c r="J310" s="18" t="n"/>
      <c r="K310" s="10" t="n"/>
      <c r="L310" s="10" t="n"/>
      <c r="M310" s="10" t="n"/>
    </row>
    <row r="311">
      <c r="J311" s="18" t="n"/>
      <c r="K311" s="10" t="n"/>
      <c r="L311" s="10" t="n"/>
      <c r="M311" s="10" t="n"/>
    </row>
    <row r="312">
      <c r="J312" s="18" t="n"/>
      <c r="K312" s="10" t="n"/>
      <c r="L312" s="10" t="n"/>
      <c r="M312" s="10" t="n"/>
    </row>
    <row r="313">
      <c r="J313" s="18" t="n"/>
      <c r="K313" s="10" t="n"/>
      <c r="L313" s="10" t="n"/>
      <c r="M313" s="10" t="n"/>
    </row>
    <row r="314">
      <c r="J314" s="18" t="n"/>
      <c r="K314" s="10" t="n"/>
      <c r="L314" s="10" t="n"/>
      <c r="M314" s="10" t="n"/>
    </row>
    <row r="315">
      <c r="J315" s="18" t="n"/>
      <c r="K315" s="10" t="n"/>
      <c r="L315" s="10" t="n"/>
      <c r="M315" s="10" t="n"/>
    </row>
    <row r="316">
      <c r="J316" s="18" t="n"/>
      <c r="K316" s="10" t="n"/>
      <c r="L316" s="10" t="n"/>
      <c r="M316" s="10" t="n"/>
    </row>
    <row r="317">
      <c r="J317" s="18" t="n"/>
      <c r="K317" s="10" t="n"/>
      <c r="L317" s="10" t="n"/>
      <c r="M317" s="10" t="n"/>
    </row>
    <row r="318">
      <c r="J318" s="18" t="n"/>
      <c r="K318" s="10" t="n"/>
      <c r="L318" s="10" t="n"/>
      <c r="M318" s="10" t="n"/>
    </row>
    <row r="319">
      <c r="J319" s="18" t="n"/>
      <c r="K319" s="10" t="n"/>
      <c r="L319" s="10" t="n"/>
      <c r="M319" s="10" t="n"/>
    </row>
    <row r="320">
      <c r="J320" s="18" t="n"/>
      <c r="K320" s="10" t="n"/>
      <c r="L320" s="10" t="n"/>
      <c r="M320" s="10" t="n"/>
    </row>
    <row r="321">
      <c r="J321" s="18" t="n"/>
      <c r="K321" s="10" t="n"/>
      <c r="L321" s="10" t="n"/>
      <c r="M321" s="10" t="n"/>
    </row>
    <row r="322">
      <c r="J322" s="18" t="n"/>
      <c r="K322" s="10" t="n"/>
      <c r="L322" s="10" t="n"/>
      <c r="M322" s="10" t="n"/>
    </row>
    <row r="323">
      <c r="J323" s="18" t="n"/>
      <c r="K323" s="10" t="n"/>
      <c r="L323" s="10" t="n"/>
      <c r="M323" s="10" t="n"/>
    </row>
    <row r="324">
      <c r="J324" s="18" t="n"/>
      <c r="K324" s="10" t="n"/>
      <c r="L324" s="10" t="n"/>
      <c r="M324" s="10" t="n"/>
    </row>
    <row r="325">
      <c r="J325" s="18" t="n"/>
      <c r="K325" s="10" t="n"/>
      <c r="L325" s="10" t="n"/>
      <c r="M325" s="10" t="n"/>
    </row>
    <row r="326">
      <c r="J326" s="18" t="n"/>
      <c r="K326" s="10" t="n"/>
      <c r="L326" s="10" t="n"/>
      <c r="M326" s="10" t="n"/>
    </row>
    <row r="327">
      <c r="J327" s="18" t="n"/>
      <c r="K327" s="10" t="n"/>
      <c r="L327" s="10" t="n"/>
      <c r="M327" s="10" t="n"/>
    </row>
    <row r="328">
      <c r="J328" s="18" t="n"/>
      <c r="K328" s="10" t="n"/>
      <c r="L328" s="10" t="n"/>
      <c r="M328" s="10" t="n"/>
    </row>
    <row r="329">
      <c r="J329" s="18" t="n"/>
      <c r="K329" s="10" t="n"/>
      <c r="L329" s="10" t="n"/>
      <c r="M329" s="10" t="n"/>
    </row>
    <row r="330">
      <c r="J330" s="18" t="n"/>
      <c r="K330" s="10" t="n"/>
      <c r="L330" s="10" t="n"/>
      <c r="M330" s="10" t="n"/>
    </row>
    <row r="331">
      <c r="J331" s="18" t="n"/>
      <c r="K331" s="10" t="n"/>
      <c r="L331" s="10" t="n"/>
      <c r="M331" s="10" t="n"/>
    </row>
    <row r="332">
      <c r="J332" s="18" t="n"/>
      <c r="K332" s="10" t="n"/>
      <c r="L332" s="10" t="n"/>
      <c r="M332" s="10" t="n"/>
    </row>
    <row r="333">
      <c r="J333" s="18" t="n"/>
      <c r="K333" s="10" t="n"/>
      <c r="L333" s="10" t="n"/>
      <c r="M333" s="10" t="n"/>
    </row>
    <row r="334">
      <c r="J334" s="18" t="n"/>
      <c r="K334" s="10" t="n"/>
      <c r="L334" s="10" t="n"/>
      <c r="M334" s="10" t="n"/>
    </row>
    <row r="335">
      <c r="J335" s="18" t="n"/>
      <c r="K335" s="10" t="n"/>
      <c r="L335" s="10" t="n"/>
      <c r="M335" s="10" t="n"/>
    </row>
    <row r="336">
      <c r="J336" s="18" t="n"/>
      <c r="K336" s="10" t="n"/>
      <c r="L336" s="10" t="n"/>
      <c r="M336" s="10" t="n"/>
    </row>
    <row r="337">
      <c r="J337" s="18" t="n"/>
      <c r="K337" s="10" t="n"/>
      <c r="L337" s="10" t="n"/>
      <c r="M337" s="10" t="n"/>
    </row>
    <row r="338">
      <c r="J338" s="18" t="n"/>
      <c r="K338" s="10" t="n"/>
      <c r="L338" s="10" t="n"/>
      <c r="M338" s="10" t="n"/>
    </row>
    <row r="339">
      <c r="J339" s="18" t="n"/>
      <c r="K339" s="10" t="n"/>
      <c r="L339" s="10" t="n"/>
      <c r="M339" s="10" t="n"/>
    </row>
    <row r="340">
      <c r="J340" s="18" t="n"/>
      <c r="K340" s="10" t="n"/>
      <c r="L340" s="10" t="n"/>
      <c r="M340" s="10" t="n"/>
    </row>
    <row r="341">
      <c r="J341" s="18" t="n"/>
      <c r="K341" s="10" t="n"/>
      <c r="L341" s="10" t="n"/>
      <c r="M341" s="10" t="n"/>
    </row>
    <row r="342">
      <c r="J342" s="18" t="n"/>
      <c r="K342" s="10" t="n"/>
      <c r="L342" s="10" t="n"/>
      <c r="M342" s="10" t="n"/>
    </row>
    <row r="343">
      <c r="J343" s="18" t="n"/>
      <c r="K343" s="10" t="n"/>
      <c r="L343" s="10" t="n"/>
      <c r="M343" s="10" t="n"/>
    </row>
    <row r="344">
      <c r="J344" s="18" t="n"/>
      <c r="K344" s="10" t="n"/>
      <c r="L344" s="10" t="n"/>
      <c r="M344" s="10" t="n"/>
    </row>
    <row r="345">
      <c r="J345" s="18" t="n"/>
      <c r="K345" s="10" t="n"/>
      <c r="L345" s="10" t="n"/>
      <c r="M345" s="10" t="n"/>
    </row>
    <row r="346">
      <c r="J346" s="18" t="n"/>
      <c r="K346" s="10" t="n"/>
      <c r="L346" s="10" t="n"/>
      <c r="M346" s="10" t="n"/>
    </row>
    <row r="347">
      <c r="J347" s="18" t="n"/>
      <c r="K347" s="10" t="n"/>
      <c r="L347" s="10" t="n"/>
      <c r="M347" s="10" t="n"/>
    </row>
    <row r="348">
      <c r="J348" s="18" t="n"/>
      <c r="K348" s="10" t="n"/>
      <c r="L348" s="10" t="n"/>
      <c r="M348" s="10" t="n"/>
    </row>
    <row r="349">
      <c r="J349" s="18" t="n"/>
      <c r="K349" s="10" t="n"/>
      <c r="L349" s="10" t="n"/>
      <c r="M349" s="10" t="n"/>
    </row>
    <row r="350">
      <c r="J350" s="18" t="n"/>
      <c r="K350" s="10" t="n"/>
      <c r="L350" s="10" t="n"/>
      <c r="M350" s="10" t="n"/>
    </row>
    <row r="351">
      <c r="J351" s="18" t="n"/>
      <c r="K351" s="10" t="n"/>
      <c r="L351" s="10" t="n"/>
      <c r="M351" s="10" t="n"/>
    </row>
    <row r="352">
      <c r="J352" s="18" t="n"/>
      <c r="K352" s="10" t="n"/>
      <c r="L352" s="10" t="n"/>
      <c r="M352" s="10" t="n"/>
    </row>
    <row r="353">
      <c r="J353" s="18" t="n"/>
      <c r="K353" s="10" t="n"/>
      <c r="L353" s="10" t="n"/>
      <c r="M353" s="10" t="n"/>
    </row>
    <row r="354">
      <c r="J354" s="18" t="n"/>
      <c r="K354" s="10" t="n"/>
      <c r="L354" s="10" t="n"/>
      <c r="M354" s="10" t="n"/>
    </row>
    <row r="355">
      <c r="J355" s="18" t="n"/>
      <c r="K355" s="10" t="n"/>
      <c r="L355" s="10" t="n"/>
      <c r="M355" s="10" t="n"/>
    </row>
    <row r="356">
      <c r="J356" s="18" t="n"/>
      <c r="K356" s="10" t="n"/>
      <c r="L356" s="10" t="n"/>
      <c r="M356" s="10" t="n"/>
    </row>
    <row r="357">
      <c r="J357" s="18" t="n"/>
      <c r="K357" s="10" t="n"/>
      <c r="L357" s="10" t="n"/>
      <c r="M357" s="10" t="n"/>
    </row>
    <row r="358">
      <c r="J358" s="18" t="n"/>
      <c r="K358" s="10" t="n"/>
      <c r="L358" s="10" t="n"/>
      <c r="M358" s="10" t="n"/>
    </row>
    <row r="359">
      <c r="J359" s="18" t="n"/>
      <c r="K359" s="10" t="n"/>
      <c r="L359" s="10" t="n"/>
      <c r="M359" s="10" t="n"/>
    </row>
    <row r="360">
      <c r="J360" s="18" t="n"/>
      <c r="K360" s="10" t="n"/>
      <c r="L360" s="10" t="n"/>
      <c r="M360" s="10" t="n"/>
    </row>
    <row r="361">
      <c r="J361" s="18" t="n"/>
      <c r="K361" s="10" t="n"/>
      <c r="L361" s="10" t="n"/>
      <c r="M361" s="10" t="n"/>
    </row>
    <row r="362">
      <c r="J362" s="18" t="n"/>
      <c r="K362" s="10" t="n"/>
      <c r="L362" s="10" t="n"/>
      <c r="M362" s="10" t="n"/>
    </row>
    <row r="363">
      <c r="J363" s="18" t="n"/>
      <c r="K363" s="10" t="n"/>
      <c r="L363" s="10" t="n"/>
      <c r="M363" s="10" t="n"/>
    </row>
    <row r="364">
      <c r="J364" s="18" t="n"/>
      <c r="K364" s="10" t="n"/>
      <c r="L364" s="10" t="n"/>
      <c r="M364" s="10" t="n"/>
    </row>
    <row r="365">
      <c r="J365" s="18" t="n"/>
      <c r="K365" s="10" t="n"/>
      <c r="L365" s="10" t="n"/>
      <c r="M365" s="10" t="n"/>
    </row>
    <row r="366">
      <c r="J366" s="18" t="n"/>
      <c r="K366" s="10" t="n"/>
      <c r="L366" s="10" t="n"/>
      <c r="M366" s="10" t="n"/>
    </row>
    <row r="367">
      <c r="J367" s="18" t="n"/>
      <c r="K367" s="10" t="n"/>
      <c r="L367" s="10" t="n"/>
      <c r="M367" s="10" t="n"/>
    </row>
    <row r="368">
      <c r="J368" s="18" t="n"/>
      <c r="K368" s="10" t="n"/>
      <c r="L368" s="10" t="n"/>
      <c r="M368" s="10" t="n"/>
    </row>
    <row r="369">
      <c r="J369" s="18" t="n"/>
      <c r="K369" s="10" t="n"/>
      <c r="L369" s="10" t="n"/>
      <c r="M369" s="10" t="n"/>
    </row>
    <row r="370">
      <c r="J370" s="18" t="n"/>
      <c r="K370" s="10" t="n"/>
      <c r="L370" s="10" t="n"/>
      <c r="M370" s="10" t="n"/>
    </row>
    <row r="371">
      <c r="J371" s="18" t="n"/>
      <c r="K371" s="10" t="n"/>
      <c r="L371" s="10" t="n"/>
      <c r="M371" s="10" t="n"/>
    </row>
    <row r="372">
      <c r="J372" s="18" t="n"/>
      <c r="K372" s="10" t="n"/>
      <c r="L372" s="10" t="n"/>
      <c r="M372" s="10" t="n"/>
    </row>
    <row r="373">
      <c r="J373" s="18" t="n"/>
      <c r="K373" s="10" t="n"/>
      <c r="L373" s="10" t="n"/>
      <c r="M373" s="10" t="n"/>
    </row>
    <row r="374">
      <c r="J374" s="18" t="n"/>
      <c r="K374" s="10" t="n"/>
      <c r="L374" s="10" t="n"/>
      <c r="M374" s="10" t="n"/>
    </row>
    <row r="375">
      <c r="J375" s="18" t="n"/>
      <c r="K375" s="10" t="n"/>
      <c r="L375" s="10" t="n"/>
      <c r="M375" s="10" t="n"/>
    </row>
    <row r="376">
      <c r="J376" s="18" t="n"/>
      <c r="K376" s="10" t="n"/>
      <c r="L376" s="10" t="n"/>
      <c r="M376" s="10" t="n"/>
    </row>
    <row r="377">
      <c r="J377" s="18" t="n"/>
      <c r="K377" s="10" t="n"/>
      <c r="L377" s="10" t="n"/>
      <c r="M377" s="10" t="n"/>
    </row>
    <row r="378">
      <c r="J378" s="18" t="n"/>
      <c r="K378" s="10" t="n"/>
      <c r="L378" s="10" t="n"/>
      <c r="M378" s="10" t="n"/>
    </row>
    <row r="379">
      <c r="J379" s="18" t="n"/>
      <c r="K379" s="10" t="n"/>
      <c r="L379" s="10" t="n"/>
      <c r="M379" s="10" t="n"/>
    </row>
    <row r="380">
      <c r="J380" s="18" t="n"/>
      <c r="K380" s="10" t="n"/>
      <c r="L380" s="10" t="n"/>
      <c r="M380" s="10" t="n"/>
    </row>
    <row r="381">
      <c r="J381" s="18" t="n"/>
      <c r="K381" s="10" t="n"/>
      <c r="L381" s="10" t="n"/>
      <c r="M381" s="10" t="n"/>
    </row>
    <row r="382">
      <c r="J382" s="18" t="n"/>
      <c r="K382" s="10" t="n"/>
      <c r="L382" s="10" t="n"/>
      <c r="M382" s="10" t="n"/>
    </row>
    <row r="383">
      <c r="J383" s="18" t="n"/>
      <c r="K383" s="10" t="n"/>
      <c r="L383" s="10" t="n"/>
      <c r="M383" s="10" t="n"/>
    </row>
    <row r="384">
      <c r="J384" s="18" t="n"/>
      <c r="K384" s="10" t="n"/>
      <c r="L384" s="10" t="n"/>
      <c r="M384" s="10" t="n"/>
    </row>
    <row r="385">
      <c r="J385" s="18" t="n"/>
      <c r="K385" s="10" t="n"/>
      <c r="L385" s="10" t="n"/>
      <c r="M385" s="10" t="n"/>
    </row>
    <row r="386">
      <c r="J386" s="18" t="n"/>
      <c r="K386" s="10" t="n"/>
      <c r="L386" s="10" t="n"/>
      <c r="M386" s="10" t="n"/>
    </row>
    <row r="387">
      <c r="J387" s="18" t="n"/>
      <c r="K387" s="10" t="n"/>
      <c r="L387" s="10" t="n"/>
      <c r="M387" s="10" t="n"/>
    </row>
    <row r="388">
      <c r="J388" s="18" t="n"/>
      <c r="K388" s="10" t="n"/>
      <c r="L388" s="10" t="n"/>
      <c r="M388" s="10" t="n"/>
    </row>
    <row r="389">
      <c r="J389" s="18" t="n"/>
      <c r="K389" s="10" t="n"/>
      <c r="L389" s="10" t="n"/>
      <c r="M389" s="10" t="n"/>
    </row>
    <row r="390">
      <c r="J390" s="18" t="n"/>
      <c r="K390" s="10" t="n"/>
      <c r="L390" s="10" t="n"/>
      <c r="M390" s="10" t="n"/>
    </row>
    <row r="391">
      <c r="J391" s="18" t="n"/>
      <c r="K391" s="10" t="n"/>
      <c r="L391" s="10" t="n"/>
      <c r="M391" s="10" t="n"/>
    </row>
    <row r="392">
      <c r="J392" s="18" t="n"/>
      <c r="K392" s="10" t="n"/>
      <c r="L392" s="10" t="n"/>
      <c r="M392" s="10" t="n"/>
    </row>
    <row r="393">
      <c r="J393" s="18" t="n"/>
      <c r="K393" s="10" t="n"/>
      <c r="L393" s="10" t="n"/>
      <c r="M393" s="10" t="n"/>
    </row>
    <row r="394">
      <c r="J394" s="18" t="n"/>
      <c r="K394" s="10" t="n"/>
      <c r="L394" s="10" t="n"/>
      <c r="M394" s="10" t="n"/>
    </row>
    <row r="395">
      <c r="J395" s="18" t="n"/>
      <c r="K395" s="10" t="n"/>
      <c r="L395" s="10" t="n"/>
      <c r="M395" s="10" t="n"/>
    </row>
    <row r="396">
      <c r="J396" s="18" t="n"/>
      <c r="K396" s="10" t="n"/>
      <c r="L396" s="10" t="n"/>
      <c r="M396" s="10" t="n"/>
    </row>
    <row r="397">
      <c r="J397" s="18" t="n"/>
      <c r="K397" s="10" t="n"/>
      <c r="L397" s="10" t="n"/>
      <c r="M397" s="10" t="n"/>
    </row>
    <row r="398">
      <c r="J398" s="18" t="n"/>
      <c r="K398" s="10" t="n"/>
      <c r="L398" s="10" t="n"/>
      <c r="M398" s="10" t="n"/>
    </row>
    <row r="399">
      <c r="J399" s="18" t="n"/>
      <c r="K399" s="10" t="n"/>
      <c r="L399" s="10" t="n"/>
      <c r="M399" s="10" t="n"/>
    </row>
    <row r="400">
      <c r="J400" s="18" t="n"/>
      <c r="K400" s="10" t="n"/>
      <c r="L400" s="10" t="n"/>
      <c r="M400" s="10" t="n"/>
    </row>
    <row r="401">
      <c r="J401" s="18" t="n"/>
      <c r="K401" s="10" t="n"/>
      <c r="L401" s="10" t="n"/>
      <c r="M401" s="10" t="n"/>
    </row>
    <row r="402">
      <c r="J402" s="18" t="n"/>
      <c r="K402" s="10" t="n"/>
      <c r="L402" s="10" t="n"/>
      <c r="M402" s="10" t="n"/>
    </row>
    <row r="403">
      <c r="J403" s="18" t="n"/>
      <c r="K403" s="10" t="n"/>
      <c r="L403" s="10" t="n"/>
      <c r="M403" s="10" t="n"/>
    </row>
    <row r="404">
      <c r="J404" s="18" t="n"/>
      <c r="K404" s="10" t="n"/>
      <c r="L404" s="10" t="n"/>
      <c r="M404" s="10" t="n"/>
    </row>
    <row r="405">
      <c r="J405" s="18" t="n"/>
      <c r="K405" s="10" t="n"/>
      <c r="L405" s="10" t="n"/>
      <c r="M405" s="10" t="n"/>
    </row>
    <row r="406">
      <c r="J406" s="18" t="n"/>
      <c r="K406" s="10" t="n"/>
      <c r="L406" s="10" t="n"/>
      <c r="M406" s="10" t="n"/>
    </row>
    <row r="407">
      <c r="J407" s="18" t="n"/>
      <c r="K407" s="10" t="n"/>
      <c r="L407" s="10" t="n"/>
      <c r="M407" s="10" t="n"/>
    </row>
    <row r="408">
      <c r="J408" s="18" t="n"/>
      <c r="K408" s="10" t="n"/>
      <c r="L408" s="10" t="n"/>
      <c r="M408" s="10" t="n"/>
    </row>
    <row r="409">
      <c r="J409" s="18" t="n"/>
      <c r="K409" s="10" t="n"/>
      <c r="L409" s="10" t="n"/>
      <c r="M409" s="10" t="n"/>
    </row>
    <row r="410">
      <c r="J410" s="18" t="n"/>
      <c r="K410" s="10" t="n"/>
      <c r="L410" s="10" t="n"/>
      <c r="M410" s="10" t="n"/>
    </row>
    <row r="411">
      <c r="J411" s="18" t="n"/>
      <c r="K411" s="10" t="n"/>
      <c r="L411" s="10" t="n"/>
      <c r="M411" s="10" t="n"/>
    </row>
    <row r="412">
      <c r="J412" s="18" t="n"/>
      <c r="K412" s="10" t="n"/>
      <c r="L412" s="10" t="n"/>
      <c r="M412" s="10" t="n"/>
    </row>
    <row r="413">
      <c r="J413" s="18" t="n"/>
      <c r="K413" s="10" t="n"/>
      <c r="L413" s="10" t="n"/>
      <c r="M413" s="10" t="n"/>
    </row>
    <row r="414">
      <c r="J414" s="18" t="n"/>
      <c r="K414" s="10" t="n"/>
      <c r="L414" s="10" t="n"/>
      <c r="M414" s="10" t="n"/>
    </row>
    <row r="415">
      <c r="J415" s="18" t="n"/>
      <c r="K415" s="10" t="n"/>
      <c r="L415" s="10" t="n"/>
      <c r="M415" s="10" t="n"/>
    </row>
    <row r="416">
      <c r="J416" s="18" t="n"/>
      <c r="K416" s="10" t="n"/>
      <c r="L416" s="10" t="n"/>
      <c r="M416" s="10" t="n"/>
    </row>
    <row r="417">
      <c r="J417" s="18" t="n"/>
      <c r="K417" s="10" t="n"/>
      <c r="L417" s="10" t="n"/>
      <c r="M417" s="10" t="n"/>
    </row>
    <row r="418">
      <c r="J418" s="18" t="n"/>
      <c r="K418" s="10" t="n"/>
      <c r="L418" s="10" t="n"/>
      <c r="M418" s="10" t="n"/>
    </row>
    <row r="419">
      <c r="J419" s="18" t="n"/>
      <c r="K419" s="10" t="n"/>
      <c r="L419" s="10" t="n"/>
      <c r="M419" s="10" t="n"/>
    </row>
    <row r="420">
      <c r="J420" s="18" t="n"/>
      <c r="K420" s="10" t="n"/>
      <c r="L420" s="10" t="n"/>
      <c r="M420" s="10" t="n"/>
    </row>
    <row r="421">
      <c r="J421" s="18" t="n"/>
      <c r="K421" s="10" t="n"/>
      <c r="L421" s="10" t="n"/>
      <c r="M421" s="10" t="n"/>
    </row>
    <row r="422">
      <c r="J422" s="18" t="n"/>
      <c r="K422" s="10" t="n"/>
      <c r="L422" s="10" t="n"/>
      <c r="M422" s="10" t="n"/>
    </row>
    <row r="423">
      <c r="J423" s="18" t="n"/>
      <c r="K423" s="10" t="n"/>
      <c r="L423" s="10" t="n"/>
      <c r="M423" s="10" t="n"/>
    </row>
    <row r="424">
      <c r="J424" s="18" t="n"/>
      <c r="K424" s="10" t="n"/>
      <c r="L424" s="10" t="n"/>
      <c r="M424" s="10" t="n"/>
    </row>
    <row r="425">
      <c r="J425" s="18" t="n"/>
      <c r="K425" s="10" t="n"/>
      <c r="L425" s="10" t="n"/>
      <c r="M425" s="10" t="n"/>
    </row>
    <row r="426">
      <c r="J426" s="18" t="n"/>
      <c r="K426" s="10" t="n"/>
      <c r="L426" s="10" t="n"/>
      <c r="M426" s="10" t="n"/>
    </row>
    <row r="427">
      <c r="J427" s="18" t="n"/>
      <c r="K427" s="10" t="n"/>
      <c r="L427" s="10" t="n"/>
      <c r="M427" s="10" t="n"/>
    </row>
    <row r="428">
      <c r="J428" s="18" t="n"/>
      <c r="K428" s="10" t="n"/>
      <c r="L428" s="10" t="n"/>
      <c r="M428" s="10" t="n"/>
    </row>
    <row r="429">
      <c r="J429" s="18" t="n"/>
      <c r="K429" s="10" t="n"/>
      <c r="L429" s="10" t="n"/>
      <c r="M429" s="10" t="n"/>
    </row>
    <row r="430">
      <c r="J430" s="18" t="n"/>
      <c r="K430" s="10" t="n"/>
      <c r="L430" s="10" t="n"/>
      <c r="M430" s="10" t="n"/>
    </row>
    <row r="431">
      <c r="J431" s="18" t="n"/>
      <c r="K431" s="10" t="n"/>
      <c r="L431" s="10" t="n"/>
      <c r="M431" s="10" t="n"/>
    </row>
    <row r="432">
      <c r="J432" s="18" t="n"/>
      <c r="K432" s="10" t="n"/>
      <c r="L432" s="10" t="n"/>
      <c r="M432" s="10" t="n"/>
    </row>
    <row r="433">
      <c r="J433" s="18" t="n"/>
      <c r="K433" s="10" t="n"/>
      <c r="L433" s="10" t="n"/>
      <c r="M433" s="10" t="n"/>
    </row>
    <row r="434">
      <c r="J434" s="18" t="n"/>
      <c r="K434" s="10" t="n"/>
      <c r="L434" s="10" t="n"/>
      <c r="M434" s="10" t="n"/>
    </row>
    <row r="435">
      <c r="J435" s="18" t="n"/>
      <c r="K435" s="10" t="n"/>
      <c r="L435" s="10" t="n"/>
      <c r="M435" s="10" t="n"/>
    </row>
    <row r="436">
      <c r="J436" s="18" t="n"/>
      <c r="K436" s="10" t="n"/>
      <c r="L436" s="10" t="n"/>
      <c r="M436" s="10" t="n"/>
    </row>
    <row r="437">
      <c r="J437" s="18" t="n"/>
      <c r="K437" s="10" t="n"/>
      <c r="L437" s="10" t="n"/>
      <c r="M437" s="10" t="n"/>
    </row>
    <row r="438">
      <c r="J438" s="18" t="n"/>
      <c r="K438" s="10" t="n"/>
      <c r="L438" s="10" t="n"/>
      <c r="M438" s="10" t="n"/>
    </row>
    <row r="439">
      <c r="J439" s="18" t="n"/>
      <c r="K439" s="10" t="n"/>
      <c r="L439" s="10" t="n"/>
      <c r="M439" s="10" t="n"/>
    </row>
    <row r="440">
      <c r="J440" s="18" t="n"/>
      <c r="K440" s="10" t="n"/>
      <c r="L440" s="10" t="n"/>
      <c r="M440" s="10" t="n"/>
    </row>
    <row r="441">
      <c r="J441" s="18" t="n"/>
      <c r="K441" s="10" t="n"/>
      <c r="L441" s="10" t="n"/>
      <c r="M441" s="10" t="n"/>
    </row>
    <row r="442">
      <c r="J442" s="18" t="n"/>
      <c r="K442" s="10" t="n"/>
      <c r="L442" s="10" t="n"/>
      <c r="M442" s="10" t="n"/>
    </row>
    <row r="443">
      <c r="J443" s="18" t="n"/>
      <c r="K443" s="10" t="n"/>
      <c r="L443" s="10" t="n"/>
      <c r="M443" s="10" t="n"/>
    </row>
    <row r="444">
      <c r="J444" s="18" t="n"/>
      <c r="K444" s="10" t="n"/>
      <c r="L444" s="10" t="n"/>
      <c r="M444" s="10" t="n"/>
    </row>
    <row r="445">
      <c r="J445" s="18" t="n"/>
      <c r="K445" s="10" t="n"/>
      <c r="L445" s="10" t="n"/>
      <c r="M445" s="10" t="n"/>
    </row>
    <row r="446">
      <c r="J446" s="18" t="n"/>
      <c r="K446" s="10" t="n"/>
      <c r="L446" s="10" t="n"/>
      <c r="M446" s="10" t="n"/>
    </row>
    <row r="447">
      <c r="J447" s="18" t="n"/>
      <c r="K447" s="10" t="n"/>
      <c r="L447" s="10" t="n"/>
      <c r="M447" s="10" t="n"/>
    </row>
    <row r="448">
      <c r="J448" s="18" t="n"/>
      <c r="K448" s="10" t="n"/>
      <c r="L448" s="10" t="n"/>
      <c r="M448" s="10" t="n"/>
    </row>
    <row r="449">
      <c r="J449" s="18" t="n"/>
      <c r="K449" s="10" t="n"/>
      <c r="L449" s="10" t="n"/>
      <c r="M449" s="10" t="n"/>
    </row>
    <row r="450">
      <c r="J450" s="18" t="n"/>
      <c r="K450" s="10" t="n"/>
      <c r="L450" s="10" t="n"/>
      <c r="M450" s="10" t="n"/>
    </row>
    <row r="451">
      <c r="J451" s="18" t="n"/>
      <c r="K451" s="10" t="n"/>
      <c r="L451" s="10" t="n"/>
      <c r="M451" s="10" t="n"/>
    </row>
    <row r="452">
      <c r="J452" s="18" t="n"/>
      <c r="K452" s="10" t="n"/>
      <c r="L452" s="10" t="n"/>
      <c r="M452" s="10" t="n"/>
    </row>
    <row r="453">
      <c r="J453" s="18" t="n"/>
      <c r="K453" s="10" t="n"/>
      <c r="L453" s="10" t="n"/>
      <c r="M453" s="10" t="n"/>
    </row>
    <row r="454">
      <c r="J454" s="18" t="n"/>
      <c r="K454" s="10" t="n"/>
      <c r="L454" s="10" t="n"/>
      <c r="M454" s="10" t="n"/>
    </row>
    <row r="455">
      <c r="J455" s="18" t="n"/>
      <c r="K455" s="10" t="n"/>
      <c r="L455" s="10" t="n"/>
      <c r="M455" s="10" t="n"/>
    </row>
    <row r="456">
      <c r="J456" s="18" t="n"/>
      <c r="K456" s="10" t="n"/>
      <c r="L456" s="10" t="n"/>
      <c r="M456" s="10" t="n"/>
    </row>
    <row r="457">
      <c r="J457" s="18" t="n"/>
      <c r="K457" s="10" t="n"/>
      <c r="L457" s="10" t="n"/>
      <c r="M457" s="10" t="n"/>
    </row>
    <row r="458">
      <c r="J458" s="18" t="n"/>
      <c r="K458" s="10" t="n"/>
      <c r="L458" s="10" t="n"/>
      <c r="M458" s="10" t="n"/>
    </row>
    <row r="459">
      <c r="J459" s="18" t="n"/>
      <c r="K459" s="10" t="n"/>
      <c r="L459" s="10" t="n"/>
      <c r="M459" s="10" t="n"/>
    </row>
    <row r="460">
      <c r="J460" s="18" t="n"/>
      <c r="K460" s="10" t="n"/>
      <c r="L460" s="10" t="n"/>
      <c r="M460" s="10" t="n"/>
    </row>
    <row r="461">
      <c r="J461" s="18" t="n"/>
      <c r="K461" s="10" t="n"/>
      <c r="L461" s="10" t="n"/>
      <c r="M461" s="10" t="n"/>
    </row>
    <row r="462">
      <c r="J462" s="18" t="n"/>
      <c r="K462" s="10" t="n"/>
      <c r="L462" s="10" t="n"/>
      <c r="M462" s="10" t="n"/>
    </row>
    <row r="463">
      <c r="J463" s="18" t="n"/>
      <c r="K463" s="10" t="n"/>
      <c r="L463" s="10" t="n"/>
      <c r="M463" s="10" t="n"/>
    </row>
    <row r="464">
      <c r="J464" s="18" t="n"/>
      <c r="K464" s="10" t="n"/>
      <c r="L464" s="10" t="n"/>
      <c r="M464" s="10" t="n"/>
    </row>
    <row r="465">
      <c r="J465" s="18" t="n"/>
      <c r="K465" s="10" t="n"/>
      <c r="L465" s="10" t="n"/>
      <c r="M465" s="10" t="n"/>
    </row>
    <row r="466">
      <c r="J466" s="18" t="n"/>
      <c r="K466" s="10" t="n"/>
      <c r="L466" s="10" t="n"/>
      <c r="M466" s="10" t="n"/>
    </row>
    <row r="467">
      <c r="J467" s="18" t="n"/>
      <c r="K467" s="10" t="n"/>
      <c r="L467" s="10" t="n"/>
      <c r="M467" s="10" t="n"/>
    </row>
    <row r="468">
      <c r="J468" s="18" t="n"/>
      <c r="K468" s="10" t="n"/>
      <c r="L468" s="10" t="n"/>
      <c r="M468" s="10" t="n"/>
    </row>
    <row r="469">
      <c r="J469" s="18" t="n"/>
      <c r="K469" s="10" t="n"/>
      <c r="L469" s="10" t="n"/>
      <c r="M469" s="10" t="n"/>
    </row>
    <row r="470">
      <c r="J470" s="18" t="n"/>
      <c r="K470" s="10" t="n"/>
      <c r="L470" s="10" t="n"/>
      <c r="M470" s="10" t="n"/>
    </row>
    <row r="471">
      <c r="J471" s="18" t="n"/>
      <c r="K471" s="10" t="n"/>
      <c r="L471" s="10" t="n"/>
      <c r="M471" s="10" t="n"/>
    </row>
    <row r="472">
      <c r="J472" s="18" t="n"/>
      <c r="K472" s="10" t="n"/>
      <c r="L472" s="10" t="n"/>
      <c r="M472" s="10" t="n"/>
    </row>
    <row r="473">
      <c r="J473" s="18" t="n"/>
      <c r="K473" s="10" t="n"/>
      <c r="L473" s="10" t="n"/>
      <c r="M473" s="10" t="n"/>
    </row>
    <row r="474">
      <c r="J474" s="18" t="n"/>
      <c r="K474" s="10" t="n"/>
      <c r="L474" s="10" t="n"/>
      <c r="M474" s="10" t="n"/>
    </row>
    <row r="475">
      <c r="J475" s="18" t="n"/>
      <c r="K475" s="10" t="n"/>
      <c r="L475" s="10" t="n"/>
      <c r="M475" s="10" t="n"/>
    </row>
    <row r="476">
      <c r="J476" s="18" t="n"/>
      <c r="K476" s="10" t="n"/>
      <c r="L476" s="10" t="n"/>
      <c r="M476" s="10" t="n"/>
    </row>
    <row r="477">
      <c r="J477" s="18" t="n"/>
      <c r="K477" s="10" t="n"/>
      <c r="L477" s="10" t="n"/>
      <c r="M477" s="10" t="n"/>
    </row>
    <row r="478">
      <c r="J478" s="18" t="n"/>
      <c r="K478" s="10" t="n"/>
      <c r="L478" s="10" t="n"/>
      <c r="M478" s="10" t="n"/>
    </row>
    <row r="479">
      <c r="J479" s="18" t="n"/>
      <c r="K479" s="10" t="n"/>
      <c r="L479" s="10" t="n"/>
      <c r="M479" s="10" t="n"/>
    </row>
    <row r="480">
      <c r="J480" s="18" t="n"/>
      <c r="K480" s="10" t="n"/>
      <c r="L480" s="10" t="n"/>
      <c r="M480" s="10" t="n"/>
    </row>
    <row r="481">
      <c r="J481" s="18" t="n"/>
      <c r="K481" s="10" t="n"/>
      <c r="L481" s="10" t="n"/>
      <c r="M481" s="10" t="n"/>
    </row>
    <row r="482">
      <c r="J482" s="18" t="n"/>
      <c r="K482" s="10" t="n"/>
      <c r="L482" s="10" t="n"/>
      <c r="M482" s="10" t="n"/>
    </row>
    <row r="483">
      <c r="J483" s="18" t="n"/>
      <c r="K483" s="10" t="n"/>
      <c r="L483" s="10" t="n"/>
      <c r="M483" s="10" t="n"/>
    </row>
    <row r="484">
      <c r="J484" s="18" t="n"/>
      <c r="K484" s="10" t="n"/>
      <c r="L484" s="10" t="n"/>
      <c r="M484" s="10" t="n"/>
    </row>
    <row r="485">
      <c r="J485" s="18" t="n"/>
      <c r="K485" s="10" t="n"/>
      <c r="L485" s="10" t="n"/>
      <c r="M485" s="10" t="n"/>
    </row>
    <row r="486">
      <c r="J486" s="18" t="n"/>
      <c r="K486" s="10" t="n"/>
      <c r="L486" s="10" t="n"/>
      <c r="M486" s="10" t="n"/>
    </row>
    <row r="487">
      <c r="J487" s="18" t="n"/>
      <c r="K487" s="10" t="n"/>
      <c r="L487" s="10" t="n"/>
      <c r="M487" s="10" t="n"/>
    </row>
    <row r="488">
      <c r="J488" s="18" t="n"/>
      <c r="K488" s="10" t="n"/>
      <c r="L488" s="10" t="n"/>
      <c r="M488" s="10" t="n"/>
    </row>
    <row r="489">
      <c r="J489" s="18" t="n"/>
      <c r="K489" s="10" t="n"/>
      <c r="L489" s="10" t="n"/>
      <c r="M489" s="10" t="n"/>
    </row>
    <row r="490">
      <c r="J490" s="18" t="n"/>
      <c r="K490" s="10" t="n"/>
      <c r="L490" s="10" t="n"/>
      <c r="M490" s="10" t="n"/>
    </row>
    <row r="491">
      <c r="J491" s="18" t="n"/>
      <c r="K491" s="10" t="n"/>
      <c r="L491" s="10" t="n"/>
      <c r="M491" s="10" t="n"/>
    </row>
    <row r="492">
      <c r="J492" s="18" t="n"/>
      <c r="K492" s="10" t="n"/>
      <c r="L492" s="10" t="n"/>
      <c r="M492" s="10" t="n"/>
    </row>
    <row r="493">
      <c r="J493" s="18" t="n"/>
      <c r="K493" s="10" t="n"/>
      <c r="L493" s="10" t="n"/>
      <c r="M493" s="10" t="n"/>
    </row>
    <row r="494">
      <c r="J494" s="18" t="n"/>
      <c r="K494" s="10" t="n"/>
      <c r="L494" s="10" t="n"/>
      <c r="M494" s="10" t="n"/>
    </row>
    <row r="495">
      <c r="J495" s="18" t="n"/>
      <c r="K495" s="10" t="n"/>
      <c r="L495" s="10" t="n"/>
      <c r="M495" s="10" t="n"/>
    </row>
    <row r="496">
      <c r="J496" s="18" t="n"/>
      <c r="K496" s="10" t="n"/>
      <c r="L496" s="10" t="n"/>
      <c r="M496" s="10" t="n"/>
    </row>
    <row r="497">
      <c r="J497" s="18" t="n"/>
      <c r="K497" s="10" t="n"/>
      <c r="L497" s="10" t="n"/>
      <c r="M497" s="10" t="n"/>
    </row>
    <row r="498">
      <c r="J498" s="18" t="n"/>
      <c r="K498" s="10" t="n"/>
      <c r="L498" s="10" t="n"/>
      <c r="M498" s="10" t="n"/>
    </row>
    <row r="499">
      <c r="J499" s="18" t="n"/>
      <c r="K499" s="10" t="n"/>
      <c r="L499" s="10" t="n"/>
      <c r="M499" s="10" t="n"/>
    </row>
    <row r="500">
      <c r="J500" s="18" t="n"/>
      <c r="K500" s="10" t="n"/>
      <c r="L500" s="10" t="n"/>
      <c r="M500" s="10" t="n"/>
    </row>
    <row r="501">
      <c r="J501" s="18" t="n"/>
      <c r="K501" s="10" t="n"/>
      <c r="L501" s="10" t="n"/>
      <c r="M501" s="10" t="n"/>
    </row>
    <row r="502">
      <c r="J502" s="18" t="n"/>
      <c r="K502" s="10" t="n"/>
      <c r="L502" s="10" t="n"/>
      <c r="M502" s="10" t="n"/>
    </row>
    <row r="503">
      <c r="J503" s="18" t="n"/>
      <c r="K503" s="10" t="n"/>
      <c r="L503" s="10" t="n"/>
      <c r="M503" s="10" t="n"/>
    </row>
    <row r="504">
      <c r="J504" s="18" t="n"/>
      <c r="K504" s="10" t="n"/>
      <c r="L504" s="10" t="n"/>
      <c r="M504" s="10" t="n"/>
    </row>
    <row r="505">
      <c r="J505" s="18" t="n"/>
      <c r="K505" s="10" t="n"/>
      <c r="L505" s="10" t="n"/>
      <c r="M505" s="10" t="n"/>
    </row>
    <row r="506">
      <c r="J506" s="18" t="n"/>
      <c r="K506" s="10" t="n"/>
      <c r="L506" s="10" t="n"/>
      <c r="M506" s="10" t="n"/>
    </row>
    <row r="507">
      <c r="J507" s="18" t="n"/>
      <c r="K507" s="10" t="n"/>
      <c r="L507" s="10" t="n"/>
      <c r="M507" s="10" t="n"/>
    </row>
    <row r="508">
      <c r="J508" s="18" t="n"/>
      <c r="K508" s="10" t="n"/>
      <c r="L508" s="10" t="n"/>
      <c r="M508" s="10" t="n"/>
    </row>
    <row r="509">
      <c r="J509" s="18" t="n"/>
      <c r="K509" s="10" t="n"/>
      <c r="L509" s="10" t="n"/>
      <c r="M509" s="10" t="n"/>
    </row>
    <row r="510">
      <c r="J510" s="18" t="n"/>
      <c r="K510" s="10" t="n"/>
      <c r="L510" s="10" t="n"/>
      <c r="M510" s="10" t="n"/>
    </row>
    <row r="511">
      <c r="J511" s="18" t="n"/>
      <c r="K511" s="10" t="n"/>
      <c r="L511" s="10" t="n"/>
      <c r="M511" s="10" t="n"/>
    </row>
    <row r="512">
      <c r="J512" s="18" t="n"/>
      <c r="K512" s="10" t="n"/>
      <c r="L512" s="10" t="n"/>
      <c r="M512" s="10" t="n"/>
    </row>
    <row r="513">
      <c r="J513" s="18" t="n"/>
      <c r="K513" s="10" t="n"/>
      <c r="L513" s="10" t="n"/>
      <c r="M513" s="10" t="n"/>
    </row>
    <row r="514">
      <c r="J514" s="18" t="n"/>
      <c r="K514" s="10" t="n"/>
      <c r="L514" s="10" t="n"/>
      <c r="M514" s="10" t="n"/>
    </row>
    <row r="515">
      <c r="J515" s="18" t="n"/>
      <c r="K515" s="10" t="n"/>
      <c r="L515" s="10" t="n"/>
      <c r="M515" s="10" t="n"/>
    </row>
    <row r="516">
      <c r="J516" s="18" t="n"/>
      <c r="K516" s="10" t="n"/>
      <c r="L516" s="10" t="n"/>
      <c r="M516" s="10" t="n"/>
    </row>
    <row r="517">
      <c r="J517" s="18" t="n"/>
      <c r="K517" s="10" t="n"/>
      <c r="L517" s="10" t="n"/>
      <c r="M517" s="10" t="n"/>
    </row>
    <row r="518">
      <c r="J518" s="18" t="n"/>
      <c r="K518" s="10" t="n"/>
      <c r="L518" s="10" t="n"/>
      <c r="M518" s="10" t="n"/>
    </row>
    <row r="519">
      <c r="J519" s="18" t="n"/>
      <c r="K519" s="10" t="n"/>
      <c r="L519" s="10" t="n"/>
      <c r="M519" s="10" t="n"/>
    </row>
    <row r="520">
      <c r="J520" s="18" t="n"/>
      <c r="K520" s="10" t="n"/>
      <c r="L520" s="10" t="n"/>
      <c r="M520" s="10" t="n"/>
    </row>
    <row r="521">
      <c r="J521" s="18" t="n"/>
      <c r="K521" s="10" t="n"/>
      <c r="L521" s="10" t="n"/>
      <c r="M521" s="10" t="n"/>
    </row>
    <row r="522">
      <c r="J522" s="18" t="n"/>
      <c r="K522" s="10" t="n"/>
      <c r="L522" s="10" t="n"/>
      <c r="M522" s="10" t="n"/>
    </row>
    <row r="523">
      <c r="J523" s="18" t="n"/>
      <c r="K523" s="10" t="n"/>
      <c r="L523" s="10" t="n"/>
      <c r="M523" s="10" t="n"/>
    </row>
    <row r="524">
      <c r="J524" s="18" t="n"/>
      <c r="K524" s="10" t="n"/>
      <c r="L524" s="10" t="n"/>
      <c r="M524" s="10" t="n"/>
    </row>
    <row r="525">
      <c r="J525" s="18" t="n"/>
      <c r="K525" s="10" t="n"/>
      <c r="L525" s="10" t="n"/>
      <c r="M525" s="10" t="n"/>
    </row>
    <row r="526">
      <c r="J526" s="18" t="n"/>
      <c r="K526" s="10" t="n"/>
      <c r="L526" s="10" t="n"/>
      <c r="M526" s="10" t="n"/>
    </row>
    <row r="527">
      <c r="J527" s="18" t="n"/>
      <c r="K527" s="10" t="n"/>
      <c r="L527" s="10" t="n"/>
      <c r="M527" s="10" t="n"/>
    </row>
    <row r="528">
      <c r="J528" s="18" t="n"/>
      <c r="K528" s="10" t="n"/>
      <c r="L528" s="10" t="n"/>
      <c r="M528" s="10" t="n"/>
    </row>
    <row r="529">
      <c r="J529" s="18" t="n"/>
      <c r="K529" s="10" t="n"/>
      <c r="L529" s="10" t="n"/>
      <c r="M529" s="10" t="n"/>
    </row>
    <row r="530">
      <c r="J530" s="18" t="n"/>
      <c r="K530" s="10" t="n"/>
      <c r="L530" s="10" t="n"/>
      <c r="M530" s="10" t="n"/>
    </row>
    <row r="531">
      <c r="J531" s="18" t="n"/>
      <c r="K531" s="10" t="n"/>
      <c r="L531" s="10" t="n"/>
      <c r="M531" s="10" t="n"/>
    </row>
    <row r="532">
      <c r="J532" s="18" t="n"/>
      <c r="K532" s="10" t="n"/>
      <c r="L532" s="10" t="n"/>
      <c r="M532" s="10" t="n"/>
    </row>
    <row r="533">
      <c r="J533" s="18" t="n"/>
      <c r="K533" s="10" t="n"/>
      <c r="L533" s="10" t="n"/>
      <c r="M533" s="10" t="n"/>
    </row>
    <row r="534">
      <c r="J534" s="18" t="n"/>
      <c r="K534" s="10" t="n"/>
      <c r="L534" s="10" t="n"/>
      <c r="M534" s="10" t="n"/>
    </row>
    <row r="535">
      <c r="J535" s="18" t="n"/>
      <c r="K535" s="10" t="n"/>
      <c r="L535" s="10" t="n"/>
      <c r="M535" s="10" t="n"/>
    </row>
    <row r="536">
      <c r="J536" s="18" t="n"/>
      <c r="K536" s="10" t="n"/>
      <c r="L536" s="10" t="n"/>
      <c r="M536" s="10" t="n"/>
    </row>
    <row r="537">
      <c r="J537" s="18" t="n"/>
      <c r="K537" s="10" t="n"/>
      <c r="L537" s="10" t="n"/>
      <c r="M537" s="10" t="n"/>
    </row>
    <row r="538">
      <c r="J538" s="18" t="n"/>
      <c r="K538" s="10" t="n"/>
      <c r="L538" s="10" t="n"/>
      <c r="M538" s="10" t="n"/>
    </row>
    <row r="539">
      <c r="J539" s="18" t="n"/>
      <c r="K539" s="10" t="n"/>
      <c r="L539" s="10" t="n"/>
      <c r="M539" s="10" t="n"/>
    </row>
    <row r="540">
      <c r="J540" s="18" t="n"/>
      <c r="K540" s="10" t="n"/>
      <c r="L540" s="10" t="n"/>
      <c r="M540" s="10" t="n"/>
    </row>
    <row r="541">
      <c r="J541" s="18" t="n"/>
      <c r="K541" s="10" t="n"/>
      <c r="L541" s="10" t="n"/>
      <c r="M541" s="10" t="n"/>
    </row>
    <row r="542">
      <c r="J542" s="18" t="n"/>
      <c r="K542" s="10" t="n"/>
      <c r="L542" s="10" t="n"/>
      <c r="M542" s="10" t="n"/>
    </row>
    <row r="543">
      <c r="J543" s="18" t="n"/>
      <c r="K543" s="10" t="n"/>
      <c r="L543" s="10" t="n"/>
      <c r="M543" s="10" t="n"/>
    </row>
    <row r="544">
      <c r="J544" s="18" t="n"/>
      <c r="K544" s="10" t="n"/>
      <c r="L544" s="10" t="n"/>
      <c r="M544" s="10" t="n"/>
    </row>
    <row r="545">
      <c r="J545" s="18" t="n"/>
      <c r="K545" s="10" t="n"/>
      <c r="L545" s="10" t="n"/>
      <c r="M545" s="10" t="n"/>
    </row>
    <row r="546">
      <c r="J546" s="18" t="n"/>
      <c r="K546" s="10" t="n"/>
      <c r="L546" s="10" t="n"/>
      <c r="M546" s="10" t="n"/>
    </row>
    <row r="547">
      <c r="J547" s="18" t="n"/>
      <c r="K547" s="10" t="n"/>
      <c r="L547" s="10" t="n"/>
      <c r="M547" s="10" t="n"/>
    </row>
    <row r="548">
      <c r="J548" s="18" t="n"/>
      <c r="K548" s="10" t="n"/>
      <c r="L548" s="10" t="n"/>
      <c r="M548" s="10" t="n"/>
    </row>
    <row r="549">
      <c r="J549" s="18" t="n"/>
      <c r="K549" s="10" t="n"/>
      <c r="L549" s="10" t="n"/>
      <c r="M549" s="10" t="n"/>
    </row>
    <row r="550">
      <c r="J550" s="18" t="n"/>
      <c r="K550" s="10" t="n"/>
      <c r="L550" s="10" t="n"/>
      <c r="M550" s="10" t="n"/>
    </row>
    <row r="551">
      <c r="J551" s="18" t="n"/>
      <c r="K551" s="10" t="n"/>
      <c r="L551" s="10" t="n"/>
      <c r="M551" s="10" t="n"/>
    </row>
    <row r="552">
      <c r="J552" s="18" t="n"/>
      <c r="K552" s="10" t="n"/>
      <c r="L552" s="10" t="n"/>
      <c r="M552" s="10" t="n"/>
    </row>
    <row r="553">
      <c r="J553" s="18" t="n"/>
      <c r="K553" s="10" t="n"/>
      <c r="L553" s="10" t="n"/>
      <c r="M553" s="10" t="n"/>
    </row>
    <row r="554">
      <c r="J554" s="18" t="n"/>
      <c r="K554" s="10" t="n"/>
      <c r="L554" s="10" t="n"/>
      <c r="M554" s="10" t="n"/>
    </row>
    <row r="555">
      <c r="J555" s="18" t="n"/>
      <c r="K555" s="10" t="n"/>
      <c r="L555" s="10" t="n"/>
      <c r="M555" s="10" t="n"/>
    </row>
    <row r="556">
      <c r="J556" s="18" t="n"/>
      <c r="K556" s="10" t="n"/>
      <c r="L556" s="10" t="n"/>
      <c r="M556" s="10" t="n"/>
    </row>
    <row r="557">
      <c r="J557" s="18" t="n"/>
      <c r="K557" s="10" t="n"/>
      <c r="L557" s="10" t="n"/>
      <c r="M557" s="10" t="n"/>
    </row>
    <row r="558">
      <c r="J558" s="18" t="n"/>
      <c r="K558" s="10" t="n"/>
      <c r="L558" s="10" t="n"/>
      <c r="M558" s="10" t="n"/>
    </row>
    <row r="559">
      <c r="J559" s="18" t="n"/>
      <c r="K559" s="10" t="n"/>
      <c r="L559" s="10" t="n"/>
      <c r="M559" s="10" t="n"/>
    </row>
    <row r="560">
      <c r="J560" s="18" t="n"/>
      <c r="K560" s="10" t="n"/>
      <c r="L560" s="10" t="n"/>
      <c r="M560" s="10" t="n"/>
    </row>
    <row r="561">
      <c r="J561" s="18" t="n"/>
      <c r="K561" s="10" t="n"/>
      <c r="L561" s="10" t="n"/>
      <c r="M561" s="10" t="n"/>
    </row>
    <row r="562">
      <c r="J562" s="18" t="n"/>
      <c r="K562" s="10" t="n"/>
      <c r="L562" s="10" t="n"/>
      <c r="M562" s="10" t="n"/>
    </row>
    <row r="563">
      <c r="J563" s="18" t="n"/>
      <c r="K563" s="10" t="n"/>
      <c r="L563" s="10" t="n"/>
      <c r="M563" s="10" t="n"/>
    </row>
    <row r="564">
      <c r="J564" s="18" t="n"/>
      <c r="K564" s="10" t="n"/>
      <c r="L564" s="10" t="n"/>
      <c r="M564" s="10" t="n"/>
    </row>
    <row r="565">
      <c r="J565" s="18" t="n"/>
      <c r="K565" s="10" t="n"/>
      <c r="L565" s="10" t="n"/>
      <c r="M565" s="10" t="n"/>
    </row>
    <row r="566">
      <c r="J566" s="18" t="n"/>
      <c r="K566" s="10" t="n"/>
      <c r="L566" s="10" t="n"/>
      <c r="M566" s="10" t="n"/>
    </row>
    <row r="567">
      <c r="J567" s="18" t="n"/>
      <c r="K567" s="10" t="n"/>
      <c r="L567" s="10" t="n"/>
      <c r="M567" s="10" t="n"/>
    </row>
    <row r="568">
      <c r="J568" s="18" t="n"/>
      <c r="K568" s="10" t="n"/>
      <c r="L568" s="10" t="n"/>
      <c r="M568" s="10" t="n"/>
    </row>
    <row r="569">
      <c r="J569" s="18" t="n"/>
      <c r="K569" s="10" t="n"/>
      <c r="L569" s="10" t="n"/>
      <c r="M569" s="10" t="n"/>
    </row>
    <row r="570">
      <c r="J570" s="18" t="n"/>
      <c r="K570" s="10" t="n"/>
      <c r="L570" s="10" t="n"/>
      <c r="M570" s="10" t="n"/>
    </row>
    <row r="571">
      <c r="J571" s="18" t="n"/>
      <c r="K571" s="10" t="n"/>
      <c r="L571" s="10" t="n"/>
      <c r="M571" s="10" t="n"/>
    </row>
    <row r="572">
      <c r="J572" s="18" t="n"/>
      <c r="K572" s="10" t="n"/>
      <c r="L572" s="10" t="n"/>
      <c r="M572" s="10" t="n"/>
    </row>
    <row r="573">
      <c r="J573" s="18" t="n"/>
      <c r="K573" s="10" t="n"/>
      <c r="L573" s="10" t="n"/>
      <c r="M573" s="10" t="n"/>
    </row>
    <row r="574">
      <c r="J574" s="18" t="n"/>
      <c r="K574" s="10" t="n"/>
      <c r="L574" s="10" t="n"/>
      <c r="M574" s="10" t="n"/>
    </row>
    <row r="575">
      <c r="J575" s="18" t="n"/>
      <c r="K575" s="10" t="n"/>
      <c r="L575" s="10" t="n"/>
      <c r="M575" s="10" t="n"/>
    </row>
    <row r="576">
      <c r="J576" s="18" t="n"/>
      <c r="K576" s="10" t="n"/>
      <c r="L576" s="10" t="n"/>
      <c r="M576" s="10" t="n"/>
    </row>
    <row r="577">
      <c r="J577" s="18" t="n"/>
      <c r="K577" s="10" t="n"/>
      <c r="L577" s="10" t="n"/>
      <c r="M577" s="10" t="n"/>
    </row>
    <row r="578">
      <c r="J578" s="18" t="n"/>
      <c r="K578" s="10" t="n"/>
      <c r="L578" s="10" t="n"/>
      <c r="M578" s="10" t="n"/>
    </row>
    <row r="579">
      <c r="J579" s="18" t="n"/>
      <c r="K579" s="10" t="n"/>
      <c r="L579" s="10" t="n"/>
      <c r="M579" s="10" t="n"/>
    </row>
    <row r="580">
      <c r="J580" s="18" t="n"/>
      <c r="K580" s="10" t="n"/>
      <c r="L580" s="10" t="n"/>
      <c r="M580" s="10" t="n"/>
    </row>
    <row r="581">
      <c r="J581" s="18" t="n"/>
      <c r="K581" s="10" t="n"/>
      <c r="L581" s="10" t="n"/>
      <c r="M581" s="10" t="n"/>
    </row>
    <row r="582">
      <c r="J582" s="18" t="n"/>
      <c r="K582" s="10" t="n"/>
      <c r="L582" s="10" t="n"/>
      <c r="M582" s="10" t="n"/>
    </row>
    <row r="583">
      <c r="J583" s="18" t="n"/>
      <c r="K583" s="10" t="n"/>
      <c r="L583" s="10" t="n"/>
      <c r="M583" s="10" t="n"/>
    </row>
    <row r="584">
      <c r="J584" s="18" t="n"/>
      <c r="K584" s="10" t="n"/>
      <c r="L584" s="10" t="n"/>
      <c r="M584" s="10" t="n"/>
    </row>
    <row r="585">
      <c r="J585" s="18" t="n"/>
      <c r="K585" s="10" t="n"/>
      <c r="L585" s="10" t="n"/>
      <c r="M585" s="10" t="n"/>
    </row>
    <row r="586">
      <c r="J586" s="18" t="n"/>
      <c r="K586" s="10" t="n"/>
      <c r="L586" s="10" t="n"/>
      <c r="M586" s="10" t="n"/>
    </row>
    <row r="587">
      <c r="J587" s="18" t="n"/>
      <c r="K587" s="10" t="n"/>
      <c r="L587" s="10" t="n"/>
      <c r="M587" s="10" t="n"/>
    </row>
    <row r="588">
      <c r="J588" s="18" t="n"/>
      <c r="K588" s="10" t="n"/>
      <c r="L588" s="10" t="n"/>
      <c r="M588" s="10" t="n"/>
    </row>
    <row r="589">
      <c r="J589" s="18" t="n"/>
      <c r="K589" s="10" t="n"/>
      <c r="L589" s="10" t="n"/>
      <c r="M589" s="10" t="n"/>
    </row>
    <row r="590">
      <c r="J590" s="18" t="n"/>
      <c r="K590" s="10" t="n"/>
      <c r="L590" s="10" t="n"/>
      <c r="M590" s="10" t="n"/>
    </row>
    <row r="591">
      <c r="J591" s="18" t="n"/>
      <c r="K591" s="10" t="n"/>
      <c r="L591" s="10" t="n"/>
      <c r="M591" s="10" t="n"/>
    </row>
    <row r="592">
      <c r="J592" s="18" t="n"/>
      <c r="K592" s="10" t="n"/>
      <c r="L592" s="10" t="n"/>
      <c r="M592" s="10" t="n"/>
    </row>
    <row r="593">
      <c r="J593" s="18" t="n"/>
      <c r="K593" s="10" t="n"/>
      <c r="L593" s="10" t="n"/>
      <c r="M593" s="10" t="n"/>
    </row>
    <row r="594">
      <c r="J594" s="18" t="n"/>
      <c r="K594" s="10" t="n"/>
      <c r="L594" s="10" t="n"/>
      <c r="M594" s="10" t="n"/>
    </row>
    <row r="595">
      <c r="J595" s="18" t="n"/>
      <c r="K595" s="10" t="n"/>
      <c r="L595" s="10" t="n"/>
      <c r="M595" s="10" t="n"/>
    </row>
    <row r="596">
      <c r="J596" s="18" t="n"/>
      <c r="K596" s="10" t="n"/>
      <c r="L596" s="10" t="n"/>
      <c r="M596" s="10" t="n"/>
    </row>
    <row r="597">
      <c r="J597" s="18" t="n"/>
      <c r="K597" s="10" t="n"/>
      <c r="L597" s="10" t="n"/>
      <c r="M597" s="10" t="n"/>
    </row>
    <row r="598">
      <c r="J598" s="18" t="n"/>
      <c r="K598" s="10" t="n"/>
      <c r="L598" s="10" t="n"/>
      <c r="M598" s="10" t="n"/>
    </row>
    <row r="599">
      <c r="J599" s="18" t="n"/>
      <c r="K599" s="10" t="n"/>
      <c r="L599" s="10" t="n"/>
      <c r="M599" s="10" t="n"/>
    </row>
    <row r="600">
      <c r="J600" s="18" t="n"/>
      <c r="K600" s="10" t="n"/>
      <c r="L600" s="10" t="n"/>
      <c r="M600" s="10" t="n"/>
    </row>
    <row r="601">
      <c r="J601" s="18" t="n"/>
      <c r="K601" s="10" t="n"/>
      <c r="L601" s="10" t="n"/>
      <c r="M601" s="10" t="n"/>
    </row>
    <row r="602">
      <c r="J602" s="18" t="n"/>
      <c r="K602" s="10" t="n"/>
      <c r="L602" s="10" t="n"/>
      <c r="M602" s="10" t="n"/>
    </row>
    <row r="603">
      <c r="J603" s="18" t="n"/>
      <c r="K603" s="10" t="n"/>
      <c r="L603" s="10" t="n"/>
      <c r="M603" s="10" t="n"/>
    </row>
    <row r="604">
      <c r="J604" s="18" t="n"/>
      <c r="K604" s="10" t="n"/>
      <c r="L604" s="10" t="n"/>
      <c r="M604" s="10" t="n"/>
    </row>
    <row r="605">
      <c r="J605" s="18" t="n"/>
      <c r="K605" s="10" t="n"/>
      <c r="L605" s="10" t="n"/>
      <c r="M605" s="10" t="n"/>
    </row>
    <row r="606">
      <c r="J606" s="18" t="n"/>
      <c r="K606" s="10" t="n"/>
      <c r="L606" s="10" t="n"/>
      <c r="M606" s="10" t="n"/>
    </row>
    <row r="607">
      <c r="J607" s="18" t="n"/>
      <c r="K607" s="10" t="n"/>
      <c r="L607" s="10" t="n"/>
      <c r="M607" s="10" t="n"/>
    </row>
    <row r="608">
      <c r="J608" s="18" t="n"/>
      <c r="K608" s="10" t="n"/>
      <c r="L608" s="10" t="n"/>
      <c r="M608" s="10" t="n"/>
    </row>
    <row r="609">
      <c r="J609" s="18" t="n"/>
      <c r="K609" s="10" t="n"/>
      <c r="L609" s="10" t="n"/>
      <c r="M609" s="10" t="n"/>
    </row>
    <row r="610">
      <c r="J610" s="18" t="n"/>
      <c r="K610" s="10" t="n"/>
      <c r="L610" s="10" t="n"/>
      <c r="M610" s="10" t="n"/>
    </row>
    <row r="611">
      <c r="J611" s="18" t="n"/>
      <c r="K611" s="10" t="n"/>
      <c r="L611" s="10" t="n"/>
      <c r="M611" s="10" t="n"/>
    </row>
    <row r="612">
      <c r="J612" s="18" t="n"/>
      <c r="K612" s="10" t="n"/>
      <c r="L612" s="10" t="n"/>
      <c r="M612" s="10" t="n"/>
    </row>
    <row r="613">
      <c r="J613" s="18" t="n"/>
      <c r="K613" s="10" t="n"/>
      <c r="L613" s="10" t="n"/>
      <c r="M613" s="10" t="n"/>
    </row>
    <row r="614">
      <c r="J614" s="18" t="n"/>
      <c r="K614" s="10" t="n"/>
      <c r="L614" s="10" t="n"/>
      <c r="M614" s="10" t="n"/>
    </row>
    <row r="615">
      <c r="J615" s="18" t="n"/>
      <c r="K615" s="10" t="n"/>
      <c r="L615" s="10" t="n"/>
      <c r="M615" s="10" t="n"/>
    </row>
    <row r="616">
      <c r="J616" s="18" t="n"/>
      <c r="K616" s="10" t="n"/>
      <c r="L616" s="10" t="n"/>
      <c r="M616" s="10" t="n"/>
    </row>
    <row r="617">
      <c r="J617" s="18" t="n"/>
      <c r="K617" s="10" t="n"/>
      <c r="L617" s="10" t="n"/>
      <c r="M617" s="10" t="n"/>
    </row>
    <row r="618">
      <c r="J618" s="18" t="n"/>
      <c r="K618" s="10" t="n"/>
      <c r="L618" s="10" t="n"/>
      <c r="M618" s="10" t="n"/>
    </row>
    <row r="619">
      <c r="J619" s="18" t="n"/>
      <c r="K619" s="10" t="n"/>
      <c r="L619" s="10" t="n"/>
      <c r="M619" s="10" t="n"/>
    </row>
    <row r="620">
      <c r="J620" s="18" t="n"/>
      <c r="K620" s="10" t="n"/>
      <c r="L620" s="10" t="n"/>
      <c r="M620" s="10" t="n"/>
    </row>
    <row r="621">
      <c r="J621" s="18" t="n"/>
      <c r="K621" s="10" t="n"/>
      <c r="L621" s="10" t="n"/>
      <c r="M621" s="10" t="n"/>
    </row>
    <row r="622">
      <c r="J622" s="18" t="n"/>
      <c r="K622" s="10" t="n"/>
      <c r="L622" s="10" t="n"/>
      <c r="M622" s="10" t="n"/>
    </row>
    <row r="623">
      <c r="J623" s="18" t="n"/>
      <c r="K623" s="10" t="n"/>
      <c r="L623" s="10" t="n"/>
      <c r="M623" s="10" t="n"/>
    </row>
    <row r="624">
      <c r="J624" s="18" t="n"/>
      <c r="K624" s="10" t="n"/>
      <c r="L624" s="10" t="n"/>
      <c r="M624" s="10" t="n"/>
    </row>
    <row r="625">
      <c r="J625" s="18" t="n"/>
      <c r="K625" s="10" t="n"/>
      <c r="L625" s="10" t="n"/>
      <c r="M625" s="10" t="n"/>
    </row>
    <row r="626">
      <c r="J626" s="18" t="n"/>
      <c r="K626" s="10" t="n"/>
      <c r="L626" s="10" t="n"/>
      <c r="M626" s="10" t="n"/>
    </row>
    <row r="627">
      <c r="J627" s="18" t="n"/>
      <c r="K627" s="10" t="n"/>
      <c r="L627" s="10" t="n"/>
      <c r="M627" s="10" t="n"/>
    </row>
    <row r="628">
      <c r="J628" s="18" t="n"/>
      <c r="K628" s="10" t="n"/>
      <c r="L628" s="10" t="n"/>
      <c r="M628" s="10" t="n"/>
    </row>
    <row r="629">
      <c r="J629" s="18" t="n"/>
      <c r="K629" s="10" t="n"/>
      <c r="L629" s="10" t="n"/>
      <c r="M629" s="10" t="n"/>
    </row>
    <row r="630">
      <c r="J630" s="18" t="n"/>
      <c r="K630" s="10" t="n"/>
      <c r="L630" s="10" t="n"/>
      <c r="M630" s="10" t="n"/>
    </row>
    <row r="631">
      <c r="J631" s="18" t="n"/>
      <c r="K631" s="10" t="n"/>
      <c r="L631" s="10" t="n"/>
      <c r="M631" s="10" t="n"/>
    </row>
    <row r="632">
      <c r="J632" s="18" t="n"/>
      <c r="K632" s="10" t="n"/>
      <c r="L632" s="10" t="n"/>
      <c r="M632" s="10" t="n"/>
    </row>
    <row r="633">
      <c r="J633" s="18" t="n"/>
      <c r="K633" s="10" t="n"/>
      <c r="L633" s="10" t="n"/>
      <c r="M633" s="10" t="n"/>
    </row>
    <row r="634">
      <c r="J634" s="18" t="n"/>
      <c r="K634" s="10" t="n"/>
      <c r="L634" s="10" t="n"/>
      <c r="M634" s="10" t="n"/>
    </row>
    <row r="635">
      <c r="J635" s="18" t="n"/>
      <c r="K635" s="10" t="n"/>
      <c r="L635" s="10" t="n"/>
      <c r="M635" s="10" t="n"/>
    </row>
    <row r="636">
      <c r="J636" s="18" t="n"/>
      <c r="K636" s="10" t="n"/>
      <c r="L636" s="10" t="n"/>
      <c r="M636" s="10" t="n"/>
    </row>
    <row r="637">
      <c r="J637" s="18" t="n"/>
      <c r="K637" s="10" t="n"/>
      <c r="L637" s="10" t="n"/>
      <c r="M637" s="10" t="n"/>
    </row>
    <row r="638">
      <c r="J638" s="18" t="n"/>
      <c r="K638" s="10" t="n"/>
      <c r="L638" s="10" t="n"/>
      <c r="M638" s="10" t="n"/>
    </row>
    <row r="639">
      <c r="J639" s="18" t="n"/>
      <c r="K639" s="10" t="n"/>
      <c r="L639" s="10" t="n"/>
      <c r="M639" s="10" t="n"/>
    </row>
    <row r="640">
      <c r="J640" s="18" t="n"/>
      <c r="K640" s="10" t="n"/>
      <c r="L640" s="10" t="n"/>
      <c r="M640" s="10" t="n"/>
    </row>
    <row r="641">
      <c r="J641" s="18" t="n"/>
      <c r="K641" s="10" t="n"/>
      <c r="L641" s="10" t="n"/>
      <c r="M641" s="10" t="n"/>
    </row>
    <row r="642">
      <c r="J642" s="18" t="n"/>
      <c r="K642" s="10" t="n"/>
      <c r="L642" s="10" t="n"/>
      <c r="M642" s="10" t="n"/>
    </row>
    <row r="643">
      <c r="J643" s="18" t="n"/>
      <c r="K643" s="10" t="n"/>
      <c r="L643" s="10" t="n"/>
      <c r="M643" s="10" t="n"/>
    </row>
    <row r="644">
      <c r="J644" s="18" t="n"/>
      <c r="K644" s="10" t="n"/>
      <c r="L644" s="10" t="n"/>
      <c r="M644" s="10" t="n"/>
    </row>
    <row r="645">
      <c r="J645" s="18" t="n"/>
      <c r="K645" s="10" t="n"/>
      <c r="L645" s="10" t="n"/>
      <c r="M645" s="10" t="n"/>
    </row>
    <row r="646">
      <c r="J646" s="18" t="n"/>
      <c r="K646" s="10" t="n"/>
      <c r="L646" s="10" t="n"/>
      <c r="M646" s="10" t="n"/>
    </row>
    <row r="647">
      <c r="J647" s="18" t="n"/>
      <c r="K647" s="10" t="n"/>
      <c r="L647" s="10" t="n"/>
      <c r="M647" s="10" t="n"/>
    </row>
    <row r="648">
      <c r="J648" s="18" t="n"/>
      <c r="K648" s="10" t="n"/>
      <c r="L648" s="10" t="n"/>
      <c r="M648" s="10" t="n"/>
    </row>
    <row r="649">
      <c r="J649" s="18" t="n"/>
      <c r="K649" s="10" t="n"/>
      <c r="L649" s="10" t="n"/>
      <c r="M649" s="10" t="n"/>
    </row>
    <row r="650">
      <c r="J650" s="18" t="n"/>
      <c r="K650" s="10" t="n"/>
      <c r="L650" s="10" t="n"/>
      <c r="M650" s="10" t="n"/>
    </row>
    <row r="651">
      <c r="J651" s="18" t="n"/>
      <c r="K651" s="10" t="n"/>
      <c r="L651" s="10" t="n"/>
      <c r="M651" s="10" t="n"/>
    </row>
    <row r="652">
      <c r="J652" s="18" t="n"/>
      <c r="K652" s="10" t="n"/>
      <c r="L652" s="10" t="n"/>
      <c r="M652" s="10" t="n"/>
    </row>
    <row r="653">
      <c r="J653" s="18" t="n"/>
      <c r="K653" s="10" t="n"/>
      <c r="L653" s="10" t="n"/>
      <c r="M653" s="10" t="n"/>
    </row>
    <row r="654">
      <c r="J654" s="18" t="n"/>
      <c r="K654" s="10" t="n"/>
      <c r="L654" s="10" t="n"/>
      <c r="M654" s="10" t="n"/>
    </row>
    <row r="655">
      <c r="J655" s="18" t="n"/>
      <c r="K655" s="10" t="n"/>
      <c r="L655" s="10" t="n"/>
      <c r="M655" s="10" t="n"/>
    </row>
    <row r="656">
      <c r="J656" s="18" t="n"/>
      <c r="K656" s="10" t="n"/>
      <c r="L656" s="10" t="n"/>
      <c r="M656" s="10" t="n"/>
    </row>
    <row r="657">
      <c r="J657" s="18" t="n"/>
      <c r="K657" s="10" t="n"/>
      <c r="L657" s="10" t="n"/>
      <c r="M657" s="10" t="n"/>
    </row>
    <row r="658">
      <c r="J658" s="18" t="n"/>
      <c r="K658" s="10" t="n"/>
      <c r="L658" s="10" t="n"/>
      <c r="M658" s="10" t="n"/>
    </row>
    <row r="659">
      <c r="J659" s="18" t="n"/>
      <c r="K659" s="10" t="n"/>
      <c r="L659" s="10" t="n"/>
      <c r="M659" s="10" t="n"/>
    </row>
    <row r="660">
      <c r="J660" s="18" t="n"/>
      <c r="K660" s="10" t="n"/>
      <c r="L660" s="10" t="n"/>
      <c r="M660" s="10" t="n"/>
    </row>
    <row r="661">
      <c r="J661" s="18" t="n"/>
      <c r="K661" s="10" t="n"/>
      <c r="L661" s="10" t="n"/>
      <c r="M661" s="10" t="n"/>
    </row>
    <row r="662">
      <c r="J662" s="18" t="n"/>
      <c r="K662" s="10" t="n"/>
      <c r="L662" s="10" t="n"/>
      <c r="M662" s="10" t="n"/>
    </row>
    <row r="663">
      <c r="J663" s="18" t="n"/>
      <c r="K663" s="10" t="n"/>
      <c r="L663" s="10" t="n"/>
      <c r="M663" s="10" t="n"/>
    </row>
    <row r="664">
      <c r="J664" s="18" t="n"/>
      <c r="K664" s="10" t="n"/>
      <c r="L664" s="10" t="n"/>
      <c r="M664" s="10" t="n"/>
    </row>
    <row r="665">
      <c r="J665" s="18" t="n"/>
      <c r="K665" s="10" t="n"/>
      <c r="L665" s="10" t="n"/>
      <c r="M665" s="10" t="n"/>
    </row>
    <row r="666">
      <c r="J666" s="18" t="n"/>
      <c r="K666" s="10" t="n"/>
      <c r="L666" s="10" t="n"/>
      <c r="M666" s="10" t="n"/>
    </row>
    <row r="667">
      <c r="J667" s="18" t="n"/>
      <c r="K667" s="10" t="n"/>
      <c r="L667" s="10" t="n"/>
      <c r="M667" s="10" t="n"/>
    </row>
    <row r="668">
      <c r="J668" s="18" t="n"/>
      <c r="K668" s="10" t="n"/>
      <c r="L668" s="10" t="n"/>
      <c r="M668" s="10" t="n"/>
    </row>
    <row r="669">
      <c r="J669" s="18" t="n"/>
      <c r="K669" s="10" t="n"/>
      <c r="L669" s="10" t="n"/>
      <c r="M669" s="10" t="n"/>
    </row>
    <row r="670">
      <c r="J670" s="18" t="n"/>
      <c r="K670" s="10" t="n"/>
      <c r="L670" s="10" t="n"/>
      <c r="M670" s="10" t="n"/>
    </row>
    <row r="671">
      <c r="J671" s="18" t="n"/>
      <c r="K671" s="10" t="n"/>
      <c r="L671" s="10" t="n"/>
      <c r="M671" s="10" t="n"/>
    </row>
    <row r="672">
      <c r="J672" s="18" t="n"/>
      <c r="K672" s="10" t="n"/>
      <c r="L672" s="10" t="n"/>
      <c r="M672" s="10" t="n"/>
    </row>
    <row r="673">
      <c r="J673" s="18" t="n"/>
      <c r="K673" s="10" t="n"/>
      <c r="L673" s="10" t="n"/>
      <c r="M673" s="10" t="n"/>
    </row>
    <row r="674">
      <c r="J674" s="18" t="n"/>
      <c r="K674" s="10" t="n"/>
      <c r="L674" s="10" t="n"/>
      <c r="M674" s="10" t="n"/>
    </row>
    <row r="675">
      <c r="J675" s="18" t="n"/>
      <c r="K675" s="10" t="n"/>
      <c r="L675" s="10" t="n"/>
      <c r="M675" s="10" t="n"/>
    </row>
    <row r="676">
      <c r="J676" s="18" t="n"/>
      <c r="K676" s="10" t="n"/>
      <c r="L676" s="10" t="n"/>
      <c r="M676" s="10" t="n"/>
    </row>
    <row r="677">
      <c r="J677" s="18" t="n"/>
      <c r="K677" s="10" t="n"/>
      <c r="L677" s="10" t="n"/>
      <c r="M677" s="10" t="n"/>
    </row>
    <row r="678">
      <c r="J678" s="18" t="n"/>
      <c r="K678" s="10" t="n"/>
      <c r="L678" s="10" t="n"/>
      <c r="M678" s="10" t="n"/>
    </row>
    <row r="679">
      <c r="J679" s="18" t="n"/>
      <c r="K679" s="10" t="n"/>
      <c r="L679" s="10" t="n"/>
      <c r="M679" s="10" t="n"/>
    </row>
    <row r="680">
      <c r="J680" s="18" t="n"/>
      <c r="K680" s="10" t="n"/>
      <c r="L680" s="10" t="n"/>
      <c r="M680" s="10" t="n"/>
    </row>
    <row r="681">
      <c r="J681" s="18" t="n"/>
      <c r="K681" s="10" t="n"/>
      <c r="L681" s="10" t="n"/>
      <c r="M681" s="10" t="n"/>
    </row>
    <row r="682">
      <c r="J682" s="18" t="n"/>
      <c r="K682" s="10" t="n"/>
      <c r="L682" s="10" t="n"/>
      <c r="M682" s="10" t="n"/>
    </row>
    <row r="683">
      <c r="J683" s="18" t="n"/>
      <c r="K683" s="10" t="n"/>
      <c r="L683" s="10" t="n"/>
      <c r="M683" s="10" t="n"/>
    </row>
    <row r="684">
      <c r="J684" s="18" t="n"/>
      <c r="K684" s="10" t="n"/>
      <c r="L684" s="10" t="n"/>
      <c r="M684" s="10" t="n"/>
    </row>
    <row r="685">
      <c r="J685" s="18" t="n"/>
      <c r="K685" s="10" t="n"/>
      <c r="L685" s="10" t="n"/>
      <c r="M685" s="10" t="n"/>
    </row>
    <row r="686">
      <c r="J686" s="18" t="n"/>
      <c r="K686" s="10" t="n"/>
      <c r="L686" s="10" t="n"/>
      <c r="M686" s="10" t="n"/>
    </row>
    <row r="687">
      <c r="J687" s="18" t="n"/>
      <c r="K687" s="10" t="n"/>
      <c r="L687" s="10" t="n"/>
      <c r="M687" s="10" t="n"/>
    </row>
    <row r="688">
      <c r="J688" s="18" t="n"/>
      <c r="K688" s="10" t="n"/>
      <c r="L688" s="10" t="n"/>
      <c r="M688" s="10" t="n"/>
    </row>
    <row r="689">
      <c r="J689" s="18" t="n"/>
      <c r="K689" s="10" t="n"/>
      <c r="L689" s="10" t="n"/>
      <c r="M689" s="10" t="n"/>
    </row>
    <row r="690">
      <c r="J690" s="18" t="n"/>
      <c r="K690" s="10" t="n"/>
      <c r="L690" s="10" t="n"/>
      <c r="M690" s="10" t="n"/>
    </row>
    <row r="691">
      <c r="J691" s="18" t="n"/>
      <c r="K691" s="10" t="n"/>
      <c r="L691" s="10" t="n"/>
      <c r="M691" s="10" t="n"/>
    </row>
    <row r="692">
      <c r="J692" s="18" t="n"/>
      <c r="K692" s="10" t="n"/>
      <c r="L692" s="10" t="n"/>
      <c r="M692" s="10" t="n"/>
    </row>
    <row r="693">
      <c r="J693" s="18" t="n"/>
      <c r="K693" s="10" t="n"/>
      <c r="L693" s="10" t="n"/>
      <c r="M693" s="10" t="n"/>
    </row>
    <row r="694">
      <c r="J694" s="18" t="n"/>
      <c r="K694" s="10" t="n"/>
      <c r="L694" s="10" t="n"/>
      <c r="M694" s="10" t="n"/>
    </row>
    <row r="695">
      <c r="J695" s="18" t="n"/>
      <c r="K695" s="10" t="n"/>
      <c r="L695" s="10" t="n"/>
      <c r="M695" s="10" t="n"/>
    </row>
    <row r="696">
      <c r="J696" s="18" t="n"/>
      <c r="K696" s="10" t="n"/>
      <c r="L696" s="10" t="n"/>
      <c r="M696" s="10" t="n"/>
    </row>
    <row r="697">
      <c r="J697" s="18" t="n"/>
      <c r="K697" s="10" t="n"/>
      <c r="L697" s="10" t="n"/>
      <c r="M697" s="10" t="n"/>
    </row>
    <row r="698">
      <c r="J698" s="18" t="n"/>
      <c r="K698" s="10" t="n"/>
      <c r="L698" s="10" t="n"/>
      <c r="M698" s="10" t="n"/>
    </row>
    <row r="699">
      <c r="J699" s="18" t="n"/>
      <c r="K699" s="10" t="n"/>
      <c r="L699" s="10" t="n"/>
      <c r="M699" s="10" t="n"/>
    </row>
    <row r="700">
      <c r="J700" s="18" t="n"/>
      <c r="K700" s="10" t="n"/>
      <c r="L700" s="10" t="n"/>
      <c r="M700" s="10" t="n"/>
    </row>
    <row r="701">
      <c r="J701" s="18" t="n"/>
      <c r="K701" s="10" t="n"/>
      <c r="L701" s="10" t="n"/>
      <c r="M701" s="10" t="n"/>
    </row>
    <row r="702">
      <c r="J702" s="18" t="n"/>
      <c r="K702" s="10" t="n"/>
      <c r="L702" s="10" t="n"/>
      <c r="M702" s="10" t="n"/>
    </row>
    <row r="703">
      <c r="J703" s="18" t="n"/>
      <c r="K703" s="10" t="n"/>
      <c r="L703" s="10" t="n"/>
      <c r="M703" s="10" t="n"/>
    </row>
    <row r="704">
      <c r="J704" s="18" t="n"/>
      <c r="K704" s="10" t="n"/>
      <c r="L704" s="10" t="n"/>
      <c r="M704" s="10" t="n"/>
    </row>
    <row r="705">
      <c r="J705" s="18" t="n"/>
      <c r="K705" s="10" t="n"/>
      <c r="L705" s="10" t="n"/>
      <c r="M705" s="10" t="n"/>
    </row>
    <row r="706">
      <c r="J706" s="18" t="n"/>
      <c r="K706" s="10" t="n"/>
      <c r="L706" s="10" t="n"/>
      <c r="M706" s="10" t="n"/>
    </row>
    <row r="707">
      <c r="J707" s="18" t="n"/>
      <c r="K707" s="10" t="n"/>
      <c r="L707" s="10" t="n"/>
      <c r="M707" s="10" t="n"/>
    </row>
    <row r="708">
      <c r="J708" s="18" t="n"/>
      <c r="K708" s="10" t="n"/>
      <c r="L708" s="10" t="n"/>
      <c r="M708" s="10" t="n"/>
    </row>
    <row r="709">
      <c r="J709" s="18" t="n"/>
      <c r="K709" s="10" t="n"/>
      <c r="L709" s="10" t="n"/>
      <c r="M709" s="10" t="n"/>
    </row>
    <row r="710">
      <c r="J710" s="18" t="n"/>
      <c r="K710" s="10" t="n"/>
      <c r="L710" s="10" t="n"/>
      <c r="M710" s="10" t="n"/>
    </row>
    <row r="711">
      <c r="J711" s="18" t="n"/>
      <c r="K711" s="10" t="n"/>
      <c r="L711" s="10" t="n"/>
      <c r="M711" s="10" t="n"/>
    </row>
    <row r="712">
      <c r="J712" s="18" t="n"/>
      <c r="K712" s="10" t="n"/>
      <c r="L712" s="10" t="n"/>
      <c r="M712" s="10" t="n"/>
    </row>
    <row r="713">
      <c r="J713" s="18" t="n"/>
      <c r="K713" s="10" t="n"/>
      <c r="L713" s="10" t="n"/>
      <c r="M713" s="10" t="n"/>
    </row>
    <row r="714">
      <c r="J714" s="18" t="n"/>
      <c r="K714" s="10" t="n"/>
      <c r="L714" s="10" t="n"/>
      <c r="M714" s="10" t="n"/>
    </row>
    <row r="715">
      <c r="J715" s="18" t="n"/>
      <c r="K715" s="10" t="n"/>
      <c r="L715" s="10" t="n"/>
      <c r="M715" s="10" t="n"/>
    </row>
    <row r="716">
      <c r="J716" s="18" t="n"/>
      <c r="K716" s="10" t="n"/>
      <c r="L716" s="10" t="n"/>
      <c r="M716" s="10" t="n"/>
    </row>
    <row r="717">
      <c r="J717" s="18" t="n"/>
      <c r="K717" s="10" t="n"/>
      <c r="L717" s="10" t="n"/>
      <c r="M717" s="10" t="n"/>
    </row>
    <row r="718">
      <c r="J718" s="18" t="n"/>
      <c r="K718" s="10" t="n"/>
      <c r="L718" s="10" t="n"/>
      <c r="M718" s="10" t="n"/>
    </row>
    <row r="719">
      <c r="J719" s="18" t="n"/>
      <c r="K719" s="10" t="n"/>
      <c r="L719" s="10" t="n"/>
      <c r="M719" s="10" t="n"/>
    </row>
    <row r="720">
      <c r="J720" s="18" t="n"/>
      <c r="K720" s="10" t="n"/>
      <c r="L720" s="10" t="n"/>
      <c r="M720" s="10" t="n"/>
    </row>
    <row r="721">
      <c r="J721" s="18" t="n"/>
      <c r="K721" s="10" t="n"/>
      <c r="L721" s="10" t="n"/>
      <c r="M721" s="10" t="n"/>
    </row>
    <row r="722">
      <c r="J722" s="18" t="n"/>
      <c r="K722" s="10" t="n"/>
      <c r="L722" s="10" t="n"/>
      <c r="M722" s="10" t="n"/>
    </row>
    <row r="723">
      <c r="J723" s="18" t="n"/>
      <c r="K723" s="10" t="n"/>
      <c r="L723" s="10" t="n"/>
      <c r="M723" s="10" t="n"/>
    </row>
    <row r="724">
      <c r="J724" s="18" t="n"/>
      <c r="K724" s="10" t="n"/>
      <c r="L724" s="10" t="n"/>
      <c r="M724" s="10" t="n"/>
    </row>
    <row r="725">
      <c r="J725" s="18" t="n"/>
      <c r="K725" s="10" t="n"/>
      <c r="L725" s="10" t="n"/>
      <c r="M725" s="10" t="n"/>
    </row>
    <row r="726">
      <c r="J726" s="18" t="n"/>
      <c r="K726" s="10" t="n"/>
      <c r="L726" s="10" t="n"/>
      <c r="M726" s="10" t="n"/>
    </row>
    <row r="727">
      <c r="J727" s="18" t="n"/>
      <c r="K727" s="10" t="n"/>
      <c r="L727" s="10" t="n"/>
      <c r="M727" s="10" t="n"/>
    </row>
    <row r="728">
      <c r="J728" s="18" t="n"/>
      <c r="K728" s="10" t="n"/>
      <c r="L728" s="10" t="n"/>
      <c r="M728" s="10" t="n"/>
    </row>
    <row r="729">
      <c r="J729" s="18" t="n"/>
      <c r="K729" s="10" t="n"/>
      <c r="L729" s="10" t="n"/>
      <c r="M729" s="10" t="n"/>
    </row>
    <row r="730">
      <c r="J730" s="18" t="n"/>
      <c r="K730" s="10" t="n"/>
      <c r="L730" s="10" t="n"/>
      <c r="M730" s="10" t="n"/>
    </row>
    <row r="731">
      <c r="J731" s="18" t="n"/>
      <c r="K731" s="10" t="n"/>
      <c r="L731" s="10" t="n"/>
      <c r="M731" s="10" t="n"/>
    </row>
    <row r="732">
      <c r="J732" s="18" t="n"/>
      <c r="K732" s="10" t="n"/>
      <c r="L732" s="10" t="n"/>
      <c r="M732" s="10" t="n"/>
    </row>
    <row r="733">
      <c r="J733" s="18" t="n"/>
      <c r="K733" s="10" t="n"/>
      <c r="L733" s="10" t="n"/>
      <c r="M733" s="10" t="n"/>
    </row>
    <row r="734">
      <c r="J734" s="18" t="n"/>
      <c r="K734" s="10" t="n"/>
      <c r="L734" s="10" t="n"/>
      <c r="M734" s="10" t="n"/>
    </row>
    <row r="735">
      <c r="J735" s="18" t="n"/>
      <c r="K735" s="10" t="n"/>
      <c r="L735" s="10" t="n"/>
      <c r="M735" s="10" t="n"/>
    </row>
    <row r="736">
      <c r="J736" s="18" t="n"/>
      <c r="K736" s="10" t="n"/>
      <c r="L736" s="10" t="n"/>
      <c r="M736" s="10" t="n"/>
    </row>
    <row r="737">
      <c r="J737" s="18" t="n"/>
      <c r="K737" s="10" t="n"/>
      <c r="L737" s="10" t="n"/>
      <c r="M737" s="10" t="n"/>
    </row>
    <row r="738">
      <c r="J738" s="18" t="n"/>
      <c r="K738" s="10" t="n"/>
      <c r="L738" s="10" t="n"/>
      <c r="M738" s="10" t="n"/>
    </row>
    <row r="739">
      <c r="J739" s="18" t="n"/>
      <c r="K739" s="10" t="n"/>
      <c r="L739" s="10" t="n"/>
      <c r="M739" s="10" t="n"/>
    </row>
    <row r="740">
      <c r="J740" s="18" t="n"/>
      <c r="K740" s="10" t="n"/>
      <c r="L740" s="10" t="n"/>
      <c r="M740" s="10" t="n"/>
    </row>
    <row r="741">
      <c r="J741" s="18" t="n"/>
      <c r="K741" s="10" t="n"/>
      <c r="L741" s="10" t="n"/>
      <c r="M741" s="10" t="n"/>
    </row>
    <row r="742">
      <c r="J742" s="18" t="n"/>
      <c r="K742" s="10" t="n"/>
      <c r="L742" s="10" t="n"/>
      <c r="M742" s="10" t="n"/>
    </row>
    <row r="743">
      <c r="J743" s="18" t="n"/>
      <c r="K743" s="10" t="n"/>
      <c r="L743" s="10" t="n"/>
      <c r="M743" s="10" t="n"/>
    </row>
    <row r="744">
      <c r="J744" s="18" t="n"/>
      <c r="K744" s="10" t="n"/>
      <c r="L744" s="10" t="n"/>
      <c r="M744" s="10" t="n"/>
    </row>
    <row r="745">
      <c r="J745" s="18" t="n"/>
      <c r="K745" s="10" t="n"/>
      <c r="L745" s="10" t="n"/>
      <c r="M745" s="10" t="n"/>
    </row>
    <row r="746">
      <c r="J746" s="18" t="n"/>
      <c r="K746" s="10" t="n"/>
      <c r="L746" s="10" t="n"/>
      <c r="M746" s="10" t="n"/>
    </row>
    <row r="747">
      <c r="J747" s="18" t="n"/>
      <c r="K747" s="10" t="n"/>
      <c r="L747" s="10" t="n"/>
      <c r="M747" s="10" t="n"/>
    </row>
    <row r="748">
      <c r="J748" s="18" t="n"/>
      <c r="K748" s="10" t="n"/>
      <c r="L748" s="10" t="n"/>
      <c r="M748" s="10" t="n"/>
    </row>
    <row r="749">
      <c r="J749" s="18" t="n"/>
      <c r="K749" s="10" t="n"/>
      <c r="L749" s="10" t="n"/>
      <c r="M749" s="10" t="n"/>
    </row>
    <row r="750">
      <c r="J750" s="18" t="n"/>
      <c r="K750" s="10" t="n"/>
      <c r="L750" s="10" t="n"/>
      <c r="M750" s="10" t="n"/>
    </row>
    <row r="751">
      <c r="J751" s="18" t="n"/>
      <c r="K751" s="10" t="n"/>
      <c r="L751" s="10" t="n"/>
      <c r="M751" s="10" t="n"/>
    </row>
    <row r="752">
      <c r="J752" s="18" t="n"/>
      <c r="K752" s="10" t="n"/>
      <c r="L752" s="10" t="n"/>
      <c r="M752" s="10" t="n"/>
    </row>
    <row r="753">
      <c r="J753" s="18" t="n"/>
      <c r="K753" s="10" t="n"/>
      <c r="L753" s="10" t="n"/>
      <c r="M753" s="10" t="n"/>
    </row>
    <row r="754">
      <c r="J754" s="18" t="n"/>
      <c r="K754" s="10" t="n"/>
      <c r="L754" s="10" t="n"/>
      <c r="M754" s="10" t="n"/>
    </row>
    <row r="755">
      <c r="J755" s="18" t="n"/>
      <c r="K755" s="10" t="n"/>
      <c r="L755" s="10" t="n"/>
      <c r="M755" s="10" t="n"/>
    </row>
    <row r="756">
      <c r="J756" s="18" t="n"/>
      <c r="K756" s="10" t="n"/>
      <c r="L756" s="10" t="n"/>
      <c r="M756" s="10" t="n"/>
    </row>
    <row r="757">
      <c r="J757" s="18" t="n"/>
      <c r="K757" s="10" t="n"/>
      <c r="L757" s="10" t="n"/>
      <c r="M757" s="10" t="n"/>
    </row>
    <row r="758">
      <c r="J758" s="18" t="n"/>
      <c r="K758" s="10" t="n"/>
      <c r="L758" s="10" t="n"/>
      <c r="M758" s="10" t="n"/>
    </row>
    <row r="759">
      <c r="J759" s="18" t="n"/>
      <c r="K759" s="10" t="n"/>
      <c r="L759" s="10" t="n"/>
      <c r="M759" s="10" t="n"/>
    </row>
    <row r="760">
      <c r="J760" s="18" t="n"/>
      <c r="K760" s="10" t="n"/>
      <c r="L760" s="10" t="n"/>
      <c r="M760" s="10" t="n"/>
    </row>
    <row r="761">
      <c r="J761" s="18" t="n"/>
      <c r="K761" s="10" t="n"/>
      <c r="L761" s="10" t="n"/>
      <c r="M761" s="10" t="n"/>
    </row>
    <row r="762">
      <c r="J762" s="18" t="n"/>
      <c r="K762" s="10" t="n"/>
      <c r="L762" s="10" t="n"/>
      <c r="M762" s="10" t="n"/>
    </row>
    <row r="763">
      <c r="J763" s="18" t="n"/>
      <c r="K763" s="10" t="n"/>
      <c r="L763" s="10" t="n"/>
      <c r="M763" s="10" t="n"/>
    </row>
    <row r="764">
      <c r="J764" s="18" t="n"/>
      <c r="K764" s="10" t="n"/>
      <c r="L764" s="10" t="n"/>
      <c r="M764" s="10" t="n"/>
    </row>
    <row r="765">
      <c r="J765" s="18" t="n"/>
      <c r="K765" s="10" t="n"/>
      <c r="L765" s="10" t="n"/>
      <c r="M765" s="10" t="n"/>
    </row>
    <row r="766">
      <c r="J766" s="18" t="n"/>
      <c r="K766" s="10" t="n"/>
      <c r="L766" s="10" t="n"/>
      <c r="M766" s="10" t="n"/>
    </row>
    <row r="767">
      <c r="J767" s="18" t="n"/>
      <c r="K767" s="10" t="n"/>
      <c r="L767" s="10" t="n"/>
      <c r="M767" s="10" t="n"/>
    </row>
    <row r="768">
      <c r="J768" s="18" t="n"/>
      <c r="K768" s="10" t="n"/>
      <c r="L768" s="10" t="n"/>
      <c r="M768" s="10" t="n"/>
    </row>
    <row r="769">
      <c r="J769" s="18" t="n"/>
      <c r="K769" s="10" t="n"/>
      <c r="L769" s="10" t="n"/>
      <c r="M769" s="10" t="n"/>
    </row>
    <row r="770">
      <c r="J770" s="18" t="n"/>
      <c r="K770" s="10" t="n"/>
      <c r="L770" s="10" t="n"/>
      <c r="M770" s="10" t="n"/>
    </row>
    <row r="771">
      <c r="J771" s="18" t="n"/>
      <c r="K771" s="10" t="n"/>
      <c r="L771" s="10" t="n"/>
      <c r="M771" s="10" t="n"/>
    </row>
    <row r="772">
      <c r="J772" s="18" t="n"/>
      <c r="K772" s="10" t="n"/>
      <c r="L772" s="10" t="n"/>
      <c r="M772" s="10" t="n"/>
    </row>
    <row r="773">
      <c r="J773" s="18" t="n"/>
      <c r="K773" s="10" t="n"/>
      <c r="L773" s="10" t="n"/>
      <c r="M773" s="10" t="n"/>
    </row>
    <row r="774">
      <c r="J774" s="18" t="n"/>
      <c r="K774" s="10" t="n"/>
      <c r="L774" s="10" t="n"/>
      <c r="M774" s="10" t="n"/>
    </row>
    <row r="775">
      <c r="J775" s="18" t="n"/>
      <c r="K775" s="10" t="n"/>
      <c r="L775" s="10" t="n"/>
      <c r="M775" s="10" t="n"/>
    </row>
    <row r="776">
      <c r="J776" s="18" t="n"/>
      <c r="K776" s="10" t="n"/>
      <c r="L776" s="10" t="n"/>
      <c r="M776" s="10" t="n"/>
    </row>
    <row r="777">
      <c r="J777" s="18" t="n"/>
      <c r="K777" s="10" t="n"/>
      <c r="L777" s="10" t="n"/>
      <c r="M777" s="10" t="n"/>
    </row>
    <row r="778">
      <c r="J778" s="18" t="n"/>
      <c r="K778" s="10" t="n"/>
      <c r="L778" s="10" t="n"/>
      <c r="M778" s="10" t="n"/>
    </row>
    <row r="779">
      <c r="J779" s="18" t="n"/>
      <c r="K779" s="10" t="n"/>
      <c r="L779" s="10" t="n"/>
      <c r="M779" s="10" t="n"/>
    </row>
    <row r="780">
      <c r="J780" s="18" t="n"/>
      <c r="K780" s="10" t="n"/>
      <c r="L780" s="10" t="n"/>
      <c r="M780" s="10" t="n"/>
    </row>
    <row r="781">
      <c r="J781" s="18" t="n"/>
      <c r="K781" s="10" t="n"/>
      <c r="L781" s="10" t="n"/>
      <c r="M781" s="10" t="n"/>
    </row>
    <row r="782">
      <c r="J782" s="18" t="n"/>
      <c r="K782" s="10" t="n"/>
      <c r="L782" s="10" t="n"/>
      <c r="M782" s="10" t="n"/>
    </row>
    <row r="783">
      <c r="J783" s="18" t="n"/>
      <c r="K783" s="10" t="n"/>
      <c r="L783" s="10" t="n"/>
      <c r="M783" s="10" t="n"/>
    </row>
    <row r="784">
      <c r="J784" s="18" t="n"/>
      <c r="K784" s="10" t="n"/>
      <c r="L784" s="10" t="n"/>
      <c r="M784" s="10" t="n"/>
    </row>
    <row r="785">
      <c r="J785" s="18" t="n"/>
      <c r="K785" s="10" t="n"/>
      <c r="L785" s="10" t="n"/>
      <c r="M785" s="10" t="n"/>
    </row>
    <row r="786">
      <c r="J786" s="18" t="n"/>
      <c r="K786" s="10" t="n"/>
      <c r="L786" s="10" t="n"/>
      <c r="M786" s="10" t="n"/>
    </row>
    <row r="787">
      <c r="J787" s="18" t="n"/>
      <c r="K787" s="10" t="n"/>
      <c r="L787" s="10" t="n"/>
      <c r="M787" s="10" t="n"/>
    </row>
    <row r="788">
      <c r="J788" s="18" t="n"/>
      <c r="K788" s="10" t="n"/>
      <c r="L788" s="10" t="n"/>
      <c r="M788" s="10" t="n"/>
    </row>
    <row r="789">
      <c r="J789" s="18" t="n"/>
      <c r="K789" s="10" t="n"/>
      <c r="L789" s="10" t="n"/>
      <c r="M789" s="10" t="n"/>
    </row>
    <row r="790">
      <c r="J790" s="18" t="n"/>
      <c r="K790" s="10" t="n"/>
      <c r="L790" s="10" t="n"/>
      <c r="M790" s="10" t="n"/>
    </row>
    <row r="791">
      <c r="J791" s="18" t="n"/>
      <c r="K791" s="10" t="n"/>
      <c r="L791" s="10" t="n"/>
      <c r="M791" s="10" t="n"/>
    </row>
    <row r="792">
      <c r="J792" s="18" t="n"/>
      <c r="K792" s="10" t="n"/>
      <c r="L792" s="10" t="n"/>
      <c r="M792" s="10" t="n"/>
    </row>
    <row r="793">
      <c r="J793" s="18" t="n"/>
      <c r="K793" s="10" t="n"/>
      <c r="L793" s="10" t="n"/>
      <c r="M793" s="10" t="n"/>
    </row>
    <row r="794">
      <c r="J794" s="18" t="n"/>
      <c r="K794" s="10" t="n"/>
      <c r="L794" s="10" t="n"/>
      <c r="M794" s="10" t="n"/>
    </row>
    <row r="795">
      <c r="J795" s="18" t="n"/>
      <c r="K795" s="10" t="n"/>
      <c r="L795" s="10" t="n"/>
      <c r="M795" s="10" t="n"/>
    </row>
    <row r="796">
      <c r="J796" s="18" t="n"/>
      <c r="K796" s="10" t="n"/>
      <c r="L796" s="10" t="n"/>
      <c r="M796" s="10" t="n"/>
    </row>
    <row r="797">
      <c r="J797" s="18" t="n"/>
      <c r="K797" s="10" t="n"/>
      <c r="L797" s="10" t="n"/>
      <c r="M797" s="10" t="n"/>
    </row>
    <row r="798">
      <c r="J798" s="18" t="n"/>
      <c r="K798" s="10" t="n"/>
      <c r="L798" s="10" t="n"/>
      <c r="M798" s="10" t="n"/>
    </row>
    <row r="799">
      <c r="J799" s="18" t="n"/>
      <c r="K799" s="10" t="n"/>
      <c r="L799" s="10" t="n"/>
      <c r="M799" s="10" t="n"/>
    </row>
    <row r="800">
      <c r="J800" s="18" t="n"/>
      <c r="K800" s="10" t="n"/>
      <c r="L800" s="10" t="n"/>
      <c r="M800" s="10" t="n"/>
    </row>
    <row r="801">
      <c r="J801" s="18" t="n"/>
      <c r="K801" s="10" t="n"/>
      <c r="L801" s="10" t="n"/>
      <c r="M801" s="10" t="n"/>
    </row>
    <row r="802">
      <c r="J802" s="18" t="n"/>
      <c r="K802" s="10" t="n"/>
      <c r="L802" s="10" t="n"/>
      <c r="M802" s="10" t="n"/>
    </row>
    <row r="803">
      <c r="J803" s="18" t="n"/>
      <c r="K803" s="10" t="n"/>
      <c r="L803" s="10" t="n"/>
      <c r="M803" s="10" t="n"/>
    </row>
    <row r="804">
      <c r="J804" s="18" t="n"/>
      <c r="K804" s="10" t="n"/>
      <c r="L804" s="10" t="n"/>
      <c r="M804" s="10" t="n"/>
    </row>
    <row r="805">
      <c r="J805" s="18" t="n"/>
      <c r="K805" s="10" t="n"/>
      <c r="L805" s="10" t="n"/>
      <c r="M805" s="10" t="n"/>
    </row>
    <row r="806">
      <c r="J806" s="18" t="n"/>
      <c r="K806" s="10" t="n"/>
      <c r="L806" s="10" t="n"/>
      <c r="M806" s="10" t="n"/>
    </row>
    <row r="807">
      <c r="J807" s="18" t="n"/>
      <c r="K807" s="10" t="n"/>
      <c r="L807" s="10" t="n"/>
      <c r="M807" s="10" t="n"/>
    </row>
    <row r="808">
      <c r="J808" s="18" t="n"/>
      <c r="K808" s="10" t="n"/>
      <c r="L808" s="10" t="n"/>
      <c r="M808" s="10" t="n"/>
    </row>
    <row r="809">
      <c r="J809" s="18" t="n"/>
      <c r="K809" s="10" t="n"/>
      <c r="L809" s="10" t="n"/>
      <c r="M809" s="10" t="n"/>
    </row>
    <row r="810">
      <c r="J810" s="18" t="n"/>
      <c r="K810" s="10" t="n"/>
      <c r="L810" s="10" t="n"/>
      <c r="M810" s="10" t="n"/>
    </row>
    <row r="811">
      <c r="J811" s="18" t="n"/>
      <c r="K811" s="10" t="n"/>
      <c r="L811" s="10" t="n"/>
      <c r="M811" s="10" t="n"/>
    </row>
    <row r="812">
      <c r="J812" s="18" t="n"/>
      <c r="K812" s="10" t="n"/>
      <c r="L812" s="10" t="n"/>
      <c r="M812" s="10" t="n"/>
    </row>
    <row r="813">
      <c r="J813" s="18" t="n"/>
      <c r="K813" s="10" t="n"/>
      <c r="L813" s="10" t="n"/>
      <c r="M813" s="10" t="n"/>
    </row>
    <row r="814">
      <c r="J814" s="18" t="n"/>
      <c r="K814" s="10" t="n"/>
      <c r="L814" s="10" t="n"/>
      <c r="M814" s="10" t="n"/>
    </row>
    <row r="815">
      <c r="J815" s="18" t="n"/>
      <c r="K815" s="10" t="n"/>
      <c r="L815" s="10" t="n"/>
      <c r="M815" s="10" t="n"/>
    </row>
    <row r="816">
      <c r="J816" s="18" t="n"/>
      <c r="K816" s="10" t="n"/>
      <c r="L816" s="10" t="n"/>
      <c r="M816" s="10" t="n"/>
    </row>
    <row r="817">
      <c r="J817" s="18" t="n"/>
      <c r="K817" s="10" t="n"/>
      <c r="L817" s="10" t="n"/>
      <c r="M817" s="10" t="n"/>
    </row>
    <row r="818">
      <c r="J818" s="18" t="n"/>
      <c r="K818" s="10" t="n"/>
      <c r="L818" s="10" t="n"/>
      <c r="M818" s="10" t="n"/>
    </row>
    <row r="819">
      <c r="J819" s="18" t="n"/>
      <c r="K819" s="10" t="n"/>
      <c r="L819" s="10" t="n"/>
      <c r="M819" s="10" t="n"/>
    </row>
    <row r="820">
      <c r="J820" s="18" t="n"/>
      <c r="K820" s="10" t="n"/>
      <c r="L820" s="10" t="n"/>
      <c r="M820" s="10" t="n"/>
    </row>
    <row r="821">
      <c r="J821" s="18" t="n"/>
      <c r="K821" s="10" t="n"/>
      <c r="L821" s="10" t="n"/>
      <c r="M821" s="10" t="n"/>
    </row>
    <row r="822">
      <c r="J822" s="18" t="n"/>
      <c r="K822" s="10" t="n"/>
      <c r="L822" s="10" t="n"/>
      <c r="M822" s="10" t="n"/>
    </row>
    <row r="823">
      <c r="J823" s="18" t="n"/>
      <c r="K823" s="10" t="n"/>
      <c r="L823" s="10" t="n"/>
      <c r="M823" s="10" t="n"/>
    </row>
    <row r="824">
      <c r="J824" s="18" t="n"/>
      <c r="K824" s="10" t="n"/>
      <c r="L824" s="10" t="n"/>
      <c r="M824" s="10" t="n"/>
    </row>
    <row r="825">
      <c r="J825" s="18" t="n"/>
      <c r="K825" s="10" t="n"/>
      <c r="L825" s="10" t="n"/>
      <c r="M825" s="10" t="n"/>
    </row>
    <row r="826">
      <c r="J826" s="18" t="n"/>
      <c r="K826" s="10" t="n"/>
      <c r="L826" s="10" t="n"/>
      <c r="M826" s="10" t="n"/>
    </row>
    <row r="827">
      <c r="J827" s="18" t="n"/>
      <c r="K827" s="10" t="n"/>
      <c r="L827" s="10" t="n"/>
      <c r="M827" s="10" t="n"/>
    </row>
    <row r="828">
      <c r="J828" s="18" t="n"/>
      <c r="K828" s="10" t="n"/>
      <c r="L828" s="10" t="n"/>
      <c r="M828" s="10" t="n"/>
    </row>
    <row r="829">
      <c r="J829" s="18" t="n"/>
      <c r="K829" s="10" t="n"/>
      <c r="L829" s="10" t="n"/>
      <c r="M829" s="10" t="n"/>
    </row>
    <row r="830">
      <c r="J830" s="18" t="n"/>
      <c r="K830" s="10" t="n"/>
      <c r="L830" s="10" t="n"/>
      <c r="M830" s="10" t="n"/>
    </row>
    <row r="831">
      <c r="J831" s="18" t="n"/>
      <c r="K831" s="10" t="n"/>
      <c r="L831" s="10" t="n"/>
      <c r="M831" s="10" t="n"/>
    </row>
    <row r="832">
      <c r="J832" s="18" t="n"/>
      <c r="K832" s="10" t="n"/>
      <c r="L832" s="10" t="n"/>
      <c r="M832" s="10" t="n"/>
    </row>
    <row r="833">
      <c r="J833" s="18" t="n"/>
      <c r="K833" s="10" t="n"/>
      <c r="L833" s="10" t="n"/>
      <c r="M833" s="10" t="n"/>
    </row>
    <row r="834">
      <c r="J834" s="18" t="n"/>
      <c r="K834" s="10" t="n"/>
      <c r="L834" s="10" t="n"/>
      <c r="M834" s="10" t="n"/>
    </row>
    <row r="835">
      <c r="J835" s="18" t="n"/>
      <c r="K835" s="10" t="n"/>
      <c r="L835" s="10" t="n"/>
      <c r="M835" s="10" t="n"/>
    </row>
    <row r="836">
      <c r="J836" s="18" t="n"/>
      <c r="K836" s="10" t="n"/>
      <c r="L836" s="10" t="n"/>
      <c r="M836" s="10" t="n"/>
    </row>
    <row r="837">
      <c r="J837" s="18" t="n"/>
      <c r="K837" s="10" t="n"/>
      <c r="L837" s="10" t="n"/>
      <c r="M837" s="10" t="n"/>
    </row>
    <row r="838">
      <c r="J838" s="18" t="n"/>
      <c r="K838" s="10" t="n"/>
      <c r="L838" s="10" t="n"/>
      <c r="M838" s="10" t="n"/>
    </row>
    <row r="839">
      <c r="J839" s="18" t="n"/>
      <c r="K839" s="10" t="n"/>
      <c r="L839" s="10" t="n"/>
      <c r="M839" s="10" t="n"/>
    </row>
    <row r="840">
      <c r="J840" s="18" t="n"/>
      <c r="K840" s="10" t="n"/>
      <c r="L840" s="10" t="n"/>
      <c r="M840" s="10" t="n"/>
    </row>
    <row r="841">
      <c r="J841" s="18" t="n"/>
      <c r="K841" s="10" t="n"/>
      <c r="L841" s="10" t="n"/>
      <c r="M841" s="10" t="n"/>
    </row>
    <row r="842">
      <c r="J842" s="18" t="n"/>
      <c r="K842" s="10" t="n"/>
      <c r="L842" s="10" t="n"/>
      <c r="M842" s="10" t="n"/>
    </row>
    <row r="843">
      <c r="J843" s="18" t="n"/>
      <c r="K843" s="10" t="n"/>
      <c r="L843" s="10" t="n"/>
      <c r="M843" s="10" t="n"/>
    </row>
    <row r="844">
      <c r="J844" s="18" t="n"/>
      <c r="K844" s="10" t="n"/>
      <c r="L844" s="10" t="n"/>
      <c r="M844" s="10" t="n"/>
    </row>
    <row r="845">
      <c r="J845" s="18" t="n"/>
      <c r="K845" s="10" t="n"/>
      <c r="L845" s="10" t="n"/>
      <c r="M845" s="10" t="n"/>
    </row>
    <row r="846">
      <c r="J846" s="18" t="n"/>
      <c r="K846" s="10" t="n"/>
      <c r="L846" s="10" t="n"/>
      <c r="M846" s="10" t="n"/>
    </row>
    <row r="847">
      <c r="J847" s="18" t="n"/>
      <c r="K847" s="10" t="n"/>
      <c r="L847" s="10" t="n"/>
      <c r="M847" s="10" t="n"/>
    </row>
    <row r="848">
      <c r="J848" s="18" t="n"/>
      <c r="K848" s="10" t="n"/>
      <c r="L848" s="10" t="n"/>
      <c r="M848" s="10" t="n"/>
    </row>
    <row r="849">
      <c r="J849" s="18" t="n"/>
      <c r="K849" s="10" t="n"/>
      <c r="L849" s="10" t="n"/>
      <c r="M849" s="10" t="n"/>
    </row>
    <row r="850">
      <c r="J850" s="18" t="n"/>
      <c r="K850" s="10" t="n"/>
      <c r="L850" s="10" t="n"/>
      <c r="M850" s="10" t="n"/>
    </row>
    <row r="851">
      <c r="J851" s="18" t="n"/>
      <c r="K851" s="10" t="n"/>
      <c r="L851" s="10" t="n"/>
      <c r="M851" s="10" t="n"/>
    </row>
    <row r="852">
      <c r="J852" s="18" t="n"/>
      <c r="K852" s="10" t="n"/>
      <c r="L852" s="10" t="n"/>
      <c r="M852" s="10" t="n"/>
    </row>
    <row r="853">
      <c r="J853" s="18" t="n"/>
      <c r="K853" s="10" t="n"/>
      <c r="L853" s="10" t="n"/>
      <c r="M853" s="10" t="n"/>
    </row>
    <row r="854">
      <c r="J854" s="18" t="n"/>
      <c r="K854" s="10" t="n"/>
      <c r="L854" s="10" t="n"/>
      <c r="M854" s="10" t="n"/>
    </row>
    <row r="855">
      <c r="J855" s="18" t="n"/>
      <c r="K855" s="10" t="n"/>
      <c r="L855" s="10" t="n"/>
      <c r="M855" s="10" t="n"/>
    </row>
    <row r="856">
      <c r="J856" s="18" t="n"/>
      <c r="K856" s="10" t="n"/>
      <c r="L856" s="10" t="n"/>
      <c r="M856" s="10" t="n"/>
    </row>
    <row r="857">
      <c r="J857" s="18" t="n"/>
      <c r="K857" s="10" t="n"/>
      <c r="L857" s="10" t="n"/>
      <c r="M857" s="10" t="n"/>
    </row>
    <row r="858">
      <c r="J858" s="18" t="n"/>
      <c r="K858" s="10" t="n"/>
      <c r="L858" s="10" t="n"/>
      <c r="M858" s="10" t="n"/>
    </row>
    <row r="859">
      <c r="J859" s="18" t="n"/>
      <c r="K859" s="10" t="n"/>
      <c r="L859" s="10" t="n"/>
      <c r="M859" s="10" t="n"/>
    </row>
    <row r="860">
      <c r="J860" s="18" t="n"/>
      <c r="K860" s="10" t="n"/>
      <c r="L860" s="10" t="n"/>
      <c r="M860" s="10" t="n"/>
    </row>
    <row r="861">
      <c r="J861" s="18" t="n"/>
      <c r="K861" s="10" t="n"/>
      <c r="L861" s="10" t="n"/>
      <c r="M861" s="10" t="n"/>
    </row>
    <row r="862">
      <c r="J862" s="18" t="n"/>
      <c r="K862" s="10" t="n"/>
      <c r="L862" s="10" t="n"/>
      <c r="M862" s="10" t="n"/>
    </row>
    <row r="863">
      <c r="J863" s="18" t="n"/>
      <c r="K863" s="10" t="n"/>
      <c r="L863" s="10" t="n"/>
      <c r="M863" s="10" t="n"/>
    </row>
    <row r="864">
      <c r="J864" s="18" t="n"/>
      <c r="K864" s="10" t="n"/>
      <c r="L864" s="10" t="n"/>
      <c r="M864" s="10" t="n"/>
    </row>
    <row r="865">
      <c r="J865" s="18" t="n"/>
      <c r="K865" s="10" t="n"/>
      <c r="L865" s="10" t="n"/>
      <c r="M865" s="10" t="n"/>
    </row>
    <row r="866">
      <c r="J866" s="18" t="n"/>
      <c r="K866" s="10" t="n"/>
      <c r="L866" s="10" t="n"/>
      <c r="M866" s="10" t="n"/>
    </row>
    <row r="867">
      <c r="J867" s="18" t="n"/>
      <c r="K867" s="10" t="n"/>
      <c r="L867" s="10" t="n"/>
      <c r="M867" s="10" t="n"/>
    </row>
    <row r="868">
      <c r="J868" s="18" t="n"/>
      <c r="K868" s="10" t="n"/>
      <c r="L868" s="10" t="n"/>
      <c r="M868" s="10" t="n"/>
    </row>
    <row r="869">
      <c r="J869" s="18" t="n"/>
      <c r="K869" s="10" t="n"/>
      <c r="L869" s="10" t="n"/>
      <c r="M869" s="10" t="n"/>
    </row>
    <row r="870">
      <c r="J870" s="18" t="n"/>
      <c r="K870" s="10" t="n"/>
      <c r="L870" s="10" t="n"/>
      <c r="M870" s="10" t="n"/>
    </row>
    <row r="871">
      <c r="J871" s="18" t="n"/>
      <c r="K871" s="10" t="n"/>
      <c r="L871" s="10" t="n"/>
      <c r="M871" s="10" t="n"/>
    </row>
    <row r="872">
      <c r="J872" s="18" t="n"/>
      <c r="K872" s="10" t="n"/>
      <c r="L872" s="10" t="n"/>
      <c r="M872" s="10" t="n"/>
    </row>
    <row r="873">
      <c r="J873" s="18" t="n"/>
      <c r="K873" s="10" t="n"/>
      <c r="L873" s="10" t="n"/>
      <c r="M873" s="10" t="n"/>
    </row>
    <row r="874">
      <c r="J874" s="18" t="n"/>
      <c r="K874" s="10" t="n"/>
      <c r="L874" s="10" t="n"/>
      <c r="M874" s="10" t="n"/>
    </row>
    <row r="875">
      <c r="J875" s="18" t="n"/>
      <c r="K875" s="10" t="n"/>
      <c r="L875" s="10" t="n"/>
      <c r="M875" s="10" t="n"/>
    </row>
    <row r="876">
      <c r="J876" s="18" t="n"/>
      <c r="K876" s="10" t="n"/>
      <c r="L876" s="10" t="n"/>
      <c r="M876" s="10" t="n"/>
    </row>
    <row r="877">
      <c r="J877" s="18" t="n"/>
      <c r="K877" s="10" t="n"/>
      <c r="L877" s="10" t="n"/>
      <c r="M877" s="10" t="n"/>
    </row>
    <row r="878">
      <c r="J878" s="18" t="n"/>
      <c r="K878" s="10" t="n"/>
      <c r="L878" s="10" t="n"/>
      <c r="M878" s="10" t="n"/>
    </row>
    <row r="879">
      <c r="J879" s="18" t="n"/>
      <c r="K879" s="10" t="n"/>
      <c r="L879" s="10" t="n"/>
      <c r="M879" s="10" t="n"/>
    </row>
    <row r="880">
      <c r="J880" s="18" t="n"/>
      <c r="K880" s="10" t="n"/>
      <c r="L880" s="10" t="n"/>
      <c r="M880" s="10" t="n"/>
    </row>
    <row r="881">
      <c r="J881" s="18" t="n"/>
      <c r="K881" s="10" t="n"/>
      <c r="L881" s="10" t="n"/>
      <c r="M881" s="10" t="n"/>
    </row>
    <row r="882">
      <c r="J882" s="18" t="n"/>
      <c r="K882" s="10" t="n"/>
      <c r="L882" s="10" t="n"/>
      <c r="M882" s="10" t="n"/>
    </row>
    <row r="883">
      <c r="J883" s="18" t="n"/>
      <c r="K883" s="10" t="n"/>
      <c r="L883" s="10" t="n"/>
      <c r="M883" s="10" t="n"/>
    </row>
    <row r="884">
      <c r="J884" s="18" t="n"/>
      <c r="K884" s="10" t="n"/>
      <c r="L884" s="10" t="n"/>
      <c r="M884" s="10" t="n"/>
    </row>
    <row r="885">
      <c r="J885" s="18" t="n"/>
      <c r="K885" s="10" t="n"/>
      <c r="L885" s="10" t="n"/>
      <c r="M885" s="10" t="n"/>
    </row>
    <row r="886">
      <c r="J886" s="18" t="n"/>
      <c r="K886" s="10" t="n"/>
      <c r="L886" s="10" t="n"/>
      <c r="M886" s="10" t="n"/>
    </row>
    <row r="887">
      <c r="J887" s="18" t="n"/>
      <c r="K887" s="10" t="n"/>
      <c r="L887" s="10" t="n"/>
      <c r="M887" s="10" t="n"/>
    </row>
    <row r="888">
      <c r="J888" s="18" t="n"/>
      <c r="K888" s="10" t="n"/>
      <c r="L888" s="10" t="n"/>
      <c r="M888" s="10" t="n"/>
    </row>
    <row r="889">
      <c r="J889" s="18" t="n"/>
      <c r="K889" s="10" t="n"/>
      <c r="L889" s="10" t="n"/>
      <c r="M889" s="10" t="n"/>
    </row>
    <row r="890">
      <c r="J890" s="18" t="n"/>
      <c r="K890" s="10" t="n"/>
      <c r="L890" s="10" t="n"/>
      <c r="M890" s="10" t="n"/>
    </row>
    <row r="891">
      <c r="J891" s="18" t="n"/>
      <c r="K891" s="10" t="n"/>
      <c r="L891" s="10" t="n"/>
      <c r="M891" s="10" t="n"/>
    </row>
    <row r="892">
      <c r="J892" s="18" t="n"/>
      <c r="K892" s="10" t="n"/>
      <c r="L892" s="10" t="n"/>
      <c r="M892" s="10" t="n"/>
    </row>
    <row r="893">
      <c r="J893" s="18" t="n"/>
      <c r="K893" s="10" t="n"/>
      <c r="L893" s="10" t="n"/>
      <c r="M893" s="10" t="n"/>
    </row>
    <row r="894">
      <c r="J894" s="18" t="n"/>
      <c r="K894" s="10" t="n"/>
      <c r="L894" s="10" t="n"/>
      <c r="M894" s="10" t="n"/>
    </row>
    <row r="895">
      <c r="J895" s="18" t="n"/>
      <c r="K895" s="10" t="n"/>
      <c r="L895" s="10" t="n"/>
      <c r="M895" s="10" t="n"/>
    </row>
    <row r="896">
      <c r="J896" s="18" t="n"/>
      <c r="K896" s="10" t="n"/>
      <c r="L896" s="10" t="n"/>
      <c r="M896" s="10" t="n"/>
    </row>
    <row r="897">
      <c r="J897" s="18" t="n"/>
      <c r="K897" s="10" t="n"/>
      <c r="L897" s="10" t="n"/>
      <c r="M897" s="10" t="n"/>
    </row>
    <row r="898">
      <c r="J898" s="18" t="n"/>
      <c r="K898" s="10" t="n"/>
      <c r="L898" s="10" t="n"/>
      <c r="M898" s="10" t="n"/>
    </row>
    <row r="899">
      <c r="J899" s="18" t="n"/>
      <c r="K899" s="10" t="n"/>
      <c r="L899" s="10" t="n"/>
      <c r="M899" s="10" t="n"/>
    </row>
    <row r="900">
      <c r="J900" s="18" t="n"/>
      <c r="K900" s="10" t="n"/>
      <c r="L900" s="10" t="n"/>
      <c r="M900" s="10" t="n"/>
    </row>
    <row r="901">
      <c r="J901" s="18" t="n"/>
      <c r="K901" s="10" t="n"/>
      <c r="L901" s="10" t="n"/>
      <c r="M901" s="10" t="n"/>
    </row>
    <row r="902">
      <c r="J902" s="18" t="n"/>
      <c r="K902" s="10" t="n"/>
      <c r="L902" s="10" t="n"/>
      <c r="M902" s="10" t="n"/>
    </row>
    <row r="903">
      <c r="J903" s="18" t="n"/>
      <c r="K903" s="10" t="n"/>
      <c r="L903" s="10" t="n"/>
      <c r="M903" s="10" t="n"/>
    </row>
    <row r="904">
      <c r="J904" s="18" t="n"/>
      <c r="K904" s="10" t="n"/>
      <c r="L904" s="10" t="n"/>
      <c r="M904" s="10" t="n"/>
    </row>
    <row r="905">
      <c r="J905" s="18" t="n"/>
      <c r="K905" s="10" t="n"/>
      <c r="L905" s="10" t="n"/>
      <c r="M905" s="10" t="n"/>
    </row>
    <row r="906">
      <c r="J906" s="18" t="n"/>
      <c r="K906" s="10" t="n"/>
      <c r="L906" s="10" t="n"/>
      <c r="M906" s="10" t="n"/>
    </row>
    <row r="907">
      <c r="J907" s="18" t="n"/>
      <c r="K907" s="10" t="n"/>
      <c r="L907" s="10" t="n"/>
      <c r="M907" s="10" t="n"/>
    </row>
    <row r="908">
      <c r="J908" s="18" t="n"/>
      <c r="K908" s="10" t="n"/>
      <c r="L908" s="10" t="n"/>
      <c r="M908" s="10" t="n"/>
    </row>
    <row r="909">
      <c r="J909" s="18" t="n"/>
      <c r="K909" s="10" t="n"/>
      <c r="L909" s="10" t="n"/>
      <c r="M909" s="10" t="n"/>
    </row>
    <row r="910">
      <c r="J910" s="18" t="n"/>
      <c r="K910" s="10" t="n"/>
      <c r="L910" s="10" t="n"/>
      <c r="M910" s="10" t="n"/>
    </row>
    <row r="911">
      <c r="J911" s="18" t="n"/>
      <c r="K911" s="10" t="n"/>
      <c r="L911" s="10" t="n"/>
      <c r="M911" s="10" t="n"/>
    </row>
    <row r="912">
      <c r="J912" s="18" t="n"/>
      <c r="K912" s="10" t="n"/>
      <c r="L912" s="10" t="n"/>
      <c r="M912" s="10" t="n"/>
    </row>
    <row r="913">
      <c r="J913" s="18" t="n"/>
      <c r="K913" s="10" t="n"/>
      <c r="L913" s="10" t="n"/>
      <c r="M913" s="10" t="n"/>
    </row>
    <row r="914">
      <c r="J914" s="18" t="n"/>
      <c r="K914" s="10" t="n"/>
      <c r="L914" s="10" t="n"/>
      <c r="M914" s="10" t="n"/>
    </row>
    <row r="915">
      <c r="J915" s="18" t="n"/>
      <c r="K915" s="10" t="n"/>
      <c r="L915" s="10" t="n"/>
      <c r="M915" s="10" t="n"/>
    </row>
    <row r="916">
      <c r="J916" s="18" t="n"/>
      <c r="K916" s="10" t="n"/>
      <c r="L916" s="10" t="n"/>
      <c r="M916" s="10" t="n"/>
    </row>
    <row r="917">
      <c r="J917" s="18" t="n"/>
      <c r="K917" s="10" t="n"/>
      <c r="L917" s="10" t="n"/>
      <c r="M917" s="10" t="n"/>
    </row>
    <row r="918">
      <c r="J918" s="18" t="n"/>
      <c r="K918" s="10" t="n"/>
      <c r="L918" s="10" t="n"/>
      <c r="M918" s="10" t="n"/>
    </row>
    <row r="919">
      <c r="J919" s="18" t="n"/>
      <c r="K919" s="10" t="n"/>
      <c r="L919" s="10" t="n"/>
      <c r="M919" s="10" t="n"/>
    </row>
    <row r="920">
      <c r="J920" s="18" t="n"/>
      <c r="K920" s="10" t="n"/>
      <c r="L920" s="10" t="n"/>
      <c r="M920" s="10" t="n"/>
    </row>
    <row r="921">
      <c r="J921" s="18" t="n"/>
      <c r="K921" s="10" t="n"/>
      <c r="L921" s="10" t="n"/>
      <c r="M921" s="10" t="n"/>
    </row>
    <row r="922">
      <c r="J922" s="18" t="n"/>
      <c r="K922" s="10" t="n"/>
      <c r="L922" s="10" t="n"/>
      <c r="M922" s="10" t="n"/>
    </row>
    <row r="923">
      <c r="J923" s="18" t="n"/>
      <c r="K923" s="10" t="n"/>
      <c r="L923" s="10" t="n"/>
      <c r="M923" s="10" t="n"/>
    </row>
    <row r="924">
      <c r="J924" s="18" t="n"/>
      <c r="K924" s="10" t="n"/>
      <c r="L924" s="10" t="n"/>
      <c r="M924" s="10" t="n"/>
    </row>
    <row r="925">
      <c r="J925" s="18" t="n"/>
      <c r="K925" s="10" t="n"/>
      <c r="L925" s="10" t="n"/>
      <c r="M925" s="10" t="n"/>
    </row>
    <row r="926">
      <c r="J926" s="18" t="n"/>
      <c r="K926" s="10" t="n"/>
      <c r="L926" s="10" t="n"/>
      <c r="M926" s="10" t="n"/>
    </row>
    <row r="927">
      <c r="J927" s="18" t="n"/>
      <c r="K927" s="10" t="n"/>
      <c r="L927" s="10" t="n"/>
      <c r="M927" s="10" t="n"/>
    </row>
    <row r="928">
      <c r="J928" s="18" t="n"/>
      <c r="K928" s="10" t="n"/>
      <c r="L928" s="10" t="n"/>
      <c r="M928" s="10" t="n"/>
    </row>
    <row r="929">
      <c r="J929" s="18" t="n"/>
      <c r="K929" s="10" t="n"/>
      <c r="L929" s="10" t="n"/>
      <c r="M929" s="10" t="n"/>
    </row>
    <row r="930">
      <c r="J930" s="18" t="n"/>
      <c r="K930" s="10" t="n"/>
      <c r="L930" s="10" t="n"/>
      <c r="M930" s="10" t="n"/>
    </row>
    <row r="931">
      <c r="J931" s="18" t="n"/>
      <c r="K931" s="10" t="n"/>
      <c r="L931" s="10" t="n"/>
      <c r="M931" s="10" t="n"/>
    </row>
    <row r="932">
      <c r="J932" s="18" t="n"/>
      <c r="K932" s="10" t="n"/>
      <c r="L932" s="10" t="n"/>
      <c r="M932" s="10" t="n"/>
    </row>
    <row r="933">
      <c r="J933" s="18" t="n"/>
      <c r="K933" s="10" t="n"/>
      <c r="L933" s="10" t="n"/>
      <c r="M933" s="10" t="n"/>
    </row>
    <row r="934">
      <c r="J934" s="18" t="n"/>
      <c r="K934" s="10" t="n"/>
      <c r="L934" s="10" t="n"/>
      <c r="M934" s="10" t="n"/>
    </row>
    <row r="935">
      <c r="J935" s="18" t="n"/>
      <c r="K935" s="10" t="n"/>
      <c r="L935" s="10" t="n"/>
      <c r="M935" s="10" t="n"/>
    </row>
    <row r="936">
      <c r="J936" s="18" t="n"/>
      <c r="K936" s="10" t="n"/>
      <c r="L936" s="10" t="n"/>
      <c r="M936" s="10" t="n"/>
    </row>
    <row r="937">
      <c r="J937" s="18" t="n"/>
      <c r="K937" s="10" t="n"/>
      <c r="L937" s="10" t="n"/>
      <c r="M937" s="10" t="n"/>
    </row>
    <row r="938">
      <c r="J938" s="18" t="n"/>
      <c r="K938" s="10" t="n"/>
      <c r="L938" s="10" t="n"/>
      <c r="M938" s="10" t="n"/>
    </row>
    <row r="939">
      <c r="J939" s="18" t="n"/>
      <c r="K939" s="10" t="n"/>
      <c r="L939" s="10" t="n"/>
      <c r="M939" s="10" t="n"/>
    </row>
    <row r="940">
      <c r="J940" s="18" t="n"/>
      <c r="K940" s="10" t="n"/>
      <c r="L940" s="10" t="n"/>
      <c r="M940" s="10" t="n"/>
    </row>
    <row r="941">
      <c r="J941" s="18" t="n"/>
      <c r="K941" s="10" t="n"/>
      <c r="L941" s="10" t="n"/>
      <c r="M941" s="10" t="n"/>
    </row>
    <row r="942">
      <c r="J942" s="18" t="n"/>
      <c r="K942" s="10" t="n"/>
      <c r="L942" s="10" t="n"/>
      <c r="M942" s="10" t="n"/>
    </row>
    <row r="943">
      <c r="J943" s="18" t="n"/>
      <c r="K943" s="10" t="n"/>
      <c r="L943" s="10" t="n"/>
      <c r="M943" s="10" t="n"/>
    </row>
    <row r="944">
      <c r="J944" s="18" t="n"/>
      <c r="K944" s="10" t="n"/>
      <c r="L944" s="10" t="n"/>
      <c r="M944" s="10" t="n"/>
    </row>
    <row r="945">
      <c r="J945" s="18" t="n"/>
      <c r="K945" s="10" t="n"/>
      <c r="L945" s="10" t="n"/>
      <c r="M945" s="10" t="n"/>
    </row>
    <row r="946">
      <c r="J946" s="18" t="n"/>
      <c r="K946" s="10" t="n"/>
      <c r="L946" s="10" t="n"/>
      <c r="M946" s="10" t="n"/>
    </row>
    <row r="947">
      <c r="J947" s="18" t="n"/>
      <c r="K947" s="10" t="n"/>
      <c r="L947" s="10" t="n"/>
      <c r="M947" s="10" t="n"/>
    </row>
    <row r="948">
      <c r="J948" s="18" t="n"/>
      <c r="K948" s="10" t="n"/>
      <c r="L948" s="10" t="n"/>
      <c r="M948" s="10" t="n"/>
    </row>
    <row r="949">
      <c r="J949" s="18" t="n"/>
      <c r="K949" s="10" t="n"/>
      <c r="L949" s="10" t="n"/>
      <c r="M949" s="10" t="n"/>
    </row>
    <row r="950">
      <c r="J950" s="18" t="n"/>
      <c r="K950" s="10" t="n"/>
      <c r="L950" s="10" t="n"/>
      <c r="M950" s="10" t="n"/>
    </row>
    <row r="951">
      <c r="J951" s="18" t="n"/>
      <c r="K951" s="10" t="n"/>
      <c r="L951" s="10" t="n"/>
      <c r="M951" s="10" t="n"/>
    </row>
    <row r="952">
      <c r="J952" s="18" t="n"/>
      <c r="K952" s="10" t="n"/>
      <c r="L952" s="10" t="n"/>
      <c r="M952" s="10" t="n"/>
    </row>
    <row r="953">
      <c r="J953" s="18" t="n"/>
      <c r="K953" s="10" t="n"/>
      <c r="L953" s="10" t="n"/>
      <c r="M953" s="10" t="n"/>
    </row>
    <row r="954">
      <c r="J954" s="18" t="n"/>
      <c r="K954" s="10" t="n"/>
      <c r="L954" s="10" t="n"/>
      <c r="M954" s="10" t="n"/>
    </row>
    <row r="955">
      <c r="J955" s="18" t="n"/>
      <c r="K955" s="10" t="n"/>
      <c r="L955" s="10" t="n"/>
      <c r="M955" s="10" t="n"/>
    </row>
    <row r="956">
      <c r="J956" s="18" t="n"/>
      <c r="K956" s="10" t="n"/>
      <c r="L956" s="10" t="n"/>
      <c r="M956" s="10" t="n"/>
    </row>
    <row r="957">
      <c r="J957" s="18" t="n"/>
      <c r="K957" s="10" t="n"/>
      <c r="L957" s="10" t="n"/>
      <c r="M957" s="10" t="n"/>
    </row>
    <row r="958">
      <c r="J958" s="18" t="n"/>
      <c r="K958" s="10" t="n"/>
      <c r="L958" s="10" t="n"/>
      <c r="M958" s="10" t="n"/>
    </row>
    <row r="959">
      <c r="J959" s="18" t="n"/>
      <c r="K959" s="10" t="n"/>
      <c r="L959" s="10" t="n"/>
      <c r="M959" s="10" t="n"/>
    </row>
    <row r="960">
      <c r="J960" s="18" t="n"/>
      <c r="K960" s="10" t="n"/>
      <c r="L960" s="10" t="n"/>
      <c r="M960" s="10" t="n"/>
    </row>
    <row r="961">
      <c r="J961" s="18" t="n"/>
      <c r="K961" s="10" t="n"/>
      <c r="L961" s="10" t="n"/>
      <c r="M961" s="10" t="n"/>
    </row>
    <row r="962">
      <c r="J962" s="18" t="n"/>
      <c r="K962" s="10" t="n"/>
      <c r="L962" s="10" t="n"/>
      <c r="M962" s="10" t="n"/>
    </row>
    <row r="963">
      <c r="J963" s="18" t="n"/>
      <c r="K963" s="10" t="n"/>
      <c r="L963" s="10" t="n"/>
      <c r="M963" s="10" t="n"/>
    </row>
    <row r="964">
      <c r="J964" s="18" t="n"/>
      <c r="K964" s="10" t="n"/>
      <c r="L964" s="10" t="n"/>
      <c r="M964" s="10" t="n"/>
    </row>
    <row r="965">
      <c r="J965" s="18" t="n"/>
      <c r="K965" s="10" t="n"/>
      <c r="L965" s="10" t="n"/>
      <c r="M965" s="10" t="n"/>
    </row>
    <row r="966">
      <c r="J966" s="18" t="n"/>
      <c r="K966" s="10" t="n"/>
      <c r="L966" s="10" t="n"/>
      <c r="M966" s="10" t="n"/>
    </row>
    <row r="967">
      <c r="J967" s="18" t="n"/>
      <c r="K967" s="10" t="n"/>
      <c r="L967" s="10" t="n"/>
      <c r="M967" s="10" t="n"/>
    </row>
    <row r="968">
      <c r="J968" s="18" t="n"/>
      <c r="K968" s="10" t="n"/>
      <c r="L968" s="10" t="n"/>
      <c r="M968" s="10" t="n"/>
    </row>
    <row r="969">
      <c r="J969" s="18" t="n"/>
      <c r="K969" s="10" t="n"/>
      <c r="L969" s="10" t="n"/>
      <c r="M969" s="10" t="n"/>
    </row>
    <row r="970">
      <c r="J970" s="18" t="n"/>
      <c r="K970" s="10" t="n"/>
      <c r="L970" s="10" t="n"/>
      <c r="M970" s="10" t="n"/>
    </row>
    <row r="971">
      <c r="J971" s="18" t="n"/>
      <c r="K971" s="10" t="n"/>
      <c r="L971" s="10" t="n"/>
      <c r="M971" s="10" t="n"/>
    </row>
    <row r="972">
      <c r="J972" s="18" t="n"/>
      <c r="K972" s="10" t="n"/>
      <c r="L972" s="10" t="n"/>
      <c r="M972" s="10" t="n"/>
    </row>
    <row r="973">
      <c r="J973" s="18" t="n"/>
      <c r="K973" s="10" t="n"/>
      <c r="L973" s="10" t="n"/>
      <c r="M973" s="10" t="n"/>
    </row>
    <row r="974">
      <c r="J974" s="18" t="n"/>
      <c r="K974" s="10" t="n"/>
      <c r="L974" s="10" t="n"/>
      <c r="M974" s="10" t="n"/>
    </row>
    <row r="975">
      <c r="J975" s="18" t="n"/>
      <c r="K975" s="10" t="n"/>
      <c r="L975" s="10" t="n"/>
      <c r="M975" s="10" t="n"/>
    </row>
    <row r="976">
      <c r="J976" s="18" t="n"/>
      <c r="K976" s="10" t="n"/>
      <c r="L976" s="10" t="n"/>
      <c r="M976" s="10" t="n"/>
    </row>
    <row r="977">
      <c r="J977" s="18" t="n"/>
      <c r="K977" s="10" t="n"/>
      <c r="L977" s="10" t="n"/>
      <c r="M977" s="10" t="n"/>
    </row>
    <row r="978">
      <c r="J978" s="18" t="n"/>
      <c r="K978" s="10" t="n"/>
      <c r="L978" s="10" t="n"/>
      <c r="M978" s="10" t="n"/>
    </row>
    <row r="979">
      <c r="J979" s="18" t="n"/>
      <c r="K979" s="10" t="n"/>
      <c r="L979" s="10" t="n"/>
      <c r="M979" s="10" t="n"/>
    </row>
    <row r="980">
      <c r="J980" s="18" t="n"/>
      <c r="K980" s="10" t="n"/>
      <c r="L980" s="10" t="n"/>
      <c r="M980" s="10" t="n"/>
    </row>
    <row r="981">
      <c r="J981" s="18" t="n"/>
      <c r="K981" s="10" t="n"/>
      <c r="L981" s="10" t="n"/>
      <c r="M981" s="10" t="n"/>
    </row>
    <row r="982">
      <c r="J982" s="18" t="n"/>
      <c r="K982" s="10" t="n"/>
      <c r="L982" s="10" t="n"/>
      <c r="M982" s="10" t="n"/>
    </row>
    <row r="983">
      <c r="J983" s="18" t="n"/>
      <c r="K983" s="10" t="n"/>
      <c r="L983" s="10" t="n"/>
      <c r="M983" s="10" t="n"/>
    </row>
    <row r="984">
      <c r="J984" s="18" t="n"/>
      <c r="K984" s="10" t="n"/>
      <c r="L984" s="10" t="n"/>
      <c r="M984" s="10" t="n"/>
    </row>
    <row r="985">
      <c r="J985" s="18" t="n"/>
      <c r="K985" s="10" t="n"/>
      <c r="L985" s="10" t="n"/>
      <c r="M985" s="10" t="n"/>
    </row>
    <row r="986">
      <c r="J986" s="18" t="n"/>
      <c r="K986" s="10" t="n"/>
      <c r="L986" s="10" t="n"/>
      <c r="M986" s="10" t="n"/>
    </row>
    <row r="987">
      <c r="J987" s="18" t="n"/>
      <c r="K987" s="10" t="n"/>
      <c r="L987" s="10" t="n"/>
      <c r="M987" s="10" t="n"/>
    </row>
    <row r="988">
      <c r="J988" s="18" t="n"/>
      <c r="K988" s="10" t="n"/>
      <c r="L988" s="10" t="n"/>
      <c r="M988" s="10" t="n"/>
    </row>
    <row r="989">
      <c r="J989" s="18" t="n"/>
      <c r="K989" s="10" t="n"/>
      <c r="L989" s="10" t="n"/>
      <c r="M989" s="10" t="n"/>
    </row>
    <row r="990">
      <c r="J990" s="18" t="n"/>
      <c r="K990" s="10" t="n"/>
      <c r="L990" s="10" t="n"/>
      <c r="M990" s="10" t="n"/>
    </row>
    <row r="991">
      <c r="J991" s="18" t="n"/>
      <c r="K991" s="10" t="n"/>
      <c r="L991" s="10" t="n"/>
      <c r="M991" s="10" t="n"/>
    </row>
    <row r="992">
      <c r="J992" s="18" t="n"/>
      <c r="K992" s="10" t="n"/>
      <c r="L992" s="10" t="n"/>
      <c r="M992" s="10" t="n"/>
    </row>
    <row r="993">
      <c r="J993" s="18" t="n"/>
      <c r="K993" s="10" t="n"/>
      <c r="L993" s="10" t="n"/>
      <c r="M993" s="10" t="n"/>
    </row>
    <row r="994">
      <c r="J994" s="18" t="n"/>
      <c r="K994" s="10" t="n"/>
      <c r="L994" s="10" t="n"/>
      <c r="M994" s="10" t="n"/>
    </row>
    <row r="995">
      <c r="J995" s="18" t="n"/>
      <c r="K995" s="10" t="n"/>
      <c r="L995" s="10" t="n"/>
      <c r="M995" s="10" t="n"/>
    </row>
    <row r="996">
      <c r="J996" s="18" t="n"/>
      <c r="K996" s="10" t="n"/>
      <c r="L996" s="10" t="n"/>
      <c r="M996" s="10" t="n"/>
    </row>
    <row r="997">
      <c r="J997" s="18" t="n"/>
      <c r="K997" s="10" t="n"/>
      <c r="L997" s="10" t="n"/>
      <c r="M997" s="10" t="n"/>
    </row>
    <row r="998">
      <c r="J998" s="18" t="n"/>
      <c r="K998" s="10" t="n"/>
      <c r="L998" s="10" t="n"/>
      <c r="M998" s="10" t="n"/>
    </row>
    <row r="999">
      <c r="J999" s="18" t="n"/>
      <c r="K999" s="10" t="n"/>
      <c r="L999" s="10" t="n"/>
      <c r="M999" s="10" t="n"/>
    </row>
    <row r="1000">
      <c r="J1000" s="18" t="n"/>
      <c r="K1000" s="10" t="n"/>
      <c r="L1000" s="10" t="n"/>
      <c r="M1000" s="10" t="n"/>
    </row>
    <row r="1001">
      <c r="J1001" s="18" t="n"/>
      <c r="K1001" s="10" t="n"/>
      <c r="L1001" s="10" t="n"/>
      <c r="M1001" s="10" t="n"/>
    </row>
    <row r="1002">
      <c r="J1002" s="18" t="n"/>
      <c r="K1002" s="10" t="n"/>
      <c r="L1002" s="10" t="n"/>
      <c r="M1002" s="10" t="n"/>
    </row>
    <row r="1003">
      <c r="J1003" s="18" t="n"/>
      <c r="K1003" s="10" t="n"/>
      <c r="L1003" s="10" t="n"/>
      <c r="M1003" s="10" t="n"/>
    </row>
    <row r="1004">
      <c r="J1004" s="18" t="n"/>
      <c r="K1004" s="10" t="n"/>
      <c r="L1004" s="10" t="n"/>
      <c r="M1004" s="10" t="n"/>
    </row>
    <row r="1005">
      <c r="J1005" s="18" t="n"/>
      <c r="K1005" s="10" t="n"/>
      <c r="L1005" s="10" t="n"/>
      <c r="M1005" s="10" t="n"/>
    </row>
    <row r="1006">
      <c r="J1006" s="18" t="n"/>
      <c r="K1006" s="10" t="n"/>
      <c r="L1006" s="10" t="n"/>
      <c r="M1006" s="10" t="n"/>
    </row>
    <row r="1007" ht="15.75" customHeight="1" s="236"/>
  </sheetData>
  <mergeCells count="14">
    <mergeCell ref="B23:J23"/>
    <mergeCell ref="A3:A20"/>
    <mergeCell ref="C3:D3"/>
    <mergeCell ref="F6:H8"/>
    <mergeCell ref="J6:K8"/>
    <mergeCell ref="C4:D4"/>
    <mergeCell ref="C5:D5"/>
    <mergeCell ref="H11:H20"/>
    <mergeCell ref="G22:I22"/>
    <mergeCell ref="B25:J25"/>
    <mergeCell ref="B27:J27"/>
    <mergeCell ref="B31:J31"/>
    <mergeCell ref="B33:J33"/>
    <mergeCell ref="B35:J35"/>
  </mergeCells>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E1016"/>
  <sheetViews>
    <sheetView showGridLines="0" zoomScale="131" workbookViewId="0">
      <selection activeCell="E45" sqref="E45"/>
    </sheetView>
  </sheetViews>
  <sheetFormatPr baseColWidth="10" defaultColWidth="14.5" defaultRowHeight="16"/>
  <cols>
    <col width="17.33203125" customWidth="1" style="236" min="2" max="2"/>
    <col width="24.1640625" customWidth="1" style="236" min="3" max="3"/>
  </cols>
  <sheetData>
    <row r="1" ht="18" customHeight="1" s="236">
      <c r="A1" s="310" t="inlineStr">
        <is>
          <t>3. DIVERTED EMERGENCY DEPARTMENT VISITS</t>
        </is>
      </c>
    </row>
    <row r="2" ht="17" customHeight="1" s="236" thickBot="1">
      <c r="A2" s="11" t="inlineStr">
        <is>
          <t>Clinic Data Inputs highlighted in RED font</t>
        </is>
      </c>
      <c r="D2" s="10" t="n"/>
    </row>
    <row r="3" ht="17" customHeight="1" s="236" thickBot="1">
      <c r="A3" s="297" t="inlineStr">
        <is>
          <t>Clinic Data Inputs</t>
        </is>
      </c>
      <c r="B3" s="12" t="inlineStr">
        <is>
          <t>Clinic Name:</t>
        </is>
      </c>
      <c r="C3" s="311">
        <f>'0. Dashboard'!R12</f>
        <v/>
      </c>
      <c r="D3" s="312" t="n"/>
      <c r="E3" s="313" t="n"/>
    </row>
    <row r="4" ht="17" customHeight="1" s="236" thickBot="1">
      <c r="B4" s="299" t="inlineStr">
        <is>
          <t>Reporting Period:</t>
        </is>
      </c>
      <c r="C4" s="291">
        <f>'0. Dashboard'!I12</f>
        <v/>
      </c>
      <c r="D4" s="233" t="n"/>
    </row>
    <row r="5">
      <c r="B5" s="313" t="n"/>
      <c r="C5" s="313" t="n"/>
    </row>
    <row r="6">
      <c r="B6" s="313" t="n"/>
      <c r="C6" s="313" t="n"/>
    </row>
    <row r="7"/>
    <row r="8" ht="17" customHeight="1" s="236" thickBot="1">
      <c r="D8" s="10" t="n"/>
    </row>
    <row r="9" ht="17" customHeight="1" s="236" thickBot="1">
      <c r="B9" s="299" t="inlineStr">
        <is>
          <t>Total number of clinic encounters:</t>
        </is>
      </c>
      <c r="D9" s="161">
        <f>D11+D13</f>
        <v/>
      </c>
    </row>
    <row r="10" ht="17" customHeight="1" s="236" thickBot="1">
      <c r="B10" s="300" t="inlineStr">
        <is>
          <t>visits where patient met with a physician *</t>
        </is>
      </c>
      <c r="D10" s="162" t="n"/>
    </row>
    <row r="11" ht="17" customHeight="1" s="236" thickBot="1">
      <c r="B11" s="299" t="inlineStr">
        <is>
          <t>Total number of medical clinic encounters:</t>
        </is>
      </c>
      <c r="D11" s="161">
        <f>IF(AND(C3 = "ALL",C4 = "ALL"), SUM('Raw Model Inputs'!W:W),
IF(AND(C3 = "ALL", NOT(C4 = "ALL")), SUMIFS('Raw Model Inputs'!W:W, 'Raw Model Inputs'!B:B, ""&amp;C4 &amp;""),
IF(AND(C4 = "ALL", NOT(C3 = "ALL")), SUMIFS('Raw Model Inputs'!W:W, 'Raw Model Inputs'!A:A, ""&amp;C3 &amp;""),
SUMIFS('Raw Model Inputs'!W:W, 'Raw Model Inputs'!B:B, ""&amp;$C$4 &amp;"", 'Raw Model Inputs'!A:A, ""&amp;$C$3&amp;""))))</f>
        <v/>
      </c>
    </row>
    <row r="12" ht="17" customHeight="1" s="236" thickBot="1">
      <c r="B12" s="300" t="inlineStr">
        <is>
          <t>visits where patient met with a physician</t>
        </is>
      </c>
      <c r="D12" s="162" t="n"/>
    </row>
    <row r="13" ht="17" customHeight="1" s="236" thickBot="1">
      <c r="B13" s="299" t="inlineStr">
        <is>
          <t>Total number of dental clinic encounters:</t>
        </is>
      </c>
      <c r="D13" s="161">
        <f>IF(AND(C3 = "ALL",C4 = "ALL"), SUM('Raw Model Inputs'!V:V),
IF(AND(C3 = "ALL", NOT(C4 = "ALL")), SUMIFS('Raw Model Inputs'!V:V, 'Raw Model Inputs'!B:B, ""&amp;C4 &amp;""),
IF(AND(C4 = "ALL", NOT(C3 = "ALL")), SUMIFS('Raw Model Inputs'!V:V, 'Raw Model Inputs'!A:A, ""&amp;C3 &amp;""),
SUMIFS('Raw Model Inputs'!V:V, 'Raw Model Inputs'!B:B, ""&amp;$C$4 &amp;"", 'Raw Model Inputs'!A:A, ""&amp;$C$3&amp;""))))</f>
        <v/>
      </c>
    </row>
    <row r="14">
      <c r="B14" s="300" t="inlineStr">
        <is>
          <t>visits where patient met with a physician</t>
        </is>
      </c>
      <c r="D14" s="10" t="n"/>
    </row>
    <row r="15" ht="17" customHeight="1" s="236" thickBot="1">
      <c r="D15" s="10" t="n"/>
    </row>
    <row r="16" ht="17" customHeight="1" s="236" thickBot="1">
      <c r="B16" s="309" t="inlineStr">
        <is>
          <t>Clinic cash-operating expenditure:</t>
        </is>
      </c>
      <c r="D16" s="37">
        <f>IF(AND(C3 = "ALL",C4 = "ALL"), SUM('Raw Model Inputs'!F:F),
IF(AND(C3 = "ALL", NOT(C4 = "ALL")), SUMIFS('Raw Model Inputs'!F:F, 'Raw Model Inputs'!B:B, ""&amp;C4 &amp;""),
IF(AND(C4 = "ALL", NOT(C3 = "ALL")), SUMIFS('Raw Model Inputs'!F:F, 'Raw Model Inputs'!A:A, ""&amp;C3 &amp;""),
SUMIFS('Raw Model Inputs'!F:F, 'Raw Model Inputs'!B:B, ""&amp;$C$4 &amp;"", 'Raw Model Inputs'!A:A, ""&amp;$C$3&amp;""))))</f>
        <v/>
      </c>
    </row>
    <row r="17">
      <c r="D17" s="10" t="n"/>
    </row>
    <row r="18" ht="17" customHeight="1" s="236" thickBot="1">
      <c r="B18" s="299" t="inlineStr">
        <is>
          <t>Avoided, unnecessary ED visits (medical)*:</t>
        </is>
      </c>
      <c r="D18" s="10" t="n"/>
    </row>
    <row r="19" ht="17" customHeight="1" s="236" thickBot="1">
      <c r="B19" s="307" t="inlineStr">
        <is>
          <t xml:space="preserve">       Surveyed (%):</t>
        </is>
      </c>
      <c r="D19" s="164">
        <f>IF(NOT(D11=0),IF(AND(C3="ALL",C4="ALL"),SUM('Raw Model Inputs'!BC:BC),
IF(AND(C3="ALL",NOT(C4="ALL")),SUMIFS('Raw Model Inputs'!BC:BC,'Raw Model Inputs'!B:B,""&amp;C4&amp;""),
IF(AND(C4="ALL",NOT(C3="ALL")),SUMIFS('Raw Model Inputs'!BC:BC,'Raw Model Inputs'!A:A,""&amp;C3&amp;""),
SUMIFS('Raw Model Inputs'!BC:BC,'Raw Model Inputs'!B:B,""&amp;$C$4&amp;"",'Raw Model Inputs'!A:A,""&amp;$C$3&amp;""))))/D11,0)</f>
        <v/>
      </c>
    </row>
    <row r="20" ht="17" customHeight="1" s="236" thickBot="1">
      <c r="B20" s="299" t="inlineStr">
        <is>
          <t>Avoided, unnecessary ED visits (dental)*:</t>
        </is>
      </c>
      <c r="D20" s="10" t="n"/>
    </row>
    <row r="21" ht="17" customHeight="1" s="236" thickBot="1">
      <c r="B21" s="295" t="inlineStr">
        <is>
          <t xml:space="preserve">       Surveyed (%):</t>
        </is>
      </c>
      <c r="C21" s="296" t="n"/>
      <c r="D21" s="38">
        <f>IF(NOT(D13=0),IF(AND(C3 = "ALL",C4 = "ALL"), SUM('Raw Model Inputs'!BD:BD),
IF(AND(C3 = "ALL", NOT(C4 = "ALL")), SUMIFS('Raw Model Inputs'!BD:BD, 'Raw Model Inputs'!B:B, ""&amp;C4 &amp;""),
IF(AND(C4 = "ALL", NOT(C3 = "ALL")), SUMIFS('Raw Model Inputs'!BD:BD, 'Raw Model Inputs'!A:A, ""&amp;C3 &amp;""),
SUMIFS('Raw Model Inputs'!BD:BD, 'Raw Model Inputs'!B:B, ""&amp;$C$4 &amp;"", 'Raw Model Inputs'!A:A, ""&amp;$C$3&amp;""))))/D13,0)</f>
        <v/>
      </c>
    </row>
    <row r="22">
      <c r="B22" s="307" t="inlineStr">
        <is>
          <t xml:space="preserve">           OR</t>
        </is>
      </c>
      <c r="C22" s="307" t="n"/>
      <c r="D22" s="10" t="n"/>
    </row>
    <row r="23" ht="16" customHeight="1" s="236">
      <c r="A23" s="301" t="inlineStr">
        <is>
          <t>Literature Estimates</t>
        </is>
      </c>
      <c r="B23" s="307" t="inlineStr">
        <is>
          <t xml:space="preserve">      State/Local estimate (%): **</t>
        </is>
      </c>
      <c r="D23" s="40" t="n">
        <v>0.33</v>
      </c>
    </row>
    <row r="24">
      <c r="B24" s="308" t="inlineStr">
        <is>
          <t>*defined as (1) non-emergent conditions or (2) emergent conditions treatable in a primary care setting for which patients would have otherwise used the ED</t>
        </is>
      </c>
      <c r="D24" s="10" t="n"/>
    </row>
    <row r="25">
      <c r="D25" s="10" t="n"/>
    </row>
    <row r="26" ht="15.75" customHeight="1" s="236">
      <c r="D26" s="10" t="n"/>
    </row>
    <row r="27" ht="15.75" customHeight="1" s="236">
      <c r="D27" s="10" t="n"/>
    </row>
    <row r="28" ht="15.75" customHeight="1" s="236">
      <c r="B28" s="299" t="inlineStr">
        <is>
          <t>Average ED cost per avoidable visit (medical) ($):</t>
        </is>
      </c>
      <c r="D28" s="41" t="n">
        <v>1233</v>
      </c>
    </row>
    <row r="29" ht="15.75" customHeight="1" s="236">
      <c r="B29" s="300" t="inlineStr">
        <is>
          <t>State or national estimate</t>
        </is>
      </c>
      <c r="D29" s="10" t="n"/>
    </row>
    <row r="30" ht="15.75" customHeight="1" s="236">
      <c r="B30" s="299" t="inlineStr">
        <is>
          <t>Average ED cost per avoidable visit (dental) ($):</t>
        </is>
      </c>
      <c r="D30" s="41" t="n">
        <v>402</v>
      </c>
    </row>
    <row r="31" ht="15.75" customHeight="1" s="236">
      <c r="B31" s="300" t="inlineStr">
        <is>
          <t>State or national estimate</t>
        </is>
      </c>
      <c r="D31" s="10" t="n"/>
    </row>
    <row r="32">
      <c r="B32" s="299" t="n"/>
      <c r="C32" s="299" t="n"/>
      <c r="D32" s="10" t="n"/>
    </row>
    <row r="33">
      <c r="A33" s="302" t="inlineStr">
        <is>
          <t>Calculated Values</t>
        </is>
      </c>
      <c r="B33" s="299" t="inlineStr">
        <is>
          <t>Average Cost per Clinic Patient ($):</t>
        </is>
      </c>
      <c r="D33" s="42">
        <f>D16/D9</f>
        <v/>
      </c>
    </row>
    <row r="34">
      <c r="D34" s="10" t="n"/>
    </row>
    <row r="35">
      <c r="B35" s="299" t="inlineStr">
        <is>
          <t>Number of Diverted ED Visits Medical (#):</t>
        </is>
      </c>
      <c r="D35" s="157">
        <f>IF(D19=0,D23*D11,D23*D11)</f>
        <v/>
      </c>
    </row>
    <row r="36">
      <c r="D36" s="158" t="n"/>
    </row>
    <row r="37">
      <c r="B37" s="299" t="inlineStr">
        <is>
          <t>Number of Diverted ED Visits for Dental (#)</t>
        </is>
      </c>
      <c r="D37" s="159">
        <f>IF(D21=0,D23*D13,D23*D13)</f>
        <v/>
      </c>
    </row>
    <row r="38">
      <c r="B38" s="299" t="n"/>
      <c r="D38" s="158" t="n"/>
    </row>
    <row r="39">
      <c r="B39" s="299" t="inlineStr">
        <is>
          <t>Total Diverted ED Visits (#)</t>
        </is>
      </c>
      <c r="D39" s="160">
        <f>D35+D37</f>
        <v/>
      </c>
    </row>
    <row r="40" ht="17" customHeight="1" s="236" thickBot="1">
      <c r="D40" s="107" t="n"/>
    </row>
    <row r="41">
      <c r="B41" s="303" t="inlineStr">
        <is>
          <t>Total ED Cost Savings (medical):</t>
        </is>
      </c>
      <c r="C41" s="304" t="n"/>
      <c r="D41" s="101">
        <f>(D35*D28)</f>
        <v/>
      </c>
    </row>
    <row r="42">
      <c r="B42" s="102" t="n"/>
      <c r="C42" s="76" t="n"/>
      <c r="D42" s="105" t="n"/>
    </row>
    <row r="43">
      <c r="B43" s="298" t="inlineStr">
        <is>
          <t>Total ED Cost Savings (dental):</t>
        </is>
      </c>
      <c r="D43" s="106">
        <f>D37*D30</f>
        <v/>
      </c>
    </row>
    <row r="44">
      <c r="B44" s="102" t="n"/>
      <c r="C44" s="76" t="n"/>
      <c r="D44" s="103" t="n"/>
    </row>
    <row r="45">
      <c r="B45" s="298" t="inlineStr">
        <is>
          <t>Total ED Cost Savings (total):</t>
        </is>
      </c>
      <c r="D45" s="106">
        <f>D41+D43</f>
        <v/>
      </c>
    </row>
    <row r="46" ht="17" customHeight="1" s="236" thickBot="1">
      <c r="B46" s="305" t="inlineStr">
        <is>
          <t>ED Cost Savings per dollar ($) invested</t>
        </is>
      </c>
      <c r="C46" s="306" t="n"/>
      <c r="D46" s="104">
        <f>D45/D16</f>
        <v/>
      </c>
    </row>
    <row r="47">
      <c r="D47" s="10" t="n"/>
    </row>
    <row r="48">
      <c r="B48" t="inlineStr">
        <is>
          <t>* does not include mental health visits</t>
        </is>
      </c>
      <c r="D48" s="10" t="n"/>
    </row>
    <row r="49">
      <c r="B49" t="inlineStr">
        <is>
          <t>**note that for 2022 estimates, 33% (state/local estimate) will be used for calculations</t>
        </is>
      </c>
      <c r="D49" s="10" t="n"/>
    </row>
    <row r="50">
      <c r="D50" s="10" t="n"/>
    </row>
    <row r="51">
      <c r="D51" s="10" t="n"/>
    </row>
    <row r="52">
      <c r="D52" s="10" t="n"/>
    </row>
    <row r="53">
      <c r="D53" s="10" t="n"/>
    </row>
    <row r="54">
      <c r="D54" s="10" t="n"/>
    </row>
    <row r="55">
      <c r="D55" s="10" t="n"/>
    </row>
    <row r="56">
      <c r="D56" s="10" t="n"/>
    </row>
    <row r="57">
      <c r="D57" s="10" t="n"/>
    </row>
    <row r="58">
      <c r="D58" s="10" t="n"/>
    </row>
    <row r="59">
      <c r="D59" s="10" t="n"/>
    </row>
    <row r="60">
      <c r="D60" s="10" t="n"/>
    </row>
    <row r="61">
      <c r="D61" s="10" t="n"/>
    </row>
    <row r="62">
      <c r="D62" s="10" t="n"/>
    </row>
    <row r="63">
      <c r="D63" s="10" t="n"/>
    </row>
    <row r="64">
      <c r="D64" s="10" t="n"/>
    </row>
    <row r="65">
      <c r="D65" s="10" t="n"/>
    </row>
    <row r="66">
      <c r="D66" s="10" t="n"/>
    </row>
    <row r="67">
      <c r="D67" s="10" t="n"/>
    </row>
    <row r="68">
      <c r="D68" s="10" t="n"/>
    </row>
    <row r="69">
      <c r="D69" s="10" t="n"/>
    </row>
    <row r="70">
      <c r="D70" s="10" t="n"/>
    </row>
    <row r="71">
      <c r="D71" s="10" t="n"/>
    </row>
    <row r="72">
      <c r="D72" s="10" t="n"/>
    </row>
    <row r="73">
      <c r="D73" s="10" t="n"/>
    </row>
    <row r="74">
      <c r="D74" s="10" t="n"/>
    </row>
    <row r="75">
      <c r="D75" s="10" t="n"/>
    </row>
    <row r="76">
      <c r="D76" s="10" t="n"/>
    </row>
    <row r="77">
      <c r="D77" s="10" t="n"/>
    </row>
    <row r="78">
      <c r="D78" s="10" t="n"/>
    </row>
    <row r="79">
      <c r="D79" s="10" t="n"/>
    </row>
    <row r="80">
      <c r="D80" s="10" t="n"/>
    </row>
    <row r="81">
      <c r="D81" s="10" t="n"/>
    </row>
    <row r="82">
      <c r="D82" s="10" t="n"/>
    </row>
    <row r="83">
      <c r="D83" s="10" t="n"/>
    </row>
    <row r="84">
      <c r="D84" s="10" t="n"/>
    </row>
    <row r="85">
      <c r="D85" s="10" t="n"/>
    </row>
    <row r="86">
      <c r="D86" s="10" t="n"/>
    </row>
    <row r="87">
      <c r="D87" s="10" t="n"/>
    </row>
    <row r="88">
      <c r="D88" s="10" t="n"/>
    </row>
    <row r="89">
      <c r="D89" s="10" t="n"/>
    </row>
    <row r="90">
      <c r="D90" s="10" t="n"/>
    </row>
    <row r="91">
      <c r="D91" s="10" t="n"/>
    </row>
    <row r="92">
      <c r="D92" s="10" t="n"/>
    </row>
    <row r="93">
      <c r="D93" s="10" t="n"/>
    </row>
    <row r="94">
      <c r="D94" s="10" t="n"/>
    </row>
    <row r="95">
      <c r="D95" s="10" t="n"/>
    </row>
    <row r="96">
      <c r="D96" s="10" t="n"/>
    </row>
    <row r="97">
      <c r="D97" s="10" t="n"/>
    </row>
    <row r="98">
      <c r="D98" s="10" t="n"/>
    </row>
    <row r="99">
      <c r="D99" s="10" t="n"/>
    </row>
    <row r="100">
      <c r="D100" s="10" t="n"/>
    </row>
    <row r="101">
      <c r="D101" s="10" t="n"/>
    </row>
    <row r="102">
      <c r="D102" s="10" t="n"/>
    </row>
    <row r="103">
      <c r="D103" s="10" t="n"/>
    </row>
    <row r="104">
      <c r="D104" s="10" t="n"/>
    </row>
    <row r="105">
      <c r="D105" s="10" t="n"/>
    </row>
    <row r="106">
      <c r="D106" s="10" t="n"/>
    </row>
    <row r="107">
      <c r="D107" s="10" t="n"/>
    </row>
    <row r="108">
      <c r="D108" s="10" t="n"/>
    </row>
    <row r="109">
      <c r="D109" s="10" t="n"/>
    </row>
    <row r="110">
      <c r="D110" s="10" t="n"/>
    </row>
    <row r="111">
      <c r="D111" s="10" t="n"/>
    </row>
    <row r="112">
      <c r="D112" s="10" t="n"/>
    </row>
    <row r="113">
      <c r="D113" s="10" t="n"/>
    </row>
    <row r="114">
      <c r="D114" s="10" t="n"/>
    </row>
    <row r="115">
      <c r="D115" s="10" t="n"/>
    </row>
    <row r="116">
      <c r="D116" s="10" t="n"/>
    </row>
    <row r="117">
      <c r="D117" s="10" t="n"/>
    </row>
    <row r="118">
      <c r="D118" s="10" t="n"/>
    </row>
    <row r="119">
      <c r="D119" s="10" t="n"/>
    </row>
    <row r="120">
      <c r="D120" s="10" t="n"/>
    </row>
    <row r="121">
      <c r="D121" s="10" t="n"/>
    </row>
    <row r="122">
      <c r="D122" s="10" t="n"/>
    </row>
    <row r="123">
      <c r="D123" s="10" t="n"/>
    </row>
    <row r="124">
      <c r="D124" s="10" t="n"/>
    </row>
    <row r="125">
      <c r="D125" s="10" t="n"/>
    </row>
    <row r="126">
      <c r="D126" s="10" t="n"/>
    </row>
    <row r="127">
      <c r="D127" s="10" t="n"/>
    </row>
    <row r="128">
      <c r="D128" s="10" t="n"/>
    </row>
    <row r="129">
      <c r="D129" s="10" t="n"/>
    </row>
    <row r="130">
      <c r="D130" s="10" t="n"/>
    </row>
    <row r="131">
      <c r="D131" s="10" t="n"/>
    </row>
    <row r="132">
      <c r="D132" s="10" t="n"/>
    </row>
    <row r="133">
      <c r="D133" s="10" t="n"/>
    </row>
    <row r="134">
      <c r="D134" s="10" t="n"/>
    </row>
    <row r="135">
      <c r="D135" s="10" t="n"/>
    </row>
    <row r="136">
      <c r="D136" s="10" t="n"/>
    </row>
    <row r="137">
      <c r="D137" s="10" t="n"/>
    </row>
    <row r="138">
      <c r="D138" s="10" t="n"/>
    </row>
    <row r="139">
      <c r="D139" s="10" t="n"/>
    </row>
    <row r="140">
      <c r="D140" s="10" t="n"/>
    </row>
    <row r="141">
      <c r="D141" s="10" t="n"/>
    </row>
    <row r="142">
      <c r="D142" s="10" t="n"/>
    </row>
    <row r="143">
      <c r="D143" s="10" t="n"/>
    </row>
    <row r="144">
      <c r="D144" s="10" t="n"/>
    </row>
    <row r="145">
      <c r="D145" s="10" t="n"/>
    </row>
    <row r="146">
      <c r="D146" s="10" t="n"/>
    </row>
    <row r="147">
      <c r="D147" s="10" t="n"/>
    </row>
    <row r="148">
      <c r="D148" s="10" t="n"/>
    </row>
    <row r="149">
      <c r="D149" s="10" t="n"/>
    </row>
    <row r="150">
      <c r="D150" s="10" t="n"/>
    </row>
    <row r="151">
      <c r="D151" s="10" t="n"/>
    </row>
    <row r="152">
      <c r="D152" s="10" t="n"/>
    </row>
    <row r="153">
      <c r="D153" s="10" t="n"/>
    </row>
    <row r="154">
      <c r="D154" s="10" t="n"/>
    </row>
    <row r="155">
      <c r="D155" s="10" t="n"/>
    </row>
    <row r="156">
      <c r="D156" s="10" t="n"/>
    </row>
    <row r="157">
      <c r="D157" s="10" t="n"/>
    </row>
    <row r="158">
      <c r="D158" s="10" t="n"/>
    </row>
    <row r="159">
      <c r="D159" s="10" t="n"/>
    </row>
    <row r="160">
      <c r="D160" s="10" t="n"/>
    </row>
    <row r="161">
      <c r="D161" s="10" t="n"/>
    </row>
    <row r="162">
      <c r="D162" s="10" t="n"/>
    </row>
    <row r="163">
      <c r="D163" s="10" t="n"/>
    </row>
    <row r="164">
      <c r="D164" s="10" t="n"/>
    </row>
    <row r="165">
      <c r="D165" s="10" t="n"/>
    </row>
    <row r="166">
      <c r="D166" s="10" t="n"/>
    </row>
    <row r="167">
      <c r="D167" s="10" t="n"/>
    </row>
    <row r="168">
      <c r="D168" s="10" t="n"/>
    </row>
    <row r="169">
      <c r="D169" s="10" t="n"/>
    </row>
    <row r="170">
      <c r="D170" s="10" t="n"/>
    </row>
    <row r="171">
      <c r="D171" s="10" t="n"/>
    </row>
    <row r="172">
      <c r="D172" s="10" t="n"/>
    </row>
    <row r="173">
      <c r="D173" s="10" t="n"/>
    </row>
    <row r="174">
      <c r="D174" s="10" t="n"/>
    </row>
    <row r="175">
      <c r="D175" s="10" t="n"/>
    </row>
    <row r="176">
      <c r="D176" s="10" t="n"/>
    </row>
    <row r="177">
      <c r="D177" s="10" t="n"/>
    </row>
    <row r="178">
      <c r="D178" s="10" t="n"/>
    </row>
    <row r="179">
      <c r="D179" s="10" t="n"/>
    </row>
    <row r="180">
      <c r="D180" s="10" t="n"/>
    </row>
    <row r="181">
      <c r="D181" s="10" t="n"/>
    </row>
    <row r="182">
      <c r="D182" s="10" t="n"/>
    </row>
    <row r="183">
      <c r="D183" s="10" t="n"/>
    </row>
    <row r="184">
      <c r="D184" s="10" t="n"/>
    </row>
    <row r="185">
      <c r="D185" s="10" t="n"/>
    </row>
    <row r="186">
      <c r="D186" s="10" t="n"/>
    </row>
    <row r="187">
      <c r="D187" s="10" t="n"/>
    </row>
    <row r="188">
      <c r="D188" s="10" t="n"/>
    </row>
    <row r="189">
      <c r="D189" s="10" t="n"/>
    </row>
    <row r="190">
      <c r="D190" s="10" t="n"/>
    </row>
    <row r="191">
      <c r="D191" s="10" t="n"/>
    </row>
    <row r="192">
      <c r="D192" s="10" t="n"/>
    </row>
    <row r="193">
      <c r="D193" s="10" t="n"/>
    </row>
    <row r="194">
      <c r="D194" s="10" t="n"/>
    </row>
    <row r="195">
      <c r="D195" s="10" t="n"/>
    </row>
    <row r="196">
      <c r="D196" s="10" t="n"/>
    </row>
    <row r="197">
      <c r="D197" s="10" t="n"/>
    </row>
    <row r="198">
      <c r="D198" s="10" t="n"/>
    </row>
    <row r="199">
      <c r="D199" s="10" t="n"/>
    </row>
    <row r="200">
      <c r="D200" s="10" t="n"/>
    </row>
    <row r="201">
      <c r="D201" s="10" t="n"/>
    </row>
    <row r="202">
      <c r="D202" s="10" t="n"/>
    </row>
    <row r="203">
      <c r="D203" s="10" t="n"/>
    </row>
    <row r="204">
      <c r="D204" s="10" t="n"/>
    </row>
    <row r="205">
      <c r="D205" s="10" t="n"/>
    </row>
    <row r="206">
      <c r="D206" s="10" t="n"/>
    </row>
    <row r="207">
      <c r="D207" s="10" t="n"/>
    </row>
    <row r="208">
      <c r="D208" s="10" t="n"/>
    </row>
    <row r="209">
      <c r="D209" s="10" t="n"/>
    </row>
    <row r="210">
      <c r="D210" s="10" t="n"/>
    </row>
    <row r="211">
      <c r="D211" s="10" t="n"/>
    </row>
    <row r="212">
      <c r="D212" s="10" t="n"/>
    </row>
    <row r="213">
      <c r="D213" s="10" t="n"/>
    </row>
    <row r="214">
      <c r="D214" s="10" t="n"/>
    </row>
    <row r="215">
      <c r="D215" s="10" t="n"/>
    </row>
    <row r="216">
      <c r="D216" s="10" t="n"/>
    </row>
    <row r="217">
      <c r="D217" s="10" t="n"/>
    </row>
    <row r="218">
      <c r="D218" s="10" t="n"/>
    </row>
    <row r="219">
      <c r="D219" s="10" t="n"/>
    </row>
    <row r="220">
      <c r="D220" s="10" t="n"/>
    </row>
    <row r="221">
      <c r="D221" s="10" t="n"/>
    </row>
    <row r="222">
      <c r="D222" s="10" t="n"/>
    </row>
    <row r="223">
      <c r="D223" s="10" t="n"/>
    </row>
    <row r="224">
      <c r="D224" s="10" t="n"/>
    </row>
    <row r="225">
      <c r="D225" s="10" t="n"/>
    </row>
    <row r="226">
      <c r="D226" s="10" t="n"/>
    </row>
    <row r="227">
      <c r="D227" s="10" t="n"/>
    </row>
    <row r="228">
      <c r="D228" s="10" t="n"/>
    </row>
    <row r="229">
      <c r="D229" s="10" t="n"/>
    </row>
    <row r="230">
      <c r="D230" s="10" t="n"/>
    </row>
    <row r="231">
      <c r="D231" s="10" t="n"/>
    </row>
    <row r="232">
      <c r="D232" s="10" t="n"/>
    </row>
    <row r="233">
      <c r="D233" s="10" t="n"/>
    </row>
    <row r="234">
      <c r="D234" s="10" t="n"/>
    </row>
    <row r="235">
      <c r="D235" s="10" t="n"/>
    </row>
    <row r="236">
      <c r="D236" s="10" t="n"/>
    </row>
    <row r="237">
      <c r="D237" s="10" t="n"/>
    </row>
    <row r="238">
      <c r="D238" s="10" t="n"/>
    </row>
    <row r="239">
      <c r="D239" s="10" t="n"/>
    </row>
    <row r="240">
      <c r="D240" s="10" t="n"/>
    </row>
    <row r="241">
      <c r="D241" s="10" t="n"/>
    </row>
    <row r="242">
      <c r="D242" s="10" t="n"/>
    </row>
    <row r="243">
      <c r="D243" s="10" t="n"/>
    </row>
    <row r="244">
      <c r="D244" s="10" t="n"/>
    </row>
    <row r="245">
      <c r="D245" s="10" t="n"/>
    </row>
    <row r="246">
      <c r="D246" s="10" t="n"/>
    </row>
    <row r="247">
      <c r="D247" s="10" t="n"/>
    </row>
    <row r="248">
      <c r="D248" s="10" t="n"/>
    </row>
    <row r="249">
      <c r="D249" s="10" t="n"/>
    </row>
    <row r="250">
      <c r="D250" s="10" t="n"/>
    </row>
    <row r="251">
      <c r="D251" s="10" t="n"/>
    </row>
    <row r="252">
      <c r="D252" s="10" t="n"/>
    </row>
    <row r="253">
      <c r="D253" s="10" t="n"/>
    </row>
    <row r="254">
      <c r="D254" s="10" t="n"/>
    </row>
    <row r="255">
      <c r="D255" s="10" t="n"/>
    </row>
    <row r="256">
      <c r="D256" s="10" t="n"/>
    </row>
    <row r="257">
      <c r="D257" s="10" t="n"/>
    </row>
    <row r="258">
      <c r="D258" s="10" t="n"/>
    </row>
    <row r="259">
      <c r="D259" s="10" t="n"/>
    </row>
    <row r="260">
      <c r="D260" s="10" t="n"/>
    </row>
    <row r="261">
      <c r="D261" s="10" t="n"/>
    </row>
    <row r="262">
      <c r="D262" s="10" t="n"/>
    </row>
    <row r="263">
      <c r="D263" s="10" t="n"/>
    </row>
    <row r="264">
      <c r="D264" s="10" t="n"/>
    </row>
    <row r="265">
      <c r="D265" s="10" t="n"/>
    </row>
    <row r="266">
      <c r="D266" s="10" t="n"/>
    </row>
    <row r="267">
      <c r="D267" s="10" t="n"/>
    </row>
    <row r="268">
      <c r="D268" s="10" t="n"/>
    </row>
    <row r="269">
      <c r="D269" s="10" t="n"/>
    </row>
    <row r="270">
      <c r="D270" s="10" t="n"/>
    </row>
    <row r="271">
      <c r="D271" s="10" t="n"/>
    </row>
    <row r="272">
      <c r="D272" s="10" t="n"/>
    </row>
    <row r="273">
      <c r="D273" s="10" t="n"/>
    </row>
    <row r="274">
      <c r="D274" s="10" t="n"/>
    </row>
    <row r="275">
      <c r="D275" s="10" t="n"/>
    </row>
    <row r="276">
      <c r="D276" s="10" t="n"/>
    </row>
    <row r="277">
      <c r="D277" s="10" t="n"/>
    </row>
    <row r="278">
      <c r="D278" s="10" t="n"/>
    </row>
    <row r="279">
      <c r="D279" s="10" t="n"/>
    </row>
    <row r="280">
      <c r="D280" s="10" t="n"/>
    </row>
    <row r="281">
      <c r="D281" s="10" t="n"/>
    </row>
    <row r="282">
      <c r="D282" s="10" t="n"/>
    </row>
    <row r="283">
      <c r="D283" s="10" t="n"/>
    </row>
    <row r="284">
      <c r="D284" s="10" t="n"/>
    </row>
    <row r="285">
      <c r="D285" s="10" t="n"/>
    </row>
    <row r="286">
      <c r="D286" s="10" t="n"/>
    </row>
    <row r="287">
      <c r="D287" s="10" t="n"/>
    </row>
    <row r="288">
      <c r="D288" s="10" t="n"/>
    </row>
    <row r="289">
      <c r="D289" s="10" t="n"/>
    </row>
    <row r="290">
      <c r="D290" s="10" t="n"/>
    </row>
    <row r="291">
      <c r="D291" s="10" t="n"/>
    </row>
    <row r="292">
      <c r="D292" s="10" t="n"/>
    </row>
    <row r="293">
      <c r="D293" s="10" t="n"/>
    </row>
    <row r="294">
      <c r="D294" s="10" t="n"/>
    </row>
    <row r="295">
      <c r="D295" s="10" t="n"/>
    </row>
    <row r="296">
      <c r="D296" s="10" t="n"/>
    </row>
    <row r="297">
      <c r="D297" s="10" t="n"/>
    </row>
    <row r="298">
      <c r="D298" s="10" t="n"/>
    </row>
    <row r="299">
      <c r="D299" s="10" t="n"/>
    </row>
    <row r="300">
      <c r="D300" s="10" t="n"/>
    </row>
    <row r="301">
      <c r="D301" s="10" t="n"/>
    </row>
    <row r="302">
      <c r="D302" s="10" t="n"/>
    </row>
    <row r="303">
      <c r="D303" s="10" t="n"/>
    </row>
    <row r="304">
      <c r="D304" s="10" t="n"/>
    </row>
    <row r="305">
      <c r="D305" s="10" t="n"/>
    </row>
    <row r="306">
      <c r="D306" s="10" t="n"/>
    </row>
    <row r="307">
      <c r="D307" s="10" t="n"/>
    </row>
    <row r="308">
      <c r="D308" s="10" t="n"/>
    </row>
    <row r="309">
      <c r="D309" s="10" t="n"/>
    </row>
    <row r="310">
      <c r="D310" s="10" t="n"/>
    </row>
    <row r="311">
      <c r="D311" s="10" t="n"/>
    </row>
    <row r="312">
      <c r="D312" s="10" t="n"/>
    </row>
    <row r="313">
      <c r="D313" s="10" t="n"/>
    </row>
    <row r="314">
      <c r="D314" s="10" t="n"/>
    </row>
    <row r="315">
      <c r="D315" s="10" t="n"/>
    </row>
    <row r="316">
      <c r="D316" s="10" t="n"/>
    </row>
    <row r="317">
      <c r="D317" s="10" t="n"/>
    </row>
    <row r="318">
      <c r="D318" s="10" t="n"/>
    </row>
    <row r="319">
      <c r="D319" s="10" t="n"/>
    </row>
    <row r="320">
      <c r="D320" s="10" t="n"/>
    </row>
    <row r="321">
      <c r="D321" s="10" t="n"/>
    </row>
    <row r="322">
      <c r="D322" s="10" t="n"/>
    </row>
    <row r="323">
      <c r="D323" s="10" t="n"/>
    </row>
    <row r="324">
      <c r="D324" s="10" t="n"/>
    </row>
    <row r="325">
      <c r="D325" s="10" t="n"/>
    </row>
    <row r="326">
      <c r="D326" s="10" t="n"/>
    </row>
    <row r="327">
      <c r="D327" s="10" t="n"/>
    </row>
    <row r="328">
      <c r="D328" s="10" t="n"/>
    </row>
    <row r="329">
      <c r="D329" s="10" t="n"/>
    </row>
    <row r="330">
      <c r="D330" s="10" t="n"/>
    </row>
    <row r="331">
      <c r="D331" s="10" t="n"/>
    </row>
    <row r="332">
      <c r="D332" s="10" t="n"/>
    </row>
    <row r="333">
      <c r="D333" s="10" t="n"/>
    </row>
    <row r="334">
      <c r="D334" s="10" t="n"/>
    </row>
    <row r="335">
      <c r="D335" s="10" t="n"/>
    </row>
    <row r="336">
      <c r="D336" s="10" t="n"/>
    </row>
    <row r="337">
      <c r="D337" s="10" t="n"/>
    </row>
    <row r="338">
      <c r="D338" s="10" t="n"/>
    </row>
    <row r="339">
      <c r="D339" s="10" t="n"/>
    </row>
    <row r="340">
      <c r="D340" s="10" t="n"/>
    </row>
    <row r="341">
      <c r="D341" s="10" t="n"/>
    </row>
    <row r="342">
      <c r="D342" s="10" t="n"/>
    </row>
    <row r="343">
      <c r="D343" s="10" t="n"/>
    </row>
    <row r="344">
      <c r="D344" s="10" t="n"/>
    </row>
    <row r="345">
      <c r="D345" s="10" t="n"/>
    </row>
    <row r="346">
      <c r="D346" s="10" t="n"/>
    </row>
    <row r="347">
      <c r="D347" s="10" t="n"/>
    </row>
    <row r="348">
      <c r="D348" s="10" t="n"/>
    </row>
    <row r="349">
      <c r="D349" s="10" t="n"/>
    </row>
    <row r="350">
      <c r="D350" s="10" t="n"/>
    </row>
    <row r="351">
      <c r="D351" s="10" t="n"/>
    </row>
    <row r="352">
      <c r="D352" s="10" t="n"/>
    </row>
    <row r="353">
      <c r="D353" s="10" t="n"/>
    </row>
    <row r="354">
      <c r="D354" s="10" t="n"/>
    </row>
    <row r="355">
      <c r="D355" s="10" t="n"/>
    </row>
    <row r="356">
      <c r="D356" s="10" t="n"/>
    </row>
    <row r="357">
      <c r="D357" s="10" t="n"/>
    </row>
    <row r="358">
      <c r="D358" s="10" t="n"/>
    </row>
    <row r="359">
      <c r="D359" s="10" t="n"/>
    </row>
    <row r="360">
      <c r="D360" s="10" t="n"/>
    </row>
    <row r="361">
      <c r="D361" s="10" t="n"/>
    </row>
    <row r="362">
      <c r="D362" s="10" t="n"/>
    </row>
    <row r="363">
      <c r="D363" s="10" t="n"/>
    </row>
    <row r="364">
      <c r="D364" s="10" t="n"/>
    </row>
    <row r="365">
      <c r="D365" s="10" t="n"/>
    </row>
    <row r="366">
      <c r="D366" s="10" t="n"/>
    </row>
    <row r="367">
      <c r="D367" s="10" t="n"/>
    </row>
    <row r="368">
      <c r="D368" s="10" t="n"/>
    </row>
    <row r="369">
      <c r="D369" s="10" t="n"/>
    </row>
    <row r="370">
      <c r="D370" s="10" t="n"/>
    </row>
    <row r="371">
      <c r="D371" s="10" t="n"/>
    </row>
    <row r="372">
      <c r="D372" s="10" t="n"/>
    </row>
    <row r="373">
      <c r="D373" s="10" t="n"/>
    </row>
    <row r="374">
      <c r="D374" s="10" t="n"/>
    </row>
    <row r="375">
      <c r="D375" s="10" t="n"/>
    </row>
    <row r="376">
      <c r="D376" s="10" t="n"/>
    </row>
    <row r="377">
      <c r="D377" s="10" t="n"/>
    </row>
    <row r="378">
      <c r="D378" s="10" t="n"/>
    </row>
    <row r="379">
      <c r="D379" s="10" t="n"/>
    </row>
    <row r="380">
      <c r="D380" s="10" t="n"/>
    </row>
    <row r="381">
      <c r="D381" s="10" t="n"/>
    </row>
    <row r="382">
      <c r="D382" s="10" t="n"/>
    </row>
    <row r="383">
      <c r="D383" s="10" t="n"/>
    </row>
    <row r="384">
      <c r="D384" s="10" t="n"/>
    </row>
    <row r="385">
      <c r="D385" s="10" t="n"/>
    </row>
    <row r="386">
      <c r="D386" s="10" t="n"/>
    </row>
    <row r="387">
      <c r="D387" s="10" t="n"/>
    </row>
    <row r="388">
      <c r="D388" s="10" t="n"/>
    </row>
    <row r="389">
      <c r="D389" s="10" t="n"/>
    </row>
    <row r="390">
      <c r="D390" s="10" t="n"/>
    </row>
    <row r="391">
      <c r="D391" s="10" t="n"/>
    </row>
    <row r="392">
      <c r="D392" s="10" t="n"/>
    </row>
    <row r="393">
      <c r="D393" s="10" t="n"/>
    </row>
    <row r="394">
      <c r="D394" s="10" t="n"/>
    </row>
    <row r="395">
      <c r="D395" s="10" t="n"/>
    </row>
    <row r="396">
      <c r="D396" s="10" t="n"/>
    </row>
    <row r="397">
      <c r="D397" s="10" t="n"/>
    </row>
    <row r="398">
      <c r="D398" s="10" t="n"/>
    </row>
    <row r="399">
      <c r="D399" s="10" t="n"/>
    </row>
    <row r="400">
      <c r="D400" s="10" t="n"/>
    </row>
    <row r="401">
      <c r="D401" s="10" t="n"/>
    </row>
    <row r="402">
      <c r="D402" s="10" t="n"/>
    </row>
    <row r="403">
      <c r="D403" s="10" t="n"/>
    </row>
    <row r="404">
      <c r="D404" s="10" t="n"/>
    </row>
    <row r="405">
      <c r="D405" s="10" t="n"/>
    </row>
    <row r="406">
      <c r="D406" s="10" t="n"/>
    </row>
    <row r="407">
      <c r="D407" s="10" t="n"/>
    </row>
    <row r="408">
      <c r="D408" s="10" t="n"/>
    </row>
    <row r="409">
      <c r="D409" s="10" t="n"/>
    </row>
    <row r="410">
      <c r="D410" s="10" t="n"/>
    </row>
    <row r="411">
      <c r="D411" s="10" t="n"/>
    </row>
    <row r="412">
      <c r="D412" s="10" t="n"/>
    </row>
    <row r="413">
      <c r="D413" s="10" t="n"/>
    </row>
    <row r="414">
      <c r="D414" s="10" t="n"/>
    </row>
    <row r="415">
      <c r="D415" s="10" t="n"/>
    </row>
    <row r="416">
      <c r="D416" s="10" t="n"/>
    </row>
    <row r="417">
      <c r="D417" s="10" t="n"/>
    </row>
    <row r="418">
      <c r="D418" s="10" t="n"/>
    </row>
    <row r="419">
      <c r="D419" s="10" t="n"/>
    </row>
    <row r="420">
      <c r="D420" s="10" t="n"/>
    </row>
    <row r="421">
      <c r="D421" s="10" t="n"/>
    </row>
    <row r="422">
      <c r="D422" s="10" t="n"/>
    </row>
    <row r="423">
      <c r="D423" s="10" t="n"/>
    </row>
    <row r="424">
      <c r="D424" s="10" t="n"/>
    </row>
    <row r="425">
      <c r="D425" s="10" t="n"/>
    </row>
    <row r="426">
      <c r="D426" s="10" t="n"/>
    </row>
    <row r="427">
      <c r="D427" s="10" t="n"/>
    </row>
    <row r="428">
      <c r="D428" s="10" t="n"/>
    </row>
    <row r="429">
      <c r="D429" s="10" t="n"/>
    </row>
    <row r="430">
      <c r="D430" s="10" t="n"/>
    </row>
    <row r="431">
      <c r="D431" s="10" t="n"/>
    </row>
    <row r="432">
      <c r="D432" s="10" t="n"/>
    </row>
    <row r="433">
      <c r="D433" s="10" t="n"/>
    </row>
    <row r="434">
      <c r="D434" s="10" t="n"/>
    </row>
    <row r="435">
      <c r="D435" s="10" t="n"/>
    </row>
    <row r="436">
      <c r="D436" s="10" t="n"/>
    </row>
    <row r="437">
      <c r="D437" s="10" t="n"/>
    </row>
    <row r="438">
      <c r="D438" s="10" t="n"/>
    </row>
    <row r="439">
      <c r="D439" s="10" t="n"/>
    </row>
    <row r="440">
      <c r="D440" s="10" t="n"/>
    </row>
    <row r="441">
      <c r="D441" s="10" t="n"/>
    </row>
    <row r="442">
      <c r="D442" s="10" t="n"/>
    </row>
    <row r="443">
      <c r="D443" s="10" t="n"/>
    </row>
    <row r="444">
      <c r="D444" s="10" t="n"/>
    </row>
    <row r="445">
      <c r="D445" s="10" t="n"/>
    </row>
    <row r="446">
      <c r="D446" s="10" t="n"/>
    </row>
    <row r="447">
      <c r="D447" s="10" t="n"/>
    </row>
    <row r="448">
      <c r="D448" s="10" t="n"/>
    </row>
    <row r="449">
      <c r="D449" s="10" t="n"/>
    </row>
    <row r="450">
      <c r="D450" s="10" t="n"/>
    </row>
    <row r="451">
      <c r="D451" s="10" t="n"/>
    </row>
    <row r="452">
      <c r="D452" s="10" t="n"/>
    </row>
    <row r="453">
      <c r="D453" s="10" t="n"/>
    </row>
    <row r="454">
      <c r="D454" s="10" t="n"/>
    </row>
    <row r="455">
      <c r="D455" s="10" t="n"/>
    </row>
    <row r="456">
      <c r="D456" s="10" t="n"/>
    </row>
    <row r="457">
      <c r="D457" s="10" t="n"/>
    </row>
    <row r="458">
      <c r="D458" s="10" t="n"/>
    </row>
    <row r="459">
      <c r="D459" s="10" t="n"/>
    </row>
    <row r="460">
      <c r="D460" s="10" t="n"/>
    </row>
    <row r="461">
      <c r="D461" s="10" t="n"/>
    </row>
    <row r="462">
      <c r="D462" s="10" t="n"/>
    </row>
    <row r="463">
      <c r="D463" s="10" t="n"/>
    </row>
    <row r="464">
      <c r="D464" s="10" t="n"/>
    </row>
    <row r="465">
      <c r="D465" s="10" t="n"/>
    </row>
    <row r="466">
      <c r="D466" s="10" t="n"/>
    </row>
    <row r="467">
      <c r="D467" s="10" t="n"/>
    </row>
    <row r="468">
      <c r="D468" s="10" t="n"/>
    </row>
    <row r="469">
      <c r="D469" s="10" t="n"/>
    </row>
    <row r="470">
      <c r="D470" s="10" t="n"/>
    </row>
    <row r="471">
      <c r="D471" s="10" t="n"/>
    </row>
    <row r="472">
      <c r="D472" s="10" t="n"/>
    </row>
    <row r="473">
      <c r="D473" s="10" t="n"/>
    </row>
    <row r="474">
      <c r="D474" s="10" t="n"/>
    </row>
    <row r="475">
      <c r="D475" s="10" t="n"/>
    </row>
    <row r="476">
      <c r="D476" s="10" t="n"/>
    </row>
    <row r="477">
      <c r="D477" s="10" t="n"/>
    </row>
    <row r="478">
      <c r="D478" s="10" t="n"/>
    </row>
    <row r="479">
      <c r="D479" s="10" t="n"/>
    </row>
    <row r="480">
      <c r="D480" s="10" t="n"/>
    </row>
    <row r="481">
      <c r="D481" s="10" t="n"/>
    </row>
    <row r="482">
      <c r="D482" s="10" t="n"/>
    </row>
    <row r="483">
      <c r="D483" s="10" t="n"/>
    </row>
    <row r="484">
      <c r="D484" s="10" t="n"/>
    </row>
    <row r="485">
      <c r="D485" s="10" t="n"/>
    </row>
    <row r="486">
      <c r="D486" s="10" t="n"/>
    </row>
    <row r="487">
      <c r="D487" s="10" t="n"/>
    </row>
    <row r="488">
      <c r="D488" s="10" t="n"/>
    </row>
    <row r="489">
      <c r="D489" s="10" t="n"/>
    </row>
    <row r="490">
      <c r="D490" s="10" t="n"/>
    </row>
    <row r="491">
      <c r="D491" s="10" t="n"/>
    </row>
    <row r="492">
      <c r="D492" s="10" t="n"/>
    </row>
    <row r="493">
      <c r="D493" s="10" t="n"/>
    </row>
    <row r="494">
      <c r="D494" s="10" t="n"/>
    </row>
    <row r="495">
      <c r="D495" s="10" t="n"/>
    </row>
    <row r="496">
      <c r="D496" s="10" t="n"/>
    </row>
    <row r="497">
      <c r="D497" s="10" t="n"/>
    </row>
    <row r="498">
      <c r="D498" s="10" t="n"/>
    </row>
    <row r="499">
      <c r="D499" s="10" t="n"/>
    </row>
    <row r="500">
      <c r="D500" s="10" t="n"/>
    </row>
    <row r="501">
      <c r="D501" s="10" t="n"/>
    </row>
    <row r="502">
      <c r="D502" s="10" t="n"/>
    </row>
    <row r="503">
      <c r="D503" s="10" t="n"/>
    </row>
    <row r="504">
      <c r="D504" s="10" t="n"/>
    </row>
    <row r="505">
      <c r="D505" s="10" t="n"/>
    </row>
    <row r="506">
      <c r="D506" s="10" t="n"/>
    </row>
    <row r="507">
      <c r="D507" s="10" t="n"/>
    </row>
    <row r="508">
      <c r="D508" s="10" t="n"/>
    </row>
    <row r="509">
      <c r="D509" s="10" t="n"/>
    </row>
    <row r="510">
      <c r="D510" s="10" t="n"/>
    </row>
    <row r="511">
      <c r="D511" s="10" t="n"/>
    </row>
    <row r="512">
      <c r="D512" s="10" t="n"/>
    </row>
    <row r="513">
      <c r="D513" s="10" t="n"/>
    </row>
    <row r="514">
      <c r="D514" s="10" t="n"/>
    </row>
    <row r="515">
      <c r="D515" s="10" t="n"/>
    </row>
    <row r="516">
      <c r="D516" s="10" t="n"/>
    </row>
    <row r="517">
      <c r="D517" s="10" t="n"/>
    </row>
    <row r="518">
      <c r="D518" s="10" t="n"/>
    </row>
    <row r="519">
      <c r="D519" s="10" t="n"/>
    </row>
    <row r="520">
      <c r="D520" s="10" t="n"/>
    </row>
    <row r="521">
      <c r="D521" s="10" t="n"/>
    </row>
    <row r="522">
      <c r="D522" s="10" t="n"/>
    </row>
    <row r="523">
      <c r="D523" s="10" t="n"/>
    </row>
    <row r="524">
      <c r="D524" s="10" t="n"/>
    </row>
    <row r="525">
      <c r="D525" s="10" t="n"/>
    </row>
    <row r="526">
      <c r="D526" s="10" t="n"/>
    </row>
    <row r="527">
      <c r="D527" s="10" t="n"/>
    </row>
    <row r="528">
      <c r="D528" s="10" t="n"/>
    </row>
    <row r="529">
      <c r="D529" s="10" t="n"/>
    </row>
    <row r="530">
      <c r="D530" s="10" t="n"/>
    </row>
    <row r="531">
      <c r="D531" s="10" t="n"/>
    </row>
    <row r="532">
      <c r="D532" s="10" t="n"/>
    </row>
    <row r="533">
      <c r="D533" s="10" t="n"/>
    </row>
    <row r="534">
      <c r="D534" s="10" t="n"/>
    </row>
    <row r="535">
      <c r="D535" s="10" t="n"/>
    </row>
    <row r="536">
      <c r="D536" s="10" t="n"/>
    </row>
    <row r="537">
      <c r="D537" s="10" t="n"/>
    </row>
    <row r="538">
      <c r="D538" s="10" t="n"/>
    </row>
    <row r="539">
      <c r="D539" s="10" t="n"/>
    </row>
    <row r="540">
      <c r="D540" s="10" t="n"/>
    </row>
    <row r="541">
      <c r="D541" s="10" t="n"/>
    </row>
    <row r="542">
      <c r="D542" s="10" t="n"/>
    </row>
    <row r="543">
      <c r="D543" s="10" t="n"/>
    </row>
    <row r="544">
      <c r="D544" s="10" t="n"/>
    </row>
    <row r="545">
      <c r="D545" s="10" t="n"/>
    </row>
    <row r="546">
      <c r="D546" s="10" t="n"/>
    </row>
    <row r="547">
      <c r="D547" s="10" t="n"/>
    </row>
    <row r="548">
      <c r="D548" s="10" t="n"/>
    </row>
    <row r="549">
      <c r="D549" s="10" t="n"/>
    </row>
    <row r="550">
      <c r="D550" s="10" t="n"/>
    </row>
    <row r="551">
      <c r="D551" s="10" t="n"/>
    </row>
    <row r="552">
      <c r="D552" s="10" t="n"/>
    </row>
    <row r="553">
      <c r="D553" s="10" t="n"/>
    </row>
    <row r="554">
      <c r="D554" s="10" t="n"/>
    </row>
    <row r="555">
      <c r="D555" s="10" t="n"/>
    </row>
    <row r="556">
      <c r="D556" s="10" t="n"/>
    </row>
    <row r="557">
      <c r="D557" s="10" t="n"/>
    </row>
    <row r="558">
      <c r="D558" s="10" t="n"/>
    </row>
    <row r="559">
      <c r="D559" s="10" t="n"/>
    </row>
    <row r="560">
      <c r="D560" s="10" t="n"/>
    </row>
    <row r="561">
      <c r="D561" s="10" t="n"/>
    </row>
    <row r="562">
      <c r="D562" s="10" t="n"/>
    </row>
    <row r="563">
      <c r="D563" s="10" t="n"/>
    </row>
    <row r="564">
      <c r="D564" s="10" t="n"/>
    </row>
    <row r="565">
      <c r="D565" s="10" t="n"/>
    </row>
    <row r="566">
      <c r="D566" s="10" t="n"/>
    </row>
    <row r="567">
      <c r="D567" s="10" t="n"/>
    </row>
    <row r="568">
      <c r="D568" s="10" t="n"/>
    </row>
    <row r="569">
      <c r="D569" s="10" t="n"/>
    </row>
    <row r="570">
      <c r="D570" s="10" t="n"/>
    </row>
    <row r="571">
      <c r="D571" s="10" t="n"/>
    </row>
    <row r="572">
      <c r="D572" s="10" t="n"/>
    </row>
    <row r="573">
      <c r="D573" s="10" t="n"/>
    </row>
    <row r="574">
      <c r="D574" s="10" t="n"/>
    </row>
    <row r="575">
      <c r="D575" s="10" t="n"/>
    </row>
    <row r="576">
      <c r="D576" s="10" t="n"/>
    </row>
    <row r="577">
      <c r="D577" s="10" t="n"/>
    </row>
    <row r="578">
      <c r="D578" s="10" t="n"/>
    </row>
    <row r="579">
      <c r="D579" s="10" t="n"/>
    </row>
    <row r="580">
      <c r="D580" s="10" t="n"/>
    </row>
    <row r="581">
      <c r="D581" s="10" t="n"/>
    </row>
    <row r="582">
      <c r="D582" s="10" t="n"/>
    </row>
    <row r="583">
      <c r="D583" s="10" t="n"/>
    </row>
    <row r="584">
      <c r="D584" s="10" t="n"/>
    </row>
    <row r="585">
      <c r="D585" s="10" t="n"/>
    </row>
    <row r="586">
      <c r="D586" s="10" t="n"/>
    </row>
    <row r="587">
      <c r="D587" s="10" t="n"/>
    </row>
    <row r="588">
      <c r="D588" s="10" t="n"/>
    </row>
    <row r="589">
      <c r="D589" s="10" t="n"/>
    </row>
    <row r="590">
      <c r="D590" s="10" t="n"/>
    </row>
    <row r="591">
      <c r="D591" s="10" t="n"/>
    </row>
    <row r="592">
      <c r="D592" s="10" t="n"/>
    </row>
    <row r="593">
      <c r="D593" s="10" t="n"/>
    </row>
    <row r="594">
      <c r="D594" s="10" t="n"/>
    </row>
    <row r="595">
      <c r="D595" s="10" t="n"/>
    </row>
    <row r="596">
      <c r="D596" s="10" t="n"/>
    </row>
    <row r="597">
      <c r="D597" s="10" t="n"/>
    </row>
    <row r="598">
      <c r="D598" s="10" t="n"/>
    </row>
    <row r="599">
      <c r="D599" s="10" t="n"/>
    </row>
    <row r="600">
      <c r="D600" s="10" t="n"/>
    </row>
    <row r="601">
      <c r="D601" s="10" t="n"/>
    </row>
    <row r="602">
      <c r="D602" s="10" t="n"/>
    </row>
    <row r="603">
      <c r="D603" s="10" t="n"/>
    </row>
    <row r="604">
      <c r="D604" s="10" t="n"/>
    </row>
    <row r="605">
      <c r="D605" s="10" t="n"/>
    </row>
    <row r="606">
      <c r="D606" s="10" t="n"/>
    </row>
    <row r="607">
      <c r="D607" s="10" t="n"/>
    </row>
    <row r="608">
      <c r="D608" s="10" t="n"/>
    </row>
    <row r="609">
      <c r="D609" s="10" t="n"/>
    </row>
    <row r="610">
      <c r="D610" s="10" t="n"/>
    </row>
    <row r="611">
      <c r="D611" s="10" t="n"/>
    </row>
    <row r="612">
      <c r="D612" s="10" t="n"/>
    </row>
    <row r="613">
      <c r="D613" s="10" t="n"/>
    </row>
    <row r="614">
      <c r="D614" s="10" t="n"/>
    </row>
    <row r="615">
      <c r="D615" s="10" t="n"/>
    </row>
    <row r="616">
      <c r="D616" s="10" t="n"/>
    </row>
    <row r="617">
      <c r="D617" s="10" t="n"/>
    </row>
    <row r="618">
      <c r="D618" s="10" t="n"/>
    </row>
    <row r="619">
      <c r="D619" s="10" t="n"/>
    </row>
    <row r="620">
      <c r="D620" s="10" t="n"/>
    </row>
    <row r="621">
      <c r="D621" s="10" t="n"/>
    </row>
    <row r="622">
      <c r="D622" s="10" t="n"/>
    </row>
    <row r="623">
      <c r="D623" s="10" t="n"/>
    </row>
    <row r="624">
      <c r="D624" s="10" t="n"/>
    </row>
    <row r="625">
      <c r="D625" s="10" t="n"/>
    </row>
    <row r="626">
      <c r="D626" s="10" t="n"/>
    </row>
    <row r="627">
      <c r="D627" s="10" t="n"/>
    </row>
    <row r="628">
      <c r="D628" s="10" t="n"/>
    </row>
    <row r="629">
      <c r="D629" s="10" t="n"/>
    </row>
    <row r="630">
      <c r="D630" s="10" t="n"/>
    </row>
    <row r="631">
      <c r="D631" s="10" t="n"/>
    </row>
    <row r="632">
      <c r="D632" s="10" t="n"/>
    </row>
    <row r="633">
      <c r="D633" s="10" t="n"/>
    </row>
    <row r="634">
      <c r="D634" s="10" t="n"/>
    </row>
    <row r="635">
      <c r="D635" s="10" t="n"/>
    </row>
    <row r="636">
      <c r="D636" s="10" t="n"/>
    </row>
    <row r="637">
      <c r="D637" s="10" t="n"/>
    </row>
    <row r="638">
      <c r="D638" s="10" t="n"/>
    </row>
    <row r="639">
      <c r="D639" s="10" t="n"/>
    </row>
    <row r="640">
      <c r="D640" s="10" t="n"/>
    </row>
    <row r="641">
      <c r="D641" s="10" t="n"/>
    </row>
    <row r="642">
      <c r="D642" s="10" t="n"/>
    </row>
    <row r="643">
      <c r="D643" s="10" t="n"/>
    </row>
    <row r="644">
      <c r="D644" s="10" t="n"/>
    </row>
    <row r="645">
      <c r="D645" s="10" t="n"/>
    </row>
    <row r="646">
      <c r="D646" s="10" t="n"/>
    </row>
    <row r="647">
      <c r="D647" s="10" t="n"/>
    </row>
    <row r="648">
      <c r="D648" s="10" t="n"/>
    </row>
    <row r="649">
      <c r="D649" s="10" t="n"/>
    </row>
    <row r="650">
      <c r="D650" s="10" t="n"/>
    </row>
    <row r="651">
      <c r="D651" s="10" t="n"/>
    </row>
    <row r="652">
      <c r="D652" s="10" t="n"/>
    </row>
    <row r="653">
      <c r="D653" s="10" t="n"/>
    </row>
    <row r="654">
      <c r="D654" s="10" t="n"/>
    </row>
    <row r="655">
      <c r="D655" s="10" t="n"/>
    </row>
    <row r="656">
      <c r="D656" s="10" t="n"/>
    </row>
    <row r="657">
      <c r="D657" s="10" t="n"/>
    </row>
    <row r="658">
      <c r="D658" s="10" t="n"/>
    </row>
    <row r="659">
      <c r="D659" s="10" t="n"/>
    </row>
    <row r="660">
      <c r="D660" s="10" t="n"/>
    </row>
    <row r="661">
      <c r="D661" s="10" t="n"/>
    </row>
    <row r="662">
      <c r="D662" s="10" t="n"/>
    </row>
    <row r="663">
      <c r="D663" s="10" t="n"/>
    </row>
    <row r="664">
      <c r="D664" s="10" t="n"/>
    </row>
    <row r="665">
      <c r="D665" s="10" t="n"/>
    </row>
    <row r="666">
      <c r="D666" s="10" t="n"/>
    </row>
    <row r="667">
      <c r="D667" s="10" t="n"/>
    </row>
    <row r="668">
      <c r="D668" s="10" t="n"/>
    </row>
    <row r="669">
      <c r="D669" s="10" t="n"/>
    </row>
    <row r="670">
      <c r="D670" s="10" t="n"/>
    </row>
    <row r="671">
      <c r="D671" s="10" t="n"/>
    </row>
    <row r="672">
      <c r="D672" s="10" t="n"/>
    </row>
    <row r="673">
      <c r="D673" s="10" t="n"/>
    </row>
    <row r="674">
      <c r="D674" s="10" t="n"/>
    </row>
    <row r="675">
      <c r="D675" s="10" t="n"/>
    </row>
    <row r="676">
      <c r="D676" s="10" t="n"/>
    </row>
    <row r="677">
      <c r="D677" s="10" t="n"/>
    </row>
    <row r="678">
      <c r="D678" s="10" t="n"/>
    </row>
    <row r="679">
      <c r="D679" s="10" t="n"/>
    </row>
    <row r="680">
      <c r="D680" s="10" t="n"/>
    </row>
    <row r="681">
      <c r="D681" s="10" t="n"/>
    </row>
    <row r="682">
      <c r="D682" s="10" t="n"/>
    </row>
    <row r="683">
      <c r="D683" s="10" t="n"/>
    </row>
    <row r="684">
      <c r="D684" s="10" t="n"/>
    </row>
    <row r="685">
      <c r="D685" s="10" t="n"/>
    </row>
    <row r="686">
      <c r="D686" s="10" t="n"/>
    </row>
    <row r="687">
      <c r="D687" s="10" t="n"/>
    </row>
    <row r="688">
      <c r="D688" s="10" t="n"/>
    </row>
    <row r="689">
      <c r="D689" s="10" t="n"/>
    </row>
    <row r="690">
      <c r="D690" s="10" t="n"/>
    </row>
    <row r="691">
      <c r="D691" s="10" t="n"/>
    </row>
    <row r="692">
      <c r="D692" s="10" t="n"/>
    </row>
    <row r="693">
      <c r="D693" s="10" t="n"/>
    </row>
    <row r="694">
      <c r="D694" s="10" t="n"/>
    </row>
    <row r="695">
      <c r="D695" s="10" t="n"/>
    </row>
    <row r="696">
      <c r="D696" s="10" t="n"/>
    </row>
    <row r="697">
      <c r="D697" s="10" t="n"/>
    </row>
    <row r="698">
      <c r="D698" s="10" t="n"/>
    </row>
    <row r="699">
      <c r="D699" s="10" t="n"/>
    </row>
    <row r="700">
      <c r="D700" s="10" t="n"/>
    </row>
    <row r="701">
      <c r="D701" s="10" t="n"/>
    </row>
    <row r="702">
      <c r="D702" s="10" t="n"/>
    </row>
    <row r="703">
      <c r="D703" s="10" t="n"/>
    </row>
    <row r="704">
      <c r="D704" s="10" t="n"/>
    </row>
    <row r="705">
      <c r="D705" s="10" t="n"/>
    </row>
    <row r="706">
      <c r="D706" s="10" t="n"/>
    </row>
    <row r="707">
      <c r="D707" s="10" t="n"/>
    </row>
    <row r="708">
      <c r="D708" s="10" t="n"/>
    </row>
    <row r="709">
      <c r="D709" s="10" t="n"/>
    </row>
    <row r="710">
      <c r="D710" s="10" t="n"/>
    </row>
    <row r="711">
      <c r="D711" s="10" t="n"/>
    </row>
    <row r="712">
      <c r="D712" s="10" t="n"/>
    </row>
    <row r="713">
      <c r="D713" s="10" t="n"/>
    </row>
    <row r="714">
      <c r="D714" s="10" t="n"/>
    </row>
    <row r="715">
      <c r="D715" s="10" t="n"/>
    </row>
    <row r="716">
      <c r="D716" s="10" t="n"/>
    </row>
    <row r="717">
      <c r="D717" s="10" t="n"/>
    </row>
    <row r="718">
      <c r="D718" s="10" t="n"/>
    </row>
    <row r="719">
      <c r="D719" s="10" t="n"/>
    </row>
    <row r="720">
      <c r="D720" s="10" t="n"/>
    </row>
    <row r="721">
      <c r="D721" s="10" t="n"/>
    </row>
    <row r="722">
      <c r="D722" s="10" t="n"/>
    </row>
    <row r="723">
      <c r="D723" s="10" t="n"/>
    </row>
    <row r="724">
      <c r="D724" s="10" t="n"/>
    </row>
    <row r="725">
      <c r="D725" s="10" t="n"/>
    </row>
    <row r="726">
      <c r="D726" s="10" t="n"/>
    </row>
    <row r="727">
      <c r="D727" s="10" t="n"/>
    </row>
    <row r="728">
      <c r="D728" s="10" t="n"/>
    </row>
    <row r="729">
      <c r="D729" s="10" t="n"/>
    </row>
    <row r="730">
      <c r="D730" s="10" t="n"/>
    </row>
    <row r="731">
      <c r="D731" s="10" t="n"/>
    </row>
    <row r="732">
      <c r="D732" s="10" t="n"/>
    </row>
    <row r="733">
      <c r="D733" s="10" t="n"/>
    </row>
    <row r="734">
      <c r="D734" s="10" t="n"/>
    </row>
    <row r="735">
      <c r="D735" s="10" t="n"/>
    </row>
    <row r="736">
      <c r="D736" s="10" t="n"/>
    </row>
    <row r="737">
      <c r="D737" s="10" t="n"/>
    </row>
    <row r="738">
      <c r="D738" s="10" t="n"/>
    </row>
    <row r="739">
      <c r="D739" s="10" t="n"/>
    </row>
    <row r="740">
      <c r="D740" s="10" t="n"/>
    </row>
    <row r="741">
      <c r="D741" s="10" t="n"/>
    </row>
    <row r="742">
      <c r="D742" s="10" t="n"/>
    </row>
    <row r="743">
      <c r="D743" s="10" t="n"/>
    </row>
    <row r="744">
      <c r="D744" s="10" t="n"/>
    </row>
    <row r="745">
      <c r="D745" s="10" t="n"/>
    </row>
    <row r="746">
      <c r="D746" s="10" t="n"/>
    </row>
    <row r="747">
      <c r="D747" s="10" t="n"/>
    </row>
    <row r="748">
      <c r="D748" s="10" t="n"/>
    </row>
    <row r="749">
      <c r="D749" s="10" t="n"/>
    </row>
    <row r="750">
      <c r="D750" s="10" t="n"/>
    </row>
    <row r="751">
      <c r="D751" s="10" t="n"/>
    </row>
    <row r="752">
      <c r="D752" s="10" t="n"/>
    </row>
    <row r="753">
      <c r="D753" s="10" t="n"/>
    </row>
    <row r="754">
      <c r="D754" s="10" t="n"/>
    </row>
    <row r="755">
      <c r="D755" s="10" t="n"/>
    </row>
    <row r="756">
      <c r="D756" s="10" t="n"/>
    </row>
    <row r="757">
      <c r="D757" s="10" t="n"/>
    </row>
    <row r="758">
      <c r="D758" s="10" t="n"/>
    </row>
    <row r="759">
      <c r="D759" s="10" t="n"/>
    </row>
    <row r="760">
      <c r="D760" s="10" t="n"/>
    </row>
    <row r="761">
      <c r="D761" s="10" t="n"/>
    </row>
    <row r="762">
      <c r="D762" s="10" t="n"/>
    </row>
    <row r="763">
      <c r="D763" s="10" t="n"/>
    </row>
    <row r="764">
      <c r="D764" s="10" t="n"/>
    </row>
    <row r="765">
      <c r="D765" s="10" t="n"/>
    </row>
    <row r="766">
      <c r="D766" s="10" t="n"/>
    </row>
    <row r="767">
      <c r="D767" s="10" t="n"/>
    </row>
    <row r="768">
      <c r="D768" s="10" t="n"/>
    </row>
    <row r="769">
      <c r="D769" s="10" t="n"/>
    </row>
    <row r="770">
      <c r="D770" s="10" t="n"/>
    </row>
    <row r="771">
      <c r="D771" s="10" t="n"/>
    </row>
    <row r="772">
      <c r="D772" s="10" t="n"/>
    </row>
    <row r="773">
      <c r="D773" s="10" t="n"/>
    </row>
    <row r="774">
      <c r="D774" s="10" t="n"/>
    </row>
    <row r="775">
      <c r="D775" s="10" t="n"/>
    </row>
    <row r="776">
      <c r="D776" s="10" t="n"/>
    </row>
    <row r="777">
      <c r="D777" s="10" t="n"/>
    </row>
    <row r="778">
      <c r="D778" s="10" t="n"/>
    </row>
    <row r="779">
      <c r="D779" s="10" t="n"/>
    </row>
    <row r="780">
      <c r="D780" s="10" t="n"/>
    </row>
    <row r="781">
      <c r="D781" s="10" t="n"/>
    </row>
    <row r="782">
      <c r="D782" s="10" t="n"/>
    </row>
    <row r="783">
      <c r="D783" s="10" t="n"/>
    </row>
    <row r="784">
      <c r="D784" s="10" t="n"/>
    </row>
    <row r="785">
      <c r="D785" s="10" t="n"/>
    </row>
    <row r="786">
      <c r="D786" s="10" t="n"/>
    </row>
    <row r="787">
      <c r="D787" s="10" t="n"/>
    </row>
    <row r="788">
      <c r="D788" s="10" t="n"/>
    </row>
    <row r="789">
      <c r="D789" s="10" t="n"/>
    </row>
    <row r="790">
      <c r="D790" s="10" t="n"/>
    </row>
    <row r="791">
      <c r="D791" s="10" t="n"/>
    </row>
    <row r="792">
      <c r="D792" s="10" t="n"/>
    </row>
    <row r="793">
      <c r="D793" s="10" t="n"/>
    </row>
    <row r="794">
      <c r="D794" s="10" t="n"/>
    </row>
    <row r="795">
      <c r="D795" s="10" t="n"/>
    </row>
    <row r="796">
      <c r="D796" s="10" t="n"/>
    </row>
    <row r="797">
      <c r="D797" s="10" t="n"/>
    </row>
    <row r="798">
      <c r="D798" s="10" t="n"/>
    </row>
    <row r="799">
      <c r="D799" s="10" t="n"/>
    </row>
    <row r="800">
      <c r="D800" s="10" t="n"/>
    </row>
    <row r="801">
      <c r="D801" s="10" t="n"/>
    </row>
    <row r="802">
      <c r="D802" s="10" t="n"/>
    </row>
    <row r="803">
      <c r="D803" s="10" t="n"/>
    </row>
    <row r="804">
      <c r="D804" s="10" t="n"/>
    </row>
    <row r="805">
      <c r="D805" s="10" t="n"/>
    </row>
    <row r="806">
      <c r="D806" s="10" t="n"/>
    </row>
    <row r="807">
      <c r="D807" s="10" t="n"/>
    </row>
    <row r="808">
      <c r="D808" s="10" t="n"/>
    </row>
    <row r="809">
      <c r="D809" s="10" t="n"/>
    </row>
    <row r="810">
      <c r="D810" s="10" t="n"/>
    </row>
    <row r="811">
      <c r="D811" s="10" t="n"/>
    </row>
    <row r="812">
      <c r="D812" s="10" t="n"/>
    </row>
    <row r="813">
      <c r="D813" s="10" t="n"/>
    </row>
    <row r="814">
      <c r="D814" s="10" t="n"/>
    </row>
    <row r="815">
      <c r="D815" s="10" t="n"/>
    </row>
    <row r="816">
      <c r="D816" s="10" t="n"/>
    </row>
    <row r="817">
      <c r="D817" s="10" t="n"/>
    </row>
    <row r="818">
      <c r="D818" s="10" t="n"/>
    </row>
    <row r="819">
      <c r="D819" s="10" t="n"/>
    </row>
    <row r="820">
      <c r="D820" s="10" t="n"/>
    </row>
    <row r="821">
      <c r="D821" s="10" t="n"/>
    </row>
    <row r="822">
      <c r="D822" s="10" t="n"/>
    </row>
    <row r="823">
      <c r="D823" s="10" t="n"/>
    </row>
    <row r="824">
      <c r="D824" s="10" t="n"/>
    </row>
    <row r="825">
      <c r="D825" s="10" t="n"/>
    </row>
    <row r="826">
      <c r="D826" s="10" t="n"/>
    </row>
    <row r="827">
      <c r="D827" s="10" t="n"/>
    </row>
    <row r="828">
      <c r="D828" s="10" t="n"/>
    </row>
    <row r="829">
      <c r="D829" s="10" t="n"/>
    </row>
    <row r="830">
      <c r="D830" s="10" t="n"/>
    </row>
    <row r="831">
      <c r="D831" s="10" t="n"/>
    </row>
    <row r="832">
      <c r="D832" s="10" t="n"/>
    </row>
    <row r="833">
      <c r="D833" s="10" t="n"/>
    </row>
    <row r="834">
      <c r="D834" s="10" t="n"/>
    </row>
    <row r="835">
      <c r="D835" s="10" t="n"/>
    </row>
    <row r="836">
      <c r="D836" s="10" t="n"/>
    </row>
    <row r="837">
      <c r="D837" s="10" t="n"/>
    </row>
    <row r="838">
      <c r="D838" s="10" t="n"/>
    </row>
    <row r="839">
      <c r="D839" s="10" t="n"/>
    </row>
    <row r="840">
      <c r="D840" s="10" t="n"/>
    </row>
    <row r="841">
      <c r="D841" s="10" t="n"/>
    </row>
    <row r="842">
      <c r="D842" s="10" t="n"/>
    </row>
    <row r="843">
      <c r="D843" s="10" t="n"/>
    </row>
    <row r="844">
      <c r="D844" s="10" t="n"/>
    </row>
    <row r="845">
      <c r="D845" s="10" t="n"/>
    </row>
    <row r="846">
      <c r="D846" s="10" t="n"/>
    </row>
    <row r="847">
      <c r="D847" s="10" t="n"/>
    </row>
    <row r="848">
      <c r="D848" s="10" t="n"/>
    </row>
    <row r="849">
      <c r="D849" s="10" t="n"/>
    </row>
    <row r="850">
      <c r="D850" s="10" t="n"/>
    </row>
    <row r="851">
      <c r="D851" s="10" t="n"/>
    </row>
    <row r="852">
      <c r="D852" s="10" t="n"/>
    </row>
    <row r="853">
      <c r="D853" s="10" t="n"/>
    </row>
    <row r="854">
      <c r="D854" s="10" t="n"/>
    </row>
    <row r="855">
      <c r="D855" s="10" t="n"/>
    </row>
    <row r="856">
      <c r="D856" s="10" t="n"/>
    </row>
    <row r="857">
      <c r="D857" s="10" t="n"/>
    </row>
    <row r="858">
      <c r="D858" s="10" t="n"/>
    </row>
    <row r="859">
      <c r="D859" s="10" t="n"/>
    </row>
    <row r="860">
      <c r="D860" s="10" t="n"/>
    </row>
    <row r="861">
      <c r="D861" s="10" t="n"/>
    </row>
    <row r="862">
      <c r="D862" s="10" t="n"/>
    </row>
    <row r="863">
      <c r="D863" s="10" t="n"/>
    </row>
    <row r="864">
      <c r="D864" s="10" t="n"/>
    </row>
    <row r="865">
      <c r="D865" s="10" t="n"/>
    </row>
    <row r="866">
      <c r="D866" s="10" t="n"/>
    </row>
    <row r="867">
      <c r="D867" s="10" t="n"/>
    </row>
    <row r="868">
      <c r="D868" s="10" t="n"/>
    </row>
    <row r="869">
      <c r="D869" s="10" t="n"/>
    </row>
    <row r="870">
      <c r="D870" s="10" t="n"/>
    </row>
    <row r="871">
      <c r="D871" s="10" t="n"/>
    </row>
    <row r="872">
      <c r="D872" s="10" t="n"/>
    </row>
    <row r="873">
      <c r="D873" s="10" t="n"/>
    </row>
    <row r="874">
      <c r="D874" s="10" t="n"/>
    </row>
    <row r="875">
      <c r="D875" s="10" t="n"/>
    </row>
    <row r="876">
      <c r="D876" s="10" t="n"/>
    </row>
    <row r="877">
      <c r="D877" s="10" t="n"/>
    </row>
    <row r="878">
      <c r="D878" s="10" t="n"/>
    </row>
    <row r="879">
      <c r="D879" s="10" t="n"/>
    </row>
    <row r="880">
      <c r="D880" s="10" t="n"/>
    </row>
    <row r="881">
      <c r="D881" s="10" t="n"/>
    </row>
    <row r="882">
      <c r="D882" s="10" t="n"/>
    </row>
    <row r="883">
      <c r="D883" s="10" t="n"/>
    </row>
    <row r="884">
      <c r="D884" s="10" t="n"/>
    </row>
    <row r="885">
      <c r="D885" s="10" t="n"/>
    </row>
    <row r="886">
      <c r="D886" s="10" t="n"/>
    </row>
    <row r="887">
      <c r="D887" s="10" t="n"/>
    </row>
    <row r="888">
      <c r="D888" s="10" t="n"/>
    </row>
    <row r="889">
      <c r="D889" s="10" t="n"/>
    </row>
    <row r="890">
      <c r="D890" s="10" t="n"/>
    </row>
    <row r="891">
      <c r="D891" s="10" t="n"/>
    </row>
    <row r="892">
      <c r="D892" s="10" t="n"/>
    </row>
    <row r="893">
      <c r="D893" s="10" t="n"/>
    </row>
    <row r="894">
      <c r="D894" s="10" t="n"/>
    </row>
    <row r="895">
      <c r="D895" s="10" t="n"/>
    </row>
    <row r="896">
      <c r="D896" s="10" t="n"/>
    </row>
    <row r="897">
      <c r="D897" s="10" t="n"/>
    </row>
    <row r="898">
      <c r="D898" s="10" t="n"/>
    </row>
    <row r="899">
      <c r="D899" s="10" t="n"/>
    </row>
    <row r="900">
      <c r="D900" s="10" t="n"/>
    </row>
    <row r="901">
      <c r="D901" s="10" t="n"/>
    </row>
    <row r="902">
      <c r="D902" s="10" t="n"/>
    </row>
    <row r="903">
      <c r="D903" s="10" t="n"/>
    </row>
    <row r="904">
      <c r="D904" s="10" t="n"/>
    </row>
    <row r="905">
      <c r="D905" s="10" t="n"/>
    </row>
    <row r="906">
      <c r="D906" s="10" t="n"/>
    </row>
    <row r="907">
      <c r="D907" s="10" t="n"/>
    </row>
    <row r="908">
      <c r="D908" s="10" t="n"/>
    </row>
    <row r="909">
      <c r="D909" s="10" t="n"/>
    </row>
    <row r="910">
      <c r="D910" s="10" t="n"/>
    </row>
    <row r="911">
      <c r="D911" s="10" t="n"/>
    </row>
    <row r="912">
      <c r="D912" s="10" t="n"/>
    </row>
    <row r="913">
      <c r="D913" s="10" t="n"/>
    </row>
    <row r="914">
      <c r="D914" s="10" t="n"/>
    </row>
    <row r="915">
      <c r="D915" s="10" t="n"/>
    </row>
    <row r="916">
      <c r="D916" s="10" t="n"/>
    </row>
    <row r="917">
      <c r="D917" s="10" t="n"/>
    </row>
    <row r="918">
      <c r="D918" s="10" t="n"/>
    </row>
    <row r="919">
      <c r="D919" s="10" t="n"/>
    </row>
    <row r="920">
      <c r="D920" s="10" t="n"/>
    </row>
    <row r="921">
      <c r="D921" s="10" t="n"/>
    </row>
    <row r="922">
      <c r="D922" s="10" t="n"/>
    </row>
    <row r="923">
      <c r="D923" s="10" t="n"/>
    </row>
    <row r="924">
      <c r="D924" s="10" t="n"/>
    </row>
    <row r="925">
      <c r="D925" s="10" t="n"/>
    </row>
    <row r="926">
      <c r="D926" s="10" t="n"/>
    </row>
    <row r="927">
      <c r="D927" s="10" t="n"/>
    </row>
    <row r="928">
      <c r="D928" s="10" t="n"/>
    </row>
    <row r="929">
      <c r="D929" s="10" t="n"/>
    </row>
    <row r="930">
      <c r="D930" s="10" t="n"/>
    </row>
    <row r="931">
      <c r="D931" s="10" t="n"/>
    </row>
    <row r="932">
      <c r="D932" s="10" t="n"/>
    </row>
    <row r="933">
      <c r="D933" s="10" t="n"/>
    </row>
    <row r="934">
      <c r="D934" s="10" t="n"/>
    </row>
    <row r="935">
      <c r="D935" s="10" t="n"/>
    </row>
    <row r="936">
      <c r="D936" s="10" t="n"/>
    </row>
    <row r="937">
      <c r="D937" s="10" t="n"/>
    </row>
    <row r="938">
      <c r="D938" s="10" t="n"/>
    </row>
    <row r="939">
      <c r="D939" s="10" t="n"/>
    </row>
    <row r="940">
      <c r="D940" s="10" t="n"/>
    </row>
    <row r="941">
      <c r="D941" s="10" t="n"/>
    </row>
    <row r="942">
      <c r="D942" s="10" t="n"/>
    </row>
    <row r="943">
      <c r="D943" s="10" t="n"/>
    </row>
    <row r="944">
      <c r="D944" s="10" t="n"/>
    </row>
    <row r="945">
      <c r="D945" s="10" t="n"/>
    </row>
    <row r="946">
      <c r="D946" s="10" t="n"/>
    </row>
    <row r="947">
      <c r="D947" s="10" t="n"/>
    </row>
    <row r="948">
      <c r="D948" s="10" t="n"/>
    </row>
    <row r="949">
      <c r="D949" s="10" t="n"/>
    </row>
    <row r="950">
      <c r="D950" s="10" t="n"/>
    </row>
    <row r="951">
      <c r="D951" s="10" t="n"/>
    </row>
    <row r="952">
      <c r="D952" s="10" t="n"/>
    </row>
    <row r="953">
      <c r="D953" s="10" t="n"/>
    </row>
    <row r="954">
      <c r="D954" s="10" t="n"/>
    </row>
    <row r="955">
      <c r="D955" s="10" t="n"/>
    </row>
    <row r="956">
      <c r="D956" s="10" t="n"/>
    </row>
    <row r="957">
      <c r="D957" s="10" t="n"/>
    </row>
    <row r="958">
      <c r="D958" s="10" t="n"/>
    </row>
    <row r="959">
      <c r="D959" s="10" t="n"/>
    </row>
    <row r="960">
      <c r="D960" s="10" t="n"/>
    </row>
    <row r="961">
      <c r="D961" s="10" t="n"/>
    </row>
    <row r="962">
      <c r="D962" s="10" t="n"/>
    </row>
    <row r="963">
      <c r="D963" s="10" t="n"/>
    </row>
    <row r="964">
      <c r="D964" s="10" t="n"/>
    </row>
    <row r="965">
      <c r="D965" s="10" t="n"/>
    </row>
    <row r="966">
      <c r="D966" s="10" t="n"/>
    </row>
    <row r="967">
      <c r="D967" s="10" t="n"/>
    </row>
    <row r="968">
      <c r="D968" s="10" t="n"/>
    </row>
    <row r="969">
      <c r="D969" s="10" t="n"/>
    </row>
    <row r="970">
      <c r="D970" s="10" t="n"/>
    </row>
    <row r="971">
      <c r="D971" s="10" t="n"/>
    </row>
    <row r="972">
      <c r="D972" s="10" t="n"/>
    </row>
    <row r="973">
      <c r="D973" s="10" t="n"/>
    </row>
    <row r="974">
      <c r="D974" s="10" t="n"/>
    </row>
    <row r="975">
      <c r="D975" s="10" t="n"/>
    </row>
    <row r="976">
      <c r="D976" s="10" t="n"/>
    </row>
    <row r="977">
      <c r="D977" s="10" t="n"/>
    </row>
    <row r="978">
      <c r="D978" s="10" t="n"/>
    </row>
    <row r="979">
      <c r="D979" s="10" t="n"/>
    </row>
    <row r="980">
      <c r="D980" s="10" t="n"/>
    </row>
    <row r="981">
      <c r="D981" s="10" t="n"/>
    </row>
    <row r="982">
      <c r="D982" s="10" t="n"/>
    </row>
    <row r="983">
      <c r="D983" s="10" t="n"/>
    </row>
    <row r="984">
      <c r="D984" s="10" t="n"/>
    </row>
    <row r="985">
      <c r="D985" s="10" t="n"/>
    </row>
    <row r="986">
      <c r="D986" s="10" t="n"/>
    </row>
    <row r="987">
      <c r="D987" s="10" t="n"/>
    </row>
    <row r="988">
      <c r="D988" s="10" t="n"/>
    </row>
    <row r="989">
      <c r="D989" s="10" t="n"/>
    </row>
    <row r="990">
      <c r="D990" s="10" t="n"/>
    </row>
    <row r="991">
      <c r="D991" s="10" t="n"/>
    </row>
    <row r="992">
      <c r="D992" s="10" t="n"/>
    </row>
    <row r="993">
      <c r="D993" s="10" t="n"/>
    </row>
    <row r="994">
      <c r="D994" s="10" t="n"/>
    </row>
    <row r="995">
      <c r="D995" s="10" t="n"/>
    </row>
    <row r="996">
      <c r="D996" s="10" t="n"/>
    </row>
    <row r="997">
      <c r="D997" s="10" t="n"/>
    </row>
    <row r="998">
      <c r="D998" s="10" t="n"/>
    </row>
    <row r="999">
      <c r="D999" s="10" t="n"/>
    </row>
    <row r="1000">
      <c r="D1000" s="10" t="n"/>
    </row>
    <row r="1001">
      <c r="D1001" s="10" t="n"/>
    </row>
    <row r="1002">
      <c r="D1002" s="10" t="n"/>
    </row>
    <row r="1003">
      <c r="D1003" s="10" t="n"/>
    </row>
    <row r="1004">
      <c r="D1004" s="10" t="n"/>
    </row>
    <row r="1005">
      <c r="D1005" s="10" t="n"/>
    </row>
    <row r="1006">
      <c r="D1006" s="10" t="n"/>
    </row>
    <row r="1007">
      <c r="D1007" s="10" t="n"/>
    </row>
    <row r="1008">
      <c r="D1008" s="10" t="n"/>
    </row>
    <row r="1009">
      <c r="D1009" s="10" t="n"/>
    </row>
    <row r="1010">
      <c r="D1010" s="10" t="n"/>
    </row>
    <row r="1011">
      <c r="D1011" s="10" t="n"/>
    </row>
    <row r="1012">
      <c r="D1012" s="10" t="n"/>
    </row>
    <row r="1013">
      <c r="D1013" s="10" t="n"/>
    </row>
    <row r="1014">
      <c r="D1014" s="10" t="n"/>
    </row>
    <row r="1015">
      <c r="D1015" s="10" t="n"/>
    </row>
    <row r="1016">
      <c r="D1016" s="10" t="n"/>
    </row>
  </sheetData>
  <mergeCells count="30">
    <mergeCell ref="B9:C9"/>
    <mergeCell ref="B10:C10"/>
    <mergeCell ref="B16:C16"/>
    <mergeCell ref="B19:C19"/>
    <mergeCell ref="A1:D1"/>
    <mergeCell ref="C3:D3"/>
    <mergeCell ref="C5:D5"/>
    <mergeCell ref="C6:D6"/>
    <mergeCell ref="C4:D4"/>
    <mergeCell ref="B46:C46"/>
    <mergeCell ref="B23:C23"/>
    <mergeCell ref="B24:C26"/>
    <mergeCell ref="B28:C28"/>
    <mergeCell ref="B29:C29"/>
    <mergeCell ref="B21:C21"/>
    <mergeCell ref="A3:A21"/>
    <mergeCell ref="B43:C43"/>
    <mergeCell ref="B45:C45"/>
    <mergeCell ref="B30:C30"/>
    <mergeCell ref="B31:C31"/>
    <mergeCell ref="A23:A31"/>
    <mergeCell ref="B13:C13"/>
    <mergeCell ref="B14:C14"/>
    <mergeCell ref="B11:C11"/>
    <mergeCell ref="B12:C12"/>
    <mergeCell ref="B37:C37"/>
    <mergeCell ref="A33:A46"/>
    <mergeCell ref="B33:C33"/>
    <mergeCell ref="B35:C35"/>
    <mergeCell ref="B41:C41"/>
  </mergeCells>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CG2"/>
  <sheetViews>
    <sheetView zoomScale="82" workbookViewId="0">
      <pane xSplit="2" ySplit="1" topLeftCell="AK2" activePane="bottomRight" state="frozen"/>
      <selection activeCell="A59" sqref="A59"/>
      <selection pane="topRight" activeCell="A59" sqref="A59"/>
      <selection pane="bottomLeft" activeCell="A59" sqref="A59"/>
      <selection pane="bottomRight" activeCell="BE4" sqref="BE4"/>
    </sheetView>
  </sheetViews>
  <sheetFormatPr baseColWidth="10" defaultColWidth="11" defaultRowHeight="16"/>
  <cols>
    <col width="57.5" customWidth="1" style="236" min="1" max="1"/>
    <col width="29" customWidth="1" style="236" min="3" max="3"/>
    <col width="25.5" customWidth="1" style="236" min="4" max="6"/>
    <col width="17" customWidth="1" style="236" min="7" max="7"/>
    <col width="25.5" customWidth="1" style="236" min="8" max="8"/>
    <col width="20.1640625" customWidth="1" style="236" min="9" max="16"/>
    <col hidden="1" width="20.1640625" customWidth="1" style="236" min="17" max="20"/>
    <col width="20.1640625" customWidth="1" style="236" min="21" max="21"/>
    <col width="18.33203125" customWidth="1" style="236" min="22" max="22"/>
    <col width="41" customWidth="1" style="236" min="23" max="23"/>
    <col width="18.33203125" customWidth="1" style="236" min="24" max="25"/>
    <col width="19.83203125" customWidth="1" style="236" min="26" max="26"/>
    <col hidden="1" width="18.5" customWidth="1" style="236" min="27" max="30"/>
    <col width="20.6640625" customWidth="1" style="236" min="31" max="32"/>
    <col width="18.5" customWidth="1" style="236" min="33" max="53"/>
    <col hidden="1" width="18.5" customWidth="1" style="236" min="54" max="54"/>
    <col width="33.5" customWidth="1" style="236" min="55" max="56"/>
    <col width="31.5" customWidth="1" style="236" min="57" max="62"/>
    <col width="15.5" customWidth="1" style="236" min="63" max="65"/>
  </cols>
  <sheetData>
    <row r="1" ht="218" customFormat="1" customHeight="1" s="1">
      <c r="A1" s="2" t="inlineStr">
        <is>
          <t>Organization Name</t>
        </is>
      </c>
      <c r="B1" s="2" t="inlineStr">
        <is>
          <t>Year</t>
        </is>
      </c>
      <c r="C1" s="2" t="inlineStr">
        <is>
          <t>Organization Name</t>
        </is>
      </c>
      <c r="D1" s="2" t="inlineStr">
        <is>
          <t>Organization Address: Zip Code</t>
        </is>
      </c>
      <c r="E1" s="2" t="inlineStr">
        <is>
          <t>What is the approximate total revenue received from patient fees and reimbursements of services in the past year?</t>
        </is>
      </c>
      <c r="F1" s="2" t="inlineStr">
        <is>
          <t xml:space="preserve">What was your total cash-operating expenditure in the past year? </t>
        </is>
      </c>
      <c r="G1" s="2" t="inlineStr">
        <is>
          <t xml:space="preserve">Total Patients VISITS (sum of above visits) </t>
        </is>
      </c>
      <c r="H1" s="2" t="inlineStr">
        <is>
          <t>Approximately how many volunteer-hours were provided at your clinic within the past year? Please provide your best estimate.</t>
        </is>
      </c>
      <c r="I1" s="3" t="inlineStr">
        <is>
          <t>Number of In-House Imaging Tests in past year</t>
        </is>
      </c>
      <c r="J1" s="3" t="inlineStr">
        <is>
          <t>Number of In-House Lab Tests in past year</t>
        </is>
      </c>
      <c r="K1" s="3" t="inlineStr">
        <is>
          <t>Number of In-House COVID Tests in past year</t>
        </is>
      </c>
      <c r="L1" s="3" t="inlineStr">
        <is>
          <t>Number of COVID Vaccinations in past year provided independently by your clinic (vaccines administered by clinic personnel, not by an outside organization)</t>
        </is>
      </c>
      <c r="M1" s="3" t="inlineStr">
        <is>
          <t>What was the total number of 30-day on-site prescriptions filled or medications dispensed by the clinic in the past year. Note that this is different from the number of medications prescribed by the clinic. Please provide your best estimate.</t>
        </is>
      </c>
      <c r="N1" s="3" t="inlineStr">
        <is>
          <t>% Dental Visits</t>
        </is>
      </c>
      <c r="O1" s="3" t="inlineStr">
        <is>
          <t>% Medical Visits</t>
        </is>
      </c>
      <c r="P1" s="3" t="inlineStr">
        <is>
          <t>% Mental Health Screening/management</t>
        </is>
      </c>
      <c r="Q1" s="3" t="inlineStr">
        <is>
          <t>% Therapy Visits</t>
        </is>
      </c>
      <c r="R1" s="3" t="inlineStr">
        <is>
          <t>% Pharm Visits</t>
        </is>
      </c>
      <c r="S1" s="3" t="inlineStr">
        <is>
          <t>% Social Services</t>
        </is>
      </c>
      <c r="T1" s="3" t="inlineStr">
        <is>
          <t>% Specialty Visits</t>
        </is>
      </c>
      <c r="U1" s="3" t="inlineStr">
        <is>
          <t>% Total</t>
        </is>
      </c>
      <c r="V1" s="3" t="inlineStr">
        <is>
          <t>Number of Dental VISITS</t>
        </is>
      </c>
      <c r="W1" s="3" t="inlineStr">
        <is>
          <t xml:space="preserve">Total Number of all Medical VISITS (both primary care AND specialty visits for both new and established patients) </t>
        </is>
      </c>
      <c r="X1" s="3" t="inlineStr">
        <is>
          <t># Established Medical</t>
        </is>
      </c>
      <c r="Y1" s="3" t="inlineStr">
        <is>
          <t># New Medical</t>
        </is>
      </c>
      <c r="Z1" s="3" t="inlineStr">
        <is>
          <t>Number of Mental Health/Behavioral Health VISITS</t>
        </is>
      </c>
      <c r="AA1" s="3" t="inlineStr">
        <is>
          <t># of Therapy Visits</t>
        </is>
      </c>
      <c r="AB1" s="3" t="inlineStr">
        <is>
          <t># of Pharmaceutical Visits</t>
        </is>
      </c>
      <c r="AC1" s="3" t="inlineStr">
        <is>
          <t># of Social Services/Case Management Visits</t>
        </is>
      </c>
      <c r="AD1" s="3" t="inlineStr">
        <is>
          <t># of Specialty Visits</t>
        </is>
      </c>
      <c r="AE1" s="3" t="inlineStr">
        <is>
          <t xml:space="preserve">Total Patients VISITS (sum of above visits) </t>
        </is>
      </c>
      <c r="AF1" s="4" t="inlineStr">
        <is>
          <t>Total number of patients served in past year (new and established combined)</t>
        </is>
      </c>
      <c r="AG1" s="4" t="inlineStr">
        <is>
          <t>Total number of NEW Patients in Past Year</t>
        </is>
      </c>
      <c r="AH1" s="4" t="inlineStr">
        <is>
          <t>Total Number of Established Patients in Past Year</t>
        </is>
      </c>
      <c r="AI1" s="4" t="inlineStr">
        <is>
          <t>% Diabetes Screening/Management</t>
        </is>
      </c>
      <c r="AJ1" s="4" t="inlineStr">
        <is>
          <t>% HTN Screening/Management</t>
        </is>
      </c>
      <c r="AK1" s="4" t="inlineStr">
        <is>
          <t>% Asthma/COPD Management</t>
        </is>
      </c>
      <c r="AL1" s="4" t="inlineStr">
        <is>
          <t>% Cancer Screening/Management</t>
        </is>
      </c>
      <c r="AM1" s="4" t="inlineStr">
        <is>
          <t>% Obesity Screening/Management</t>
        </is>
      </c>
      <c r="AN1" s="4" t="inlineStr">
        <is>
          <t>% Dental Care</t>
        </is>
      </c>
      <c r="AO1" s="4" t="inlineStr">
        <is>
          <t>% Dermatology Screening &amp; Management</t>
        </is>
      </c>
      <c r="AP1" s="4" t="inlineStr">
        <is>
          <t>% Heart Disease Screening &amp; Management</t>
        </is>
      </c>
      <c r="AQ1" s="4" t="inlineStr">
        <is>
          <t>% Sexual Health Screening/Management</t>
        </is>
      </c>
      <c r="AR1" s="4" t="inlineStr">
        <is>
          <t>% Dyslipidemia/Hypercholesterolemia Screening/Management</t>
        </is>
      </c>
      <c r="AS1" s="4" t="inlineStr">
        <is>
          <t>% Vision Screenings and Exams</t>
        </is>
      </c>
      <c r="AT1" s="4" t="inlineStr">
        <is>
          <t>% Arthritis/Musculoskeletal Screening/Management</t>
        </is>
      </c>
      <c r="AU1" s="4" t="inlineStr">
        <is>
          <t>% Mental Health Screening/management</t>
        </is>
      </c>
      <c r="AV1" s="4" t="inlineStr">
        <is>
          <t>% Physicals (school, sport, or general)</t>
        </is>
      </c>
      <c r="AW1" s="4" t="inlineStr">
        <is>
          <t>% Acute Injury Management</t>
        </is>
      </c>
      <c r="AX1" s="4" t="inlineStr">
        <is>
          <t xml:space="preserve">% Hearing Screening and Exam </t>
        </is>
      </c>
      <c r="AY1" s="4" t="inlineStr">
        <is>
          <t>% COVID testing/immunization</t>
        </is>
      </c>
      <c r="AZ1" s="4" t="inlineStr">
        <is>
          <t>% Other Immunizations (ex: shingles, pneumonia, COVID, etc)</t>
        </is>
      </c>
      <c r="BA1" s="4" t="inlineStr">
        <is>
          <t>% Influenza Immunization</t>
        </is>
      </c>
      <c r="BB1" s="4" t="inlineStr">
        <is>
          <t>%pts with non-influenza immunization</t>
        </is>
      </c>
      <c r="BC1" s="5" t="inlineStr">
        <is>
          <t xml:space="preserve">Of the total MEDICAL visits, approximately what number of MEDICAL visits would have occurred at the ED if the clinic was not in operation? If an estimation cannot be provided, consider surveying patients this question during the visit. </t>
        </is>
      </c>
      <c r="BD1" s="5" t="inlineStr">
        <is>
          <t xml:space="preserve">Of the total DENTAL visits, approximately what number of DENTAL visits would have occurred at the ED if the clinic was not in operation? If an estimation cannot be provided, consider surveying patients this question during the visit. </t>
        </is>
      </c>
      <c r="BE1" s="1" t="inlineStr">
        <is>
          <t>% : Below 100% of FPL</t>
        </is>
      </c>
      <c r="BF1" s="1" t="inlineStr">
        <is>
          <t>% : Between 100% and 200% of FPL</t>
        </is>
      </c>
      <c r="BG1" s="1" t="inlineStr">
        <is>
          <t>% : Over 200% of FPL</t>
        </is>
      </c>
      <c r="BH1" s="1" t="inlineStr">
        <is>
          <t># Patients below 100% of FPL</t>
        </is>
      </c>
      <c r="BI1" s="1" t="inlineStr">
        <is>
          <t># of patients below 100% and 200% of FPL</t>
        </is>
      </c>
      <c r="BJ1" s="1" t="inlineStr">
        <is>
          <t># of patients ablove 200% of FPL</t>
        </is>
      </c>
      <c r="BK1" s="1" t="inlineStr">
        <is>
          <t>% 0-17 years old</t>
        </is>
      </c>
      <c r="BL1" s="1" t="inlineStr">
        <is>
          <t xml:space="preserve">% 18-64 years old </t>
        </is>
      </c>
      <c r="BM1" s="1" t="inlineStr">
        <is>
          <t xml:space="preserve">% 65+ years old </t>
        </is>
      </c>
      <c r="BN1" s="1" t="inlineStr">
        <is>
          <t>% Latino or Hispanic</t>
        </is>
      </c>
      <c r="BO1" s="1" t="inlineStr">
        <is>
          <t>% White</t>
        </is>
      </c>
      <c r="BP1" s="1" t="inlineStr">
        <is>
          <t>% Black or African American</t>
        </is>
      </c>
      <c r="BQ1" s="1" t="inlineStr">
        <is>
          <t>% Asian</t>
        </is>
      </c>
      <c r="BR1" s="1" t="inlineStr">
        <is>
          <t>% American Indian or Alaskan Native</t>
        </is>
      </c>
      <c r="BS1" s="1" t="inlineStr">
        <is>
          <t>%  Native Hawaiian or Pacific Islander</t>
        </is>
      </c>
      <c r="BT1" s="1" t="inlineStr">
        <is>
          <t xml:space="preserve">% Multi-racial or Bi-Racial </t>
        </is>
      </c>
      <c r="BU1" s="1" t="inlineStr">
        <is>
          <t>% Other</t>
        </is>
      </c>
      <c r="BV1" s="1" t="inlineStr">
        <is>
          <t>% Unknown</t>
        </is>
      </c>
      <c r="BW1" s="1" t="inlineStr">
        <is>
          <t># of patients 0-17 years old</t>
        </is>
      </c>
      <c r="BX1" s="1" t="inlineStr">
        <is>
          <t xml:space="preserve"># of patients 18-64 years old </t>
        </is>
      </c>
      <c r="BY1" s="1" t="inlineStr">
        <is>
          <t># of patients 65+ years old</t>
        </is>
      </c>
      <c r="BZ1" s="1" t="inlineStr">
        <is>
          <t># of Latino Patients</t>
        </is>
      </c>
      <c r="CA1" s="1" t="inlineStr">
        <is>
          <t># of White Patients</t>
        </is>
      </c>
      <c r="CB1" s="1" t="inlineStr">
        <is>
          <t># of Black Patients</t>
        </is>
      </c>
      <c r="CC1" s="1" t="inlineStr">
        <is>
          <t># of American Indian or Alaskan Native Patients</t>
        </is>
      </c>
      <c r="CD1" s="1" t="inlineStr">
        <is>
          <t># of Native Hawaiian or Pacfici Islander Patients</t>
        </is>
      </c>
      <c r="CE1" s="1" t="inlineStr">
        <is>
          <t># of Multi-racial or Bi-racial patients</t>
        </is>
      </c>
      <c r="CF1" s="1" t="inlineStr">
        <is>
          <t># of Other patients</t>
        </is>
      </c>
      <c r="CG1" s="1" t="inlineStr">
        <is>
          <t># of Unknown patients</t>
        </is>
      </c>
    </row>
    <row r="2" ht="21" customHeight="1" s="236">
      <c r="A2" s="168" t="inlineStr">
        <is>
          <t>Church Health Services, Inc.</t>
        </is>
      </c>
      <c r="B2" s="6" t="n">
        <v>2023</v>
      </c>
      <c r="C2" s="6">
        <f>VLOOKUP($A8&amp;$B8,'Cleaned Responses'!$1:$82,MATCH($C$1,'Cleaned Responses'!$1:$1,0),FALSE)</f>
        <v/>
      </c>
      <c r="D2" s="6">
        <f>VLOOKUP($A8&amp;$B8,'Cleaned Responses'!$1:$82,MATCH(D$1,'Cleaned Responses'!$1:$1,0),FALSE)</f>
        <v/>
      </c>
      <c r="E2" s="6">
        <f>VLOOKUP($A8&amp;$B8,'Cleaned Responses'!$1:$82,MATCH(E$1,'Cleaned Responses'!$1:$1,0),FALSE)</f>
        <v/>
      </c>
      <c r="F2" s="6">
        <f>VLOOKUP($A8&amp;$B8,'Cleaned Responses'!$1:$82,MATCH(F$1,'Cleaned Responses'!$1:$1,0),FALSE)</f>
        <v/>
      </c>
      <c r="G2" s="6">
        <f>AE8</f>
        <v/>
      </c>
      <c r="H2" s="6">
        <f>VLOOKUP($A8&amp;$B8,'Cleaned Responses'!$1:$82,MATCH(H$1,'Cleaned Responses'!$1:$1,0),FALSE)</f>
        <v/>
      </c>
      <c r="I2" s="6">
        <f>VLOOKUP($A8&amp;$B8,'Cleaned Responses'!$1:$82,MATCH(I$1,'Cleaned Responses'!$1:$1,0),FALSE)</f>
        <v/>
      </c>
      <c r="J2" s="6">
        <f>VLOOKUP($A8&amp;$B8,'Cleaned Responses'!$1:$82,MATCH(J$1,'Cleaned Responses'!$1:$1,0),FALSE)</f>
        <v/>
      </c>
      <c r="K2" s="6">
        <f>VLOOKUP($A8&amp;$B8,'Cleaned Responses'!$1:$82,MATCH(K$1,'Cleaned Responses'!$1:$1,0),FALSE)</f>
        <v/>
      </c>
      <c r="L2" s="6">
        <f>VLOOKUP($A8&amp;$B8,'Cleaned Responses'!$1:$82,MATCH(L$1,'Cleaned Responses'!$1:$1,0),FALSE)</f>
        <v/>
      </c>
      <c r="M2" s="6">
        <f>VLOOKUP($A8&amp;$B8,'Cleaned Responses'!$1:$82,MATCH(M$1,'Cleaned Responses'!$1:$1,0),FALSE)</f>
        <v/>
      </c>
      <c r="N2" s="8">
        <f>V8/AE8</f>
        <v/>
      </c>
      <c r="O2" s="8">
        <f>W8/AE8</f>
        <v/>
      </c>
      <c r="P2" s="8">
        <f>Z8/AE8</f>
        <v/>
      </c>
      <c r="Q2" s="6" t="n"/>
      <c r="R2" s="6" t="n"/>
      <c r="S2" s="6" t="n"/>
      <c r="T2" s="6" t="n"/>
      <c r="U2" s="8">
        <f>SUM(N8:T8)</f>
        <v/>
      </c>
      <c r="V2" s="6">
        <f>VLOOKUP($A8&amp;$B8,'Cleaned Responses'!$1:$82,MATCH(V$1,'Cleaned Responses'!$1:$1,0),FALSE)</f>
        <v/>
      </c>
      <c r="W2" s="6">
        <f>VLOOKUP($A8&amp;$B8,'Cleaned Responses'!$1:$82,MATCH(W$1,'Cleaned Responses'!$1:$1,0),FALSE)</f>
        <v/>
      </c>
      <c r="X2" s="9">
        <f>W8-Y8</f>
        <v/>
      </c>
      <c r="Y2" s="9">
        <f>MIN(AG8,W8)</f>
        <v/>
      </c>
      <c r="Z2" s="6">
        <f>VLOOKUP($A8&amp;$B8,'Cleaned Responses'!$1:$82,MATCH(Z$1,'Cleaned Responses'!$1:$1,0),FALSE)</f>
        <v/>
      </c>
      <c r="AA2" s="6">
        <f>VLOOKUP($A8&amp;$B8,'Cleaned Responses'!$1:$82,MATCH(AA$1,'Cleaned Responses'!$1:$1,0),FALSE)</f>
        <v/>
      </c>
      <c r="AB2" s="6">
        <f>VLOOKUP($A8&amp;$B8,'Cleaned Responses'!$1:$82,MATCH(AB$1,'Cleaned Responses'!$1:$1,0),FALSE)</f>
        <v/>
      </c>
      <c r="AC2" s="6">
        <f>VLOOKUP($A8&amp;$B8,'Cleaned Responses'!$1:$82,MATCH(AC$1,'Cleaned Responses'!$1:$1,0),FALSE)</f>
        <v/>
      </c>
      <c r="AD2" s="6">
        <f>VLOOKUP($A8&amp;$B8,'Cleaned Responses'!$1:$82,MATCH(AD$1,'Cleaned Responses'!$1:$1,0),FALSE)</f>
        <v/>
      </c>
      <c r="AE2" s="6">
        <f>VLOOKUP($A8&amp;$B8,'Cleaned Responses'!$1:$82,MATCH(AE$1,'Cleaned Responses'!$1:$1,0),FALSE)</f>
        <v/>
      </c>
      <c r="AF2" s="6">
        <f>VLOOKUP($A8&amp;$B8,'Cleaned Responses'!$1:$82,MATCH(AF$1,'Cleaned Responses'!$1:$1,0),FALSE)</f>
        <v/>
      </c>
      <c r="AG2" s="6">
        <f>VLOOKUP($A8&amp;$B8,'Cleaned Responses'!$1:$82,MATCH(AG$1,'Cleaned Responses'!$1:$1,0),FALSE)</f>
        <v/>
      </c>
      <c r="AH2" s="6">
        <f>AF8-AG8</f>
        <v/>
      </c>
      <c r="AI2" s="7">
        <f>VLOOKUP($A8&amp;$B8,'Cleaned Responses'!$1:$82,MATCH(AI$1,'Cleaned Responses'!$1:$1,0),FALSE)/100</f>
        <v/>
      </c>
      <c r="AJ2" s="7">
        <f>VLOOKUP($A8&amp;$B8,'Cleaned Responses'!$1:$82,MATCH(AJ$1,'Cleaned Responses'!$1:$1,0),FALSE)/100</f>
        <v/>
      </c>
      <c r="AK2" s="7">
        <f>VLOOKUP($A8&amp;$B8,'Cleaned Responses'!$1:$82,MATCH(AK$1,'Cleaned Responses'!$1:$1,0),FALSE)/100</f>
        <v/>
      </c>
      <c r="AL2" s="7">
        <f>VLOOKUP($A8&amp;$B8,'Cleaned Responses'!$1:$82,MATCH(AL$1,'Cleaned Responses'!$1:$1,0),FALSE)/100</f>
        <v/>
      </c>
      <c r="AM2" s="7">
        <f>VLOOKUP($A8&amp;$B8,'Cleaned Responses'!$1:$82,MATCH(AM$1,'Cleaned Responses'!$1:$1,0),FALSE)/100</f>
        <v/>
      </c>
      <c r="AN2" s="7">
        <f>VLOOKUP($A8&amp;$B8,'Cleaned Responses'!$1:$82,MATCH(AN$1,'Cleaned Responses'!$1:$1,0),FALSE)/100</f>
        <v/>
      </c>
      <c r="AO2" s="7">
        <f>VLOOKUP($A8&amp;$B8,'Cleaned Responses'!$1:$82,MATCH(AO$1,'Cleaned Responses'!$1:$1,0),FALSE)/100</f>
        <v/>
      </c>
      <c r="AP2" s="7">
        <f>VLOOKUP($A8&amp;$B8,'Cleaned Responses'!$1:$82,MATCH(AP$1,'Cleaned Responses'!$1:$1,0),FALSE)/100</f>
        <v/>
      </c>
      <c r="AQ2" s="7">
        <f>VLOOKUP($A8&amp;$B8,'Cleaned Responses'!$1:$82,MATCH(AQ$1,'Cleaned Responses'!$1:$1,0),FALSE)/100</f>
        <v/>
      </c>
      <c r="AR2" s="7">
        <f>VLOOKUP($A8&amp;$B8,'Cleaned Responses'!$1:$82,MATCH(AR$1,'Cleaned Responses'!$1:$1,0),FALSE)/100</f>
        <v/>
      </c>
      <c r="AS2" s="7">
        <f>VLOOKUP($A8&amp;$B8,'Cleaned Responses'!$1:$82,MATCH(AS$1,'Cleaned Responses'!$1:$1,0),FALSE)/100</f>
        <v/>
      </c>
      <c r="AT2" s="7">
        <f>VLOOKUP($A8&amp;$B8,'Cleaned Responses'!$1:$82,MATCH(AT$1,'Cleaned Responses'!$1:$1,0),FALSE)/100</f>
        <v/>
      </c>
      <c r="AU2" s="7">
        <f>VLOOKUP($A8&amp;$B8,'Cleaned Responses'!$1:$82,MATCH(AU$1,'Cleaned Responses'!$1:$1,0),FALSE)/100</f>
        <v/>
      </c>
      <c r="AV2" s="7">
        <f>VLOOKUP($A8&amp;$B8,'Cleaned Responses'!$1:$82,MATCH(AV$1,'Cleaned Responses'!$1:$1,0),FALSE)/100</f>
        <v/>
      </c>
      <c r="AW2" s="7">
        <f>VLOOKUP($A8&amp;$B8,'Cleaned Responses'!$1:$82,MATCH(AW$1,'Cleaned Responses'!$1:$1,0),FALSE)/100</f>
        <v/>
      </c>
      <c r="AX2" s="7">
        <f>VLOOKUP($A8&amp;$B8,'Cleaned Responses'!$1:$82,MATCH(AX$1,'Cleaned Responses'!$1:$1,0),FALSE)/100</f>
        <v/>
      </c>
      <c r="AY2" s="7">
        <f>VLOOKUP($A8&amp;$B8,'Cleaned Responses'!$1:$82,MATCH(AY$1,'Cleaned Responses'!$1:$1,0),FALSE)/100</f>
        <v/>
      </c>
      <c r="AZ2" s="7">
        <f>VLOOKUP($A8&amp;$B8,'Cleaned Responses'!$1:$82,MATCH(AZ$1,'Cleaned Responses'!$1:$1,0),FALSE)/100</f>
        <v/>
      </c>
      <c r="BA2" s="7">
        <f>VLOOKUP($A8&amp;$B8,'Cleaned Responses'!$1:$82,MATCH(BA$1,'Cleaned Responses'!$1:$1,0),FALSE)/100</f>
        <v/>
      </c>
      <c r="BB2" s="7">
        <f>BB7+RAND()*0.04-0.02</f>
        <v/>
      </c>
      <c r="BC2" s="6">
        <f>VLOOKUP($A8&amp;$B8,'Cleaned Responses'!$1:$82,MATCH(BC$1,'Cleaned Responses'!$1:$1,0),FALSE)</f>
        <v/>
      </c>
      <c r="BD2" s="6">
        <f>VLOOKUP($A8&amp;$B8,'Cleaned Responses'!$1:$82,MATCH(BD$1,'Cleaned Responses'!$1:$1,0),FALSE)</f>
        <v/>
      </c>
      <c r="BE2">
        <f>VLOOKUP($A8&amp;$B8,'Cleaned Responses'!$1:$82,MATCH(BE$1,'Cleaned Responses'!$1:$1,0),FALSE)/100</f>
        <v/>
      </c>
      <c r="BF2">
        <f>VLOOKUP($A8&amp;$B8,'Cleaned Responses'!$1:$82,MATCH(BF$1,'Cleaned Responses'!$1:$1,0),FALSE)/100</f>
        <v/>
      </c>
      <c r="BG2">
        <f>VLOOKUP($A8&amp;$B8,'Cleaned Responses'!$1:$82,MATCH(BG$1,'Cleaned Responses'!$1:$1,0),FALSE)/100</f>
        <v/>
      </c>
      <c r="BH2">
        <f>BE8*AF8</f>
        <v/>
      </c>
      <c r="BI2">
        <f>BF8*AF8</f>
        <v/>
      </c>
      <c r="BJ2">
        <f>BG8*AF8</f>
        <v/>
      </c>
      <c r="BK2">
        <f>VLOOKUP($A8&amp;$B8,'Cleaned Responses'!$1:$82,MATCH(BK$1,'Cleaned Responses'!$1:$1,0),FALSE)/100</f>
        <v/>
      </c>
      <c r="BL2">
        <f>VLOOKUP($A8&amp;$B8,'Cleaned Responses'!$1:$82,MATCH(BL$1,'Cleaned Responses'!$1:$1,0),FALSE)/100</f>
        <v/>
      </c>
      <c r="BM2">
        <f>VLOOKUP($A8&amp;$B8,'Cleaned Responses'!$1:$82,MATCH(BM$1,'Cleaned Responses'!$1:$1,0),FALSE)/100</f>
        <v/>
      </c>
      <c r="BN2">
        <f>VLOOKUP($A8&amp;$B8,'Cleaned Responses'!$1:$82,MATCH(BN$1,'Cleaned Responses'!$1:$1,0),FALSE)/100</f>
        <v/>
      </c>
      <c r="BO2">
        <f>VLOOKUP($A8&amp;$B8,'Cleaned Responses'!$1:$82,MATCH(BO$1,'Cleaned Responses'!$1:$1,0),FALSE)/100</f>
        <v/>
      </c>
      <c r="BP2">
        <f>VLOOKUP($A8&amp;$B8,'Cleaned Responses'!$1:$82,MATCH(BP$1,'Cleaned Responses'!$1:$1,0),FALSE)/100</f>
        <v/>
      </c>
      <c r="BQ2">
        <f>VLOOKUP($A8&amp;$B8,'Cleaned Responses'!$1:$82,MATCH(BQ$1,'Cleaned Responses'!$1:$1,0),FALSE)/100</f>
        <v/>
      </c>
      <c r="BR2">
        <f>VLOOKUP($A8&amp;$B8,'Cleaned Responses'!$1:$82,MATCH(BR$1,'Cleaned Responses'!$1:$1,0),FALSE)/100</f>
        <v/>
      </c>
      <c r="BS2">
        <f>VLOOKUP($A8&amp;$B8,'Cleaned Responses'!$1:$82,MATCH(BS$1,'Cleaned Responses'!$1:$1,0),FALSE)/100</f>
        <v/>
      </c>
      <c r="BT2">
        <f>VLOOKUP($A8&amp;$B8,'Cleaned Responses'!$1:$82,MATCH(BT$1,'Cleaned Responses'!$1:$1,0),FALSE)/100</f>
        <v/>
      </c>
      <c r="BU2">
        <f>VLOOKUP($A8&amp;$B8,'Cleaned Responses'!$1:$82,MATCH(BU$1,'Cleaned Responses'!$1:$1,0),FALSE)/100</f>
        <v/>
      </c>
      <c r="BV2">
        <f>VLOOKUP($A8&amp;$B8,'Cleaned Responses'!$1:$82,MATCH(BV$1,'Cleaned Responses'!$1:$1,0),FALSE)/100</f>
        <v/>
      </c>
      <c r="BW2">
        <f>BK8*AF8</f>
        <v/>
      </c>
      <c r="BX2">
        <f>BL8*AF8</f>
        <v/>
      </c>
      <c r="BY2">
        <f>BM8*AF8</f>
        <v/>
      </c>
      <c r="BZ2">
        <f>BN8*AF8</f>
        <v/>
      </c>
      <c r="CA2">
        <f>BO8*AF8</f>
        <v/>
      </c>
      <c r="CB2">
        <f>BP8*AF8</f>
        <v/>
      </c>
      <c r="CC2">
        <f>BQ8*AF8</f>
        <v/>
      </c>
      <c r="CD2">
        <f>BR8*AF8</f>
        <v/>
      </c>
      <c r="CE2">
        <f>BS8*AF8</f>
        <v/>
      </c>
      <c r="CF2">
        <f>BT8*AF8</f>
        <v/>
      </c>
      <c r="CG2">
        <f>BU8*AF8</f>
        <v/>
      </c>
    </row>
    <row r="3" ht="21" customHeight="1" s="236"/>
    <row r="4" ht="21" customHeight="1" s="236"/>
    <row r="5" ht="21" customHeight="1" s="236"/>
    <row r="6" ht="21" customHeight="1" s="236"/>
    <row r="7" ht="21" customHeight="1" s="236"/>
    <row r="8" ht="21" customHeight="1" s="236"/>
    <row r="9" ht="21" customHeight="1" s="236"/>
    <row r="10" ht="21" customHeight="1" s="236"/>
    <row r="11" ht="21" customHeight="1" s="236"/>
    <row r="12" ht="21" customHeight="1" s="236"/>
    <row r="13" ht="21" customHeight="1" s="236"/>
    <row r="14" ht="21" customHeight="1" s="236"/>
    <row r="15" ht="21" customHeight="1" s="236"/>
    <row r="16" ht="21" customHeight="1" s="236"/>
    <row r="17" ht="21" customHeight="1" s="236"/>
    <row r="18" ht="20" customHeight="1" s="236"/>
    <row r="19" ht="20" customHeight="1" s="236"/>
    <row r="20" ht="20" customHeight="1" s="236"/>
    <row r="21" ht="20" customHeight="1" s="236"/>
    <row r="22" ht="20" customHeight="1" s="236"/>
    <row r="23" ht="20" customHeight="1" s="236"/>
    <row r="24" ht="20" customHeight="1" s="236"/>
    <row r="25" ht="20" customHeight="1" s="236"/>
    <row r="26" ht="20" customHeight="1" s="236"/>
    <row r="27" ht="20" customHeight="1" s="236"/>
    <row r="28" ht="20" customHeight="1" s="236"/>
    <row r="29" ht="20" customHeight="1" s="236"/>
    <row r="30" ht="20" customHeight="1" s="236"/>
    <row r="31" ht="20" customHeight="1" s="236"/>
    <row r="32" ht="20" customHeight="1" s="236"/>
    <row r="33" ht="20" customHeight="1" s="236"/>
    <row r="34" ht="20" customHeight="1" s="236"/>
    <row r="35" ht="20" customHeight="1" s="236"/>
    <row r="36" ht="20" customHeight="1" s="236"/>
    <row r="37" ht="20" customHeight="1" s="236"/>
    <row r="38" ht="20" customHeight="1" s="236"/>
    <row r="39" ht="20" customHeight="1" s="236"/>
    <row r="40" ht="20" customHeight="1" s="236"/>
    <row r="41" ht="20" customHeight="1" s="236"/>
    <row r="42" ht="20" customHeight="1" s="236"/>
    <row r="43" ht="20" customHeight="1" s="236"/>
    <row r="44" ht="20" customHeight="1" s="236"/>
    <row r="45" ht="20" customHeight="1" s="236"/>
    <row r="46" ht="20" customHeight="1" s="236"/>
    <row r="47" ht="20" customHeight="1" s="236"/>
    <row r="48" ht="20" customHeight="1" s="236"/>
    <row r="49" ht="20" customHeight="1" s="236"/>
    <row r="50" ht="20" customHeight="1" s="236"/>
    <row r="51" ht="20" customHeight="1" s="236"/>
    <row r="52" ht="20" customHeight="1" s="236"/>
    <row r="53" ht="20" customHeight="1" s="236"/>
    <row r="54" ht="20" customHeight="1" s="236"/>
    <row r="55" ht="20" customHeight="1" s="236"/>
    <row r="56" ht="20" customHeight="1" s="236"/>
    <row r="57" ht="20" customHeight="1" s="236"/>
    <row r="58" ht="20" customHeight="1" s="236"/>
    <row r="59" ht="20" customHeight="1" s="236"/>
    <row r="60" ht="20" customHeight="1" s="236"/>
    <row r="61" ht="20" customHeight="1" s="236"/>
    <row r="62" ht="20" customHeight="1" s="236"/>
    <row r="63" ht="20" customHeight="1" s="236"/>
    <row r="64" ht="20" customHeight="1" s="236"/>
    <row r="65" ht="20" customHeight="1" s="236"/>
    <row r="66" ht="20" customHeight="1" s="236"/>
    <row r="67" ht="20" customHeight="1" s="236"/>
    <row r="68" ht="20" customHeight="1" s="236"/>
    <row r="69" ht="20" customHeight="1" s="236"/>
    <row r="70" ht="20" customHeight="1" s="236"/>
    <row r="71" ht="20" customHeight="1" s="236"/>
    <row r="72" ht="20" customHeight="1" s="236"/>
    <row r="73" ht="20" customHeight="1" s="236"/>
    <row r="74" ht="20" customHeight="1" s="236"/>
    <row r="75" ht="20" customHeight="1" s="236"/>
    <row r="76" ht="20" customHeight="1" s="236"/>
    <row r="77" ht="20" customHeight="1" s="236"/>
    <row r="78" ht="20" customHeight="1" s="236"/>
    <row r="79" ht="20" customHeight="1" s="236"/>
    <row r="80" ht="20" customHeight="1" s="236"/>
    <row r="81" ht="20" customHeight="1" s="236"/>
    <row r="82" ht="20" customHeight="1" s="236"/>
    <row r="83" ht="20" customHeight="1" s="236"/>
    <row r="84" ht="20" customHeight="1" s="236"/>
    <row r="85" ht="20" customHeight="1" s="236"/>
    <row r="86" ht="20" customHeight="1" s="236"/>
    <row r="87" ht="20" customHeight="1" s="236"/>
    <row r="88" ht="20" customHeight="1" s="236"/>
    <row r="89" ht="20" customHeight="1" s="236"/>
    <row r="90" ht="20" customHeight="1" s="236"/>
    <row r="91" ht="20" customHeight="1" s="236"/>
    <row r="92" ht="20" customHeight="1" s="236"/>
    <row r="93" ht="20" customHeight="1" s="236"/>
    <row r="94" ht="20" customHeight="1" s="236"/>
    <row r="95" ht="20" customHeight="1" s="236"/>
    <row r="96" ht="20" customHeight="1" s="236"/>
    <row r="97" ht="20" customHeight="1" s="236"/>
    <row r="98" ht="20" customHeight="1" s="236"/>
    <row r="99" ht="20" customHeight="1" s="236"/>
    <row r="100" ht="20" customHeight="1" s="236"/>
    <row r="101" ht="20" customHeight="1" s="236"/>
    <row r="102" ht="20" customHeight="1" s="236"/>
    <row r="103" ht="20" customHeight="1" s="236"/>
    <row r="104" ht="20" customHeight="1" s="236"/>
    <row r="105" ht="20" customHeight="1" s="236"/>
    <row r="106" ht="20" customHeight="1" s="236"/>
    <row r="107" ht="20" customHeight="1" s="236"/>
    <row r="108" ht="20" customHeight="1" s="236"/>
    <row r="109" ht="20" customHeight="1" s="236"/>
    <row r="110" ht="20" customHeight="1" s="236"/>
    <row r="111" ht="20" customHeight="1" s="236"/>
    <row r="112" ht="20" customHeight="1" s="236"/>
    <row r="113" ht="20" customHeight="1" s="236"/>
    <row r="114" ht="20" customHeight="1" s="236"/>
    <row r="115" ht="20" customHeight="1" s="236"/>
    <row r="116" ht="20" customHeight="1" s="236"/>
    <row r="117" ht="20" customHeight="1" s="236"/>
    <row r="118" ht="20" customHeight="1" s="236"/>
    <row r="119" ht="20" customHeight="1" s="236"/>
    <row r="120" ht="20" customHeight="1" s="236"/>
    <row r="121" ht="20" customHeight="1" s="236"/>
    <row r="122" ht="20" customHeight="1" s="236"/>
    <row r="123" ht="20" customHeight="1" s="236"/>
    <row r="124" ht="20" customHeight="1" s="236"/>
    <row r="125" ht="20" customHeight="1" s="236"/>
    <row r="126" ht="20" customHeight="1" s="236"/>
    <row r="127" ht="20" customHeight="1" s="236"/>
    <row r="128" ht="20" customHeight="1" s="236"/>
    <row r="129" ht="20" customHeight="1" s="236"/>
    <row r="130" ht="20" customHeight="1" s="236"/>
    <row r="131" ht="20" customHeight="1" s="236"/>
    <row r="132" ht="20" customHeight="1" s="236"/>
    <row r="133" ht="20" customHeight="1" s="236"/>
    <row r="134" ht="20" customHeight="1" s="236"/>
    <row r="135" ht="20" customHeight="1" s="236"/>
    <row r="136" ht="20" customHeight="1" s="236"/>
    <row r="137" ht="20" customHeight="1" s="236"/>
    <row r="138" ht="20" customHeight="1" s="236"/>
    <row r="139" ht="20" customHeight="1" s="236"/>
    <row r="140" ht="20" customHeight="1" s="236"/>
    <row r="141" ht="20" customHeight="1" s="236"/>
    <row r="142" ht="20" customHeight="1" s="236"/>
    <row r="143" ht="20" customHeight="1" s="236"/>
    <row r="144" ht="20" customHeight="1" s="236"/>
    <row r="145" ht="20" customHeight="1" s="236"/>
    <row r="146" ht="20" customHeight="1" s="236"/>
    <row r="147" ht="20" customHeight="1" s="236"/>
    <row r="148" ht="20" customHeight="1" s="236"/>
    <row r="149" ht="20" customHeight="1" s="236"/>
    <row r="150" ht="20" customHeight="1" s="236"/>
    <row r="151" ht="20" customHeight="1" s="236"/>
    <row r="152" ht="20" customHeight="1" s="236"/>
    <row r="153" ht="20" customHeight="1" s="236"/>
    <row r="154" ht="20" customHeight="1" s="236"/>
    <row r="155" ht="20" customHeight="1" s="236"/>
    <row r="156" ht="20" customHeight="1" s="236"/>
    <row r="157" ht="20" customHeight="1" s="236"/>
    <row r="158" ht="20" customHeight="1" s="236"/>
    <row r="159" ht="20" customHeight="1" s="236"/>
    <row r="160" ht="20" customHeight="1" s="236"/>
    <row r="161" ht="20" customHeight="1" s="236"/>
    <row r="162" ht="20" customHeight="1" s="236"/>
    <row r="163" ht="20" customHeight="1" s="236"/>
    <row r="164" ht="20" customHeight="1" s="236"/>
    <row r="165" ht="20" customHeight="1" s="236"/>
    <row r="166" ht="20" customHeight="1" s="236"/>
    <row r="167" ht="20" customHeight="1" s="236"/>
    <row r="168" ht="20" customHeight="1" s="236"/>
    <row r="169" ht="20" customHeight="1" s="236"/>
    <row r="170" ht="20" customHeight="1" s="236"/>
    <row r="171" ht="20" customHeight="1" s="236"/>
    <row r="172" ht="20" customHeight="1" s="236"/>
    <row r="173" ht="20" customHeight="1" s="236"/>
    <row r="174" ht="20" customHeight="1" s="236"/>
    <row r="175" ht="20" customHeight="1" s="236"/>
    <row r="176" ht="20" customHeight="1" s="236"/>
    <row r="177" ht="20" customHeight="1" s="236"/>
    <row r="178" ht="20" customHeight="1" s="236"/>
    <row r="179" ht="20" customHeight="1" s="236"/>
    <row r="180" ht="20" customHeight="1" s="236"/>
    <row r="181" ht="20" customHeight="1" s="236"/>
    <row r="182" ht="20" customHeight="1" s="236"/>
    <row r="183" ht="20" customHeight="1" s="236"/>
    <row r="184" ht="20" customHeight="1" s="236"/>
    <row r="185" ht="20" customHeight="1" s="236"/>
    <row r="186" ht="20" customHeight="1" s="236"/>
    <row r="187" ht="20" customHeight="1" s="236"/>
    <row r="188" ht="20" customHeight="1" s="236"/>
    <row r="189" ht="20" customHeight="1" s="236"/>
    <row r="190" ht="20" customHeight="1" s="236"/>
    <row r="191" ht="20" customHeight="1" s="236"/>
    <row r="192" ht="20" customHeight="1" s="236"/>
    <row r="193" ht="20" customHeight="1" s="236"/>
    <row r="194" ht="20" customHeight="1" s="236"/>
    <row r="195" ht="20" customHeight="1" s="236"/>
    <row r="196" ht="20" customHeight="1" s="236"/>
    <row r="197" ht="20" customHeight="1" s="236"/>
    <row r="198" ht="20" customHeight="1" s="236"/>
    <row r="199" ht="20" customHeight="1" s="236"/>
    <row r="200" ht="20" customHeight="1" s="236"/>
    <row r="201" ht="20" customHeight="1" s="236"/>
    <row r="202" ht="20" customHeight="1" s="236"/>
    <row r="203" ht="20" customHeight="1" s="236"/>
    <row r="204" ht="20" customHeight="1" s="236"/>
    <row r="205" ht="20" customHeight="1" s="236"/>
    <row r="206" ht="20" customHeight="1" s="236"/>
    <row r="207" ht="20" customHeight="1" s="236"/>
    <row r="208" ht="20" customHeight="1" s="236"/>
    <row r="209" ht="20" customHeight="1" s="236"/>
    <row r="210" ht="20" customHeight="1" s="236"/>
    <row r="211" ht="20" customHeight="1" s="236"/>
    <row r="212" ht="20" customHeight="1" s="236"/>
    <row r="213" ht="20" customHeight="1" s="236"/>
    <row r="214" ht="20" customHeight="1" s="236"/>
    <row r="215" ht="20" customHeight="1" s="236"/>
    <row r="216" ht="20" customHeight="1" s="236"/>
    <row r="217" ht="20" customHeight="1" s="236"/>
    <row r="218" ht="20" customHeight="1" s="236"/>
    <row r="219" ht="20" customHeight="1" s="236"/>
    <row r="220" ht="20" customHeight="1" s="236"/>
    <row r="221" ht="20" customHeight="1" s="236"/>
    <row r="222" ht="20" customHeight="1" s="236"/>
    <row r="223" ht="20" customHeight="1" s="236"/>
    <row r="224" ht="20" customHeight="1" s="236"/>
    <row r="225" ht="20" customHeight="1" s="236"/>
    <row r="226" ht="20" customHeight="1" s="236"/>
    <row r="227" ht="20" customHeight="1" s="236"/>
    <row r="228" ht="20" customHeight="1" s="236"/>
    <row r="229" ht="20" customHeight="1" s="236"/>
    <row r="230" ht="20" customHeight="1" s="236"/>
    <row r="231" ht="20" customHeight="1" s="236"/>
    <row r="232" ht="20" customHeight="1" s="236"/>
    <row r="233" ht="20" customHeight="1" s="236"/>
    <row r="234" ht="20" customHeight="1" s="236"/>
    <row r="235" ht="20" customHeight="1" s="236"/>
    <row r="236" ht="20" customHeight="1" s="236"/>
    <row r="237" ht="20" customHeight="1" s="236"/>
    <row r="238" ht="20" customHeight="1" s="236"/>
    <row r="239" ht="20" customHeight="1" s="236"/>
    <row r="240" ht="20" customHeight="1" s="236"/>
    <row r="241" ht="20" customHeight="1" s="236"/>
    <row r="242" ht="20" customHeight="1" s="236"/>
    <row r="243" ht="20" customHeight="1" s="236"/>
    <row r="244" ht="20" customHeight="1" s="236"/>
    <row r="245" ht="20" customHeight="1" s="236"/>
    <row r="246" ht="20" customHeight="1" s="236"/>
    <row r="247" ht="20" customHeight="1" s="236"/>
    <row r="248" ht="20" customHeight="1" s="236"/>
    <row r="249" ht="20" customHeight="1" s="236"/>
    <row r="250" ht="20" customHeight="1" s="236"/>
    <row r="251" ht="20" customHeight="1" s="236"/>
    <row r="252" ht="20" customHeight="1" s="236"/>
    <row r="253" ht="20" customHeight="1" s="236"/>
    <row r="254" ht="20" customHeight="1" s="236"/>
    <row r="255" ht="20" customHeight="1" s="236"/>
    <row r="256" ht="20" customHeight="1" s="236"/>
    <row r="257" ht="20" customHeight="1" s="236"/>
    <row r="258" ht="20" customHeight="1" s="236"/>
    <row r="259" ht="20" customHeight="1" s="236"/>
    <row r="260" ht="20" customHeight="1" s="236"/>
    <row r="261" ht="20" customHeight="1" s="236"/>
    <row r="262" ht="20" customHeight="1" s="236"/>
    <row r="263" ht="20" customHeight="1" s="236"/>
    <row r="264" ht="20" customHeight="1" s="236"/>
    <row r="265" ht="20" customHeight="1" s="236"/>
    <row r="266" ht="20" customHeight="1" s="236"/>
    <row r="267" ht="20" customHeight="1" s="236"/>
    <row r="268" ht="20" customHeight="1" s="236"/>
    <row r="269" ht="20" customHeight="1" s="236"/>
    <row r="270" ht="20" customHeight="1" s="236"/>
    <row r="271" ht="20" customHeight="1" s="236"/>
    <row r="272" ht="20" customHeight="1" s="236"/>
    <row r="273" ht="20" customHeight="1" s="236"/>
    <row r="274" ht="20" customHeight="1" s="236"/>
    <row r="275" ht="20" customHeight="1" s="236"/>
    <row r="276" ht="20" customHeight="1" s="236"/>
    <row r="277" ht="20" customHeight="1" s="236"/>
    <row r="278" ht="20" customHeight="1" s="236"/>
    <row r="279" ht="20" customHeight="1" s="236"/>
    <row r="280" ht="20" customHeight="1" s="236"/>
    <row r="281" ht="20" customHeight="1" s="236"/>
    <row r="282" ht="20" customHeight="1" s="236"/>
    <row r="283" ht="20" customHeight="1" s="236"/>
    <row r="284" ht="20" customHeight="1" s="236"/>
    <row r="285" ht="20" customHeight="1" s="236"/>
    <row r="286" ht="20" customHeight="1" s="236"/>
    <row r="287" ht="20" customHeight="1" s="236"/>
    <row r="288" ht="20" customHeight="1" s="236"/>
    <row r="289" ht="20" customHeight="1" s="236"/>
    <row r="290" ht="20" customHeight="1" s="236"/>
    <row r="291" ht="20" customHeight="1" s="236"/>
    <row r="292" ht="20" customHeight="1" s="236"/>
    <row r="293" ht="20" customHeight="1" s="236"/>
    <row r="294" ht="20" customHeight="1" s="236"/>
    <row r="295" ht="20" customHeight="1" s="236"/>
    <row r="296" ht="20" customHeight="1" s="236"/>
    <row r="297" ht="20" customHeight="1" s="236"/>
    <row r="298" ht="20" customHeight="1" s="236"/>
    <row r="299" ht="20" customHeight="1" s="236"/>
    <row r="300" ht="20" customHeight="1" s="236"/>
    <row r="301" ht="20" customHeight="1" s="236"/>
    <row r="302" ht="20" customHeight="1" s="236"/>
    <row r="303" ht="20" customHeight="1" s="236"/>
    <row r="304" ht="20" customHeight="1" s="236"/>
    <row r="305" ht="20" customHeight="1" s="236"/>
    <row r="306" ht="20" customHeight="1" s="236"/>
    <row r="307" ht="20" customHeight="1" s="236"/>
    <row r="308" ht="20" customHeight="1" s="236"/>
    <row r="309" ht="20" customHeight="1" s="236"/>
    <row r="310" ht="20" customHeight="1" s="236"/>
    <row r="311" ht="20" customHeight="1" s="236"/>
    <row r="312" ht="20" customHeight="1" s="236"/>
    <row r="313" ht="20" customHeight="1" s="236"/>
    <row r="314" ht="20" customHeight="1" s="236"/>
    <row r="315" ht="20" customHeight="1" s="236"/>
    <row r="316" ht="20" customHeight="1" s="236"/>
    <row r="317" ht="20" customHeight="1" s="236"/>
    <row r="318" ht="20" customHeight="1" s="236"/>
    <row r="319" ht="20" customHeight="1" s="236"/>
    <row r="320" ht="20" customHeight="1" s="236"/>
    <row r="321" ht="20" customHeight="1" s="236"/>
    <row r="322" ht="20" customHeight="1" s="236"/>
    <row r="323" ht="20" customHeight="1" s="236"/>
    <row r="324" ht="20" customHeight="1" s="236"/>
    <row r="325" ht="20" customHeight="1" s="236"/>
    <row r="326" ht="20" customHeight="1" s="236"/>
    <row r="327" ht="20" customHeight="1" s="236"/>
    <row r="328" ht="20" customHeight="1" s="236"/>
    <row r="329" ht="20" customHeight="1" s="236"/>
    <row r="330" ht="20" customHeight="1" s="236"/>
    <row r="331" ht="20" customHeight="1" s="236"/>
    <row r="332" ht="20" customHeight="1" s="236"/>
    <row r="333" ht="20" customHeight="1" s="236"/>
    <row r="334" ht="20" customHeight="1" s="236"/>
    <row r="335" ht="20" customHeight="1" s="236"/>
    <row r="336" ht="20" customHeight="1" s="236"/>
    <row r="337" ht="20" customHeight="1" s="236"/>
    <row r="338" ht="20" customHeight="1" s="236"/>
    <row r="339" ht="20" customHeight="1" s="236"/>
    <row r="340" ht="20" customHeight="1" s="236"/>
    <row r="341" ht="20" customHeight="1" s="236"/>
    <row r="342" ht="20" customHeight="1" s="236"/>
    <row r="343" ht="20" customHeight="1" s="236"/>
    <row r="344" ht="20" customHeight="1" s="236"/>
    <row r="345" ht="20" customHeight="1" s="236"/>
    <row r="346" ht="20" customHeight="1" s="236"/>
    <row r="347" ht="20" customHeight="1" s="236"/>
    <row r="348" ht="20" customHeight="1" s="236"/>
    <row r="349" ht="20" customHeight="1" s="236"/>
    <row r="350" ht="20" customHeight="1" s="236"/>
    <row r="351" ht="20" customHeight="1" s="236"/>
    <row r="352" ht="20" customHeight="1" s="236"/>
    <row r="353" ht="20" customHeight="1" s="236"/>
    <row r="354" ht="20" customHeight="1" s="236"/>
    <row r="355" ht="20" customHeight="1" s="236"/>
    <row r="356" ht="20" customHeight="1" s="236"/>
    <row r="357" ht="20" customHeight="1" s="236"/>
    <row r="358" ht="20" customHeight="1" s="236"/>
    <row r="359" ht="20" customHeight="1" s="236"/>
    <row r="360" ht="20" customHeight="1" s="236"/>
    <row r="361" ht="20" customHeight="1" s="236"/>
    <row r="362" ht="20" customHeight="1" s="236"/>
    <row r="363" ht="20" customHeight="1" s="236"/>
    <row r="364" ht="20" customHeight="1" s="236"/>
    <row r="365" ht="20" customHeight="1" s="236"/>
    <row r="366" ht="20" customHeight="1" s="236"/>
    <row r="367" ht="20" customHeight="1" s="236"/>
    <row r="368" ht="20" customHeight="1" s="236"/>
    <row r="369" ht="20" customHeight="1" s="236"/>
    <row r="370" ht="20" customHeight="1" s="236"/>
    <row r="371" ht="20" customHeight="1" s="236"/>
    <row r="372" ht="20" customHeight="1" s="236"/>
    <row r="373" ht="20" customHeight="1" s="236"/>
    <row r="374" ht="20" customHeight="1" s="236"/>
    <row r="375" ht="20" customHeight="1" s="236"/>
    <row r="376" ht="20" customHeight="1" s="236"/>
    <row r="377" ht="20" customHeight="1" s="236"/>
    <row r="378" ht="20" customHeight="1" s="236"/>
    <row r="379" ht="20" customHeight="1" s="236"/>
    <row r="380" ht="20" customHeight="1" s="236"/>
    <row r="381" ht="20" customHeight="1" s="236"/>
    <row r="382" ht="20" customHeight="1" s="236"/>
    <row r="383" ht="20" customHeight="1" s="236"/>
    <row r="384" ht="20" customHeight="1" s="236"/>
    <row r="385" ht="20" customHeight="1" s="236"/>
    <row r="386" ht="20" customHeight="1" s="236"/>
    <row r="387" ht="20" customHeight="1" s="236"/>
    <row r="388" ht="20" customHeight="1" s="236"/>
    <row r="389" ht="20" customHeight="1" s="236"/>
    <row r="390" ht="20" customHeight="1" s="236"/>
    <row r="391" ht="20" customHeight="1" s="236"/>
    <row r="392" ht="20" customHeight="1" s="236"/>
    <row r="393" ht="20" customHeight="1" s="236"/>
    <row r="394" ht="20" customHeight="1" s="236"/>
    <row r="395" ht="20" customHeight="1" s="236"/>
    <row r="396" ht="20" customHeight="1" s="236"/>
    <row r="397" ht="20" customHeight="1" s="236"/>
    <row r="398" ht="20" customHeight="1" s="236"/>
    <row r="399" ht="20" customHeight="1" s="236"/>
    <row r="400" ht="20" customHeight="1" s="236"/>
    <row r="401" ht="20" customHeight="1" s="236"/>
    <row r="402" ht="20" customHeight="1" s="236"/>
    <row r="403" ht="20" customHeight="1" s="236"/>
    <row r="404" ht="20" customHeight="1" s="236"/>
    <row r="405" ht="20" customHeight="1" s="236"/>
    <row r="406" ht="20" customHeight="1" s="236"/>
    <row r="407" ht="20" customHeight="1" s="236"/>
    <row r="408" ht="20" customHeight="1" s="236"/>
    <row r="409" ht="20" customHeight="1" s="236"/>
    <row r="410" ht="20" customHeight="1" s="236"/>
    <row r="411" ht="20" customHeight="1" s="236"/>
    <row r="412" ht="20" customHeight="1" s="236"/>
    <row r="413" ht="20" customHeight="1" s="236"/>
    <row r="414" ht="20" customHeight="1" s="236"/>
    <row r="415" ht="20" customHeight="1" s="236"/>
    <row r="416" ht="20" customHeight="1" s="236"/>
    <row r="417" ht="20" customHeight="1" s="236"/>
    <row r="418" ht="20" customHeight="1" s="236"/>
    <row r="419" ht="20" customHeight="1" s="236"/>
    <row r="420" ht="20" customHeight="1" s="236"/>
    <row r="421" ht="20" customHeight="1" s="236"/>
    <row r="422" ht="20" customHeight="1" s="236"/>
    <row r="423" ht="20" customHeight="1" s="236"/>
    <row r="424" ht="20" customHeight="1" s="236"/>
    <row r="425" ht="20" customHeight="1" s="236"/>
    <row r="426" ht="20" customHeight="1" s="236"/>
    <row r="427" ht="20" customHeight="1" s="236"/>
    <row r="428" ht="20" customHeight="1" s="236"/>
    <row r="429" ht="20" customHeight="1" s="236"/>
    <row r="430" ht="20" customHeight="1" s="236"/>
    <row r="431" ht="20" customHeight="1" s="236"/>
    <row r="432" ht="20" customHeight="1" s="236"/>
    <row r="433" ht="20" customHeight="1" s="236"/>
    <row r="434" ht="20" customHeight="1" s="236"/>
    <row r="435" ht="20" customHeight="1" s="236"/>
    <row r="436" ht="20" customHeight="1" s="236"/>
    <row r="437" ht="20" customHeight="1" s="236"/>
    <row r="438" ht="20" customHeight="1" s="236"/>
    <row r="439" ht="20" customHeight="1" s="236"/>
    <row r="440" ht="20" customHeight="1" s="236"/>
    <row r="441" ht="20" customHeight="1" s="236"/>
    <row r="442" ht="20" customHeight="1" s="236"/>
    <row r="443" ht="20" customHeight="1" s="236"/>
    <row r="444" ht="20" customHeight="1" s="236"/>
    <row r="445" ht="20" customHeight="1" s="236"/>
    <row r="446" ht="20" customHeight="1" s="236"/>
    <row r="447" ht="20" customHeight="1" s="236"/>
    <row r="448" ht="20" customHeight="1" s="236"/>
    <row r="449" ht="20" customHeight="1" s="236"/>
    <row r="450" ht="20" customHeight="1" s="236"/>
    <row r="451" ht="20" customHeight="1" s="236"/>
    <row r="452" ht="20" customHeight="1" s="236"/>
    <row r="453" ht="20" customHeight="1" s="236"/>
    <row r="454" ht="20" customHeight="1" s="236"/>
    <row r="455" ht="20" customHeight="1" s="236"/>
    <row r="456" ht="20" customHeight="1" s="236"/>
    <row r="457" ht="20" customHeight="1" s="236"/>
    <row r="458" ht="20" customHeight="1" s="236"/>
    <row r="459" ht="20" customHeight="1" s="236"/>
    <row r="460" ht="20" customHeight="1" s="236"/>
    <row r="461" ht="20" customHeight="1" s="236"/>
    <row r="462" ht="20" customHeight="1" s="236"/>
    <row r="463" ht="20" customHeight="1" s="236"/>
    <row r="464" ht="20" customHeight="1" s="236"/>
    <row r="465" ht="20" customHeight="1" s="236"/>
    <row r="466" ht="20" customHeight="1" s="236"/>
    <row r="467" ht="20" customHeight="1" s="236"/>
    <row r="468" ht="20" customHeight="1" s="236"/>
    <row r="469" ht="20" customHeight="1" s="236"/>
    <row r="470" ht="20" customHeight="1" s="236"/>
    <row r="471" ht="20" customHeight="1" s="236"/>
    <row r="472" ht="20" customHeight="1" s="236"/>
    <row r="473" ht="20" customHeight="1" s="236"/>
    <row r="474" ht="20" customHeight="1" s="236"/>
    <row r="475" ht="20" customHeight="1" s="236"/>
    <row r="476" ht="20" customHeight="1" s="236"/>
    <row r="477" ht="20" customHeight="1" s="236"/>
    <row r="478" ht="20" customHeight="1" s="236"/>
    <row r="479" ht="20" customHeight="1" s="236"/>
    <row r="480" ht="20" customHeight="1" s="236"/>
    <row r="481" ht="20" customHeight="1" s="236"/>
    <row r="482" ht="20" customHeight="1" s="236"/>
    <row r="483" ht="20" customHeight="1" s="236"/>
    <row r="484" ht="20" customHeight="1" s="236"/>
    <row r="485" ht="20" customHeight="1" s="236"/>
    <row r="486" ht="20" customHeight="1" s="236"/>
    <row r="487" ht="20" customHeight="1" s="236"/>
    <row r="488" ht="20" customHeight="1" s="236"/>
    <row r="489" ht="20" customHeight="1" s="236"/>
    <row r="490" ht="20" customHeight="1" s="236"/>
    <row r="491" ht="20" customHeight="1" s="236"/>
    <row r="492" ht="20" customHeight="1" s="236"/>
    <row r="493" ht="20" customHeight="1" s="236"/>
    <row r="494" ht="20" customHeight="1" s="236"/>
    <row r="495" ht="20" customHeight="1" s="236"/>
    <row r="496" ht="20" customHeight="1" s="236"/>
    <row r="497" ht="20" customHeight="1" s="236"/>
    <row r="498" ht="20" customHeight="1" s="236"/>
    <row r="499" ht="20" customHeight="1" s="236"/>
    <row r="500" ht="20" customHeight="1" s="236"/>
    <row r="501" ht="20" customHeight="1" s="236"/>
    <row r="502" ht="20" customHeight="1" s="236"/>
    <row r="503" ht="20" customHeight="1" s="236"/>
    <row r="504" ht="20" customHeight="1" s="236"/>
    <row r="505" ht="20" customHeight="1" s="236"/>
    <row r="506" ht="20" customHeight="1" s="236"/>
    <row r="507" ht="20" customHeight="1" s="236"/>
    <row r="508" ht="20" customHeight="1" s="236"/>
    <row r="509" ht="20" customHeight="1" s="236"/>
    <row r="510" ht="20" customHeight="1" s="236"/>
    <row r="511" ht="20" customHeight="1" s="236"/>
    <row r="512" ht="20" customHeight="1" s="236"/>
    <row r="513" ht="20" customHeight="1" s="236"/>
    <row r="514" ht="20" customHeight="1" s="236"/>
    <row r="515" ht="20" customHeight="1" s="236"/>
    <row r="516" ht="20" customHeight="1" s="236"/>
    <row r="517" ht="20" customHeight="1" s="236"/>
    <row r="518" ht="20" customHeight="1" s="236"/>
    <row r="519" ht="20" customHeight="1" s="236"/>
    <row r="520" ht="20" customHeight="1" s="236"/>
    <row r="521" ht="20" customHeight="1" s="236"/>
    <row r="522" ht="20" customHeight="1" s="236"/>
    <row r="523" ht="20" customHeight="1" s="236"/>
    <row r="524" ht="20" customHeight="1" s="236"/>
    <row r="525" ht="20" customHeight="1" s="236"/>
    <row r="526" ht="20" customHeight="1" s="236"/>
    <row r="527" ht="20" customHeight="1" s="236"/>
    <row r="528" ht="20" customHeight="1" s="236"/>
    <row r="529" ht="20" customHeight="1" s="236"/>
    <row r="530" ht="20" customHeight="1" s="236"/>
    <row r="531" ht="20" customHeight="1" s="236"/>
    <row r="532" ht="20" customHeight="1" s="236"/>
    <row r="533" ht="20" customHeight="1" s="236"/>
    <row r="534" ht="20" customHeight="1" s="236"/>
    <row r="535" ht="20" customHeight="1" s="236"/>
    <row r="536" ht="20" customHeight="1" s="236"/>
    <row r="537" ht="20" customHeight="1" s="236"/>
    <row r="538" ht="20" customHeight="1" s="236"/>
    <row r="539" ht="20" customHeight="1" s="236"/>
    <row r="540" ht="20" customHeight="1" s="236"/>
    <row r="541" ht="20" customHeight="1" s="236"/>
    <row r="542" ht="20" customHeight="1" s="236"/>
    <row r="543" ht="20" customHeight="1" s="236"/>
    <row r="544" ht="20" customHeight="1" s="236"/>
    <row r="545" ht="20" customHeight="1" s="236"/>
    <row r="546" ht="20" customHeight="1" s="236"/>
    <row r="547" ht="20" customHeight="1" s="236"/>
    <row r="548" ht="20" customHeight="1" s="236"/>
    <row r="549" ht="20" customHeight="1" s="236"/>
    <row r="550" ht="20" customHeight="1" s="236"/>
    <row r="551" ht="20" customHeight="1" s="236"/>
    <row r="552" ht="20" customHeight="1" s="236"/>
    <row r="553" ht="20" customHeight="1" s="236"/>
    <row r="554" ht="20" customHeight="1" s="236"/>
    <row r="555" ht="20" customHeight="1" s="236"/>
    <row r="556" ht="20" customHeight="1" s="236"/>
    <row r="557" ht="20" customHeight="1" s="236"/>
    <row r="558" ht="20" customHeight="1" s="236"/>
    <row r="559" ht="20" customHeight="1" s="236"/>
    <row r="560" ht="20" customHeight="1" s="236"/>
    <row r="561" ht="20" customHeight="1" s="236"/>
    <row r="562" ht="20" customHeight="1" s="236"/>
    <row r="563" ht="20" customHeight="1" s="236"/>
    <row r="564" ht="20" customHeight="1" s="236"/>
    <row r="565" ht="20" customHeight="1" s="236"/>
    <row r="566" ht="20" customHeight="1" s="236"/>
    <row r="567" ht="20" customHeight="1" s="236"/>
    <row r="568" ht="20" customHeight="1" s="236"/>
    <row r="569" ht="20" customHeight="1" s="236"/>
    <row r="570" ht="20" customHeight="1" s="236"/>
    <row r="571" ht="20" customHeight="1" s="236"/>
    <row r="572" ht="20" customHeight="1" s="236"/>
    <row r="573" ht="20" customHeight="1" s="236"/>
    <row r="574" ht="20" customHeight="1" s="236"/>
    <row r="575" ht="20" customHeight="1" s="236"/>
    <row r="576" ht="20" customHeight="1" s="236"/>
    <row r="577" ht="20" customHeight="1" s="236"/>
    <row r="578" ht="20" customHeight="1" s="236"/>
    <row r="579" ht="20" customHeight="1" s="236"/>
    <row r="580" ht="20" customHeight="1" s="236"/>
    <row r="581" ht="20" customHeight="1" s="236"/>
    <row r="582" ht="20" customHeight="1" s="236"/>
    <row r="583" ht="20" customHeight="1" s="236"/>
    <row r="584" ht="20" customHeight="1" s="236"/>
    <row r="585" ht="20" customHeight="1" s="236"/>
    <row r="586" ht="20" customHeight="1" s="236"/>
    <row r="587" ht="20" customHeight="1" s="236"/>
    <row r="588" ht="20" customHeight="1" s="236"/>
    <row r="589" ht="20" customHeight="1" s="236"/>
    <row r="590" ht="20" customHeight="1" s="236"/>
    <row r="591" ht="20" customHeight="1" s="236"/>
    <row r="592" ht="20" customHeight="1" s="236"/>
    <row r="593" ht="20" customHeight="1" s="236"/>
    <row r="594" ht="20" customHeight="1" s="236"/>
    <row r="595" ht="20" customHeight="1" s="236"/>
    <row r="596" ht="20" customHeight="1" s="236"/>
    <row r="597" ht="20" customHeight="1" s="236"/>
    <row r="598" ht="20" customHeight="1" s="236"/>
    <row r="599" ht="20" customHeight="1" s="236"/>
    <row r="600" ht="20" customHeight="1" s="236"/>
    <row r="601" ht="20" customHeight="1" s="236"/>
    <row r="602" ht="20" customHeight="1" s="236"/>
    <row r="603" ht="20" customHeight="1" s="236"/>
    <row r="604" ht="20" customHeight="1" s="236"/>
    <row r="605" ht="20" customHeight="1" s="236"/>
    <row r="606" ht="20" customHeight="1" s="236"/>
    <row r="607" ht="20" customHeight="1" s="236"/>
    <row r="608" ht="20" customHeight="1" s="236"/>
    <row r="609" ht="20" customHeight="1" s="236"/>
    <row r="610" ht="20" customHeight="1" s="236"/>
    <row r="611" ht="20" customHeight="1" s="236"/>
    <row r="612" ht="20" customHeight="1" s="236"/>
    <row r="613" ht="20" customHeight="1" s="236"/>
    <row r="614" ht="20" customHeight="1" s="236"/>
    <row r="615" ht="20" customHeight="1" s="236"/>
    <row r="616" ht="20" customHeight="1" s="236"/>
    <row r="617" ht="20" customHeight="1" s="236"/>
    <row r="618" ht="20" customHeight="1" s="236"/>
    <row r="619" ht="20" customHeight="1" s="236"/>
    <row r="620" ht="20" customHeight="1" s="236"/>
    <row r="621" ht="20" customHeight="1" s="236"/>
    <row r="622" ht="20" customHeight="1" s="236"/>
    <row r="623" ht="20" customHeight="1" s="236"/>
    <row r="624" ht="20" customHeight="1" s="236"/>
    <row r="625" ht="20" customHeight="1" s="236"/>
    <row r="626" ht="20" customHeight="1" s="236"/>
    <row r="627" ht="20" customHeight="1" s="236"/>
    <row r="628" ht="20" customHeight="1" s="236"/>
    <row r="629" ht="20" customHeight="1" s="236"/>
    <row r="630" ht="20" customHeight="1" s="236"/>
    <row r="631" ht="20" customHeight="1" s="236"/>
    <row r="632" ht="20" customHeight="1" s="236"/>
    <row r="633" ht="20" customHeight="1" s="236"/>
    <row r="634" ht="20" customHeight="1" s="236"/>
    <row r="635" ht="20" customHeight="1" s="236"/>
    <row r="636" ht="20" customHeight="1" s="236"/>
    <row r="637" ht="20" customHeight="1" s="236"/>
    <row r="638" ht="20" customHeight="1" s="236"/>
    <row r="639" ht="20" customHeight="1" s="236"/>
    <row r="640" ht="20" customHeight="1" s="236"/>
    <row r="641" ht="20" customHeight="1" s="236"/>
    <row r="642" ht="20" customHeight="1" s="236"/>
    <row r="643" ht="20" customHeight="1" s="236"/>
    <row r="644" ht="20" customHeight="1" s="236"/>
    <row r="645" ht="20" customHeight="1" s="236"/>
    <row r="646" ht="20" customHeight="1" s="236"/>
    <row r="647" ht="20" customHeight="1" s="236"/>
    <row r="648" ht="20" customHeight="1" s="236"/>
    <row r="649" ht="20" customHeight="1" s="236"/>
    <row r="650" ht="20" customHeight="1" s="236"/>
    <row r="651" ht="20" customHeight="1" s="236"/>
    <row r="652" ht="20" customHeight="1" s="236"/>
    <row r="653" ht="20" customHeight="1" s="236"/>
    <row r="654" ht="20" customHeight="1" s="236"/>
    <row r="655" ht="20" customHeight="1" s="236"/>
    <row r="656" ht="20" customHeight="1" s="236"/>
    <row r="657" ht="20" customHeight="1" s="236"/>
    <row r="658" ht="20" customHeight="1" s="236"/>
    <row r="659" ht="20" customHeight="1" s="236"/>
    <row r="660" ht="20" customHeight="1" s="236"/>
    <row r="661" ht="20" customHeight="1" s="236"/>
    <row r="662" ht="20" customHeight="1" s="236"/>
    <row r="663" ht="20" customHeight="1" s="236"/>
    <row r="664" ht="20" customHeight="1" s="236"/>
    <row r="665" ht="20" customHeight="1" s="236"/>
    <row r="666" ht="20" customHeight="1" s="236"/>
    <row r="667" ht="20" customHeight="1" s="236"/>
    <row r="668" ht="20" customHeight="1" s="236"/>
    <row r="669" ht="20" customHeight="1" s="236"/>
    <row r="670" ht="20" customHeight="1" s="236"/>
    <row r="671" ht="20" customHeight="1" s="236"/>
    <row r="672" ht="20" customHeight="1" s="236"/>
    <row r="673" ht="20" customHeight="1" s="236"/>
    <row r="674" ht="20" customHeight="1" s="236"/>
    <row r="675" ht="20" customHeight="1" s="236"/>
    <row r="676" ht="20" customHeight="1" s="236"/>
    <row r="677" ht="20" customHeight="1" s="236"/>
    <row r="678" ht="20" customHeight="1" s="236"/>
    <row r="679" ht="20" customHeight="1" s="236"/>
    <row r="680" ht="20" customHeight="1" s="236"/>
    <row r="681" ht="20" customHeight="1" s="236"/>
    <row r="682" ht="20" customHeight="1" s="236"/>
    <row r="683" ht="20" customHeight="1" s="236"/>
    <row r="684" ht="20" customHeight="1" s="236"/>
    <row r="685" ht="20" customHeight="1" s="236"/>
    <row r="686" ht="20" customHeight="1" s="236"/>
    <row r="687" ht="20" customHeight="1" s="236"/>
    <row r="688" ht="20" customHeight="1" s="236"/>
    <row r="689" ht="20" customHeight="1" s="236"/>
    <row r="690" ht="20" customHeight="1" s="236"/>
    <row r="691" ht="20" customHeight="1" s="236"/>
    <row r="692" ht="20" customHeight="1" s="236"/>
    <row r="693" ht="20" customHeight="1" s="236"/>
    <row r="694" ht="20" customHeight="1" s="236"/>
    <row r="695" ht="20" customHeight="1" s="236"/>
    <row r="696" ht="20" customHeight="1" s="236"/>
    <row r="697" ht="20" customHeight="1" s="236"/>
    <row r="698" ht="20" customHeight="1" s="236"/>
    <row r="699" ht="20" customHeight="1" s="236"/>
    <row r="700" ht="20" customHeight="1" s="236"/>
    <row r="701" ht="20" customHeight="1" s="236"/>
    <row r="702" ht="20" customHeight="1" s="236"/>
    <row r="703" ht="20" customHeight="1" s="236"/>
    <row r="704" ht="20" customHeight="1" s="236"/>
    <row r="705" ht="20" customHeight="1" s="236"/>
    <row r="706" ht="20" customHeight="1" s="236"/>
    <row r="707" ht="20" customHeight="1" s="236"/>
    <row r="708" ht="20" customHeight="1" s="236"/>
    <row r="709" ht="20" customHeight="1" s="236"/>
    <row r="710" ht="20" customHeight="1" s="236"/>
    <row r="711" ht="20" customHeight="1" s="236"/>
    <row r="712" ht="20" customHeight="1" s="236"/>
    <row r="713" ht="20" customHeight="1" s="236"/>
    <row r="714" ht="20" customHeight="1" s="236"/>
    <row r="715" ht="20" customHeight="1" s="236"/>
    <row r="716" ht="20" customHeight="1" s="236"/>
    <row r="717" ht="20" customHeight="1" s="236"/>
    <row r="718" ht="20" customHeight="1" s="236"/>
    <row r="719" ht="20" customHeight="1" s="236"/>
    <row r="720" ht="20" customHeight="1" s="236"/>
    <row r="721" ht="20" customHeight="1" s="236"/>
    <row r="722" ht="20" customHeight="1" s="236"/>
    <row r="723" ht="20" customHeight="1" s="236"/>
    <row r="724" ht="20" customHeight="1" s="236"/>
    <row r="725" ht="20" customHeight="1" s="236"/>
    <row r="726" ht="20" customHeight="1" s="236"/>
    <row r="727" ht="20" customHeight="1" s="236"/>
    <row r="728" ht="20" customHeight="1" s="236"/>
    <row r="729" ht="20" customHeight="1" s="236"/>
    <row r="730" ht="20" customHeight="1" s="236"/>
    <row r="731" ht="20" customHeight="1" s="236"/>
    <row r="732" ht="20" customHeight="1" s="236"/>
    <row r="733" ht="20" customHeight="1" s="236"/>
    <row r="734" ht="20" customHeight="1" s="236"/>
    <row r="735" ht="20" customHeight="1" s="236"/>
    <row r="736" ht="20" customHeight="1" s="236"/>
    <row r="737" ht="20" customHeight="1" s="236"/>
    <row r="738" ht="20" customHeight="1" s="236"/>
    <row r="739" ht="20" customHeight="1" s="236"/>
    <row r="740" ht="20" customHeight="1" s="236"/>
    <row r="741" ht="20" customHeight="1" s="236"/>
    <row r="742" ht="20" customHeight="1" s="236"/>
    <row r="743" ht="20" customHeight="1" s="236"/>
    <row r="744" ht="20" customHeight="1" s="236"/>
    <row r="745" ht="20" customHeight="1" s="236"/>
    <row r="746" ht="20" customHeight="1" s="236"/>
    <row r="747" ht="20" customHeight="1" s="236"/>
    <row r="748" ht="20" customHeight="1" s="236"/>
    <row r="749" ht="20" customHeight="1" s="236"/>
    <row r="750" ht="20" customHeight="1" s="236"/>
    <row r="751" ht="20" customHeight="1" s="236"/>
    <row r="752" ht="20" customHeight="1" s="236"/>
    <row r="753" ht="20" customHeight="1" s="236"/>
    <row r="754" ht="20" customHeight="1" s="236"/>
    <row r="755" ht="20" customHeight="1" s="236"/>
    <row r="756" ht="20" customHeight="1" s="236"/>
    <row r="757" ht="20" customHeight="1" s="236"/>
    <row r="758" ht="20" customHeight="1" s="236"/>
    <row r="759" ht="20" customHeight="1" s="236"/>
    <row r="760" ht="20" customHeight="1" s="236"/>
    <row r="761" ht="20" customHeight="1" s="236"/>
    <row r="762" ht="20" customHeight="1" s="236"/>
    <row r="763" ht="20" customHeight="1" s="236"/>
    <row r="764" ht="20" customHeight="1" s="236"/>
    <row r="765" ht="20" customHeight="1" s="236"/>
    <row r="766" ht="20" customHeight="1" s="236"/>
    <row r="767" ht="20" customHeight="1" s="236"/>
    <row r="768" ht="20" customHeight="1" s="236"/>
    <row r="769" ht="20" customHeight="1" s="236"/>
    <row r="770" ht="20" customHeight="1" s="236"/>
    <row r="771" ht="20" customHeight="1" s="236"/>
    <row r="772" ht="20" customHeight="1" s="236"/>
    <row r="773" ht="20" customHeight="1" s="236"/>
    <row r="774" ht="20" customHeight="1" s="236"/>
    <row r="775" ht="20" customHeight="1" s="236"/>
    <row r="776" ht="20" customHeight="1" s="236"/>
    <row r="777" ht="20" customHeight="1" s="236"/>
    <row r="778" ht="20" customHeight="1" s="236"/>
    <row r="779" ht="20" customHeight="1" s="236"/>
    <row r="780" ht="20" customHeight="1" s="236"/>
    <row r="781" ht="20" customHeight="1" s="236"/>
    <row r="782" ht="20" customHeight="1" s="236"/>
    <row r="783" ht="20" customHeight="1" s="236"/>
    <row r="784" ht="20" customHeight="1" s="236"/>
    <row r="785" ht="20" customHeight="1" s="236"/>
    <row r="786" ht="20" customHeight="1" s="236"/>
    <row r="787" ht="20" customHeight="1" s="236"/>
    <row r="788" ht="20" customHeight="1" s="236"/>
    <row r="789" ht="20" customHeight="1" s="236"/>
    <row r="790" ht="20" customHeight="1" s="236"/>
    <row r="791" ht="20" customHeight="1" s="236"/>
    <row r="792" ht="20" customHeight="1" s="236"/>
    <row r="793" ht="20" customHeight="1" s="236"/>
    <row r="794" ht="20" customHeight="1" s="236"/>
    <row r="795" ht="20" customHeight="1" s="236"/>
    <row r="796" ht="20" customHeight="1" s="236"/>
    <row r="797" ht="20" customHeight="1" s="236"/>
    <row r="798" ht="20" customHeight="1" s="236"/>
    <row r="799" ht="20" customHeight="1" s="236"/>
    <row r="800" ht="20" customHeight="1" s="236"/>
    <row r="801" ht="20" customHeight="1" s="236"/>
    <row r="802" ht="20" customHeight="1" s="236"/>
    <row r="803" ht="20" customHeight="1" s="236"/>
    <row r="804" ht="20" customHeight="1" s="236"/>
    <row r="805" ht="20" customHeight="1" s="236"/>
    <row r="806" ht="20" customHeight="1" s="236"/>
    <row r="807" ht="20" customHeight="1" s="236"/>
    <row r="808" ht="20" customHeight="1" s="236"/>
    <row r="809" ht="20" customHeight="1" s="236"/>
    <row r="810" ht="20" customHeight="1" s="236"/>
    <row r="811" ht="20" customHeight="1" s="236"/>
    <row r="812" ht="20" customHeight="1" s="236"/>
    <row r="813" ht="20" customHeight="1" s="236"/>
    <row r="814" ht="20" customHeight="1" s="236"/>
    <row r="815" ht="20" customHeight="1" s="236"/>
    <row r="816" ht="20" customHeight="1" s="236"/>
    <row r="817" ht="20" customHeight="1" s="236"/>
    <row r="818" ht="20" customHeight="1" s="236"/>
    <row r="819" ht="20" customHeight="1" s="236"/>
    <row r="820" ht="20" customHeight="1" s="236"/>
    <row r="821" ht="20" customHeight="1" s="236"/>
    <row r="822" ht="20" customHeight="1" s="236"/>
    <row r="823" ht="20" customHeight="1" s="236"/>
    <row r="824" ht="20" customHeight="1" s="236"/>
    <row r="825" ht="20" customHeight="1" s="236"/>
    <row r="826" ht="20" customHeight="1" s="236"/>
    <row r="827" ht="20" customHeight="1" s="236"/>
    <row r="828" ht="20" customHeight="1" s="236"/>
    <row r="829" ht="20" customHeight="1" s="236"/>
    <row r="830" ht="20" customHeight="1" s="236"/>
    <row r="831" ht="20" customHeight="1" s="236"/>
    <row r="832" ht="20" customHeight="1" s="236"/>
    <row r="833" ht="20" customHeight="1" s="236"/>
    <row r="834" ht="20" customHeight="1" s="236"/>
    <row r="835" ht="20" customHeight="1" s="236"/>
    <row r="836" ht="20" customHeight="1" s="236"/>
    <row r="837" ht="20" customHeight="1" s="236"/>
    <row r="838" ht="20" customHeight="1" s="236"/>
    <row r="839" ht="20" customHeight="1" s="236"/>
    <row r="840" ht="20" customHeight="1" s="236"/>
    <row r="841" ht="20" customHeight="1" s="236"/>
    <row r="842" ht="20" customHeight="1" s="236"/>
    <row r="843" ht="20" customHeight="1" s="236"/>
    <row r="844" ht="20" customHeight="1" s="236"/>
    <row r="845" ht="20" customHeight="1" s="236"/>
    <row r="846" ht="20" customHeight="1" s="236"/>
    <row r="847" ht="20" customHeight="1" s="236"/>
    <row r="848" ht="20" customHeight="1" s="236"/>
    <row r="849" ht="20" customHeight="1" s="236"/>
    <row r="850" ht="20" customHeight="1" s="236"/>
    <row r="851" ht="20" customHeight="1" s="236"/>
    <row r="852" ht="20" customHeight="1" s="236"/>
    <row r="853" ht="20" customHeight="1" s="236"/>
    <row r="854" ht="20" customHeight="1" s="236"/>
    <row r="855" ht="20" customHeight="1" s="236"/>
    <row r="856" ht="20" customHeight="1" s="236"/>
    <row r="857" ht="20" customHeight="1" s="236"/>
    <row r="858" ht="20" customHeight="1" s="236"/>
    <row r="859" ht="20" customHeight="1" s="236"/>
    <row r="860" ht="20" customHeight="1" s="236"/>
    <row r="861" ht="20" customHeight="1" s="236"/>
    <row r="862" ht="20" customHeight="1" s="236"/>
    <row r="863" ht="20" customHeight="1" s="236"/>
    <row r="864" ht="20" customHeight="1" s="236"/>
    <row r="865" ht="20" customHeight="1" s="236"/>
    <row r="866" ht="20" customHeight="1" s="236"/>
    <row r="867" ht="20" customHeight="1" s="236"/>
    <row r="868" ht="20" customHeight="1" s="236"/>
    <row r="869" ht="20" customHeight="1" s="236"/>
    <row r="870" ht="20" customHeight="1" s="236"/>
    <row r="871" ht="20" customHeight="1" s="236"/>
    <row r="872" ht="20" customHeight="1" s="236"/>
    <row r="873" ht="20" customHeight="1" s="236"/>
    <row r="874" ht="20" customHeight="1" s="236"/>
    <row r="875" ht="20" customHeight="1" s="236"/>
    <row r="876" ht="20" customHeight="1" s="236"/>
    <row r="877" ht="20" customHeight="1" s="236"/>
    <row r="878" ht="20" customHeight="1" s="236"/>
    <row r="879" ht="20" customHeight="1" s="236"/>
    <row r="880" ht="20" customHeight="1" s="236"/>
    <row r="881" ht="20" customHeight="1" s="236"/>
    <row r="882" ht="20" customHeight="1" s="236"/>
    <row r="883" ht="20" customHeight="1" s="236"/>
    <row r="884" ht="20" customHeight="1" s="236"/>
    <row r="885" ht="20" customHeight="1" s="236"/>
    <row r="886" ht="20" customHeight="1" s="236"/>
    <row r="887" ht="20" customHeight="1" s="236"/>
    <row r="888" ht="20" customHeight="1" s="236"/>
    <row r="889" ht="20" customHeight="1" s="236"/>
    <row r="890" ht="20" customHeight="1" s="236"/>
    <row r="891" ht="20" customHeight="1" s="236"/>
    <row r="892" ht="20" customHeight="1" s="236"/>
    <row r="893" ht="20" customHeight="1" s="236"/>
    <row r="894" ht="20" customHeight="1" s="236"/>
    <row r="895" ht="20" customHeight="1" s="236"/>
    <row r="896" ht="20" customHeight="1" s="236"/>
    <row r="897" ht="20" customHeight="1" s="236"/>
    <row r="898" ht="20" customHeight="1" s="236"/>
    <row r="899" ht="20" customHeight="1" s="236"/>
    <row r="900" ht="20" customHeight="1" s="236"/>
    <row r="901" ht="20" customHeight="1" s="236"/>
    <row r="902" ht="20" customHeight="1" s="236"/>
    <row r="903" ht="20" customHeight="1" s="236"/>
    <row r="904" ht="20" customHeight="1" s="236"/>
    <row r="905" ht="20" customHeight="1" s="236"/>
    <row r="906" ht="20" customHeight="1" s="236"/>
    <row r="907" ht="20" customHeight="1" s="236"/>
    <row r="908" ht="20" customHeight="1" s="236"/>
    <row r="909" ht="20" customHeight="1" s="236"/>
    <row r="910" ht="20" customHeight="1" s="236"/>
    <row r="911" ht="20" customHeight="1" s="236"/>
    <row r="912" ht="20" customHeight="1" s="236"/>
    <row r="913" ht="20" customHeight="1" s="236"/>
    <row r="914" ht="20" customHeight="1" s="236"/>
    <row r="915" ht="20" customHeight="1" s="236"/>
    <row r="916" ht="20" customHeight="1" s="236"/>
    <row r="917" ht="20" customHeight="1" s="236"/>
    <row r="918" ht="20" customHeight="1" s="236"/>
    <row r="919" ht="20" customHeight="1" s="236"/>
    <row r="920" ht="20" customHeight="1" s="236"/>
    <row r="921" ht="20" customHeight="1" s="236"/>
    <row r="922" ht="20" customHeight="1" s="236"/>
    <row r="923" ht="20" customHeight="1" s="236"/>
    <row r="924" ht="20" customHeight="1" s="236"/>
    <row r="925" ht="20" customHeight="1" s="236"/>
    <row r="926" ht="20" customHeight="1" s="236"/>
    <row r="927" ht="20" customHeight="1" s="236"/>
    <row r="928" ht="20" customHeight="1" s="236"/>
    <row r="929" ht="20" customHeight="1" s="236"/>
    <row r="930" ht="20" customHeight="1" s="236"/>
    <row r="931" ht="20" customHeight="1" s="236"/>
    <row r="932" ht="20" customHeight="1" s="236"/>
    <row r="933" ht="20" customHeight="1" s="236"/>
    <row r="934" ht="20" customHeight="1" s="236"/>
    <row r="935" ht="20" customHeight="1" s="236"/>
    <row r="936" ht="20" customHeight="1" s="236"/>
    <row r="937" ht="20" customHeight="1" s="236"/>
    <row r="938" ht="20" customHeight="1" s="236"/>
    <row r="939" ht="20" customHeight="1" s="236"/>
    <row r="940" ht="20" customHeight="1" s="236"/>
    <row r="941" ht="20" customHeight="1" s="236"/>
    <row r="942" ht="20" customHeight="1" s="236"/>
    <row r="943" ht="20" customHeight="1" s="236"/>
    <row r="944" ht="20" customHeight="1" s="236"/>
    <row r="945" ht="20" customHeight="1" s="236"/>
    <row r="946" ht="20" customHeight="1" s="236"/>
    <row r="947" ht="20" customHeight="1" s="236"/>
    <row r="948" ht="20" customHeight="1" s="236"/>
    <row r="949" ht="20" customHeight="1" s="236"/>
    <row r="950" ht="20" customHeight="1" s="236"/>
    <row r="951" ht="20" customHeight="1" s="236"/>
    <row r="952" ht="20" customHeight="1" s="236"/>
    <row r="953" ht="20" customHeight="1" s="236"/>
    <row r="954" ht="20" customHeight="1" s="236"/>
    <row r="955" ht="20" customHeight="1" s="236"/>
    <row r="956" ht="20" customHeight="1" s="236"/>
    <row r="957" ht="20" customHeight="1" s="236"/>
    <row r="958" ht="20" customHeight="1" s="236"/>
    <row r="959" ht="20" customHeight="1" s="236"/>
    <row r="960" ht="20" customHeight="1" s="236"/>
    <row r="961" ht="20" customHeight="1" s="236"/>
    <row r="962" ht="20" customHeight="1" s="236"/>
    <row r="963" ht="20" customHeight="1" s="236"/>
    <row r="964" ht="20" customHeight="1" s="236"/>
    <row r="965" ht="20" customHeight="1" s="236"/>
    <row r="966" ht="20" customHeight="1" s="236"/>
    <row r="967" ht="20" customHeight="1" s="236"/>
    <row r="968" ht="20" customHeight="1" s="236"/>
    <row r="969" ht="20" customHeight="1" s="236"/>
    <row r="970" ht="20" customHeight="1" s="236"/>
    <row r="971" ht="20" customHeight="1" s="236"/>
    <row r="972" ht="20" customHeight="1" s="236"/>
    <row r="973" ht="20" customHeight="1" s="236"/>
    <row r="974" ht="20" customHeight="1" s="236"/>
    <row r="975" ht="20" customHeight="1" s="236"/>
    <row r="976" ht="20" customHeight="1" s="236"/>
    <row r="977" ht="20" customHeight="1" s="236"/>
    <row r="978" ht="20" customHeight="1" s="236"/>
    <row r="979" ht="20" customHeight="1" s="236"/>
    <row r="980" ht="20" customHeight="1" s="236"/>
    <row r="981" ht="20" customHeight="1" s="236"/>
    <row r="982" ht="20" customHeight="1" s="236"/>
    <row r="983" ht="20" customHeight="1" s="236"/>
    <row r="984" ht="20" customHeight="1" s="236"/>
    <row r="985" ht="20" customHeight="1" s="236"/>
    <row r="986" ht="20" customHeight="1" s="236"/>
    <row r="987" ht="20" customHeight="1" s="236"/>
    <row r="988" ht="20" customHeight="1" s="236"/>
    <row r="989" ht="20" customHeight="1" s="236"/>
    <row r="990" ht="20" customHeight="1" s="236"/>
    <row r="991" ht="20" customHeight="1" s="236"/>
    <row r="992" ht="20" customHeight="1" s="236"/>
    <row r="993" ht="20" customHeight="1" s="236"/>
    <row r="994" ht="20" customHeight="1" s="236"/>
    <row r="995" ht="20" customHeight="1" s="236"/>
    <row r="996" ht="20" customHeight="1" s="236"/>
    <row r="997" ht="20" customHeight="1" s="236"/>
    <row r="998" ht="20" customHeight="1" s="236"/>
    <row r="999" ht="20" customHeight="1" s="236"/>
    <row r="1000" ht="20" customHeight="1" s="236"/>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C25"/>
  <sheetViews>
    <sheetView zoomScale="135" workbookViewId="0">
      <selection activeCell="C55" sqref="C55"/>
    </sheetView>
  </sheetViews>
  <sheetFormatPr baseColWidth="10" defaultColWidth="10.83203125" defaultRowHeight="16"/>
  <cols>
    <col width="11" bestFit="1" customWidth="1" style="236" min="2" max="2"/>
    <col width="15" bestFit="1" customWidth="1" style="236" min="3" max="3"/>
    <col width="12.5" bestFit="1" customWidth="1" style="335" min="4" max="4"/>
  </cols>
  <sheetData>
    <row r="1">
      <c r="A1" t="inlineStr">
        <is>
          <t>Service Type</t>
        </is>
      </c>
      <c r="B1" t="inlineStr">
        <is>
          <t>Short Service Name</t>
        </is>
      </c>
      <c r="C1" s="335" t="inlineStr">
        <is>
          <t>Value</t>
        </is>
      </c>
    </row>
    <row r="2">
      <c r="A2">
        <f>'1. Reimbursement Value'!B51</f>
        <v/>
      </c>
      <c r="B2">
        <f>RIGHT(A2,LEN(A2)-9)</f>
        <v/>
      </c>
      <c r="C2" s="335">
        <f>'1. Reimbursement Value'!C51</f>
        <v/>
      </c>
    </row>
    <row r="3">
      <c r="A3">
        <f>'1. Reimbursement Value'!B49</f>
        <v/>
      </c>
      <c r="B3">
        <f>RIGHT(A3,LEN(A3)-9)</f>
        <v/>
      </c>
      <c r="C3" s="335">
        <f>'1. Reimbursement Value'!C49</f>
        <v/>
      </c>
    </row>
    <row r="4">
      <c r="A4">
        <f>'1. Reimbursement Value'!B61</f>
        <v/>
      </c>
      <c r="B4">
        <f>RIGHT(A4,LEN(A4)-9)</f>
        <v/>
      </c>
      <c r="C4" s="335">
        <f>'1. Reimbursement Value'!C61</f>
        <v/>
      </c>
    </row>
    <row r="5">
      <c r="A5">
        <f>'1. Reimbursement Value'!B59</f>
        <v/>
      </c>
      <c r="B5">
        <f>RIGHT(A5,LEN(A5)-9)</f>
        <v/>
      </c>
      <c r="C5" s="335">
        <f>'1. Reimbursement Value'!C59</f>
        <v/>
      </c>
    </row>
    <row r="6">
      <c r="A6">
        <f>'1. Reimbursement Value'!B57</f>
        <v/>
      </c>
      <c r="B6">
        <f>RIGHT(A6,LEN(A6)-9)</f>
        <v/>
      </c>
      <c r="C6" s="335">
        <f>'1. Reimbursement Value'!C57</f>
        <v/>
      </c>
    </row>
    <row r="7">
      <c r="A7">
        <f>'1. Reimbursement Value'!B53</f>
        <v/>
      </c>
      <c r="B7">
        <f>RIGHT(A7,LEN(A7)-9)</f>
        <v/>
      </c>
      <c r="C7" s="335">
        <f>'1. Reimbursement Value'!C53</f>
        <v/>
      </c>
    </row>
    <row r="8">
      <c r="A8">
        <f>'1. Reimbursement Value'!B55</f>
        <v/>
      </c>
      <c r="B8">
        <f>RIGHT(A8,LEN(A8)-9)</f>
        <v/>
      </c>
      <c r="C8" s="335">
        <f>'1. Reimbursement Value'!C55</f>
        <v/>
      </c>
    </row>
    <row r="15" ht="42" customHeight="1" s="236">
      <c r="A15" s="299" t="inlineStr">
        <is>
          <t>Primary Care Management</t>
        </is>
      </c>
      <c r="B15" s="21" t="inlineStr">
        <is>
          <t>Total QALYs Saved</t>
        </is>
      </c>
      <c r="C15" s="19" t="inlineStr">
        <is>
          <t>QALY-related Value</t>
        </is>
      </c>
    </row>
    <row r="16" ht="29" customHeight="1" s="236">
      <c r="A16" s="22" t="inlineStr">
        <is>
          <t>Obesity Screening</t>
        </is>
      </c>
      <c r="B16" s="92">
        <f>'2. Improved Health'!J11</f>
        <v/>
      </c>
      <c r="C16" s="336">
        <f>'2. Improved Health'!K11</f>
        <v/>
      </c>
    </row>
    <row r="17" ht="29" customHeight="1" s="236">
      <c r="A17" s="22" t="inlineStr">
        <is>
          <t>Cholesterol Screening</t>
        </is>
      </c>
      <c r="B17" s="92">
        <f>'2. Improved Health'!J12</f>
        <v/>
      </c>
      <c r="C17" s="336">
        <f>'2. Improved Health'!K12</f>
        <v/>
      </c>
    </row>
    <row r="18" ht="29" customHeight="1" s="236">
      <c r="A18" s="22" t="inlineStr">
        <is>
          <t>Hypertension Screening</t>
        </is>
      </c>
      <c r="B18" s="92">
        <f>'2. Improved Health'!J13</f>
        <v/>
      </c>
      <c r="C18" s="336">
        <f>'2. Improved Health'!K13</f>
        <v/>
      </c>
    </row>
    <row r="19" ht="43" customHeight="1" s="236">
      <c r="A19" s="22" t="inlineStr">
        <is>
          <t>Influenza Immunization</t>
        </is>
      </c>
      <c r="B19" s="92">
        <f>'2. Improved Health'!J14</f>
        <v/>
      </c>
      <c r="C19" s="336">
        <f>'2. Improved Health'!K14</f>
        <v/>
      </c>
    </row>
    <row r="20" ht="29" customHeight="1" s="236">
      <c r="A20" s="22" t="inlineStr">
        <is>
          <t>Cancer Screening*</t>
        </is>
      </c>
      <c r="B20" s="92">
        <f>'2. Improved Health'!J15</f>
        <v/>
      </c>
      <c r="C20" s="336">
        <f>'2. Improved Health'!K15</f>
        <v/>
      </c>
    </row>
    <row r="21" ht="43" customHeight="1" s="236">
      <c r="A21" s="22" t="inlineStr">
        <is>
          <t>Mental Health Visits***</t>
        </is>
      </c>
      <c r="B21" s="92">
        <f>'2. Improved Health'!J16</f>
        <v/>
      </c>
      <c r="C21" s="336">
        <f>'2. Improved Health'!K16</f>
        <v/>
      </c>
    </row>
    <row r="22" ht="57" customHeight="1" s="236">
      <c r="A22" s="22" t="inlineStr">
        <is>
          <t>Sexual Health Screening****</t>
        </is>
      </c>
      <c r="B22" s="92">
        <f>'2. Improved Health'!J17</f>
        <v/>
      </c>
      <c r="C22" s="336">
        <f>'2. Improved Health'!K17</f>
        <v/>
      </c>
    </row>
    <row r="23" ht="57" customHeight="1" s="236">
      <c r="A23" s="22" t="inlineStr">
        <is>
          <t>Non-Influenza Immunizations*****</t>
        </is>
      </c>
      <c r="B23" s="92">
        <f>'2. Improved Health'!J18</f>
        <v/>
      </c>
      <c r="C23" s="336">
        <f>'2. Improved Health'!K18</f>
        <v/>
      </c>
    </row>
    <row r="24" ht="29" customHeight="1" s="236">
      <c r="A24" s="22" t="inlineStr">
        <is>
          <t>Oral Health Visits******</t>
        </is>
      </c>
      <c r="B24" s="92">
        <f>'2. Improved Health'!J19</f>
        <v/>
      </c>
      <c r="C24" s="336">
        <f>'2. Improved Health'!K19</f>
        <v/>
      </c>
    </row>
    <row r="25" ht="44" customHeight="1" s="236" thickBot="1">
      <c r="A25" s="29" t="inlineStr">
        <is>
          <t>Diabetes Screening*******</t>
        </is>
      </c>
      <c r="B25" s="92">
        <f>'2. Improved Health'!J20</f>
        <v/>
      </c>
      <c r="C25" s="336">
        <f>'2. Improved Health'!K20</f>
        <v/>
      </c>
    </row>
  </sheetData>
  <sheetProtection selectLockedCells="0" selectUnlockedCells="0" sheet="1" objects="1" insertRows="1" insertHyperlinks="1" autoFilter="1" scenarios="1" formatColumns="1" deleteColumns="1" insertColumns="1" pivotTables="1" deleteRows="1" formatCells="1" formatRows="1" sort="1"/>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CK2"/>
  <sheetViews>
    <sheetView topLeftCell="AO1" zoomScale="125" workbookViewId="0">
      <selection activeCell="AU1" sqref="AU1"/>
    </sheetView>
  </sheetViews>
  <sheetFormatPr baseColWidth="10" defaultColWidth="11" defaultRowHeight="16"/>
  <cols>
    <col width="10.83203125" customWidth="1" style="236" min="1" max="1"/>
    <col width="30" customWidth="1" style="236" min="2" max="3"/>
    <col width="16.6640625" customWidth="1" style="236" min="6" max="6"/>
    <col width="18.83203125" customWidth="1" style="236" min="7" max="7"/>
    <col width="17.83203125" customWidth="1" style="236" min="8" max="8"/>
    <col width="10.83203125" customWidth="1" style="163" min="23" max="25"/>
  </cols>
  <sheetData>
    <row r="1" ht="314" customHeight="1" s="236">
      <c r="A1" t="inlineStr">
        <is>
          <t>Helper</t>
        </is>
      </c>
      <c r="B1" t="inlineStr">
        <is>
          <t>Year</t>
        </is>
      </c>
      <c r="C1" t="inlineStr">
        <is>
          <t>Timestamp</t>
        </is>
      </c>
      <c r="D1" t="inlineStr">
        <is>
          <t>Email Address</t>
        </is>
      </c>
      <c r="E1" t="inlineStr">
        <is>
          <t>Name</t>
        </is>
      </c>
      <c r="F1" t="inlineStr">
        <is>
          <t>Phone</t>
        </is>
      </c>
      <c r="G1" t="inlineStr">
        <is>
          <t>Organization Name</t>
        </is>
      </c>
      <c r="H1" t="inlineStr">
        <is>
          <t>Organization Phone</t>
        </is>
      </c>
      <c r="I1" t="inlineStr">
        <is>
          <t>Organization Address: Street</t>
        </is>
      </c>
      <c r="J1" t="inlineStr">
        <is>
          <t xml:space="preserve">Organization Address: City </t>
        </is>
      </c>
      <c r="K1" t="inlineStr">
        <is>
          <t xml:space="preserve">Organization Address: State </t>
        </is>
      </c>
      <c r="L1" t="inlineStr">
        <is>
          <t>Organization Address: Zip Code</t>
        </is>
      </c>
      <c r="M1" t="inlineStr">
        <is>
          <t>Organization Mailing Address (if different)</t>
        </is>
      </c>
      <c r="N1" t="inlineStr">
        <is>
          <t>Primary Contact Name</t>
        </is>
      </c>
      <c r="O1" t="inlineStr">
        <is>
          <t>Primary Contact Position/Title</t>
        </is>
      </c>
      <c r="P1" t="inlineStr">
        <is>
          <t xml:space="preserve">Primary Contact Email </t>
        </is>
      </c>
      <c r="Q1" t="inlineStr">
        <is>
          <t>Secondary Contact Name</t>
        </is>
      </c>
      <c r="R1" t="inlineStr">
        <is>
          <t>Secondary Contact Position/Title</t>
        </is>
      </c>
      <c r="S1" t="inlineStr">
        <is>
          <t>Secondary Contact Email</t>
        </is>
      </c>
      <c r="T1" t="inlineStr">
        <is>
          <t>Website URL</t>
        </is>
      </c>
      <c r="U1" t="inlineStr">
        <is>
          <t>Tax Exempt Status 501(c)3</t>
        </is>
      </c>
      <c r="V1" t="inlineStr">
        <is>
          <t xml:space="preserve">Federal EIN (TAX ID) </t>
        </is>
      </c>
      <c r="W1" t="inlineStr">
        <is>
          <t xml:space="preserve">What was your total cash-operating expenditure in the past year? </t>
        </is>
      </c>
      <c r="X1" t="inlineStr">
        <is>
          <t>What is the approximate total revenue received from patient fees and reimbursements of services in the past year?</t>
        </is>
      </c>
      <c r="Y1" t="inlineStr">
        <is>
          <t>Approximately how many volunteer-hours were provided at your clinic within the past year? Please provide your best estimate.</t>
        </is>
      </c>
      <c r="Z1" t="inlineStr">
        <is>
          <t>Total number of NEW Patients in Past Year</t>
        </is>
      </c>
      <c r="AA1" t="inlineStr">
        <is>
          <t>Total number of patients served in past year (new and established combined)</t>
        </is>
      </c>
      <c r="AB1" t="inlineStr">
        <is>
          <t>Number of Dental VISITS</t>
        </is>
      </c>
      <c r="AC1" t="inlineStr">
        <is>
          <t xml:space="preserve">Total Number of all Medical VISITS (both primary care AND specialty visits for both new and established patients) </t>
        </is>
      </c>
      <c r="AD1" t="inlineStr">
        <is>
          <t>Number of Mental Health/Behavioral Health VISITS</t>
        </is>
      </c>
      <c r="AE1" t="inlineStr">
        <is>
          <t xml:space="preserve">Total Patients VISITS (sum of above visits) </t>
        </is>
      </c>
      <c r="AF1" t="inlineStr">
        <is>
          <t xml:space="preserve">Of the total MEDICAL visits, approximately what number of MEDICAL visits would have occurred at the ED if the clinic was not in operation? If an estimation cannot be provided, consider surveying patients this question during the visit. </t>
        </is>
      </c>
      <c r="AG1" t="inlineStr">
        <is>
          <t xml:space="preserve">Of the total DENTAL visits, approximately what number of DENTAL visits would have occurred at the ED if the clinic was not in operation? If an estimation cannot be provided, consider surveying patients this question during the visit. </t>
        </is>
      </c>
      <c r="AH1" t="inlineStr">
        <is>
          <t>Number of In-House Imaging Tests in past year</t>
        </is>
      </c>
      <c r="AI1" t="inlineStr">
        <is>
          <t>Number of In-House Lab Tests in past year</t>
        </is>
      </c>
      <c r="AJ1" t="inlineStr">
        <is>
          <t>Number of In-House COVID Tests in past year</t>
        </is>
      </c>
      <c r="AK1" t="inlineStr">
        <is>
          <t>Number of COVID Vaccinations in past year provided in your clinic by an outside organization (e.g. the state or local public health department or a private provider)</t>
        </is>
      </c>
      <c r="AL1" t="inlineStr">
        <is>
          <t>Number of COVID Vaccinations in past year provided independently by your clinic (vaccines administered by clinic personnel, not by an outside organization)</t>
        </is>
      </c>
      <c r="AM1" t="inlineStr">
        <is>
          <t>Choose what best describes your pharmaceutical facilities. Note: a pharmacy distributes medications packaged from their own bulk supplies, while a dispensary distributes pre-packaged samples and medications.</t>
        </is>
      </c>
      <c r="AN1" t="inlineStr">
        <is>
          <t>What was the total number of 30-day on-site prescriptions filled or medications dispensed by the clinic in the past year. Note that this is different from the number of medications prescribed by the clinic. Please provide your best estimate.</t>
        </is>
      </c>
      <c r="AO1" t="inlineStr">
        <is>
          <t>% Diabetes Screening/Management</t>
        </is>
      </c>
      <c r="AP1" t="inlineStr">
        <is>
          <t>% HTN Screening/Management</t>
        </is>
      </c>
      <c r="AQ1" t="inlineStr">
        <is>
          <t>% Cancer Screening/Management</t>
        </is>
      </c>
      <c r="AR1" t="inlineStr">
        <is>
          <t>% Obesity Screening/Management</t>
        </is>
      </c>
      <c r="AS1" t="inlineStr">
        <is>
          <t>% Dental Care</t>
        </is>
      </c>
      <c r="AT1" t="inlineStr">
        <is>
          <t>% Sexual Health Screening/Management</t>
        </is>
      </c>
      <c r="AU1" t="inlineStr">
        <is>
          <t>% Dyslipidemia/Hypercholesterolemia Screening/Management</t>
        </is>
      </c>
      <c r="AV1" t="inlineStr">
        <is>
          <t>% Mental Health Screening/management</t>
        </is>
      </c>
      <c r="AW1" t="inlineStr">
        <is>
          <t>% Influenza Immunization</t>
        </is>
      </c>
      <c r="AX1" t="inlineStr">
        <is>
          <t>% Other Immunizations (ex: shingles, pneumonia, COVID, etc)</t>
        </is>
      </c>
      <c r="AY1" t="inlineStr">
        <is>
          <t>% Asthma/COPD Management</t>
        </is>
      </c>
      <c r="AZ1" t="inlineStr">
        <is>
          <t>% Dermatology Screening &amp; Management</t>
        </is>
      </c>
      <c r="BA1" t="inlineStr">
        <is>
          <t>% Heart Disease Screening &amp; Management</t>
        </is>
      </c>
      <c r="BB1" t="inlineStr">
        <is>
          <t>% Vision Screenings and Exams</t>
        </is>
      </c>
      <c r="BC1" t="inlineStr">
        <is>
          <t>% Arthritis/Musculoskeletal Screening/Management</t>
        </is>
      </c>
      <c r="BD1" t="inlineStr">
        <is>
          <t>% Physicals (school, sport, or general)</t>
        </is>
      </c>
      <c r="BE1" t="inlineStr">
        <is>
          <t>% Acute Injury Management</t>
        </is>
      </c>
      <c r="BF1" t="inlineStr">
        <is>
          <t xml:space="preserve">% Hearing Screening and Exam </t>
        </is>
      </c>
      <c r="BG1" t="inlineStr">
        <is>
          <t>What other medical conditions, if any,  are challenging to address or are a high priority for your clinic?</t>
        </is>
      </c>
      <c r="BH1" t="inlineStr">
        <is>
          <t>% Male Patients</t>
        </is>
      </c>
      <c r="BI1" t="inlineStr">
        <is>
          <t>% Female Patients</t>
        </is>
      </c>
      <c r="BJ1" t="inlineStr">
        <is>
          <t>% Transgender FTM (female-to-male) Patients</t>
        </is>
      </c>
      <c r="BK1" t="inlineStr">
        <is>
          <t>% Transgender MTF (male-to-female) Patients</t>
        </is>
      </c>
      <c r="BL1" t="inlineStr">
        <is>
          <t>% Gender Non-Conforming Patients</t>
        </is>
      </c>
      <c r="BM1" t="inlineStr">
        <is>
          <t>% 0-17 years old</t>
        </is>
      </c>
      <c r="BN1" t="inlineStr">
        <is>
          <t xml:space="preserve">% 18-64 years old </t>
        </is>
      </c>
      <c r="BO1" t="inlineStr">
        <is>
          <t xml:space="preserve">% 65+ years old </t>
        </is>
      </c>
      <c r="BP1" t="inlineStr">
        <is>
          <t>% Latino or Hispanic</t>
        </is>
      </c>
      <c r="BQ1" t="inlineStr">
        <is>
          <t>% White</t>
        </is>
      </c>
      <c r="BR1" t="inlineStr">
        <is>
          <t>% Black or African American</t>
        </is>
      </c>
      <c r="BS1" t="inlineStr">
        <is>
          <t>% Asian</t>
        </is>
      </c>
      <c r="BT1" t="inlineStr">
        <is>
          <t>% American Indian or Alaskan Native</t>
        </is>
      </c>
      <c r="BU1" t="inlineStr">
        <is>
          <t>% Native Hawaiian or Pacific Islander</t>
        </is>
      </c>
      <c r="BV1" t="inlineStr">
        <is>
          <t xml:space="preserve">% Multi-racial or Bi-Racial </t>
        </is>
      </c>
      <c r="BW1" t="inlineStr">
        <is>
          <t>% Other</t>
        </is>
      </c>
      <c r="BX1" t="inlineStr">
        <is>
          <t>% Unknown</t>
        </is>
      </c>
      <c r="BY1" t="inlineStr">
        <is>
          <t>% : Below 100% of FPL</t>
        </is>
      </c>
      <c r="BZ1" t="inlineStr">
        <is>
          <t>% : Between 100% and 200% of FPL</t>
        </is>
      </c>
      <c r="CA1" t="inlineStr">
        <is>
          <t>% : Over 200% of FPL</t>
        </is>
      </c>
      <c r="CB1" t="inlineStr">
        <is>
          <t>What percent of your patient population does not speak English as their primary language?</t>
        </is>
      </c>
      <c r="CC1" t="inlineStr">
        <is>
          <t xml:space="preserve">Besides English, which of the following languages are spoken by your patients? Check all that apply. </t>
        </is>
      </c>
      <c r="CD1" t="inlineStr">
        <is>
          <t xml:space="preserve">Does your clinic provide interpretation services for your patients? If so, for which languages? </t>
        </is>
      </c>
      <c r="CE1" t="inlineStr">
        <is>
          <t>As free and charitable clinics, we understand that it is your goal to treat those in need. That being said, does your clinic specifically seek to address the health needs of any of the following groups (i.e. target populations)? Check all that apply.</t>
        </is>
      </c>
      <c r="CF1" t="inlineStr">
        <is>
          <t>What criteria does your organization use to determine if a patient is eligible to receive services? Check all that apply.</t>
        </is>
      </c>
      <c r="CG1" t="inlineStr">
        <is>
          <t>How many total (clinical / non-clinical) paid full-time employees work at your clinic?</t>
        </is>
      </c>
      <c r="CH1" t="inlineStr">
        <is>
          <t>How many total (clinical / non-clinical) paid part-time employees work at your clinic?</t>
        </is>
      </c>
      <c r="CI1" t="inlineStr">
        <is>
          <t>How many paid employed providers do you have (MDs, DOs, PAs, NPs, DDSs, DMDs, RDHs)?</t>
        </is>
      </c>
      <c r="CJ1" t="inlineStr">
        <is>
          <t>How many volunteers do you have at your organization?</t>
        </is>
      </c>
      <c r="CK1" t="inlineStr">
        <is>
          <t>How many of your volunteers are providers (MDs, DOs, PAs, NPs, DDSs, DMDs, RDHs)?</t>
        </is>
      </c>
    </row>
    <row r="2">
      <c r="A2">
        <f>G8&amp;B8</f>
        <v/>
      </c>
      <c r="B2" t="n">
        <v>2023</v>
      </c>
      <c r="G2" t="inlineStr">
        <is>
          <t>Church Health Services, Inc.</t>
        </is>
      </c>
      <c r="W2" t="n">
        <v>667189</v>
      </c>
      <c r="X2" t="n">
        <v>310673</v>
      </c>
      <c r="Y2" t="n">
        <v>45</v>
      </c>
      <c r="Z2" t="n">
        <v>984</v>
      </c>
      <c r="AA2" t="n">
        <v>1614</v>
      </c>
      <c r="AB2" t="n">
        <v>1240</v>
      </c>
      <c r="AC2" t="n">
        <v>0</v>
      </c>
      <c r="AD2" t="n">
        <v>2159</v>
      </c>
      <c r="AE2" t="n">
        <v>8</v>
      </c>
      <c r="AF2" t="n">
        <v>0</v>
      </c>
      <c r="AG2" t="n">
        <v>409</v>
      </c>
      <c r="AH2" t="n">
        <v>0</v>
      </c>
      <c r="AI2" t="n">
        <v>0</v>
      </c>
      <c r="AJ2" t="n">
        <v>0</v>
      </c>
      <c r="AK2" t="n">
        <v>10</v>
      </c>
      <c r="AL2" t="n">
        <v>0</v>
      </c>
      <c r="AM2" t="n">
        <v>0</v>
      </c>
      <c r="AN2" t="n">
        <v>0</v>
      </c>
      <c r="AO2" t="n">
        <v>0</v>
      </c>
      <c r="AP2" t="n">
        <v>0</v>
      </c>
      <c r="AQ2" t="n">
        <v>0</v>
      </c>
      <c r="AR2" t="n">
        <v>0</v>
      </c>
      <c r="AS2" t="n">
        <v>74</v>
      </c>
      <c r="AT2" t="n">
        <v>0</v>
      </c>
      <c r="AU2" t="n">
        <v>0</v>
      </c>
      <c r="AV2" t="n">
        <v>24</v>
      </c>
      <c r="AW2" t="n">
        <v>1</v>
      </c>
      <c r="AX2" t="n">
        <v>1</v>
      </c>
      <c r="AY2" t="n">
        <v>0</v>
      </c>
      <c r="BH2" t="n">
        <v>40</v>
      </c>
      <c r="BI2" t="n">
        <v>60</v>
      </c>
      <c r="BM2" t="n">
        <v>30</v>
      </c>
      <c r="BN2" t="n">
        <v>68</v>
      </c>
      <c r="BO2" t="n">
        <v>2</v>
      </c>
      <c r="BP2" t="n">
        <v>20</v>
      </c>
      <c r="BQ2" t="n">
        <v>45</v>
      </c>
      <c r="BR2" t="n">
        <v>10</v>
      </c>
      <c r="BS2" t="n">
        <v>0</v>
      </c>
      <c r="BT2" t="n">
        <v>0</v>
      </c>
      <c r="BU2" t="n">
        <v>0</v>
      </c>
      <c r="BV2" t="n">
        <v>15</v>
      </c>
      <c r="BW2" t="n">
        <v>0</v>
      </c>
      <c r="BX2" t="n">
        <v>10</v>
      </c>
      <c r="BY2" t="n">
        <v>45</v>
      </c>
      <c r="BZ2" t="n">
        <v>45</v>
      </c>
      <c r="CA2" t="n">
        <v>10</v>
      </c>
      <c r="CB2" t="n">
        <v>0</v>
      </c>
      <c r="CI2" t="n">
        <v>12</v>
      </c>
      <c r="CJ2" t="n">
        <v>8</v>
      </c>
      <c r="CK2" t="n">
        <v>1</v>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2021-09-01T02:13:12Z</dcterms:created>
  <dcterms:modified xmlns:dcterms="http://purl.org/dc/terms/" xmlns:xsi="http://www.w3.org/2001/XMLSchema-instance" xsi:type="dcterms:W3CDTF">2024-09-16T14:31:12Z</dcterms:modified>
  <cp:lastModifiedBy>Alan Gregory Soetikno</cp:lastModifiedBy>
</cp:coreProperties>
</file>