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Rice Lake Area Free Clinic</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187.19</v>
      </c>
      <c r="D29" s="281" t="n"/>
      <c r="E29" s="45" t="n"/>
    </row>
    <row r="30" hidden="1" ht="13" customHeight="1" s="236">
      <c r="B30" s="66" t="inlineStr">
        <is>
          <t xml:space="preserve">     Specialty Referral</t>
        </is>
      </c>
      <c r="C30" s="57" t="n">
        <v>187.19</v>
      </c>
      <c r="D30" s="281" t="n"/>
      <c r="E30" s="45" t="n"/>
    </row>
    <row r="31" ht="13" customHeight="1" s="236">
      <c r="B31" s="66" t="inlineStr">
        <is>
          <t xml:space="preserve">     New Patient</t>
        </is>
      </c>
      <c r="C31" s="57" t="n">
        <v>250.83</v>
      </c>
      <c r="D31" s="281" t="n"/>
    </row>
    <row r="32" ht="13" customHeight="1" s="236">
      <c r="C32" s="63" t="n"/>
      <c r="D32" s="45" t="n"/>
      <c r="E32" s="45" t="n"/>
    </row>
    <row r="33" ht="14" customHeight="1" s="236">
      <c r="B33" s="62" t="inlineStr">
        <is>
          <t>Weighted Average Reimbursement of Pharmacy Prescriptions</t>
        </is>
      </c>
      <c r="C33" s="61" t="n">
        <v>33.95</v>
      </c>
      <c r="D33" s="64" t="n"/>
      <c r="E33" s="45" t="n"/>
    </row>
    <row r="34" ht="13" customHeight="1" s="236">
      <c r="C34" s="63" t="n"/>
      <c r="D34" s="65" t="n"/>
      <c r="E34" s="45" t="n"/>
    </row>
    <row r="35" ht="14" customHeight="1" s="236">
      <c r="B35" s="62" t="inlineStr">
        <is>
          <t>Weighted Average Reimbursement of Clinical Lab Tests</t>
        </is>
      </c>
      <c r="C35" s="61" t="n">
        <v>25.57</v>
      </c>
      <c r="D35" s="64" t="n"/>
      <c r="E35" s="45" t="n"/>
    </row>
    <row r="36" ht="13" customHeight="1" s="236">
      <c r="C36" s="63" t="n"/>
      <c r="D36" s="45" t="n"/>
      <c r="E36" s="45" t="n"/>
    </row>
    <row r="37" ht="14" customHeight="1" s="236">
      <c r="B37" s="62" t="inlineStr">
        <is>
          <t>Weighted Average Charge for Imaging Tests</t>
        </is>
      </c>
      <c r="C37" s="61" t="n">
        <v>338.4</v>
      </c>
      <c r="D37" s="281" t="n"/>
    </row>
    <row r="38" ht="13" customHeight="1" s="236">
      <c r="D38" s="45" t="n"/>
      <c r="E38" s="45" t="n"/>
    </row>
    <row r="39" ht="14" customHeight="1" s="236" thickBot="1">
      <c r="B39" s="53" t="inlineStr">
        <is>
          <t>Value per Covid-19 Test</t>
        </is>
      </c>
      <c r="C39" s="57" t="n">
        <v>12</v>
      </c>
      <c r="D39" s="282" t="n"/>
      <c r="E39" s="216" t="n"/>
    </row>
    <row r="40" ht="13" customHeight="1" s="236">
      <c r="B40" s="53" t="inlineStr">
        <is>
          <t>Value per 1st Covid-19 Vaccine</t>
        </is>
      </c>
      <c r="C40" s="57" t="n">
        <v>40</v>
      </c>
      <c r="D40" s="216" t="n"/>
      <c r="E40" s="216" t="n"/>
    </row>
    <row r="41" ht="13" customHeight="1" s="236">
      <c r="A41" s="280" t="n"/>
      <c r="B41" s="53" t="inlineStr">
        <is>
          <t>Value per 2nd Covid-19 Vaccine</t>
        </is>
      </c>
      <c r="C41" s="57" t="n">
        <v>40</v>
      </c>
      <c r="D41" s="216" t="n"/>
      <c r="E41" s="216" t="n"/>
    </row>
    <row r="42" ht="13" customHeight="1" s="236">
      <c r="A42" s="280" t="n"/>
      <c r="B42" s="53" t="n"/>
      <c r="C42" s="60" t="n"/>
    </row>
    <row r="43" ht="13" customHeight="1" s="236">
      <c r="A43" s="280" t="n"/>
      <c r="B43" s="58" t="inlineStr">
        <is>
          <t xml:space="preserve">Reimbursement Rate of Dental Visit </t>
        </is>
      </c>
      <c r="C43" s="57" t="n">
        <v>54.5</v>
      </c>
      <c r="D43" s="56" t="n"/>
    </row>
    <row r="44" ht="13" customHeight="1" s="236">
      <c r="A44" s="280" t="n"/>
      <c r="B44" s="58" t="n"/>
      <c r="C44" s="71" t="n"/>
      <c r="D44" s="56" t="n"/>
    </row>
    <row r="45" ht="13" customHeight="1" s="236">
      <c r="A45" s="280" t="n"/>
      <c r="B45" s="58" t="inlineStr">
        <is>
          <t>Reimbursement Rate for Behavioral Health Visit</t>
        </is>
      </c>
      <c r="C45" s="57" t="n">
        <v>116.57</v>
      </c>
      <c r="D45" s="56" t="n"/>
    </row>
    <row r="46" ht="13" customHeight="1" s="236">
      <c r="A46" s="280" t="n"/>
      <c r="B46" s="53" t="n"/>
      <c r="C46" s="60" t="n"/>
    </row>
    <row r="47" ht="13" customHeight="1" s="236">
      <c r="A47" s="280" t="n"/>
      <c r="B47" s="58" t="inlineStr">
        <is>
          <t>Average Value of a Volunteer Hour</t>
        </is>
      </c>
      <c r="C47" s="57" t="n">
        <v>31.86</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Rice Lake Area Free Clinic</t>
        </is>
      </c>
      <c r="B2" s="6" t="n">
        <v>2023</v>
      </c>
      <c r="C2" s="6">
        <f>VLOOKUP($A35&amp;$B35,'Cleaned Responses'!$1:$82,MATCH($C$1,'Cleaned Responses'!$1:$1,0),FALSE)</f>
        <v/>
      </c>
      <c r="D2" s="6">
        <f>VLOOKUP($A35&amp;$B35,'Cleaned Responses'!$1:$82,MATCH(D$1,'Cleaned Responses'!$1:$1,0),FALSE)</f>
        <v/>
      </c>
      <c r="E2" s="6">
        <f>VLOOKUP($A35&amp;$B35,'Cleaned Responses'!$1:$82,MATCH(E$1,'Cleaned Responses'!$1:$1,0),FALSE)</f>
        <v/>
      </c>
      <c r="F2" s="6">
        <f>VLOOKUP($A35&amp;$B35,'Cleaned Responses'!$1:$82,MATCH(F$1,'Cleaned Responses'!$1:$1,0),FALSE)</f>
        <v/>
      </c>
      <c r="G2" s="6">
        <f>AE35</f>
        <v/>
      </c>
      <c r="H2" s="6">
        <f>VLOOKUP($A35&amp;$B35,'Cleaned Responses'!$1:$82,MATCH(H$1,'Cleaned Responses'!$1:$1,0),FALSE)</f>
        <v/>
      </c>
      <c r="I2" s="6">
        <f>VLOOKUP($A35&amp;$B35,'Cleaned Responses'!$1:$82,MATCH(I$1,'Cleaned Responses'!$1:$1,0),FALSE)</f>
        <v/>
      </c>
      <c r="J2" s="6">
        <f>VLOOKUP($A35&amp;$B35,'Cleaned Responses'!$1:$82,MATCH(J$1,'Cleaned Responses'!$1:$1,0),FALSE)</f>
        <v/>
      </c>
      <c r="K2" s="6">
        <f>VLOOKUP($A35&amp;$B35,'Cleaned Responses'!$1:$82,MATCH(K$1,'Cleaned Responses'!$1:$1,0),FALSE)</f>
        <v/>
      </c>
      <c r="L2" s="6">
        <f>VLOOKUP($A35&amp;$B35,'Cleaned Responses'!$1:$82,MATCH(L$1,'Cleaned Responses'!$1:$1,0),FALSE)</f>
        <v/>
      </c>
      <c r="M2" s="6">
        <f>VLOOKUP($A35&amp;$B35,'Cleaned Responses'!$1:$82,MATCH(M$1,'Cleaned Responses'!$1:$1,0),FALSE)</f>
        <v/>
      </c>
      <c r="N2" s="8">
        <f>V35/AE35</f>
        <v/>
      </c>
      <c r="O2" s="8">
        <f>W35/AE35</f>
        <v/>
      </c>
      <c r="P2" s="8">
        <f>Z35/AE35</f>
        <v/>
      </c>
      <c r="Q2" s="6" t="n"/>
      <c r="R2" s="6" t="n"/>
      <c r="S2" s="6" t="n"/>
      <c r="T2" s="6" t="n"/>
      <c r="U2" s="8">
        <f>SUM(N35:T35)</f>
        <v/>
      </c>
      <c r="V2" s="6">
        <f>VLOOKUP($A35&amp;$B35,'Cleaned Responses'!$1:$82,MATCH(V$1,'Cleaned Responses'!$1:$1,0),FALSE)</f>
        <v/>
      </c>
      <c r="W2" s="6">
        <f>VLOOKUP($A35&amp;$B35,'Cleaned Responses'!$1:$82,MATCH(W$1,'Cleaned Responses'!$1:$1,0),FALSE)</f>
        <v/>
      </c>
      <c r="X2" s="9">
        <f>W35-Y35</f>
        <v/>
      </c>
      <c r="Y2" s="9">
        <f>MIN(AG35,W35)</f>
        <v/>
      </c>
      <c r="Z2" s="6">
        <f>VLOOKUP($A35&amp;$B35,'Cleaned Responses'!$1:$82,MATCH(Z$1,'Cleaned Responses'!$1:$1,0),FALSE)</f>
        <v/>
      </c>
      <c r="AA2" s="6">
        <f>VLOOKUP($A35&amp;$B35,'Cleaned Responses'!$1:$82,MATCH(AA$1,'Cleaned Responses'!$1:$1,0),FALSE)</f>
        <v/>
      </c>
      <c r="AB2" s="6">
        <f>VLOOKUP($A35&amp;$B35,'Cleaned Responses'!$1:$82,MATCH(AB$1,'Cleaned Responses'!$1:$1,0),FALSE)</f>
        <v/>
      </c>
      <c r="AC2" s="6">
        <f>VLOOKUP($A35&amp;$B35,'Cleaned Responses'!$1:$82,MATCH(AC$1,'Cleaned Responses'!$1:$1,0),FALSE)</f>
        <v/>
      </c>
      <c r="AD2" s="6">
        <f>VLOOKUP($A35&amp;$B35,'Cleaned Responses'!$1:$82,MATCH(AD$1,'Cleaned Responses'!$1:$1,0),FALSE)</f>
        <v/>
      </c>
      <c r="AE2" s="6">
        <f>VLOOKUP($A35&amp;$B35,'Cleaned Responses'!$1:$82,MATCH(AE$1,'Cleaned Responses'!$1:$1,0),FALSE)</f>
        <v/>
      </c>
      <c r="AF2" s="6">
        <f>VLOOKUP($A35&amp;$B35,'Cleaned Responses'!$1:$82,MATCH(AF$1,'Cleaned Responses'!$1:$1,0),FALSE)</f>
        <v/>
      </c>
      <c r="AG2" s="6">
        <f>VLOOKUP($A35&amp;$B35,'Cleaned Responses'!$1:$82,MATCH(AG$1,'Cleaned Responses'!$1:$1,0),FALSE)</f>
        <v/>
      </c>
      <c r="AH2" s="6">
        <f>AF35-AG35</f>
        <v/>
      </c>
      <c r="AI2" s="7">
        <f>VLOOKUP($A35&amp;$B35,'Cleaned Responses'!$1:$82,MATCH(AI$1,'Cleaned Responses'!$1:$1,0),FALSE)/100</f>
        <v/>
      </c>
      <c r="AJ2" s="7">
        <f>VLOOKUP($A35&amp;$B35,'Cleaned Responses'!$1:$82,MATCH(AJ$1,'Cleaned Responses'!$1:$1,0),FALSE)/100</f>
        <v/>
      </c>
      <c r="AK2" s="7">
        <f>VLOOKUP($A35&amp;$B35,'Cleaned Responses'!$1:$82,MATCH(AK$1,'Cleaned Responses'!$1:$1,0),FALSE)/100</f>
        <v/>
      </c>
      <c r="AL2" s="7">
        <f>VLOOKUP($A35&amp;$B35,'Cleaned Responses'!$1:$82,MATCH(AL$1,'Cleaned Responses'!$1:$1,0),FALSE)/100</f>
        <v/>
      </c>
      <c r="AM2" s="7">
        <f>VLOOKUP($A35&amp;$B35,'Cleaned Responses'!$1:$82,MATCH(AM$1,'Cleaned Responses'!$1:$1,0),FALSE)/100</f>
        <v/>
      </c>
      <c r="AN2" s="7">
        <f>VLOOKUP($A35&amp;$B35,'Cleaned Responses'!$1:$82,MATCH(AN$1,'Cleaned Responses'!$1:$1,0),FALSE)/100</f>
        <v/>
      </c>
      <c r="AO2" s="7">
        <f>VLOOKUP($A35&amp;$B35,'Cleaned Responses'!$1:$82,MATCH(AO$1,'Cleaned Responses'!$1:$1,0),FALSE)/100</f>
        <v/>
      </c>
      <c r="AP2" s="7">
        <f>VLOOKUP($A35&amp;$B35,'Cleaned Responses'!$1:$82,MATCH(AP$1,'Cleaned Responses'!$1:$1,0),FALSE)/100</f>
        <v/>
      </c>
      <c r="AQ2" s="7">
        <f>VLOOKUP($A35&amp;$B35,'Cleaned Responses'!$1:$82,MATCH(AQ$1,'Cleaned Responses'!$1:$1,0),FALSE)/100</f>
        <v/>
      </c>
      <c r="AR2" s="7">
        <f>VLOOKUP($A35&amp;$B35,'Cleaned Responses'!$1:$82,MATCH(AR$1,'Cleaned Responses'!$1:$1,0),FALSE)/100</f>
        <v/>
      </c>
      <c r="AS2" s="7">
        <f>VLOOKUP($A35&amp;$B35,'Cleaned Responses'!$1:$82,MATCH(AS$1,'Cleaned Responses'!$1:$1,0),FALSE)/100</f>
        <v/>
      </c>
      <c r="AT2" s="7">
        <f>VLOOKUP($A35&amp;$B35,'Cleaned Responses'!$1:$82,MATCH(AT$1,'Cleaned Responses'!$1:$1,0),FALSE)/100</f>
        <v/>
      </c>
      <c r="AU2" s="7">
        <f>VLOOKUP($A35&amp;$B35,'Cleaned Responses'!$1:$82,MATCH(AU$1,'Cleaned Responses'!$1:$1,0),FALSE)/100</f>
        <v/>
      </c>
      <c r="AV2" s="7">
        <f>VLOOKUP($A35&amp;$B35,'Cleaned Responses'!$1:$82,MATCH(AV$1,'Cleaned Responses'!$1:$1,0),FALSE)/100</f>
        <v/>
      </c>
      <c r="AW2" s="7">
        <f>VLOOKUP($A35&amp;$B35,'Cleaned Responses'!$1:$82,MATCH(AW$1,'Cleaned Responses'!$1:$1,0),FALSE)/100</f>
        <v/>
      </c>
      <c r="AX2" s="7">
        <f>VLOOKUP($A35&amp;$B35,'Cleaned Responses'!$1:$82,MATCH(AX$1,'Cleaned Responses'!$1:$1,0),FALSE)/100</f>
        <v/>
      </c>
      <c r="AY2" s="7">
        <f>VLOOKUP($A35&amp;$B35,'Cleaned Responses'!$1:$82,MATCH(AY$1,'Cleaned Responses'!$1:$1,0),FALSE)/100</f>
        <v/>
      </c>
      <c r="AZ2" s="7">
        <f>VLOOKUP($A35&amp;$B35,'Cleaned Responses'!$1:$82,MATCH(AZ$1,'Cleaned Responses'!$1:$1,0),FALSE)/100</f>
        <v/>
      </c>
      <c r="BA2" s="7">
        <f>VLOOKUP($A35&amp;$B35,'Cleaned Responses'!$1:$82,MATCH(BA$1,'Cleaned Responses'!$1:$1,0),FALSE)/100</f>
        <v/>
      </c>
      <c r="BB2" s="7" t="n"/>
      <c r="BC2" s="6">
        <f>VLOOKUP($A35&amp;$B35,'Cleaned Responses'!$1:$82,MATCH(BC$1,'Cleaned Responses'!$1:$1,0),FALSE)</f>
        <v/>
      </c>
      <c r="BD2" s="6">
        <f>VLOOKUP($A35&amp;$B35,'Cleaned Responses'!$1:$82,MATCH(BD$1,'Cleaned Responses'!$1:$1,0),FALSE)</f>
        <v/>
      </c>
      <c r="BE2">
        <f>VLOOKUP($A35&amp;$B35,'Cleaned Responses'!$1:$82,MATCH(BE$1,'Cleaned Responses'!$1:$1,0),FALSE)/100</f>
        <v/>
      </c>
      <c r="BF2">
        <f>VLOOKUP($A35&amp;$B35,'Cleaned Responses'!$1:$82,MATCH(BF$1,'Cleaned Responses'!$1:$1,0),FALSE)/100</f>
        <v/>
      </c>
      <c r="BG2">
        <f>VLOOKUP($A35&amp;$B35,'Cleaned Responses'!$1:$82,MATCH(BG$1,'Cleaned Responses'!$1:$1,0),FALSE)/100</f>
        <v/>
      </c>
      <c r="BH2">
        <f>BE35*AF35</f>
        <v/>
      </c>
      <c r="BI2">
        <f>BF35*AF35</f>
        <v/>
      </c>
      <c r="BJ2">
        <f>BG35*AF35</f>
        <v/>
      </c>
      <c r="BK2">
        <f>VLOOKUP($A35&amp;$B35,'Cleaned Responses'!$1:$82,MATCH(BK$1,'Cleaned Responses'!$1:$1,0),FALSE)/100</f>
        <v/>
      </c>
      <c r="BL2">
        <f>VLOOKUP($A35&amp;$B35,'Cleaned Responses'!$1:$82,MATCH(BL$1,'Cleaned Responses'!$1:$1,0),FALSE)/100</f>
        <v/>
      </c>
      <c r="BM2">
        <f>VLOOKUP($A35&amp;$B35,'Cleaned Responses'!$1:$82,MATCH(BM$1,'Cleaned Responses'!$1:$1,0),FALSE)/100</f>
        <v/>
      </c>
      <c r="BN2">
        <f>VLOOKUP($A35&amp;$B35,'Cleaned Responses'!$1:$82,MATCH(BN$1,'Cleaned Responses'!$1:$1,0),FALSE)/100</f>
        <v/>
      </c>
      <c r="BO2">
        <f>VLOOKUP($A35&amp;$B35,'Cleaned Responses'!$1:$82,MATCH(BO$1,'Cleaned Responses'!$1:$1,0),FALSE)/100</f>
        <v/>
      </c>
      <c r="BP2">
        <f>VLOOKUP($A35&amp;$B35,'Cleaned Responses'!$1:$82,MATCH(BP$1,'Cleaned Responses'!$1:$1,0),FALSE)/100</f>
        <v/>
      </c>
      <c r="BQ2">
        <f>VLOOKUP($A35&amp;$B35,'Cleaned Responses'!$1:$82,MATCH(BQ$1,'Cleaned Responses'!$1:$1,0),FALSE)/100</f>
        <v/>
      </c>
      <c r="BR2">
        <f>VLOOKUP($A35&amp;$B35,'Cleaned Responses'!$1:$82,MATCH(BR$1,'Cleaned Responses'!$1:$1,0),FALSE)/100</f>
        <v/>
      </c>
      <c r="BS2">
        <f>VLOOKUP($A35&amp;$B35,'Cleaned Responses'!$1:$82,MATCH(BS$1,'Cleaned Responses'!$1:$1,0),FALSE)/100</f>
        <v/>
      </c>
      <c r="BT2">
        <f>VLOOKUP($A35&amp;$B35,'Cleaned Responses'!$1:$82,MATCH(BT$1,'Cleaned Responses'!$1:$1,0),FALSE)/100</f>
        <v/>
      </c>
      <c r="BU2">
        <f>VLOOKUP($A35&amp;$B35,'Cleaned Responses'!$1:$82,MATCH(BU$1,'Cleaned Responses'!$1:$1,0),FALSE)/100</f>
        <v/>
      </c>
      <c r="BV2">
        <f>VLOOKUP($A35&amp;$B35,'Cleaned Responses'!$1:$82,MATCH(BV$1,'Cleaned Responses'!$1:$1,0),FALSE)/100</f>
        <v/>
      </c>
      <c r="BW2">
        <f>BK35*AF35</f>
        <v/>
      </c>
      <c r="BX2">
        <f>BL35*AF35</f>
        <v/>
      </c>
      <c r="BY2">
        <f>BM35*AF35</f>
        <v/>
      </c>
      <c r="BZ2">
        <f>BN35*AF35</f>
        <v/>
      </c>
      <c r="CA2">
        <f>BO35*AF35</f>
        <v/>
      </c>
      <c r="CB2">
        <f>BP35*AF35</f>
        <v/>
      </c>
      <c r="CC2">
        <f>BQ35*AF35</f>
        <v/>
      </c>
      <c r="CD2">
        <f>BR35*AF35</f>
        <v/>
      </c>
      <c r="CE2">
        <f>BS35*AF35</f>
        <v/>
      </c>
      <c r="CF2">
        <f>BT35*AF35</f>
        <v/>
      </c>
      <c r="CG2">
        <f>BU35*AF35</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G35&amp;B35</f>
        <v/>
      </c>
      <c r="B2" t="n">
        <v>2023</v>
      </c>
      <c r="G2" t="inlineStr">
        <is>
          <t>Rice Lake Area Free Clinic</t>
        </is>
      </c>
      <c r="W2" t="n">
        <v>80000</v>
      </c>
      <c r="X2" t="n">
        <v>0</v>
      </c>
      <c r="Y2" t="n">
        <v>3100</v>
      </c>
      <c r="Z2" t="n">
        <v>204</v>
      </c>
      <c r="AA2" t="n">
        <v>340</v>
      </c>
      <c r="AB2" t="n">
        <v>0</v>
      </c>
      <c r="AC2" t="n">
        <v>826</v>
      </c>
      <c r="AD2" t="n">
        <v>12</v>
      </c>
      <c r="AE2" t="n">
        <v>35</v>
      </c>
      <c r="AF2" t="n">
        <v>200</v>
      </c>
      <c r="AG2" t="n">
        <v>12</v>
      </c>
      <c r="AH2" t="n">
        <v>2</v>
      </c>
      <c r="AI2" t="n">
        <v>50</v>
      </c>
      <c r="AJ2" t="n">
        <v>0</v>
      </c>
      <c r="AK2" t="n">
        <v>0</v>
      </c>
      <c r="AL2" t="n">
        <v>0</v>
      </c>
      <c r="AM2" t="n">
        <v>0</v>
      </c>
      <c r="AN2" t="n">
        <v>840</v>
      </c>
      <c r="AO2" t="n">
        <v>9</v>
      </c>
      <c r="AP2" t="n">
        <v>9</v>
      </c>
      <c r="AQ2" t="n">
        <v>0</v>
      </c>
      <c r="AR2" t="n">
        <v>0</v>
      </c>
      <c r="AS2" t="n">
        <v>4</v>
      </c>
      <c r="AT2" t="n">
        <v>0</v>
      </c>
      <c r="AU2" t="n">
        <v>0</v>
      </c>
      <c r="AV2" t="n">
        <v>2</v>
      </c>
      <c r="AW2" t="n">
        <v>11</v>
      </c>
      <c r="AX2" t="n">
        <v>0</v>
      </c>
      <c r="AY2" t="n">
        <v>0</v>
      </c>
      <c r="BH2" t="n">
        <v>50</v>
      </c>
      <c r="BI2" t="n">
        <v>50</v>
      </c>
      <c r="BM2" t="n">
        <v>7.000000000000001</v>
      </c>
      <c r="BN2" t="n">
        <v>86</v>
      </c>
      <c r="BO2" t="n">
        <v>7</v>
      </c>
      <c r="BP2" t="n">
        <v>56</v>
      </c>
      <c r="BQ2" t="n">
        <v>0</v>
      </c>
      <c r="BR2" t="n">
        <v>0</v>
      </c>
      <c r="BS2" t="n">
        <v>0</v>
      </c>
      <c r="BT2" t="n">
        <v>0</v>
      </c>
      <c r="BU2" t="n">
        <v>0</v>
      </c>
      <c r="BV2" t="n">
        <v>0</v>
      </c>
      <c r="BW2" t="n">
        <v>0</v>
      </c>
      <c r="BX2" t="n">
        <v>44</v>
      </c>
      <c r="BY2" t="n">
        <v>0</v>
      </c>
      <c r="BZ2" t="n">
        <v>100</v>
      </c>
      <c r="CA2" t="n">
        <v>0</v>
      </c>
      <c r="CB2" t="n">
        <v>0</v>
      </c>
      <c r="CI2" t="n">
        <v>0</v>
      </c>
      <c r="CJ2" t="n">
        <v>67</v>
      </c>
      <c r="CK2" t="n">
        <v>6</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