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lantop_dir\alantop_data\alantop_git\github\futures\docs\可转债\"/>
    </mc:Choice>
  </mc:AlternateContent>
  <xr:revisionPtr revIDLastSave="0" documentId="13_ncr:1_{2D6371A6-AF3C-4DB9-A93C-BD3E945464B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可转债基金" sheetId="1" r:id="rId1"/>
    <sheet name="可转债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" l="1"/>
  <c r="L10" i="1"/>
  <c r="M10" i="1"/>
  <c r="N10" i="1"/>
  <c r="O10" i="1"/>
  <c r="P10" i="1"/>
  <c r="Q10" i="1"/>
  <c r="R10" i="1"/>
  <c r="K10" i="1"/>
  <c r="T2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<sst xmlns="http://schemas.openxmlformats.org/spreadsheetml/2006/main" count="95" uniqueCount="77">
  <si>
    <t>000297</t>
    <phoneticPr fontId="1" type="noConversion"/>
  </si>
  <si>
    <t>鹏华</t>
    <phoneticPr fontId="1" type="noConversion"/>
  </si>
  <si>
    <t>240018</t>
    <phoneticPr fontId="1" type="noConversion"/>
  </si>
  <si>
    <t>华宝</t>
    <phoneticPr fontId="1" type="noConversion"/>
  </si>
  <si>
    <t>001045</t>
    <phoneticPr fontId="1" type="noConversion"/>
  </si>
  <si>
    <t>华夏</t>
    <phoneticPr fontId="1" type="noConversion"/>
  </si>
  <si>
    <t>000067</t>
    <phoneticPr fontId="1" type="noConversion"/>
  </si>
  <si>
    <t>民生</t>
    <phoneticPr fontId="1" type="noConversion"/>
  </si>
  <si>
    <t>163816</t>
    <phoneticPr fontId="1" type="noConversion"/>
  </si>
  <si>
    <t>中银</t>
    <phoneticPr fontId="1" type="noConversion"/>
  </si>
  <si>
    <t>470058</t>
    <phoneticPr fontId="1" type="noConversion"/>
  </si>
  <si>
    <t>汇添富</t>
    <phoneticPr fontId="1" type="noConversion"/>
  </si>
  <si>
    <t>340001</t>
    <phoneticPr fontId="1" type="noConversion"/>
  </si>
  <si>
    <t>兴全</t>
    <phoneticPr fontId="1" type="noConversion"/>
  </si>
  <si>
    <t>000536</t>
    <phoneticPr fontId="1" type="noConversion"/>
  </si>
  <si>
    <t>前海开源</t>
    <phoneticPr fontId="1" type="noConversion"/>
  </si>
  <si>
    <t>新凤转债</t>
    <phoneticPr fontId="1" type="noConversion"/>
  </si>
  <si>
    <t>洪涛转债</t>
    <phoneticPr fontId="1" type="noConversion"/>
  </si>
  <si>
    <t>搜特</t>
    <phoneticPr fontId="1" type="noConversion"/>
  </si>
  <si>
    <t>孚日</t>
    <phoneticPr fontId="1" type="noConversion"/>
  </si>
  <si>
    <t>东湖</t>
    <phoneticPr fontId="1" type="noConversion"/>
  </si>
  <si>
    <t>利群</t>
    <phoneticPr fontId="1" type="noConversion"/>
  </si>
  <si>
    <t>青农</t>
    <phoneticPr fontId="1" type="noConversion"/>
  </si>
  <si>
    <t>文科</t>
    <phoneticPr fontId="1" type="noConversion"/>
  </si>
  <si>
    <t>岩土</t>
    <phoneticPr fontId="1" type="noConversion"/>
  </si>
  <si>
    <t>最大回撤</t>
    <phoneticPr fontId="1" type="noConversion"/>
  </si>
  <si>
    <t>基金经历任期（年）</t>
    <phoneticPr fontId="1" type="noConversion"/>
  </si>
  <si>
    <t>规模（亿）</t>
    <phoneticPr fontId="1" type="noConversion"/>
  </si>
  <si>
    <t>费率</t>
    <phoneticPr fontId="1" type="noConversion"/>
  </si>
  <si>
    <t>成立时间</t>
    <phoneticPr fontId="1" type="noConversion"/>
  </si>
  <si>
    <t>任职日期</t>
    <phoneticPr fontId="1" type="noConversion"/>
  </si>
  <si>
    <t>188天</t>
    <phoneticPr fontId="1" type="noConversion"/>
  </si>
  <si>
    <t>10年64天</t>
    <phoneticPr fontId="1" type="noConversion"/>
  </si>
  <si>
    <t>6年45天</t>
    <phoneticPr fontId="1" type="noConversion"/>
  </si>
  <si>
    <t>2年226天</t>
    <phoneticPr fontId="1" type="noConversion"/>
  </si>
  <si>
    <t>2年21天</t>
    <phoneticPr fontId="1" type="noConversion"/>
  </si>
  <si>
    <t>5年90天</t>
    <phoneticPr fontId="1" type="noConversion"/>
  </si>
  <si>
    <t>年华利率</t>
    <phoneticPr fontId="1" type="noConversion"/>
  </si>
  <si>
    <t>备注</t>
    <phoneticPr fontId="1" type="noConversion"/>
  </si>
  <si>
    <t>规模小，收益差</t>
    <phoneticPr fontId="1" type="noConversion"/>
  </si>
  <si>
    <t>五星</t>
    <phoneticPr fontId="1" type="noConversion"/>
  </si>
  <si>
    <t>四星</t>
    <phoneticPr fontId="1" type="noConversion"/>
  </si>
  <si>
    <t>基金经理任期短 没有经理熊市</t>
    <phoneticPr fontId="1" type="noConversion"/>
  </si>
  <si>
    <t>规模小，基金经理任职时间短，不选择</t>
    <phoneticPr fontId="1" type="noConversion"/>
  </si>
  <si>
    <t>四星 回撤有点大 平均收益低 规模低</t>
    <phoneticPr fontId="1" type="noConversion"/>
  </si>
  <si>
    <t>强赎</t>
    <phoneticPr fontId="1" type="noConversion"/>
  </si>
  <si>
    <t>形态</t>
    <phoneticPr fontId="1" type="noConversion"/>
  </si>
  <si>
    <t>可以</t>
    <phoneticPr fontId="1" type="noConversion"/>
  </si>
  <si>
    <t>收入</t>
    <phoneticPr fontId="1" type="noConversion"/>
  </si>
  <si>
    <t>毛利润</t>
    <phoneticPr fontId="1" type="noConversion"/>
  </si>
  <si>
    <t>净利润</t>
    <phoneticPr fontId="1" type="noConversion"/>
  </si>
  <si>
    <t>7110万</t>
    <phoneticPr fontId="1" type="noConversion"/>
  </si>
  <si>
    <t>债券评级</t>
    <phoneticPr fontId="1" type="noConversion"/>
  </si>
  <si>
    <t>主体评级</t>
    <phoneticPr fontId="1" type="noConversion"/>
  </si>
  <si>
    <t>a负面</t>
    <phoneticPr fontId="1" type="noConversion"/>
  </si>
  <si>
    <t>-13.35亿</t>
    <phoneticPr fontId="1" type="noConversion"/>
  </si>
  <si>
    <t>4.451亿</t>
    <phoneticPr fontId="1" type="noConversion"/>
  </si>
  <si>
    <t>1.663亿</t>
    <phoneticPr fontId="1" type="noConversion"/>
  </si>
  <si>
    <t>aa-</t>
    <phoneticPr fontId="1" type="noConversion"/>
  </si>
  <si>
    <t>aa-负面</t>
    <phoneticPr fontId="1" type="noConversion"/>
  </si>
  <si>
    <t>2.538亿</t>
    <phoneticPr fontId="1" type="noConversion"/>
  </si>
  <si>
    <t>2971万</t>
    <phoneticPr fontId="1" type="noConversion"/>
  </si>
  <si>
    <t>aa</t>
    <phoneticPr fontId="1" type="noConversion"/>
  </si>
  <si>
    <t>aa稳定</t>
    <phoneticPr fontId="1" type="noConversion"/>
  </si>
  <si>
    <t>12.72</t>
    <phoneticPr fontId="1" type="noConversion"/>
  </si>
  <si>
    <t>2530万</t>
    <phoneticPr fontId="1" type="noConversion"/>
  </si>
  <si>
    <t>不行</t>
    <phoneticPr fontId="1" type="noConversion"/>
  </si>
  <si>
    <t>aaa稳定</t>
    <phoneticPr fontId="1" type="noConversion"/>
  </si>
  <si>
    <t>16.64亿</t>
    <phoneticPr fontId="1" type="noConversion"/>
  </si>
  <si>
    <t>aa-稳定</t>
    <phoneticPr fontId="1" type="noConversion"/>
  </si>
  <si>
    <t>8151</t>
    <phoneticPr fontId="1" type="noConversion"/>
  </si>
  <si>
    <t>919</t>
    <phoneticPr fontId="1" type="noConversion"/>
  </si>
  <si>
    <t>4.172</t>
    <phoneticPr fontId="1" type="noConversion"/>
  </si>
  <si>
    <t>9697万</t>
    <phoneticPr fontId="1" type="noConversion"/>
  </si>
  <si>
    <t>可月</t>
    <phoneticPr fontId="1" type="noConversion"/>
  </si>
  <si>
    <t>负面</t>
    <phoneticPr fontId="1" type="noConversion"/>
  </si>
  <si>
    <t>推荐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</si>
</sst>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10" fontId="0" fillId="0" borderId="0" xfId="0" applyNumberFormat="1"/>
    <xf numFmtId="0" fontId="2" fillId="2" borderId="0" xfId="0" applyFont="1" applyFill="1"/>
    <xf numFmtId="0" fontId="3" fillId="3" borderId="0" xfId="0" applyFont="1" applyFill="1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10" fontId="2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10" fontId="3" fillId="3" borderId="1" xfId="0" applyNumberFormat="1" applyFont="1" applyFill="1" applyBorder="1"/>
    <xf numFmtId="0" fontId="3" fillId="3" borderId="1" xfId="0" applyFont="1" applyFill="1" applyBorder="1" applyAlignment="1">
      <alignment horizontal="left"/>
    </xf>
    <xf numFmtId="14" fontId="3" fillId="3" borderId="1" xfId="0" applyNumberFormat="1" applyFont="1" applyFill="1" applyBorder="1"/>
    <xf numFmtId="0" fontId="0" fillId="4" borderId="0" xfId="0" applyFill="1"/>
    <xf numFmtId="49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workbookViewId="0">
      <selection activeCell="A7" sqref="A7"/>
    </sheetView>
  </sheetViews>
  <sheetFormatPr defaultRowHeight="14.25" x14ac:dyDescent="0.2"/>
  <cols>
    <col min="1" max="1" width="39" customWidth="1"/>
    <col min="2" max="2" width="9" style="1"/>
    <col min="5" max="5" width="9" style="2"/>
    <col min="6" max="6" width="19.25" style="5" bestFit="1" customWidth="1"/>
    <col min="7" max="7" width="11.125" bestFit="1" customWidth="1"/>
    <col min="8" max="8" width="5.5" bestFit="1" customWidth="1"/>
    <col min="9" max="9" width="10" bestFit="1" customWidth="1"/>
    <col min="16" max="16" width="9.875" bestFit="1" customWidth="1"/>
  </cols>
  <sheetData>
    <row r="1" spans="1:20" x14ac:dyDescent="0.2">
      <c r="A1" s="6" t="s">
        <v>38</v>
      </c>
      <c r="B1" s="7"/>
      <c r="C1" s="6"/>
      <c r="D1" s="6" t="s">
        <v>27</v>
      </c>
      <c r="E1" s="8" t="s">
        <v>25</v>
      </c>
      <c r="F1" s="9" t="s">
        <v>26</v>
      </c>
      <c r="G1" s="6" t="s">
        <v>30</v>
      </c>
      <c r="H1" s="6" t="s">
        <v>28</v>
      </c>
      <c r="I1" s="6" t="s">
        <v>29</v>
      </c>
      <c r="J1" s="6"/>
      <c r="K1" s="6">
        <v>2020</v>
      </c>
      <c r="L1" s="6">
        <v>2019</v>
      </c>
      <c r="M1" s="6">
        <v>2018</v>
      </c>
      <c r="N1" s="6">
        <v>2017</v>
      </c>
      <c r="O1" s="6">
        <v>2016</v>
      </c>
      <c r="P1" s="6">
        <v>2015</v>
      </c>
      <c r="Q1" s="6">
        <v>2014</v>
      </c>
      <c r="R1" s="6">
        <v>2013</v>
      </c>
      <c r="S1" s="6"/>
      <c r="T1" s="6" t="s">
        <v>37</v>
      </c>
    </row>
    <row r="2" spans="1:20" x14ac:dyDescent="0.2">
      <c r="A2" s="6" t="s">
        <v>41</v>
      </c>
      <c r="B2" s="7" t="s">
        <v>0</v>
      </c>
      <c r="C2" s="6" t="s">
        <v>1</v>
      </c>
      <c r="D2" s="6">
        <v>26</v>
      </c>
      <c r="E2" s="8">
        <v>0.1636</v>
      </c>
      <c r="F2" s="9">
        <v>3</v>
      </c>
      <c r="G2" s="10">
        <v>43294</v>
      </c>
      <c r="H2" s="6">
        <v>0.08</v>
      </c>
      <c r="I2" s="10">
        <v>42038</v>
      </c>
      <c r="J2" s="6"/>
      <c r="K2" s="8">
        <v>0.40410000000000001</v>
      </c>
      <c r="L2" s="8">
        <v>0.31459999999999999</v>
      </c>
      <c r="M2" s="8">
        <v>-8.6400000000000005E-2</v>
      </c>
      <c r="N2" s="8">
        <v>2.3900000000000001E-2</v>
      </c>
      <c r="O2" s="8">
        <v>-0.13639999999999999</v>
      </c>
      <c r="P2" s="8"/>
      <c r="Q2" s="6"/>
      <c r="R2" s="6"/>
      <c r="S2" s="6"/>
      <c r="T2" s="8">
        <f>SUM(K2:S2)/5</f>
        <v>0.10396000000000001</v>
      </c>
    </row>
    <row r="3" spans="1:20" x14ac:dyDescent="0.2">
      <c r="A3" s="6" t="s">
        <v>44</v>
      </c>
      <c r="B3" s="7" t="s">
        <v>2</v>
      </c>
      <c r="C3" s="6" t="s">
        <v>3</v>
      </c>
      <c r="D3" s="6">
        <v>2.12</v>
      </c>
      <c r="E3" s="8">
        <v>0.20230000000000001</v>
      </c>
      <c r="F3" s="9" t="s">
        <v>36</v>
      </c>
      <c r="G3" s="10">
        <v>42522</v>
      </c>
      <c r="H3" s="6"/>
      <c r="I3" s="10">
        <v>40660</v>
      </c>
      <c r="J3" s="6"/>
      <c r="K3" s="8">
        <v>0.17130000000000001</v>
      </c>
      <c r="L3" s="8">
        <v>0.34820000000000001</v>
      </c>
      <c r="M3" s="8">
        <v>-7.2599999999999998E-2</v>
      </c>
      <c r="N3" s="8">
        <v>-6.59E-2</v>
      </c>
      <c r="O3" s="8">
        <v>-0.16819999999999999</v>
      </c>
      <c r="P3" s="8">
        <v>-0.26219999999999999</v>
      </c>
      <c r="Q3" s="8">
        <v>0.62960000000000005</v>
      </c>
      <c r="R3" s="8">
        <v>2.7300000000000001E-2</v>
      </c>
      <c r="S3" s="6"/>
      <c r="T3" s="8">
        <f>SUM(K3:S3)/8</f>
        <v>7.5937500000000019E-2</v>
      </c>
    </row>
    <row r="4" spans="1:20" s="3" customFormat="1" x14ac:dyDescent="0.2">
      <c r="A4" s="11" t="s">
        <v>41</v>
      </c>
      <c r="B4" s="12" t="s">
        <v>4</v>
      </c>
      <c r="C4" s="11" t="s">
        <v>5</v>
      </c>
      <c r="D4" s="11">
        <v>19.690000000000001</v>
      </c>
      <c r="E4" s="13">
        <v>0.15509999999999999</v>
      </c>
      <c r="F4" s="14">
        <v>4</v>
      </c>
      <c r="G4" s="15">
        <v>42692</v>
      </c>
      <c r="H4" s="11"/>
      <c r="I4" s="15">
        <v>42640</v>
      </c>
      <c r="J4" s="11"/>
      <c r="K4" s="13">
        <v>0.4078</v>
      </c>
      <c r="L4" s="13">
        <v>0.3135</v>
      </c>
      <c r="M4" s="13">
        <v>-0.1467</v>
      </c>
      <c r="N4" s="13">
        <v>1.7299999999999999E-2</v>
      </c>
      <c r="O4" s="13"/>
      <c r="P4" s="11"/>
      <c r="Q4" s="11"/>
      <c r="R4" s="11"/>
      <c r="S4" s="11"/>
      <c r="T4" s="13">
        <f>SUM(K4:S4)/4</f>
        <v>0.147975</v>
      </c>
    </row>
    <row r="5" spans="1:20" x14ac:dyDescent="0.2">
      <c r="A5" s="6" t="s">
        <v>43</v>
      </c>
      <c r="B5" s="7" t="s">
        <v>6</v>
      </c>
      <c r="C5" s="6" t="s">
        <v>7</v>
      </c>
      <c r="D5" s="6">
        <v>0.2</v>
      </c>
      <c r="E5" s="8">
        <v>0.15</v>
      </c>
      <c r="F5" s="9" t="s">
        <v>31</v>
      </c>
      <c r="G5" s="10">
        <v>44249</v>
      </c>
      <c r="H5" s="6"/>
      <c r="I5" s="10">
        <v>41382</v>
      </c>
      <c r="J5" s="6"/>
      <c r="K5" s="8">
        <v>0.15559999999999999</v>
      </c>
      <c r="L5" s="8">
        <v>0.2492</v>
      </c>
      <c r="M5" s="8">
        <v>-7.8100000000000003E-2</v>
      </c>
      <c r="N5" s="8">
        <v>-3.4000000000000002E-2</v>
      </c>
      <c r="O5" s="8">
        <v>-0.1991</v>
      </c>
      <c r="P5" s="8">
        <v>-0.21489999999999998</v>
      </c>
      <c r="Q5" s="8">
        <v>0.61759999999999993</v>
      </c>
      <c r="R5" s="6"/>
      <c r="S5" s="6"/>
      <c r="T5" s="8">
        <f>SUM(K5:S5)/7</f>
        <v>7.0899999999999991E-2</v>
      </c>
    </row>
    <row r="6" spans="1:20" x14ac:dyDescent="0.2">
      <c r="A6" s="6" t="s">
        <v>40</v>
      </c>
      <c r="B6" s="7" t="s">
        <v>8</v>
      </c>
      <c r="C6" s="6" t="s">
        <v>9</v>
      </c>
      <c r="D6" s="6">
        <v>4.9000000000000004</v>
      </c>
      <c r="E6" s="8">
        <v>0.1099</v>
      </c>
      <c r="F6" s="9" t="s">
        <v>32</v>
      </c>
      <c r="G6" s="10">
        <v>40723</v>
      </c>
      <c r="H6" s="6"/>
      <c r="I6" s="10">
        <v>40723</v>
      </c>
      <c r="J6" s="6"/>
      <c r="K6" s="8">
        <v>0.28160000000000002</v>
      </c>
      <c r="L6" s="8">
        <v>0.29549999999999998</v>
      </c>
      <c r="M6" s="8">
        <v>-8.1900000000000001E-2</v>
      </c>
      <c r="N6" s="8">
        <v>1.1900000000000001E-2</v>
      </c>
      <c r="O6" s="8">
        <v>-0.2039</v>
      </c>
      <c r="P6" s="8">
        <v>0.2102</v>
      </c>
      <c r="Q6" s="8">
        <v>0.70400000000000007</v>
      </c>
      <c r="R6" s="8">
        <v>3.0200000000000001E-2</v>
      </c>
      <c r="S6" s="6"/>
      <c r="T6" s="8">
        <f>SUM(K6:S6)/8</f>
        <v>0.15595000000000001</v>
      </c>
    </row>
    <row r="7" spans="1:20" x14ac:dyDescent="0.2">
      <c r="A7" s="6" t="s">
        <v>40</v>
      </c>
      <c r="B7" s="7" t="s">
        <v>10</v>
      </c>
      <c r="C7" s="6" t="s">
        <v>11</v>
      </c>
      <c r="D7" s="6">
        <v>67.709999999999994</v>
      </c>
      <c r="E7" s="8">
        <v>0.17100000000000001</v>
      </c>
      <c r="F7" s="9" t="s">
        <v>33</v>
      </c>
      <c r="G7" s="10">
        <v>42568</v>
      </c>
      <c r="H7" s="6"/>
      <c r="I7" s="10">
        <v>40711</v>
      </c>
      <c r="J7" s="6"/>
      <c r="K7" s="8">
        <v>0.2077</v>
      </c>
      <c r="L7" s="8">
        <v>0.33360000000000001</v>
      </c>
      <c r="M7" s="8">
        <v>-9.9299999999999999E-2</v>
      </c>
      <c r="N7" s="8">
        <v>0.11260000000000001</v>
      </c>
      <c r="O7" s="8">
        <v>-9.9900000000000003E-2</v>
      </c>
      <c r="P7" s="8">
        <v>-0.14429999999999998</v>
      </c>
      <c r="Q7" s="8">
        <v>0.82169999999999999</v>
      </c>
      <c r="R7" s="8">
        <v>-1.41E-2</v>
      </c>
      <c r="S7" s="6"/>
      <c r="T7" s="8">
        <f>SUM(K7:S7)/8</f>
        <v>0.13974999999999999</v>
      </c>
    </row>
    <row r="8" spans="1:20" s="4" customFormat="1" x14ac:dyDescent="0.2">
      <c r="A8" s="16" t="s">
        <v>42</v>
      </c>
      <c r="B8" s="17" t="s">
        <v>12</v>
      </c>
      <c r="C8" s="16" t="s">
        <v>13</v>
      </c>
      <c r="D8" s="16">
        <v>40.19</v>
      </c>
      <c r="E8" s="18">
        <v>0.13020000000000001</v>
      </c>
      <c r="F8" s="19" t="s">
        <v>34</v>
      </c>
      <c r="G8" s="20">
        <v>43481</v>
      </c>
      <c r="H8" s="16"/>
      <c r="I8" s="20">
        <v>38118</v>
      </c>
      <c r="J8" s="16"/>
      <c r="K8" s="18">
        <v>0.19450000000000001</v>
      </c>
      <c r="L8" s="18">
        <v>0.24740000000000001</v>
      </c>
      <c r="M8" s="18">
        <v>-5.7299999999999997E-2</v>
      </c>
      <c r="N8" s="18">
        <v>7.6300000000000007E-2</v>
      </c>
      <c r="O8" s="18">
        <v>8.8999999999999999E-3</v>
      </c>
      <c r="P8" s="18">
        <v>7.0900000000000005E-2</v>
      </c>
      <c r="Q8" s="18">
        <v>0.53180000000000005</v>
      </c>
      <c r="R8" s="18">
        <v>9.849999999999999E-2</v>
      </c>
      <c r="S8" s="16"/>
      <c r="T8" s="18">
        <f>SUM(K8:S8)/6</f>
        <v>0.19516666666666668</v>
      </c>
    </row>
    <row r="9" spans="1:20" x14ac:dyDescent="0.2">
      <c r="A9" s="6" t="s">
        <v>39</v>
      </c>
      <c r="B9" s="7" t="s">
        <v>14</v>
      </c>
      <c r="C9" s="6" t="s">
        <v>15</v>
      </c>
      <c r="D9" s="6">
        <v>1.25</v>
      </c>
      <c r="E9" s="8">
        <v>0.1729</v>
      </c>
      <c r="F9" s="9" t="s">
        <v>35</v>
      </c>
      <c r="G9" s="10">
        <v>43686</v>
      </c>
      <c r="H9" s="6"/>
      <c r="I9" s="10">
        <v>41723</v>
      </c>
      <c r="J9" s="6"/>
      <c r="K9" s="8">
        <v>0.22939999999999999</v>
      </c>
      <c r="L9" s="8">
        <v>0.1726</v>
      </c>
      <c r="M9" s="8">
        <v>-0.12379999999999999</v>
      </c>
      <c r="N9" s="8">
        <v>0.1024</v>
      </c>
      <c r="O9" s="8">
        <v>-0.13109999999999999</v>
      </c>
      <c r="P9" s="8">
        <v>-0.17300000000000001</v>
      </c>
      <c r="Q9" s="6"/>
      <c r="R9" s="6"/>
      <c r="S9" s="6"/>
      <c r="T9" s="8">
        <f>SUM(K9:S9)/6</f>
        <v>1.2749999999999997E-2</v>
      </c>
    </row>
    <row r="10" spans="1:20" x14ac:dyDescent="0.2">
      <c r="A10" s="6"/>
      <c r="B10" s="7"/>
      <c r="C10" s="6"/>
      <c r="D10" s="6"/>
      <c r="E10" s="8"/>
      <c r="F10" s="9"/>
      <c r="G10" s="6"/>
      <c r="H10" s="6"/>
      <c r="I10" s="6"/>
      <c r="J10" s="6"/>
      <c r="K10" s="8">
        <f>SUM(K2:K9)</f>
        <v>2.052</v>
      </c>
      <c r="L10" s="8">
        <f t="shared" ref="L10:R10" si="0">SUM(L2:L9)</f>
        <v>2.2746</v>
      </c>
      <c r="M10" s="8">
        <f t="shared" si="0"/>
        <v>-0.74609999999999999</v>
      </c>
      <c r="N10" s="8">
        <f t="shared" si="0"/>
        <v>0.2445</v>
      </c>
      <c r="O10" s="8">
        <f t="shared" si="0"/>
        <v>-0.92969999999999997</v>
      </c>
      <c r="P10" s="8">
        <f t="shared" si="0"/>
        <v>-0.51329999999999998</v>
      </c>
      <c r="Q10" s="8">
        <f t="shared" si="0"/>
        <v>3.3047</v>
      </c>
      <c r="R10" s="8">
        <f t="shared" si="0"/>
        <v>0.1419</v>
      </c>
      <c r="S10" s="6"/>
      <c r="T10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6409-DBD1-4F00-A93A-B0F2A3348B10}">
  <dimension ref="A1:I10"/>
  <sheetViews>
    <sheetView tabSelected="1" workbookViewId="0">
      <selection activeCell="C11" sqref="C11"/>
    </sheetView>
  </sheetViews>
  <sheetFormatPr defaultRowHeight="14.25" x14ac:dyDescent="0.2"/>
  <cols>
    <col min="6" max="7" width="9" style="1"/>
  </cols>
  <sheetData>
    <row r="1" spans="1:9" x14ac:dyDescent="0.2">
      <c r="C1" t="s">
        <v>38</v>
      </c>
      <c r="D1" t="s">
        <v>46</v>
      </c>
      <c r="E1" t="s">
        <v>48</v>
      </c>
      <c r="F1" s="1" t="s">
        <v>49</v>
      </c>
      <c r="G1" s="1" t="s">
        <v>50</v>
      </c>
      <c r="H1" t="s">
        <v>52</v>
      </c>
      <c r="I1" t="s">
        <v>53</v>
      </c>
    </row>
    <row r="2" spans="1:9" x14ac:dyDescent="0.2">
      <c r="A2" s="21">
        <v>113508</v>
      </c>
      <c r="B2" s="21" t="s">
        <v>16</v>
      </c>
      <c r="C2" s="21" t="s">
        <v>45</v>
      </c>
      <c r="D2" s="21"/>
      <c r="E2" s="21"/>
      <c r="F2" s="22"/>
      <c r="G2" s="22"/>
      <c r="H2" s="21"/>
      <c r="I2" s="21"/>
    </row>
    <row r="3" spans="1:9" x14ac:dyDescent="0.2">
      <c r="A3" s="21">
        <v>128013</v>
      </c>
      <c r="B3" s="21" t="s">
        <v>17</v>
      </c>
      <c r="C3" s="21" t="s">
        <v>75</v>
      </c>
      <c r="D3" s="21" t="s">
        <v>47</v>
      </c>
      <c r="E3" s="21">
        <v>14.37</v>
      </c>
      <c r="F3" s="22">
        <v>2.4740000000000002</v>
      </c>
      <c r="G3" s="22" t="s">
        <v>51</v>
      </c>
      <c r="H3" s="21"/>
      <c r="I3" s="21"/>
    </row>
    <row r="4" spans="1:9" x14ac:dyDescent="0.2">
      <c r="A4" s="21">
        <v>128100</v>
      </c>
      <c r="B4" s="21" t="s">
        <v>18</v>
      </c>
      <c r="C4" s="21" t="s">
        <v>75</v>
      </c>
      <c r="D4" s="21" t="s">
        <v>47</v>
      </c>
      <c r="E4" s="21">
        <v>27.98</v>
      </c>
      <c r="F4" s="22">
        <v>-6877</v>
      </c>
      <c r="G4" s="22" t="s">
        <v>55</v>
      </c>
      <c r="H4" s="21" t="s">
        <v>54</v>
      </c>
      <c r="I4" s="21" t="s">
        <v>54</v>
      </c>
    </row>
    <row r="5" spans="1:9" x14ac:dyDescent="0.2">
      <c r="A5" s="21">
        <v>128087</v>
      </c>
      <c r="B5" s="21" t="s">
        <v>19</v>
      </c>
      <c r="C5" s="21" t="s">
        <v>75</v>
      </c>
      <c r="D5" s="21" t="s">
        <v>47</v>
      </c>
      <c r="E5" s="21">
        <v>24.51</v>
      </c>
      <c r="F5" s="22" t="s">
        <v>56</v>
      </c>
      <c r="G5" s="22" t="s">
        <v>57</v>
      </c>
      <c r="H5" s="21" t="s">
        <v>58</v>
      </c>
      <c r="I5" s="21" t="s">
        <v>59</v>
      </c>
    </row>
    <row r="6" spans="1:9" x14ac:dyDescent="0.2">
      <c r="A6">
        <v>110080</v>
      </c>
      <c r="B6" t="s">
        <v>20</v>
      </c>
      <c r="D6" t="s">
        <v>74</v>
      </c>
      <c r="E6">
        <v>21.48</v>
      </c>
      <c r="F6" s="1" t="s">
        <v>60</v>
      </c>
      <c r="G6" s="1" t="s">
        <v>61</v>
      </c>
      <c r="H6" t="s">
        <v>62</v>
      </c>
      <c r="I6" t="s">
        <v>63</v>
      </c>
    </row>
    <row r="7" spans="1:9" x14ac:dyDescent="0.2">
      <c r="A7">
        <v>113033</v>
      </c>
      <c r="B7" t="s">
        <v>21</v>
      </c>
      <c r="D7" t="s">
        <v>47</v>
      </c>
      <c r="E7">
        <v>43.78</v>
      </c>
      <c r="F7" s="1" t="s">
        <v>64</v>
      </c>
      <c r="G7" s="1" t="s">
        <v>65</v>
      </c>
      <c r="H7" t="s">
        <v>62</v>
      </c>
      <c r="I7" t="s">
        <v>63</v>
      </c>
    </row>
    <row r="8" spans="1:9" x14ac:dyDescent="0.2">
      <c r="A8">
        <v>128129</v>
      </c>
      <c r="B8" t="s">
        <v>22</v>
      </c>
      <c r="C8" s="21" t="s">
        <v>76</v>
      </c>
      <c r="D8" t="s">
        <v>66</v>
      </c>
      <c r="E8">
        <v>55.03</v>
      </c>
      <c r="G8" s="1" t="s">
        <v>68</v>
      </c>
      <c r="H8" t="s">
        <v>67</v>
      </c>
      <c r="I8" t="s">
        <v>67</v>
      </c>
    </row>
    <row r="9" spans="1:9" x14ac:dyDescent="0.2">
      <c r="A9">
        <v>128127</v>
      </c>
      <c r="B9" t="s">
        <v>23</v>
      </c>
      <c r="D9" t="s">
        <v>47</v>
      </c>
      <c r="E9">
        <v>4.0730000000000004</v>
      </c>
      <c r="F9" s="1" t="s">
        <v>70</v>
      </c>
      <c r="G9" s="1" t="s">
        <v>71</v>
      </c>
      <c r="H9" t="s">
        <v>58</v>
      </c>
      <c r="I9" t="s">
        <v>69</v>
      </c>
    </row>
    <row r="10" spans="1:9" x14ac:dyDescent="0.2">
      <c r="A10">
        <v>128037</v>
      </c>
      <c r="B10" t="s">
        <v>24</v>
      </c>
      <c r="C10" t="s">
        <v>76</v>
      </c>
      <c r="D10" t="s">
        <v>47</v>
      </c>
      <c r="E10">
        <v>24.77</v>
      </c>
      <c r="F10" s="1" t="s">
        <v>72</v>
      </c>
      <c r="G10" s="1" t="s">
        <v>73</v>
      </c>
      <c r="H10" t="s">
        <v>63</v>
      </c>
      <c r="I10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可转债基金</vt:lpstr>
      <vt:lpstr>可转债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alantop</dc:creator>
  <cp:lastModifiedBy>alantop</cp:lastModifiedBy>
  <dcterms:created xsi:type="dcterms:W3CDTF">2015-06-05T18:19:34Z</dcterms:created>
  <dcterms:modified xsi:type="dcterms:W3CDTF">2021-08-30T01:28:59Z</dcterms:modified>
</cp:coreProperties>
</file>