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ROGRAMMING\IDS_Thesis\"/>
    </mc:Choice>
  </mc:AlternateContent>
  <xr:revisionPtr revIDLastSave="0" documentId="13_ncr:1_{EA6511CC-29ED-4BF4-B582-047474C9DDE2}" xr6:coauthVersionLast="47" xr6:coauthVersionMax="47" xr10:uidLastSave="{00000000-0000-0000-0000-000000000000}"/>
  <bookViews>
    <workbookView xWindow="-120" yWindow="-120" windowWidth="29040" windowHeight="15720" xr2:uid="{FDB90175-1176-411F-9B93-940CCDF61D80}"/>
  </bookViews>
  <sheets>
    <sheet name="INSTRUMENTO" sheetId="6" r:id="rId1"/>
    <sheet name="BaggingClassifier" sheetId="8" r:id="rId2"/>
    <sheet name="RFClassifier" sheetId="9" r:id="rId3"/>
    <sheet name="DTClassifier" sheetId="10" r:id="rId4"/>
    <sheet name="MLPClassifier" sheetId="11" r:id="rId5"/>
    <sheet name="KNNClassifier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2" l="1"/>
  <c r="I19" i="12"/>
  <c r="H19" i="12"/>
  <c r="J19" i="12" s="1"/>
  <c r="G19" i="12"/>
  <c r="K18" i="12"/>
  <c r="I18" i="12"/>
  <c r="H18" i="12"/>
  <c r="G18" i="12"/>
  <c r="K17" i="12"/>
  <c r="I17" i="12"/>
  <c r="H17" i="12"/>
  <c r="G17" i="12"/>
  <c r="K16" i="12"/>
  <c r="I16" i="12"/>
  <c r="H16" i="12"/>
  <c r="G16" i="12"/>
  <c r="K15" i="12"/>
  <c r="I15" i="12"/>
  <c r="H15" i="12"/>
  <c r="J15" i="12" s="1"/>
  <c r="G15" i="12"/>
  <c r="K14" i="12"/>
  <c r="I14" i="12"/>
  <c r="H14" i="12"/>
  <c r="G14" i="12"/>
  <c r="K13" i="12"/>
  <c r="I13" i="12"/>
  <c r="H13" i="12"/>
  <c r="J13" i="12" s="1"/>
  <c r="G13" i="12"/>
  <c r="K12" i="12"/>
  <c r="I12" i="12"/>
  <c r="H12" i="12"/>
  <c r="G12" i="12"/>
  <c r="K11" i="12"/>
  <c r="I11" i="12"/>
  <c r="H11" i="12"/>
  <c r="G11" i="12"/>
  <c r="K10" i="12"/>
  <c r="I10" i="12"/>
  <c r="H10" i="12"/>
  <c r="G10" i="12"/>
  <c r="K9" i="12"/>
  <c r="I9" i="12"/>
  <c r="H9" i="12"/>
  <c r="J9" i="12" s="1"/>
  <c r="G9" i="12"/>
  <c r="K8" i="12"/>
  <c r="I8" i="12"/>
  <c r="H8" i="12"/>
  <c r="G8" i="12"/>
  <c r="K19" i="11"/>
  <c r="I19" i="11"/>
  <c r="H19" i="11"/>
  <c r="J19" i="11" s="1"/>
  <c r="G19" i="11"/>
  <c r="K18" i="11"/>
  <c r="I18" i="11"/>
  <c r="H18" i="11"/>
  <c r="J18" i="11" s="1"/>
  <c r="G18" i="11"/>
  <c r="K17" i="11"/>
  <c r="I17" i="11"/>
  <c r="H17" i="11"/>
  <c r="J17" i="11" s="1"/>
  <c r="G17" i="11"/>
  <c r="K16" i="11"/>
  <c r="I16" i="11"/>
  <c r="H16" i="11"/>
  <c r="J16" i="11" s="1"/>
  <c r="G16" i="11"/>
  <c r="K15" i="11"/>
  <c r="I15" i="11"/>
  <c r="H15" i="11"/>
  <c r="J15" i="11" s="1"/>
  <c r="G15" i="11"/>
  <c r="K14" i="11"/>
  <c r="I14" i="11"/>
  <c r="H14" i="11"/>
  <c r="J14" i="11" s="1"/>
  <c r="G14" i="11"/>
  <c r="K13" i="11"/>
  <c r="I13" i="11"/>
  <c r="H13" i="11"/>
  <c r="J13" i="11" s="1"/>
  <c r="G13" i="11"/>
  <c r="K12" i="11"/>
  <c r="I12" i="11"/>
  <c r="H12" i="11"/>
  <c r="G12" i="11"/>
  <c r="K11" i="11"/>
  <c r="I11" i="11"/>
  <c r="H11" i="11"/>
  <c r="J11" i="11" s="1"/>
  <c r="G11" i="11"/>
  <c r="K10" i="11"/>
  <c r="I10" i="11"/>
  <c r="J10" i="11" s="1"/>
  <c r="H10" i="11"/>
  <c r="G10" i="11"/>
  <c r="K9" i="11"/>
  <c r="I9" i="11"/>
  <c r="H9" i="11"/>
  <c r="J9" i="11" s="1"/>
  <c r="G9" i="11"/>
  <c r="K8" i="11"/>
  <c r="I8" i="11"/>
  <c r="H8" i="11"/>
  <c r="G8" i="11"/>
  <c r="K19" i="10"/>
  <c r="I19" i="10"/>
  <c r="H19" i="10"/>
  <c r="J19" i="10" s="1"/>
  <c r="G19" i="10"/>
  <c r="K18" i="10"/>
  <c r="I18" i="10"/>
  <c r="H18" i="10"/>
  <c r="J18" i="10" s="1"/>
  <c r="G18" i="10"/>
  <c r="K17" i="10"/>
  <c r="I17" i="10"/>
  <c r="H17" i="10"/>
  <c r="J17" i="10" s="1"/>
  <c r="G17" i="10"/>
  <c r="K16" i="10"/>
  <c r="I16" i="10"/>
  <c r="H16" i="10"/>
  <c r="J16" i="10" s="1"/>
  <c r="G16" i="10"/>
  <c r="K15" i="10"/>
  <c r="I15" i="10"/>
  <c r="H15" i="10"/>
  <c r="J15" i="10" s="1"/>
  <c r="G15" i="10"/>
  <c r="K14" i="10"/>
  <c r="I14" i="10"/>
  <c r="H14" i="10"/>
  <c r="J14" i="10" s="1"/>
  <c r="G14" i="10"/>
  <c r="K13" i="10"/>
  <c r="I13" i="10"/>
  <c r="H13" i="10"/>
  <c r="J13" i="10" s="1"/>
  <c r="G13" i="10"/>
  <c r="K12" i="10"/>
  <c r="I12" i="10"/>
  <c r="H12" i="10"/>
  <c r="G12" i="10"/>
  <c r="K11" i="10"/>
  <c r="I11" i="10"/>
  <c r="H11" i="10"/>
  <c r="J11" i="10" s="1"/>
  <c r="G11" i="10"/>
  <c r="K10" i="10"/>
  <c r="I10" i="10"/>
  <c r="J10" i="10" s="1"/>
  <c r="H10" i="10"/>
  <c r="G10" i="10"/>
  <c r="K9" i="10"/>
  <c r="I9" i="10"/>
  <c r="H9" i="10"/>
  <c r="J9" i="10" s="1"/>
  <c r="G9" i="10"/>
  <c r="K8" i="10"/>
  <c r="I8" i="10"/>
  <c r="H8" i="10"/>
  <c r="G8" i="10"/>
  <c r="K19" i="9"/>
  <c r="I19" i="9"/>
  <c r="H19" i="9"/>
  <c r="J19" i="9" s="1"/>
  <c r="G19" i="9"/>
  <c r="K18" i="9"/>
  <c r="I18" i="9"/>
  <c r="H18" i="9"/>
  <c r="G18" i="9"/>
  <c r="K17" i="9"/>
  <c r="I17" i="9"/>
  <c r="H17" i="9"/>
  <c r="J17" i="9" s="1"/>
  <c r="G17" i="9"/>
  <c r="K16" i="9"/>
  <c r="I16" i="9"/>
  <c r="H16" i="9"/>
  <c r="G16" i="9"/>
  <c r="K15" i="9"/>
  <c r="I15" i="9"/>
  <c r="H15" i="9"/>
  <c r="G15" i="9"/>
  <c r="K14" i="9"/>
  <c r="I14" i="9"/>
  <c r="H14" i="9"/>
  <c r="G14" i="9"/>
  <c r="K13" i="9"/>
  <c r="I13" i="9"/>
  <c r="H13" i="9"/>
  <c r="J13" i="9" s="1"/>
  <c r="G13" i="9"/>
  <c r="K12" i="9"/>
  <c r="I12" i="9"/>
  <c r="H12" i="9"/>
  <c r="G12" i="9"/>
  <c r="K11" i="9"/>
  <c r="I11" i="9"/>
  <c r="H11" i="9"/>
  <c r="J11" i="9" s="1"/>
  <c r="G11" i="9"/>
  <c r="K10" i="9"/>
  <c r="I10" i="9"/>
  <c r="H10" i="9"/>
  <c r="G10" i="9"/>
  <c r="K9" i="9"/>
  <c r="I9" i="9"/>
  <c r="H9" i="9"/>
  <c r="J9" i="9" s="1"/>
  <c r="G9" i="9"/>
  <c r="K8" i="9"/>
  <c r="I8" i="9"/>
  <c r="H8" i="9"/>
  <c r="G8" i="9"/>
  <c r="K19" i="8"/>
  <c r="I19" i="8"/>
  <c r="H19" i="8"/>
  <c r="J19" i="8" s="1"/>
  <c r="G19" i="8"/>
  <c r="K18" i="8"/>
  <c r="I18" i="8"/>
  <c r="H18" i="8"/>
  <c r="J18" i="8" s="1"/>
  <c r="G18" i="8"/>
  <c r="K17" i="8"/>
  <c r="I17" i="8"/>
  <c r="H17" i="8"/>
  <c r="J17" i="8" s="1"/>
  <c r="G17" i="8"/>
  <c r="K16" i="8"/>
  <c r="I16" i="8"/>
  <c r="H16" i="8"/>
  <c r="J16" i="8" s="1"/>
  <c r="G16" i="8"/>
  <c r="K15" i="8"/>
  <c r="I15" i="8"/>
  <c r="H15" i="8"/>
  <c r="J15" i="8" s="1"/>
  <c r="G15" i="8"/>
  <c r="K14" i="8"/>
  <c r="I14" i="8"/>
  <c r="H14" i="8"/>
  <c r="J14" i="8" s="1"/>
  <c r="G14" i="8"/>
  <c r="K13" i="8"/>
  <c r="I13" i="8"/>
  <c r="H13" i="8"/>
  <c r="J13" i="8" s="1"/>
  <c r="G13" i="8"/>
  <c r="K12" i="8"/>
  <c r="I12" i="8"/>
  <c r="H12" i="8"/>
  <c r="J12" i="8" s="1"/>
  <c r="G12" i="8"/>
  <c r="K11" i="8"/>
  <c r="I11" i="8"/>
  <c r="H11" i="8"/>
  <c r="J11" i="8" s="1"/>
  <c r="G11" i="8"/>
  <c r="K10" i="8"/>
  <c r="I10" i="8"/>
  <c r="H10" i="8"/>
  <c r="G10" i="8"/>
  <c r="K9" i="8"/>
  <c r="I9" i="8"/>
  <c r="H9" i="8"/>
  <c r="J9" i="8" s="1"/>
  <c r="G9" i="8"/>
  <c r="K8" i="8"/>
  <c r="I8" i="8"/>
  <c r="H8" i="8"/>
  <c r="G8" i="8"/>
  <c r="J17" i="12" l="1"/>
  <c r="J10" i="12"/>
  <c r="J14" i="12"/>
  <c r="J18" i="12"/>
  <c r="J11" i="12"/>
  <c r="J16" i="12"/>
  <c r="J8" i="12"/>
  <c r="J12" i="12"/>
  <c r="J12" i="11"/>
  <c r="J8" i="11"/>
  <c r="J8" i="10"/>
  <c r="J12" i="10"/>
  <c r="J10" i="9"/>
  <c r="J14" i="9"/>
  <c r="J18" i="9"/>
  <c r="J16" i="9"/>
  <c r="J15" i="9"/>
  <c r="J8" i="9"/>
  <c r="J12" i="9"/>
  <c r="J10" i="8"/>
  <c r="J8" i="8"/>
</calcChain>
</file>

<file path=xl/sharedStrings.xml><?xml version="1.0" encoding="utf-8"?>
<sst xmlns="http://schemas.openxmlformats.org/spreadsheetml/2006/main" count="288" uniqueCount="45">
  <si>
    <t>milisegundos (ms)</t>
  </si>
  <si>
    <t>Numérica (0 a 1)</t>
  </si>
  <si>
    <t>Porcentual (%)</t>
  </si>
  <si>
    <t>Unidad</t>
  </si>
  <si>
    <t>Milisegundos de demora en la clasificación</t>
  </si>
  <si>
    <t>(TN * 100) / (FP + TN)</t>
  </si>
  <si>
    <t>(2 * Sensibilidad * Precisión) / (Sensibilidad + Precisión)</t>
  </si>
  <si>
    <t>(TP * 100) / (TP + FN)</t>
  </si>
  <si>
    <t>(TP * 100) / (TP + FP)</t>
  </si>
  <si>
    <t>((TP + TN) * 100) / (TP + TN + FP + FN)</t>
  </si>
  <si>
    <t>Fórmula</t>
  </si>
  <si>
    <t>Latencia del modelo</t>
  </si>
  <si>
    <t>Área bajo la curva (AUC)</t>
  </si>
  <si>
    <t>Especificidad</t>
  </si>
  <si>
    <t>Puntuación F1</t>
  </si>
  <si>
    <t>Sensibilidad</t>
  </si>
  <si>
    <t>Precisión</t>
  </si>
  <si>
    <t>Exactitud</t>
  </si>
  <si>
    <t>FN</t>
  </si>
  <si>
    <t>FP</t>
  </si>
  <si>
    <t>TN</t>
  </si>
  <si>
    <t>TP</t>
  </si>
  <si>
    <t>Indicador</t>
  </si>
  <si>
    <t>Observaciones</t>
  </si>
  <si>
    <t>Tiempo de respuesta</t>
  </si>
  <si>
    <t>Robustez</t>
  </si>
  <si>
    <t>Matriz de confusión</t>
  </si>
  <si>
    <t>Dimensión</t>
  </si>
  <si>
    <t>Fecha</t>
  </si>
  <si>
    <t>Modelo</t>
  </si>
  <si>
    <t>Algoritmos de Machine Learning con ensemble “Bagging” para la detección de ciberataques en empresas de Lima, 2025</t>
  </si>
  <si>
    <t>Investigación</t>
  </si>
  <si>
    <t>BENIGN</t>
  </si>
  <si>
    <t>BOT</t>
  </si>
  <si>
    <t>DDOS</t>
  </si>
  <si>
    <t>DOS_GOLDENEYE</t>
  </si>
  <si>
    <t>DOS_HULK</t>
  </si>
  <si>
    <t>DOS_SLOWHTTPTEST</t>
  </si>
  <si>
    <t>DOS_SLOWLORIS</t>
  </si>
  <si>
    <t>FTP_PATATOR</t>
  </si>
  <si>
    <t>PORTSCAN</t>
  </si>
  <si>
    <t>SSH_PATATOR</t>
  </si>
  <si>
    <t>WEB_ATTACK_BRUTE_FORCE</t>
  </si>
  <si>
    <t>WEB_ATTACK_XSS</t>
  </si>
  <si>
    <t>IDSBaggingClassifier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</si>
</sst>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$-F800]dddd&quot;, &quot;mmmm\ dd&quot;, &quot;yyyy"/>
  </numFmts>
  <fonts count="1" x14ac:knownFonts="1"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rgb="FFF8CBAD"/>
      </patternFill>
    </fill>
    <fill>
      <patternFill patternType="solid">
        <fgColor theme="5" tint="0.59987182226020086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vertical="top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16" name="Imagen 2">
          <a:extLst>
            <a:ext uri="{FF2B5EF4-FFF2-40B4-BE49-F238E27FC236}">
              <a16:creationId xmlns:a16="http://schemas.microsoft.com/office/drawing/2014/main" id="{781874A9-0DAC-4D35-88A5-CBB3FB9FB19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17" name="Imagen 16">
          <a:extLst>
            <a:ext uri="{FF2B5EF4-FFF2-40B4-BE49-F238E27FC236}">
              <a16:creationId xmlns:a16="http://schemas.microsoft.com/office/drawing/2014/main" id="{1EF83058-6ABC-421C-803D-9BE6F9CE445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18" name="Imagen 17">
          <a:extLst>
            <a:ext uri="{FF2B5EF4-FFF2-40B4-BE49-F238E27FC236}">
              <a16:creationId xmlns:a16="http://schemas.microsoft.com/office/drawing/2014/main" id="{0AE6AE6B-68F0-4A5E-90B7-1978D16E324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19" name="Imagen 2">
          <a:extLst>
            <a:ext uri="{FF2B5EF4-FFF2-40B4-BE49-F238E27FC236}">
              <a16:creationId xmlns:a16="http://schemas.microsoft.com/office/drawing/2014/main" id="{9C7F049E-27C2-4583-A347-2D808846778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0" name="Imagen 19">
          <a:extLst>
            <a:ext uri="{FF2B5EF4-FFF2-40B4-BE49-F238E27FC236}">
              <a16:creationId xmlns:a16="http://schemas.microsoft.com/office/drawing/2014/main" id="{A2DB6BA0-D97B-444C-9218-80F436C382B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1" name="Imagen 2">
          <a:extLst>
            <a:ext uri="{FF2B5EF4-FFF2-40B4-BE49-F238E27FC236}">
              <a16:creationId xmlns:a16="http://schemas.microsoft.com/office/drawing/2014/main" id="{2BEAD13A-4CCE-40FB-A7D4-11C49B9B9487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2" name="Imagen 21">
          <a:extLst>
            <a:ext uri="{FF2B5EF4-FFF2-40B4-BE49-F238E27FC236}">
              <a16:creationId xmlns:a16="http://schemas.microsoft.com/office/drawing/2014/main" id="{8A8598F0-CB0D-4B7E-9FBB-22BE54258EE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541510" y="40127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" name="Imagen 2">
          <a:extLst>
            <a:ext uri="{FF2B5EF4-FFF2-40B4-BE49-F238E27FC236}">
              <a16:creationId xmlns:a16="http://schemas.microsoft.com/office/drawing/2014/main" id="{BDC9BEA6-9EFD-4D2A-ACF2-AF4DD6219F53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3" name="Imagen 2">
          <a:extLst>
            <a:ext uri="{FF2B5EF4-FFF2-40B4-BE49-F238E27FC236}">
              <a16:creationId xmlns:a16="http://schemas.microsoft.com/office/drawing/2014/main" id="{68F96B52-666F-45D1-8B83-CDA17D041A4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4" name="Imagen 3">
          <a:extLst>
            <a:ext uri="{FF2B5EF4-FFF2-40B4-BE49-F238E27FC236}">
              <a16:creationId xmlns:a16="http://schemas.microsoft.com/office/drawing/2014/main" id="{45657BE0-5B26-454E-8E92-DED9FF323D9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5" name="Imagen 2">
          <a:extLst>
            <a:ext uri="{FF2B5EF4-FFF2-40B4-BE49-F238E27FC236}">
              <a16:creationId xmlns:a16="http://schemas.microsoft.com/office/drawing/2014/main" id="{78054BEA-3856-472C-BCAF-18193A01F44C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6" name="Imagen 5">
          <a:extLst>
            <a:ext uri="{FF2B5EF4-FFF2-40B4-BE49-F238E27FC236}">
              <a16:creationId xmlns:a16="http://schemas.microsoft.com/office/drawing/2014/main" id="{7B0EA93F-E846-4223-8CFD-DB7C12232BC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7" name="Imagen 2">
          <a:extLst>
            <a:ext uri="{FF2B5EF4-FFF2-40B4-BE49-F238E27FC236}">
              <a16:creationId xmlns:a16="http://schemas.microsoft.com/office/drawing/2014/main" id="{5E092BB6-DAD1-4A5E-B1F8-5A28EC21E8D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8" name="Imagen 7">
          <a:extLst>
            <a:ext uri="{FF2B5EF4-FFF2-40B4-BE49-F238E27FC236}">
              <a16:creationId xmlns:a16="http://schemas.microsoft.com/office/drawing/2014/main" id="{6049B1BB-1292-4B14-AE3D-D9E6EEDD40D6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" name="Imagen 2">
          <a:extLst>
            <a:ext uri="{FF2B5EF4-FFF2-40B4-BE49-F238E27FC236}">
              <a16:creationId xmlns:a16="http://schemas.microsoft.com/office/drawing/2014/main" id="{5786F0EE-C8B0-4B50-B70F-EECB0934EC2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3" name="Imagen 2">
          <a:extLst>
            <a:ext uri="{FF2B5EF4-FFF2-40B4-BE49-F238E27FC236}">
              <a16:creationId xmlns:a16="http://schemas.microsoft.com/office/drawing/2014/main" id="{C62E8CB6-B7AE-499B-8578-226ED3201E9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4" name="Imagen 3">
          <a:extLst>
            <a:ext uri="{FF2B5EF4-FFF2-40B4-BE49-F238E27FC236}">
              <a16:creationId xmlns:a16="http://schemas.microsoft.com/office/drawing/2014/main" id="{98EC1E8F-FFCE-4825-BB84-2B163BFA55E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5" name="Imagen 2">
          <a:extLst>
            <a:ext uri="{FF2B5EF4-FFF2-40B4-BE49-F238E27FC236}">
              <a16:creationId xmlns:a16="http://schemas.microsoft.com/office/drawing/2014/main" id="{9FB86DC4-3F68-471B-A510-BF72ABCE68A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6" name="Imagen 5">
          <a:extLst>
            <a:ext uri="{FF2B5EF4-FFF2-40B4-BE49-F238E27FC236}">
              <a16:creationId xmlns:a16="http://schemas.microsoft.com/office/drawing/2014/main" id="{92E9D998-4ECB-420E-9659-69DCA36DA18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7" name="Imagen 2">
          <a:extLst>
            <a:ext uri="{FF2B5EF4-FFF2-40B4-BE49-F238E27FC236}">
              <a16:creationId xmlns:a16="http://schemas.microsoft.com/office/drawing/2014/main" id="{10CAF1CB-0152-4690-A2F1-7E98E383F16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8" name="Imagen 7">
          <a:extLst>
            <a:ext uri="{FF2B5EF4-FFF2-40B4-BE49-F238E27FC236}">
              <a16:creationId xmlns:a16="http://schemas.microsoft.com/office/drawing/2014/main" id="{76E8258D-0132-4B52-89EF-FB27BCCFDB9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" name="Imagen 2">
          <a:extLst>
            <a:ext uri="{FF2B5EF4-FFF2-40B4-BE49-F238E27FC236}">
              <a16:creationId xmlns:a16="http://schemas.microsoft.com/office/drawing/2014/main" id="{E5C0F69D-3B9C-498C-86D5-C5BFEB78A633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3" name="Imagen 2">
          <a:extLst>
            <a:ext uri="{FF2B5EF4-FFF2-40B4-BE49-F238E27FC236}">
              <a16:creationId xmlns:a16="http://schemas.microsoft.com/office/drawing/2014/main" id="{D1B2C2A9-FD3F-4152-B464-8EB12224BB8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4" name="Imagen 3">
          <a:extLst>
            <a:ext uri="{FF2B5EF4-FFF2-40B4-BE49-F238E27FC236}">
              <a16:creationId xmlns:a16="http://schemas.microsoft.com/office/drawing/2014/main" id="{FD03BE02-05A5-4C21-ACEB-88202E51A37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5" name="Imagen 2">
          <a:extLst>
            <a:ext uri="{FF2B5EF4-FFF2-40B4-BE49-F238E27FC236}">
              <a16:creationId xmlns:a16="http://schemas.microsoft.com/office/drawing/2014/main" id="{01ECE24C-DE0C-4103-AE24-9B023119974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6" name="Imagen 5">
          <a:extLst>
            <a:ext uri="{FF2B5EF4-FFF2-40B4-BE49-F238E27FC236}">
              <a16:creationId xmlns:a16="http://schemas.microsoft.com/office/drawing/2014/main" id="{69FE20F5-4C21-4012-B2F9-9BB36FBE628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7" name="Imagen 2">
          <a:extLst>
            <a:ext uri="{FF2B5EF4-FFF2-40B4-BE49-F238E27FC236}">
              <a16:creationId xmlns:a16="http://schemas.microsoft.com/office/drawing/2014/main" id="{E74CB777-4205-4473-B6A0-1FA26C496482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8" name="Imagen 7">
          <a:extLst>
            <a:ext uri="{FF2B5EF4-FFF2-40B4-BE49-F238E27FC236}">
              <a16:creationId xmlns:a16="http://schemas.microsoft.com/office/drawing/2014/main" id="{A8FC4E7D-DC1B-45F3-A569-FB649B5CD12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" name="Imagen 2">
          <a:extLst>
            <a:ext uri="{FF2B5EF4-FFF2-40B4-BE49-F238E27FC236}">
              <a16:creationId xmlns:a16="http://schemas.microsoft.com/office/drawing/2014/main" id="{E6D1CC3D-3D16-47A8-8096-061EA06E620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3" name="Imagen 2">
          <a:extLst>
            <a:ext uri="{FF2B5EF4-FFF2-40B4-BE49-F238E27FC236}">
              <a16:creationId xmlns:a16="http://schemas.microsoft.com/office/drawing/2014/main" id="{4A9C1108-1EE5-4C4D-9FDD-D245329B9686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4" name="Imagen 3">
          <a:extLst>
            <a:ext uri="{FF2B5EF4-FFF2-40B4-BE49-F238E27FC236}">
              <a16:creationId xmlns:a16="http://schemas.microsoft.com/office/drawing/2014/main" id="{ABD38A51-365A-4997-BB64-9207B01ADC8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5" name="Imagen 2">
          <a:extLst>
            <a:ext uri="{FF2B5EF4-FFF2-40B4-BE49-F238E27FC236}">
              <a16:creationId xmlns:a16="http://schemas.microsoft.com/office/drawing/2014/main" id="{3DC9B7BD-6704-4767-A33A-BFFA85255D2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6" name="Imagen 5">
          <a:extLst>
            <a:ext uri="{FF2B5EF4-FFF2-40B4-BE49-F238E27FC236}">
              <a16:creationId xmlns:a16="http://schemas.microsoft.com/office/drawing/2014/main" id="{35F0869E-2836-4489-9C66-5B76DEBD5B03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7" name="Imagen 2">
          <a:extLst>
            <a:ext uri="{FF2B5EF4-FFF2-40B4-BE49-F238E27FC236}">
              <a16:creationId xmlns:a16="http://schemas.microsoft.com/office/drawing/2014/main" id="{E3FF5BCA-AD62-45D9-8E86-2ED6B4A5E7C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8" name="Imagen 7">
          <a:extLst>
            <a:ext uri="{FF2B5EF4-FFF2-40B4-BE49-F238E27FC236}">
              <a16:creationId xmlns:a16="http://schemas.microsoft.com/office/drawing/2014/main" id="{03DD08CA-840A-4A04-9857-C4EF009F17A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2" name="Imagen 2">
          <a:extLst>
            <a:ext uri="{FF2B5EF4-FFF2-40B4-BE49-F238E27FC236}">
              <a16:creationId xmlns:a16="http://schemas.microsoft.com/office/drawing/2014/main" id="{85D9153F-1398-4D4C-8929-C10AB336F4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3" name="Imagen 2">
          <a:extLst>
            <a:ext uri="{FF2B5EF4-FFF2-40B4-BE49-F238E27FC236}">
              <a16:creationId xmlns:a16="http://schemas.microsoft.com/office/drawing/2014/main" id="{53B10181-DC50-4ECA-A947-31C4B79AEBB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4" name="Imagen 3">
          <a:extLst>
            <a:ext uri="{FF2B5EF4-FFF2-40B4-BE49-F238E27FC236}">
              <a16:creationId xmlns:a16="http://schemas.microsoft.com/office/drawing/2014/main" id="{022A2860-0803-48CD-950A-CBF3D8984972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5" name="Imagen 2">
          <a:extLst>
            <a:ext uri="{FF2B5EF4-FFF2-40B4-BE49-F238E27FC236}">
              <a16:creationId xmlns:a16="http://schemas.microsoft.com/office/drawing/2014/main" id="{0AA4DD40-4640-419A-8AD3-81F1547F66A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6" name="Imagen 5">
          <a:extLst>
            <a:ext uri="{FF2B5EF4-FFF2-40B4-BE49-F238E27FC236}">
              <a16:creationId xmlns:a16="http://schemas.microsoft.com/office/drawing/2014/main" id="{FDA18807-D75F-4469-8830-49ECE10716E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7" name="Imagen 2">
          <a:extLst>
            <a:ext uri="{FF2B5EF4-FFF2-40B4-BE49-F238E27FC236}">
              <a16:creationId xmlns:a16="http://schemas.microsoft.com/office/drawing/2014/main" id="{51EE40BA-022A-479D-9A5E-0B8E2522A6D3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  <xdr:oneCellAnchor>
    <xdr:from>
      <xdr:col>11</xdr:col>
      <xdr:colOff>14760</xdr:colOff>
      <xdr:row>5</xdr:row>
      <xdr:rowOff>12240</xdr:rowOff>
    </xdr:from>
    <xdr:ext cx="1654920" cy="358920"/>
    <xdr:pic>
      <xdr:nvPicPr>
        <xdr:cNvPr id="8" name="Imagen 7">
          <a:extLst>
            <a:ext uri="{FF2B5EF4-FFF2-40B4-BE49-F238E27FC236}">
              <a16:creationId xmlns:a16="http://schemas.microsoft.com/office/drawing/2014/main" id="{89FED0F0-60A5-403E-AD4D-8CEEE33745CC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01610" y="1155240"/>
          <a:ext cx="1654920" cy="358920"/>
        </a:xfrm>
        <a:prstGeom prst="rect">
          <a:avLst/>
        </a:prstGeom>
        <a:noFill/>
        <a:ln w="0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CD8B-E14F-485F-B407-0F4EC7D4B2D5}">
  <dimension ref="B2:N31"/>
  <sheetViews>
    <sheetView tabSelected="1" zoomScale="115" zoomScaleNormal="115" workbookViewId="0">
      <selection activeCell="Q34" sqref="Q34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x14ac:dyDescent="0.25">
      <c r="B9" s="2">
        <v>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x14ac:dyDescent="0.25">
      <c r="B10" s="2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4" x14ac:dyDescent="0.25">
      <c r="B11" s="2">
        <v>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 x14ac:dyDescent="0.25">
      <c r="B12" s="2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 x14ac:dyDescent="0.25">
      <c r="B13" s="2">
        <v>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x14ac:dyDescent="0.25">
      <c r="B14" s="2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4" x14ac:dyDescent="0.25">
      <c r="B15" s="2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4" x14ac:dyDescent="0.25">
      <c r="B16" s="2">
        <v>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 x14ac:dyDescent="0.25">
      <c r="B17" s="2">
        <v>10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25">
      <c r="B18" s="2">
        <v>11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25">
      <c r="B19" s="2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  <mergeCell ref="E5:E7"/>
    <mergeCell ref="F5:F7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4FD6-0ECB-4A7E-94DA-8649D8E1DEB3}">
  <dimension ref="B2:N31"/>
  <sheetViews>
    <sheetView zoomScaleNormal="100" workbookViewId="0">
      <selection activeCell="L25" sqref="L25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>
        <v>55108</v>
      </c>
      <c r="D8" s="7">
        <v>20666</v>
      </c>
      <c r="E8" s="7">
        <v>3569</v>
      </c>
      <c r="F8" s="7">
        <v>20657</v>
      </c>
      <c r="G8" s="1">
        <f>((C8+D8)*100)/IF(C8+D8+E8+F8=0,1,C8+D8+E8+F8)</f>
        <v>75.774000000000001</v>
      </c>
      <c r="H8" s="1">
        <f t="shared" ref="H8:H15" si="0">(C8*100)/IF(C8+E8=0,1,C8+E8)</f>
        <v>93.917548613596466</v>
      </c>
      <c r="I8" s="1">
        <f>(C8*100)/IF(C8+F8=0,1,C8+F8)</f>
        <v>72.735431927671087</v>
      </c>
      <c r="J8" s="1">
        <f>(2*H8*I8)/IF(H8+I8=0,1,H8+I8)</f>
        <v>81.980333526725289</v>
      </c>
      <c r="K8" s="1">
        <f>(D8*100)/IF(E8+D8=0,1,E8+D8)</f>
        <v>85.273364968021454</v>
      </c>
      <c r="L8" s="7">
        <v>0.8274247179150902</v>
      </c>
      <c r="M8" s="7">
        <v>102.3180587291718</v>
      </c>
      <c r="N8" s="7" t="s">
        <v>32</v>
      </c>
    </row>
    <row r="9" spans="2:14" x14ac:dyDescent="0.25">
      <c r="B9" s="2">
        <v>2</v>
      </c>
      <c r="C9" s="7">
        <v>0</v>
      </c>
      <c r="D9" s="7">
        <v>99915</v>
      </c>
      <c r="E9" s="7">
        <v>0</v>
      </c>
      <c r="F9" s="7">
        <v>85</v>
      </c>
      <c r="G9" s="1">
        <f t="shared" ref="G9:G19" si="1">((C9+D9)*100)/IF(C9+D9+E9+F9=0,1,C9+D9+E9+F9)</f>
        <v>99.915000000000006</v>
      </c>
      <c r="H9" s="1">
        <f t="shared" si="0"/>
        <v>0</v>
      </c>
      <c r="I9" s="1">
        <f t="shared" ref="I9:I19" si="2">(C9*100)/IF(C9+F9=0,1,C9+F9)</f>
        <v>0</v>
      </c>
      <c r="J9" s="1">
        <f t="shared" ref="J9:J19" si="3">(2*H9*I9)/IF(H9+I9=0,1,H9+I9)</f>
        <v>0</v>
      </c>
      <c r="K9" s="1">
        <f t="shared" ref="K9:K19" si="4">(D9*100)/IF(E9+D9=0,1,E9+D9)</f>
        <v>100</v>
      </c>
      <c r="L9" s="7">
        <v>0.76715184377308931</v>
      </c>
      <c r="M9" s="7">
        <v>102.3180587291718</v>
      </c>
      <c r="N9" s="7" t="s">
        <v>33</v>
      </c>
    </row>
    <row r="10" spans="2:14" x14ac:dyDescent="0.25">
      <c r="B10" s="2">
        <v>3</v>
      </c>
      <c r="C10" s="7">
        <v>2057</v>
      </c>
      <c r="D10" s="7">
        <v>92133</v>
      </c>
      <c r="E10" s="7">
        <v>2302</v>
      </c>
      <c r="F10" s="7">
        <v>3508</v>
      </c>
      <c r="G10" s="1">
        <f t="shared" si="1"/>
        <v>94.19</v>
      </c>
      <c r="H10" s="1">
        <f t="shared" si="0"/>
        <v>47.189722413397568</v>
      </c>
      <c r="I10" s="1">
        <f t="shared" si="2"/>
        <v>36.963162623539979</v>
      </c>
      <c r="J10" s="1">
        <f t="shared" si="3"/>
        <v>41.455058444175734</v>
      </c>
      <c r="K10" s="1">
        <f t="shared" si="4"/>
        <v>97.562344469741092</v>
      </c>
      <c r="L10" s="7">
        <v>0.66587337725369178</v>
      </c>
      <c r="M10" s="7">
        <v>102.3180587291718</v>
      </c>
      <c r="N10" s="7" t="s">
        <v>34</v>
      </c>
    </row>
    <row r="11" spans="2:14" x14ac:dyDescent="0.25">
      <c r="B11" s="2">
        <v>4</v>
      </c>
      <c r="C11" s="7">
        <v>37</v>
      </c>
      <c r="D11" s="7">
        <v>99038</v>
      </c>
      <c r="E11" s="7">
        <v>514</v>
      </c>
      <c r="F11" s="7">
        <v>411</v>
      </c>
      <c r="G11" s="1">
        <f t="shared" si="1"/>
        <v>99.075000000000003</v>
      </c>
      <c r="H11" s="1">
        <f t="shared" si="0"/>
        <v>6.7150635208711433</v>
      </c>
      <c r="I11" s="1">
        <f t="shared" si="2"/>
        <v>8.2589285714285712</v>
      </c>
      <c r="J11" s="1">
        <f t="shared" si="3"/>
        <v>7.4074074074074083</v>
      </c>
      <c r="K11" s="1">
        <f t="shared" si="4"/>
        <v>99.483686917389903</v>
      </c>
      <c r="L11" s="7">
        <v>0.56286888474652153</v>
      </c>
      <c r="M11" s="7">
        <v>102.3180587291718</v>
      </c>
      <c r="N11" s="7" t="s">
        <v>35</v>
      </c>
    </row>
    <row r="12" spans="2:14" x14ac:dyDescent="0.25">
      <c r="B12" s="2">
        <v>5</v>
      </c>
      <c r="C12" s="7">
        <v>5479</v>
      </c>
      <c r="D12" s="7">
        <v>89199</v>
      </c>
      <c r="E12" s="7">
        <v>757</v>
      </c>
      <c r="F12" s="7">
        <v>4565</v>
      </c>
      <c r="G12" s="1">
        <f t="shared" si="1"/>
        <v>94.677999999999997</v>
      </c>
      <c r="H12" s="1">
        <f t="shared" si="0"/>
        <v>87.860808210391284</v>
      </c>
      <c r="I12" s="1">
        <f t="shared" si="2"/>
        <v>54.549980087614493</v>
      </c>
      <c r="J12" s="1">
        <f t="shared" si="3"/>
        <v>67.309582309582311</v>
      </c>
      <c r="K12" s="1">
        <f t="shared" si="4"/>
        <v>99.15847747787808</v>
      </c>
      <c r="L12" s="7">
        <v>0.79574526193424289</v>
      </c>
      <c r="M12" s="7">
        <v>102.3180587291718</v>
      </c>
      <c r="N12" s="7" t="s">
        <v>36</v>
      </c>
    </row>
    <row r="13" spans="2:14" x14ac:dyDescent="0.25">
      <c r="B13" s="2">
        <v>6</v>
      </c>
      <c r="C13" s="7">
        <v>9</v>
      </c>
      <c r="D13" s="7">
        <v>99415</v>
      </c>
      <c r="E13" s="7">
        <v>346</v>
      </c>
      <c r="F13" s="7">
        <v>230</v>
      </c>
      <c r="G13" s="1">
        <f t="shared" si="1"/>
        <v>99.424000000000007</v>
      </c>
      <c r="H13" s="1">
        <f t="shared" si="0"/>
        <v>2.535211267605634</v>
      </c>
      <c r="I13" s="1">
        <f t="shared" si="2"/>
        <v>3.7656903765690375</v>
      </c>
      <c r="J13" s="1">
        <f t="shared" si="3"/>
        <v>3.0303030303030307</v>
      </c>
      <c r="K13" s="1">
        <f t="shared" si="4"/>
        <v>99.653171078878515</v>
      </c>
      <c r="L13" s="7">
        <v>0.56868774110710374</v>
      </c>
      <c r="M13" s="7">
        <v>102.3180587291718</v>
      </c>
      <c r="N13" s="7" t="s">
        <v>37</v>
      </c>
    </row>
    <row r="14" spans="2:14" x14ac:dyDescent="0.25">
      <c r="B14" s="2">
        <v>7</v>
      </c>
      <c r="C14" s="7">
        <v>59</v>
      </c>
      <c r="D14" s="7">
        <v>99684</v>
      </c>
      <c r="E14" s="7">
        <v>64</v>
      </c>
      <c r="F14" s="7">
        <v>193</v>
      </c>
      <c r="G14" s="1">
        <f t="shared" si="1"/>
        <v>99.742999999999995</v>
      </c>
      <c r="H14" s="1">
        <f t="shared" si="0"/>
        <v>47.967479674796749</v>
      </c>
      <c r="I14" s="1">
        <f t="shared" si="2"/>
        <v>23.412698412698411</v>
      </c>
      <c r="J14" s="1">
        <f t="shared" si="3"/>
        <v>31.466666666666669</v>
      </c>
      <c r="K14" s="1">
        <f t="shared" si="4"/>
        <v>99.935838312547617</v>
      </c>
      <c r="L14" s="7">
        <v>0.94773591354976439</v>
      </c>
      <c r="M14" s="7">
        <v>102.3180587291718</v>
      </c>
      <c r="N14" s="7" t="s">
        <v>38</v>
      </c>
    </row>
    <row r="15" spans="2:14" x14ac:dyDescent="0.25">
      <c r="B15" s="2">
        <v>8</v>
      </c>
      <c r="C15" s="7">
        <v>113</v>
      </c>
      <c r="D15" s="7">
        <v>99641</v>
      </c>
      <c r="E15" s="7">
        <v>14</v>
      </c>
      <c r="F15" s="7">
        <v>232</v>
      </c>
      <c r="G15" s="1">
        <f t="shared" si="1"/>
        <v>99.754000000000005</v>
      </c>
      <c r="H15" s="1">
        <f t="shared" si="0"/>
        <v>88.976377952755911</v>
      </c>
      <c r="I15" s="1">
        <f t="shared" si="2"/>
        <v>32.753623188405797</v>
      </c>
      <c r="J15" s="1">
        <f t="shared" si="3"/>
        <v>47.881355932203391</v>
      </c>
      <c r="K15" s="1">
        <f t="shared" si="4"/>
        <v>99.985951532788121</v>
      </c>
      <c r="L15" s="7">
        <v>0.99981806798672812</v>
      </c>
      <c r="M15" s="7">
        <v>102.3180587291718</v>
      </c>
      <c r="N15" s="7" t="s">
        <v>39</v>
      </c>
    </row>
    <row r="16" spans="2:14" x14ac:dyDescent="0.25">
      <c r="B16" s="2">
        <v>9</v>
      </c>
      <c r="C16" s="7">
        <v>0</v>
      </c>
      <c r="D16" s="7">
        <v>93091</v>
      </c>
      <c r="E16" s="7">
        <v>1</v>
      </c>
      <c r="F16" s="7">
        <v>6908</v>
      </c>
      <c r="G16" s="1">
        <f t="shared" si="1"/>
        <v>93.090999999999994</v>
      </c>
      <c r="H16" s="1">
        <f>(C16*100)/IF(C16+E16=0,1,C16+E16)</f>
        <v>0</v>
      </c>
      <c r="I16" s="1">
        <f t="shared" si="2"/>
        <v>0</v>
      </c>
      <c r="J16" s="1">
        <f t="shared" si="3"/>
        <v>0</v>
      </c>
      <c r="K16" s="1">
        <f t="shared" si="4"/>
        <v>99.998925793838353</v>
      </c>
      <c r="L16" s="7">
        <v>0.98173441566332165</v>
      </c>
      <c r="M16" s="7">
        <v>102.3180587291718</v>
      </c>
      <c r="N16" s="7" t="s">
        <v>40</v>
      </c>
    </row>
    <row r="17" spans="2:14" x14ac:dyDescent="0.25">
      <c r="B17" s="2">
        <v>10</v>
      </c>
      <c r="C17" s="7">
        <v>32</v>
      </c>
      <c r="D17" s="7">
        <v>99358</v>
      </c>
      <c r="E17" s="7">
        <v>386</v>
      </c>
      <c r="F17" s="7">
        <v>224</v>
      </c>
      <c r="G17" s="1">
        <f t="shared" si="1"/>
        <v>99.39</v>
      </c>
      <c r="H17" s="1">
        <f t="shared" ref="H17:H19" si="5">(C17*100)/IF(C17+E17=0,1,C17+E17)</f>
        <v>7.6555023923444976</v>
      </c>
      <c r="I17" s="1">
        <f t="shared" si="2"/>
        <v>12.5</v>
      </c>
      <c r="J17" s="1">
        <f t="shared" si="3"/>
        <v>9.4955489614243334</v>
      </c>
      <c r="K17" s="1">
        <f t="shared" si="4"/>
        <v>99.613009303817776</v>
      </c>
      <c r="L17" s="7">
        <v>0.99621726933449639</v>
      </c>
      <c r="M17" s="7">
        <v>102.3180587291718</v>
      </c>
      <c r="N17" s="7" t="s">
        <v>41</v>
      </c>
    </row>
    <row r="18" spans="2:14" x14ac:dyDescent="0.25">
      <c r="B18" s="2">
        <v>11</v>
      </c>
      <c r="C18" s="7">
        <v>0</v>
      </c>
      <c r="D18" s="7">
        <v>99935</v>
      </c>
      <c r="E18" s="7">
        <v>0</v>
      </c>
      <c r="F18" s="7">
        <v>65</v>
      </c>
      <c r="G18" s="1">
        <f t="shared" si="1"/>
        <v>99.935000000000002</v>
      </c>
      <c r="H18" s="1">
        <f t="shared" si="5"/>
        <v>0</v>
      </c>
      <c r="I18" s="1">
        <f t="shared" si="2"/>
        <v>0</v>
      </c>
      <c r="J18" s="1">
        <f t="shared" si="3"/>
        <v>0</v>
      </c>
      <c r="K18" s="1">
        <f t="shared" si="4"/>
        <v>100</v>
      </c>
      <c r="L18" s="7">
        <v>0.64432388744991942</v>
      </c>
      <c r="M18" s="7">
        <v>102.3180587291718</v>
      </c>
      <c r="N18" s="7" t="s">
        <v>42</v>
      </c>
    </row>
    <row r="19" spans="2:14" x14ac:dyDescent="0.25">
      <c r="B19" s="2">
        <v>12</v>
      </c>
      <c r="C19" s="7">
        <v>0</v>
      </c>
      <c r="D19" s="7">
        <v>99972</v>
      </c>
      <c r="E19" s="7">
        <v>0</v>
      </c>
      <c r="F19" s="7">
        <v>28</v>
      </c>
      <c r="G19" s="1">
        <f t="shared" si="1"/>
        <v>99.971999999999994</v>
      </c>
      <c r="H19" s="1">
        <f t="shared" si="5"/>
        <v>0</v>
      </c>
      <c r="I19" s="1">
        <f t="shared" si="2"/>
        <v>0</v>
      </c>
      <c r="J19" s="1">
        <f t="shared" si="3"/>
        <v>0</v>
      </c>
      <c r="K19" s="1">
        <f t="shared" si="4"/>
        <v>100</v>
      </c>
      <c r="L19" s="7">
        <v>0.66421669496030322</v>
      </c>
      <c r="M19" s="7">
        <v>102.3180587291718</v>
      </c>
      <c r="N19" s="7" t="s">
        <v>43</v>
      </c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E5:E7"/>
    <mergeCell ref="F5:F7"/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FF99-2C7C-45F9-A5D0-CF51DA39F01F}">
  <dimension ref="B2:N31"/>
  <sheetViews>
    <sheetView zoomScaleNormal="100" workbookViewId="0">
      <selection activeCell="H37" sqref="H37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>
        <v>16134</v>
      </c>
      <c r="D8" s="7">
        <v>20523</v>
      </c>
      <c r="E8" s="7">
        <v>3712</v>
      </c>
      <c r="F8" s="7">
        <v>59631</v>
      </c>
      <c r="G8" s="1">
        <f>((C8+D8)*100)/IF(C8+D8+E8+F8=0,1,C8+D8+E8+F8)</f>
        <v>36.656999999999996</v>
      </c>
      <c r="H8" s="1">
        <f t="shared" ref="H8:H15" si="0">(C8*100)/IF(C8+E8=0,1,C8+E8)</f>
        <v>81.295979038597196</v>
      </c>
      <c r="I8" s="1">
        <f>(C8*100)/IF(C8+F8=0,1,C8+F8)</f>
        <v>21.294793110275194</v>
      </c>
      <c r="J8" s="1">
        <f>(2*H8*I8)/IF(H8+I8=0,1,H8+I8)</f>
        <v>33.749254792858565</v>
      </c>
      <c r="K8" s="1">
        <f>(D8*100)/IF(E8+D8=0,1,E8+D8)</f>
        <v>84.683309263461936</v>
      </c>
      <c r="L8" s="7">
        <v>0.78279932202707669</v>
      </c>
      <c r="M8" s="7">
        <v>2.3947854042053218</v>
      </c>
      <c r="N8" s="7" t="s">
        <v>32</v>
      </c>
    </row>
    <row r="9" spans="2:14" x14ac:dyDescent="0.25">
      <c r="B9" s="2">
        <v>2</v>
      </c>
      <c r="C9" s="7">
        <v>0</v>
      </c>
      <c r="D9" s="7">
        <v>99915</v>
      </c>
      <c r="E9" s="7">
        <v>0</v>
      </c>
      <c r="F9" s="7">
        <v>85</v>
      </c>
      <c r="G9" s="1">
        <f t="shared" ref="G9:G19" si="1">((C9+D9)*100)/IF(C9+D9+E9+F9=0,1,C9+D9+E9+F9)</f>
        <v>99.915000000000006</v>
      </c>
      <c r="H9" s="1">
        <f t="shared" si="0"/>
        <v>0</v>
      </c>
      <c r="I9" s="1">
        <f t="shared" ref="I9:I19" si="2">(C9*100)/IF(C9+F9=0,1,C9+F9)</f>
        <v>0</v>
      </c>
      <c r="J9" s="1">
        <f t="shared" ref="J9:J19" si="3">(2*H9*I9)/IF(H9+I9=0,1,H9+I9)</f>
        <v>0</v>
      </c>
      <c r="K9" s="1">
        <f t="shared" ref="K9:K19" si="4">(D9*100)/IF(E9+D9=0,1,E9+D9)</f>
        <v>100</v>
      </c>
      <c r="L9" s="7">
        <v>0.84776760246209282</v>
      </c>
      <c r="M9" s="7">
        <v>2.3947854042053218</v>
      </c>
      <c r="N9" s="7" t="s">
        <v>33</v>
      </c>
    </row>
    <row r="10" spans="2:14" x14ac:dyDescent="0.25">
      <c r="B10" s="2">
        <v>3</v>
      </c>
      <c r="C10" s="7">
        <v>2057</v>
      </c>
      <c r="D10" s="7">
        <v>92532</v>
      </c>
      <c r="E10" s="7">
        <v>1903</v>
      </c>
      <c r="F10" s="7">
        <v>3508</v>
      </c>
      <c r="G10" s="1">
        <f t="shared" si="1"/>
        <v>94.588999999999999</v>
      </c>
      <c r="H10" s="1">
        <f t="shared" si="0"/>
        <v>51.944444444444443</v>
      </c>
      <c r="I10" s="1">
        <f t="shared" si="2"/>
        <v>36.963162623539979</v>
      </c>
      <c r="J10" s="1">
        <f t="shared" si="3"/>
        <v>43.191601049868758</v>
      </c>
      <c r="K10" s="1">
        <f t="shared" si="4"/>
        <v>97.984857309260335</v>
      </c>
      <c r="L10" s="7">
        <v>0.68189940826966799</v>
      </c>
      <c r="M10" s="7">
        <v>2.3947854042053218</v>
      </c>
      <c r="N10" s="7" t="s">
        <v>34</v>
      </c>
    </row>
    <row r="11" spans="2:14" x14ac:dyDescent="0.25">
      <c r="B11" s="2">
        <v>4</v>
      </c>
      <c r="C11" s="7">
        <v>29</v>
      </c>
      <c r="D11" s="7">
        <v>99400</v>
      </c>
      <c r="E11" s="7">
        <v>152</v>
      </c>
      <c r="F11" s="7">
        <v>419</v>
      </c>
      <c r="G11" s="1">
        <f t="shared" si="1"/>
        <v>99.429000000000002</v>
      </c>
      <c r="H11" s="1">
        <f t="shared" si="0"/>
        <v>16.022099447513813</v>
      </c>
      <c r="I11" s="1">
        <f t="shared" si="2"/>
        <v>6.4732142857142856</v>
      </c>
      <c r="J11" s="1">
        <f t="shared" si="3"/>
        <v>9.2209856915739277</v>
      </c>
      <c r="K11" s="1">
        <f t="shared" si="4"/>
        <v>99.847315975570552</v>
      </c>
      <c r="L11" s="7">
        <v>0.55745669169307077</v>
      </c>
      <c r="M11" s="7">
        <v>2.3947854042053218</v>
      </c>
      <c r="N11" s="7" t="s">
        <v>35</v>
      </c>
    </row>
    <row r="12" spans="2:14" x14ac:dyDescent="0.25">
      <c r="B12" s="2">
        <v>5</v>
      </c>
      <c r="C12" s="7">
        <v>6518</v>
      </c>
      <c r="D12" s="7">
        <v>88582</v>
      </c>
      <c r="E12" s="7">
        <v>1374</v>
      </c>
      <c r="F12" s="7">
        <v>3526</v>
      </c>
      <c r="G12" s="1">
        <f t="shared" si="1"/>
        <v>95.1</v>
      </c>
      <c r="H12" s="1">
        <f t="shared" si="0"/>
        <v>82.589964521033963</v>
      </c>
      <c r="I12" s="1">
        <f t="shared" si="2"/>
        <v>64.894464356829943</v>
      </c>
      <c r="J12" s="1">
        <f t="shared" si="3"/>
        <v>72.680642283675283</v>
      </c>
      <c r="K12" s="1">
        <f t="shared" si="4"/>
        <v>98.472586597892303</v>
      </c>
      <c r="L12" s="7">
        <v>0.80240565893102045</v>
      </c>
      <c r="M12" s="7">
        <v>2.3947854042053218</v>
      </c>
      <c r="N12" s="7" t="s">
        <v>36</v>
      </c>
    </row>
    <row r="13" spans="2:14" x14ac:dyDescent="0.25">
      <c r="B13" s="2">
        <v>6</v>
      </c>
      <c r="C13" s="7">
        <v>9</v>
      </c>
      <c r="D13" s="7">
        <v>99677</v>
      </c>
      <c r="E13" s="7">
        <v>84</v>
      </c>
      <c r="F13" s="7">
        <v>230</v>
      </c>
      <c r="G13" s="1">
        <f t="shared" si="1"/>
        <v>99.686000000000007</v>
      </c>
      <c r="H13" s="1">
        <f t="shared" si="0"/>
        <v>9.67741935483871</v>
      </c>
      <c r="I13" s="1">
        <f t="shared" si="2"/>
        <v>3.7656903765690375</v>
      </c>
      <c r="J13" s="1">
        <f t="shared" si="3"/>
        <v>5.4216867469879508</v>
      </c>
      <c r="K13" s="1">
        <f t="shared" si="4"/>
        <v>99.915798759034089</v>
      </c>
      <c r="L13" s="7">
        <v>0.60319034878296374</v>
      </c>
      <c r="M13" s="7">
        <v>2.3947854042053218</v>
      </c>
      <c r="N13" s="7" t="s">
        <v>37</v>
      </c>
    </row>
    <row r="14" spans="2:14" x14ac:dyDescent="0.25">
      <c r="B14" s="2">
        <v>7</v>
      </c>
      <c r="C14" s="7">
        <v>49</v>
      </c>
      <c r="D14" s="7">
        <v>99738</v>
      </c>
      <c r="E14" s="7">
        <v>10</v>
      </c>
      <c r="F14" s="7">
        <v>203</v>
      </c>
      <c r="G14" s="1">
        <f t="shared" si="1"/>
        <v>99.787000000000006</v>
      </c>
      <c r="H14" s="1">
        <f t="shared" si="0"/>
        <v>83.050847457627114</v>
      </c>
      <c r="I14" s="1">
        <f t="shared" si="2"/>
        <v>19.444444444444443</v>
      </c>
      <c r="J14" s="1">
        <f t="shared" si="3"/>
        <v>31.511254019292601</v>
      </c>
      <c r="K14" s="1">
        <f t="shared" si="4"/>
        <v>99.989974736335569</v>
      </c>
      <c r="L14" s="7">
        <v>0.9399253778251353</v>
      </c>
      <c r="M14" s="7">
        <v>2.3947854042053218</v>
      </c>
      <c r="N14" s="7" t="s">
        <v>38</v>
      </c>
    </row>
    <row r="15" spans="2:14" x14ac:dyDescent="0.25">
      <c r="B15" s="2">
        <v>8</v>
      </c>
      <c r="C15" s="7">
        <v>113</v>
      </c>
      <c r="D15" s="7">
        <v>99655</v>
      </c>
      <c r="E15" s="7">
        <v>0</v>
      </c>
      <c r="F15" s="7">
        <v>232</v>
      </c>
      <c r="G15" s="1">
        <f t="shared" si="1"/>
        <v>99.768000000000001</v>
      </c>
      <c r="H15" s="1">
        <f t="shared" si="0"/>
        <v>100</v>
      </c>
      <c r="I15" s="1">
        <f t="shared" si="2"/>
        <v>32.753623188405797</v>
      </c>
      <c r="J15" s="1">
        <f t="shared" si="3"/>
        <v>49.344978165938855</v>
      </c>
      <c r="K15" s="1">
        <f t="shared" si="4"/>
        <v>100</v>
      </c>
      <c r="L15" s="7">
        <v>0.99926389522112158</v>
      </c>
      <c r="M15" s="7">
        <v>2.3947854042053218</v>
      </c>
      <c r="N15" s="7" t="s">
        <v>39</v>
      </c>
    </row>
    <row r="16" spans="2:14" x14ac:dyDescent="0.25">
      <c r="B16" s="2">
        <v>9</v>
      </c>
      <c r="C16" s="7">
        <v>0</v>
      </c>
      <c r="D16" s="7">
        <v>93092</v>
      </c>
      <c r="E16" s="7">
        <v>0</v>
      </c>
      <c r="F16" s="7">
        <v>6908</v>
      </c>
      <c r="G16" s="1">
        <f t="shared" si="1"/>
        <v>93.091999999999999</v>
      </c>
      <c r="H16" s="1">
        <f>(C16*100)/IF(C16+E16=0,1,C16+E16)</f>
        <v>0</v>
      </c>
      <c r="I16" s="1">
        <f t="shared" si="2"/>
        <v>0</v>
      </c>
      <c r="J16" s="1">
        <f t="shared" si="3"/>
        <v>0</v>
      </c>
      <c r="K16" s="1">
        <f t="shared" si="4"/>
        <v>100</v>
      </c>
      <c r="L16" s="7">
        <v>0.79826947253379876</v>
      </c>
      <c r="M16" s="7">
        <v>2.3947854042053218</v>
      </c>
      <c r="N16" s="7" t="s">
        <v>40</v>
      </c>
    </row>
    <row r="17" spans="2:14" x14ac:dyDescent="0.25">
      <c r="B17" s="2">
        <v>10</v>
      </c>
      <c r="C17" s="7">
        <v>0</v>
      </c>
      <c r="D17" s="7">
        <v>99743</v>
      </c>
      <c r="E17" s="7">
        <v>1</v>
      </c>
      <c r="F17" s="7">
        <v>256</v>
      </c>
      <c r="G17" s="1">
        <f t="shared" si="1"/>
        <v>99.742999999999995</v>
      </c>
      <c r="H17" s="1">
        <f t="shared" ref="H17:H19" si="5">(C17*100)/IF(C17+E17=0,1,C17+E17)</f>
        <v>0</v>
      </c>
      <c r="I17" s="1">
        <f t="shared" si="2"/>
        <v>0</v>
      </c>
      <c r="J17" s="1">
        <f t="shared" si="3"/>
        <v>0</v>
      </c>
      <c r="K17" s="1">
        <f t="shared" si="4"/>
        <v>99.998997433429579</v>
      </c>
      <c r="L17" s="7">
        <v>0.99557909263339139</v>
      </c>
      <c r="M17" s="7">
        <v>2.3947854042053218</v>
      </c>
      <c r="N17" s="7" t="s">
        <v>41</v>
      </c>
    </row>
    <row r="18" spans="2:14" x14ac:dyDescent="0.25">
      <c r="B18" s="2">
        <v>11</v>
      </c>
      <c r="C18" s="7">
        <v>0</v>
      </c>
      <c r="D18" s="7">
        <v>99935</v>
      </c>
      <c r="E18" s="7">
        <v>0</v>
      </c>
      <c r="F18" s="7">
        <v>65</v>
      </c>
      <c r="G18" s="1">
        <f t="shared" si="1"/>
        <v>99.935000000000002</v>
      </c>
      <c r="H18" s="1">
        <f t="shared" si="5"/>
        <v>0</v>
      </c>
      <c r="I18" s="1">
        <f t="shared" si="2"/>
        <v>0</v>
      </c>
      <c r="J18" s="1">
        <f t="shared" si="3"/>
        <v>0</v>
      </c>
      <c r="K18" s="1">
        <f t="shared" si="4"/>
        <v>100</v>
      </c>
      <c r="L18" s="7">
        <v>0.49991494471406422</v>
      </c>
      <c r="M18" s="7">
        <v>2.3947854042053218</v>
      </c>
      <c r="N18" s="7" t="s">
        <v>42</v>
      </c>
    </row>
    <row r="19" spans="2:14" x14ac:dyDescent="0.25">
      <c r="B19" s="2">
        <v>12</v>
      </c>
      <c r="C19" s="7">
        <v>0</v>
      </c>
      <c r="D19" s="7">
        <v>99972</v>
      </c>
      <c r="E19" s="7">
        <v>0</v>
      </c>
      <c r="F19" s="7">
        <v>28</v>
      </c>
      <c r="G19" s="1">
        <f t="shared" si="1"/>
        <v>99.971999999999994</v>
      </c>
      <c r="H19" s="1">
        <f t="shared" si="5"/>
        <v>0</v>
      </c>
      <c r="I19" s="1">
        <f t="shared" si="2"/>
        <v>0</v>
      </c>
      <c r="J19" s="1">
        <f t="shared" si="3"/>
        <v>0</v>
      </c>
      <c r="K19" s="1">
        <f t="shared" si="4"/>
        <v>100</v>
      </c>
      <c r="L19" s="7">
        <v>0.49990497339254991</v>
      </c>
      <c r="M19" s="7">
        <v>2.3947854042053218</v>
      </c>
      <c r="N19" s="7" t="s">
        <v>43</v>
      </c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E5:E7"/>
    <mergeCell ref="F5:F7"/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6921-E4D7-43DF-8925-BADF85F640F0}">
  <dimension ref="B2:N31"/>
  <sheetViews>
    <sheetView zoomScaleNormal="100" workbookViewId="0">
      <selection activeCell="L24" sqref="L24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>
        <v>12834</v>
      </c>
      <c r="D8" s="7">
        <v>20595</v>
      </c>
      <c r="E8" s="7">
        <v>3640</v>
      </c>
      <c r="F8" s="7">
        <v>62931</v>
      </c>
      <c r="G8" s="1">
        <f>((C8+D8)*100)/IF(C8+D8+E8+F8=0,1,C8+D8+E8+F8)</f>
        <v>33.429000000000002</v>
      </c>
      <c r="H8" s="1">
        <f t="shared" ref="H8:H15" si="0">(C8*100)/IF(C8+E8=0,1,C8+E8)</f>
        <v>77.904576909068837</v>
      </c>
      <c r="I8" s="1">
        <f>(C8*100)/IF(C8+F8=0,1,C8+F8)</f>
        <v>16.939219956444269</v>
      </c>
      <c r="J8" s="1">
        <f>(2*H8*I8)/IF(H8+I8=0,1,H8+I8)</f>
        <v>27.827708453040472</v>
      </c>
      <c r="K8" s="1">
        <f>(D8*100)/IF(E8+D8=0,1,E8+D8)</f>
        <v>84.980400247575815</v>
      </c>
      <c r="L8" s="7">
        <v>0.5095981010201005</v>
      </c>
      <c r="M8" s="7">
        <v>5.0151586532592773E-2</v>
      </c>
      <c r="N8" s="7" t="s">
        <v>32</v>
      </c>
    </row>
    <row r="9" spans="2:14" x14ac:dyDescent="0.25">
      <c r="B9" s="2">
        <v>2</v>
      </c>
      <c r="C9" s="7">
        <v>25</v>
      </c>
      <c r="D9" s="7">
        <v>99889</v>
      </c>
      <c r="E9" s="7">
        <v>26</v>
      </c>
      <c r="F9" s="7">
        <v>60</v>
      </c>
      <c r="G9" s="1">
        <f t="shared" ref="G9:G19" si="1">((C9+D9)*100)/IF(C9+D9+E9+F9=0,1,C9+D9+E9+F9)</f>
        <v>99.914000000000001</v>
      </c>
      <c r="H9" s="1">
        <f t="shared" si="0"/>
        <v>49.019607843137258</v>
      </c>
      <c r="I9" s="1">
        <f t="shared" ref="I9:I19" si="2">(C9*100)/IF(C9+F9=0,1,C9+F9)</f>
        <v>29.411764705882351</v>
      </c>
      <c r="J9" s="1">
        <f t="shared" ref="J9:J19" si="3">(2*H9*I9)/IF(H9+I9=0,1,H9+I9)</f>
        <v>36.764705882352935</v>
      </c>
      <c r="K9" s="1">
        <f t="shared" ref="K9:K19" si="4">(D9*100)/IF(E9+D9=0,1,E9+D9)</f>
        <v>99.973977881199019</v>
      </c>
      <c r="L9" s="7">
        <v>0.64692871293540688</v>
      </c>
      <c r="M9" s="7">
        <v>5.0151586532592773E-2</v>
      </c>
      <c r="N9" s="7" t="s">
        <v>33</v>
      </c>
    </row>
    <row r="10" spans="2:14" x14ac:dyDescent="0.25">
      <c r="B10" s="2">
        <v>3</v>
      </c>
      <c r="C10" s="7">
        <v>2057</v>
      </c>
      <c r="D10" s="7">
        <v>92030</v>
      </c>
      <c r="E10" s="7">
        <v>2405</v>
      </c>
      <c r="F10" s="7">
        <v>3508</v>
      </c>
      <c r="G10" s="1">
        <f t="shared" si="1"/>
        <v>94.087000000000003</v>
      </c>
      <c r="H10" s="1">
        <f t="shared" si="0"/>
        <v>46.100403406544153</v>
      </c>
      <c r="I10" s="1">
        <f t="shared" si="2"/>
        <v>36.963162623539979</v>
      </c>
      <c r="J10" s="1">
        <f t="shared" si="3"/>
        <v>41.02922110302184</v>
      </c>
      <c r="K10" s="1">
        <f t="shared" si="4"/>
        <v>97.453274739238623</v>
      </c>
      <c r="L10" s="7">
        <v>0.67208218681389309</v>
      </c>
      <c r="M10" s="7">
        <v>5.0151586532592773E-2</v>
      </c>
      <c r="N10" s="7" t="s">
        <v>34</v>
      </c>
    </row>
    <row r="11" spans="2:14" x14ac:dyDescent="0.25">
      <c r="B11" s="2">
        <v>4</v>
      </c>
      <c r="C11" s="7">
        <v>16</v>
      </c>
      <c r="D11" s="7">
        <v>98577</v>
      </c>
      <c r="E11" s="7">
        <v>975</v>
      </c>
      <c r="F11" s="7">
        <v>432</v>
      </c>
      <c r="G11" s="1">
        <f t="shared" si="1"/>
        <v>98.593000000000004</v>
      </c>
      <c r="H11" s="1">
        <f t="shared" si="0"/>
        <v>1.6145307769929365</v>
      </c>
      <c r="I11" s="1">
        <f t="shared" si="2"/>
        <v>3.5714285714285716</v>
      </c>
      <c r="J11" s="1">
        <f t="shared" si="3"/>
        <v>2.2237665045170258</v>
      </c>
      <c r="K11" s="1">
        <f t="shared" si="4"/>
        <v>99.020612343297969</v>
      </c>
      <c r="L11" s="7">
        <v>0.51296020457363278</v>
      </c>
      <c r="M11" s="7">
        <v>5.0151586532592773E-2</v>
      </c>
      <c r="N11" s="7" t="s">
        <v>35</v>
      </c>
    </row>
    <row r="12" spans="2:14" x14ac:dyDescent="0.25">
      <c r="B12" s="2">
        <v>5</v>
      </c>
      <c r="C12" s="7">
        <v>5475</v>
      </c>
      <c r="D12" s="7">
        <v>86348</v>
      </c>
      <c r="E12" s="7">
        <v>3608</v>
      </c>
      <c r="F12" s="7">
        <v>4569</v>
      </c>
      <c r="G12" s="1">
        <f t="shared" si="1"/>
        <v>91.822999999999993</v>
      </c>
      <c r="H12" s="1">
        <f t="shared" si="0"/>
        <v>60.277441373995373</v>
      </c>
      <c r="I12" s="1">
        <f t="shared" si="2"/>
        <v>54.510155316606927</v>
      </c>
      <c r="J12" s="1">
        <f t="shared" si="3"/>
        <v>57.248915146128503</v>
      </c>
      <c r="K12" s="1">
        <f t="shared" si="4"/>
        <v>95.989150251233937</v>
      </c>
      <c r="L12" s="7">
        <v>0.75249652783920429</v>
      </c>
      <c r="M12" s="7">
        <v>5.0151586532592773E-2</v>
      </c>
      <c r="N12" s="7" t="s">
        <v>36</v>
      </c>
    </row>
    <row r="13" spans="2:14" x14ac:dyDescent="0.25">
      <c r="B13" s="2">
        <v>6</v>
      </c>
      <c r="C13" s="7">
        <v>0</v>
      </c>
      <c r="D13" s="7">
        <v>83407</v>
      </c>
      <c r="E13" s="7">
        <v>16354</v>
      </c>
      <c r="F13" s="7">
        <v>239</v>
      </c>
      <c r="G13" s="1">
        <f t="shared" si="1"/>
        <v>83.406999999999996</v>
      </c>
      <c r="H13" s="1">
        <f t="shared" si="0"/>
        <v>0</v>
      </c>
      <c r="I13" s="1">
        <f t="shared" si="2"/>
        <v>0</v>
      </c>
      <c r="J13" s="1">
        <f t="shared" si="3"/>
        <v>0</v>
      </c>
      <c r="K13" s="1">
        <f t="shared" si="4"/>
        <v>83.606820300518237</v>
      </c>
      <c r="L13" s="7">
        <v>0.41803410150259118</v>
      </c>
      <c r="M13" s="7">
        <v>5.0151586532592773E-2</v>
      </c>
      <c r="N13" s="7" t="s">
        <v>37</v>
      </c>
    </row>
    <row r="14" spans="2:14" x14ac:dyDescent="0.25">
      <c r="B14" s="2">
        <v>7</v>
      </c>
      <c r="C14" s="7">
        <v>11</v>
      </c>
      <c r="D14" s="7">
        <v>97796</v>
      </c>
      <c r="E14" s="7">
        <v>1952</v>
      </c>
      <c r="F14" s="7">
        <v>241</v>
      </c>
      <c r="G14" s="1">
        <f t="shared" si="1"/>
        <v>97.807000000000002</v>
      </c>
      <c r="H14" s="1">
        <f t="shared" si="0"/>
        <v>0.56036678553234842</v>
      </c>
      <c r="I14" s="1">
        <f t="shared" si="2"/>
        <v>4.3650793650793647</v>
      </c>
      <c r="J14" s="1">
        <f t="shared" si="3"/>
        <v>0.99322799097065451</v>
      </c>
      <c r="K14" s="1">
        <f t="shared" si="4"/>
        <v>98.043068532702407</v>
      </c>
      <c r="L14" s="7">
        <v>0.51204073948890894</v>
      </c>
      <c r="M14" s="7">
        <v>5.0151586532592773E-2</v>
      </c>
      <c r="N14" s="7" t="s">
        <v>38</v>
      </c>
    </row>
    <row r="15" spans="2:14" x14ac:dyDescent="0.25">
      <c r="B15" s="2">
        <v>8</v>
      </c>
      <c r="C15" s="7">
        <v>2</v>
      </c>
      <c r="D15" s="7">
        <v>99636</v>
      </c>
      <c r="E15" s="7">
        <v>19</v>
      </c>
      <c r="F15" s="7">
        <v>343</v>
      </c>
      <c r="G15" s="1">
        <f t="shared" si="1"/>
        <v>99.638000000000005</v>
      </c>
      <c r="H15" s="1">
        <f t="shared" si="0"/>
        <v>9.5238095238095237</v>
      </c>
      <c r="I15" s="1">
        <f t="shared" si="2"/>
        <v>0.57971014492753625</v>
      </c>
      <c r="J15" s="1">
        <f t="shared" si="3"/>
        <v>1.0928961748633879</v>
      </c>
      <c r="K15" s="1">
        <f t="shared" si="4"/>
        <v>99.980934223069596</v>
      </c>
      <c r="L15" s="7">
        <v>0.5028032218399856</v>
      </c>
      <c r="M15" s="7">
        <v>5.0151586532592773E-2</v>
      </c>
      <c r="N15" s="7" t="s">
        <v>39</v>
      </c>
    </row>
    <row r="16" spans="2:14" x14ac:dyDescent="0.25">
      <c r="B16" s="2">
        <v>9</v>
      </c>
      <c r="C16" s="7">
        <v>0</v>
      </c>
      <c r="D16" s="7">
        <v>93035</v>
      </c>
      <c r="E16" s="7">
        <v>57</v>
      </c>
      <c r="F16" s="7">
        <v>6908</v>
      </c>
      <c r="G16" s="1">
        <f t="shared" si="1"/>
        <v>93.034999999999997</v>
      </c>
      <c r="H16" s="1">
        <f>(C16*100)/IF(C16+E16=0,1,C16+E16)</f>
        <v>0</v>
      </c>
      <c r="I16" s="1">
        <f t="shared" si="2"/>
        <v>0</v>
      </c>
      <c r="J16" s="1">
        <f t="shared" si="3"/>
        <v>0</v>
      </c>
      <c r="K16" s="1">
        <f t="shared" si="4"/>
        <v>99.938770248786142</v>
      </c>
      <c r="L16" s="7">
        <v>0.49969385124393068</v>
      </c>
      <c r="M16" s="7">
        <v>5.0151586532592773E-2</v>
      </c>
      <c r="N16" s="7" t="s">
        <v>40</v>
      </c>
    </row>
    <row r="17" spans="2:14" x14ac:dyDescent="0.25">
      <c r="B17" s="2">
        <v>10</v>
      </c>
      <c r="C17" s="7">
        <v>32</v>
      </c>
      <c r="D17" s="7">
        <v>99523</v>
      </c>
      <c r="E17" s="7">
        <v>221</v>
      </c>
      <c r="F17" s="7">
        <v>224</v>
      </c>
      <c r="G17" s="1">
        <f t="shared" si="1"/>
        <v>99.555000000000007</v>
      </c>
      <c r="H17" s="1">
        <f t="shared" ref="H17:H19" si="5">(C17*100)/IF(C17+E17=0,1,C17+E17)</f>
        <v>12.648221343873518</v>
      </c>
      <c r="I17" s="1">
        <f t="shared" si="2"/>
        <v>12.5</v>
      </c>
      <c r="J17" s="1">
        <f t="shared" si="3"/>
        <v>12.573673870333989</v>
      </c>
      <c r="K17" s="1">
        <f t="shared" si="4"/>
        <v>99.77843278793712</v>
      </c>
      <c r="L17" s="7">
        <v>0.56139216393968561</v>
      </c>
      <c r="M17" s="7">
        <v>5.0151586532592773E-2</v>
      </c>
      <c r="N17" s="7" t="s">
        <v>41</v>
      </c>
    </row>
    <row r="18" spans="2:14" x14ac:dyDescent="0.25">
      <c r="B18" s="2">
        <v>11</v>
      </c>
      <c r="C18" s="7">
        <v>0</v>
      </c>
      <c r="D18" s="7">
        <v>99923</v>
      </c>
      <c r="E18" s="7">
        <v>12</v>
      </c>
      <c r="F18" s="7">
        <v>65</v>
      </c>
      <c r="G18" s="1">
        <f t="shared" si="1"/>
        <v>99.923000000000002</v>
      </c>
      <c r="H18" s="1">
        <f t="shared" si="5"/>
        <v>0</v>
      </c>
      <c r="I18" s="1">
        <f t="shared" si="2"/>
        <v>0</v>
      </c>
      <c r="J18" s="1">
        <f t="shared" si="3"/>
        <v>0</v>
      </c>
      <c r="K18" s="1">
        <f t="shared" si="4"/>
        <v>99.987992194926704</v>
      </c>
      <c r="L18" s="7">
        <v>0.4999399609746335</v>
      </c>
      <c r="M18" s="7">
        <v>5.0151586532592773E-2</v>
      </c>
      <c r="N18" s="7" t="s">
        <v>42</v>
      </c>
    </row>
    <row r="19" spans="2:14" x14ac:dyDescent="0.25">
      <c r="B19" s="2">
        <v>12</v>
      </c>
      <c r="C19" s="7">
        <v>0</v>
      </c>
      <c r="D19" s="7">
        <v>99961</v>
      </c>
      <c r="E19" s="7">
        <v>11</v>
      </c>
      <c r="F19" s="7">
        <v>28</v>
      </c>
      <c r="G19" s="1">
        <f t="shared" si="1"/>
        <v>99.960999999999999</v>
      </c>
      <c r="H19" s="1">
        <f t="shared" si="5"/>
        <v>0</v>
      </c>
      <c r="I19" s="1">
        <f t="shared" si="2"/>
        <v>0</v>
      </c>
      <c r="J19" s="1">
        <f t="shared" si="3"/>
        <v>0</v>
      </c>
      <c r="K19" s="1">
        <f t="shared" si="4"/>
        <v>99.988996919137364</v>
      </c>
      <c r="L19" s="7">
        <v>0.49994498459568681</v>
      </c>
      <c r="M19" s="7">
        <v>5.0151586532592773E-2</v>
      </c>
      <c r="N19" s="7" t="s">
        <v>43</v>
      </c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E5:E7"/>
    <mergeCell ref="F5:F7"/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17DB-515E-456C-B4E1-FCA24B855149}">
  <dimension ref="B2:N31"/>
  <sheetViews>
    <sheetView zoomScaleNormal="100" workbookViewId="0">
      <selection activeCell="I39" sqref="I39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>
        <v>57525</v>
      </c>
      <c r="D8" s="7">
        <v>14613</v>
      </c>
      <c r="E8" s="7">
        <v>9622</v>
      </c>
      <c r="F8" s="7">
        <v>18240</v>
      </c>
      <c r="G8" s="1">
        <f>((C8+D8)*100)/IF(C8+D8+E8+F8=0,1,C8+D8+E8+F8)</f>
        <v>72.138000000000005</v>
      </c>
      <c r="H8" s="1">
        <f t="shared" ref="H8:H15" si="0">(C8*100)/IF(C8+E8=0,1,C8+E8)</f>
        <v>85.670245878445797</v>
      </c>
      <c r="I8" s="1">
        <f>(C8*100)/IF(C8+F8=0,1,C8+F8)</f>
        <v>75.925559295189075</v>
      </c>
      <c r="J8" s="1">
        <f>(2*H8*I8)/IF(H8+I8=0,1,H8+I8)</f>
        <v>80.504086430810574</v>
      </c>
      <c r="K8" s="1">
        <f>(D8*100)/IF(E8+D8=0,1,E8+D8)</f>
        <v>60.297090984113886</v>
      </c>
      <c r="L8" s="7">
        <v>0.66957544918592615</v>
      </c>
      <c r="M8" s="7">
        <v>7.6184988021850586E-2</v>
      </c>
      <c r="N8" s="7" t="s">
        <v>32</v>
      </c>
    </row>
    <row r="9" spans="2:14" x14ac:dyDescent="0.25">
      <c r="B9" s="2">
        <v>2</v>
      </c>
      <c r="C9" s="7">
        <v>0</v>
      </c>
      <c r="D9" s="7">
        <v>99914</v>
      </c>
      <c r="E9" s="7">
        <v>1</v>
      </c>
      <c r="F9" s="7">
        <v>85</v>
      </c>
      <c r="G9" s="1">
        <f t="shared" ref="G9:G19" si="1">((C9+D9)*100)/IF(C9+D9+E9+F9=0,1,C9+D9+E9+F9)</f>
        <v>99.914000000000001</v>
      </c>
      <c r="H9" s="1">
        <f t="shared" si="0"/>
        <v>0</v>
      </c>
      <c r="I9" s="1">
        <f t="shared" ref="I9:I19" si="2">(C9*100)/IF(C9+F9=0,1,C9+F9)</f>
        <v>0</v>
      </c>
      <c r="J9" s="1">
        <f t="shared" ref="J9:J19" si="3">(2*H9*I9)/IF(H9+I9=0,1,H9+I9)</f>
        <v>0</v>
      </c>
      <c r="K9" s="1">
        <f t="shared" ref="K9:K19" si="4">(D9*100)/IF(E9+D9=0,1,E9+D9)</f>
        <v>99.998999149276884</v>
      </c>
      <c r="L9" s="7">
        <v>0.14251831704007231</v>
      </c>
      <c r="M9" s="7">
        <v>7.6184988021850586E-2</v>
      </c>
      <c r="N9" s="7" t="s">
        <v>33</v>
      </c>
    </row>
    <row r="10" spans="2:14" x14ac:dyDescent="0.25">
      <c r="B10" s="2">
        <v>3</v>
      </c>
      <c r="C10" s="7">
        <v>2060</v>
      </c>
      <c r="D10" s="7">
        <v>91471</v>
      </c>
      <c r="E10" s="7">
        <v>2964</v>
      </c>
      <c r="F10" s="7">
        <v>3505</v>
      </c>
      <c r="G10" s="1">
        <f t="shared" si="1"/>
        <v>93.531000000000006</v>
      </c>
      <c r="H10" s="1">
        <f t="shared" si="0"/>
        <v>41.003184713375795</v>
      </c>
      <c r="I10" s="1">
        <f t="shared" si="2"/>
        <v>37.017070979335131</v>
      </c>
      <c r="J10" s="1">
        <f t="shared" si="3"/>
        <v>38.908301067145153</v>
      </c>
      <c r="K10" s="1">
        <f t="shared" si="4"/>
        <v>96.861333192142737</v>
      </c>
      <c r="L10" s="7">
        <v>0.56289924981082229</v>
      </c>
      <c r="M10" s="7">
        <v>7.6184988021850586E-2</v>
      </c>
      <c r="N10" s="7" t="s">
        <v>34</v>
      </c>
    </row>
    <row r="11" spans="2:14" x14ac:dyDescent="0.25">
      <c r="B11" s="2">
        <v>4</v>
      </c>
      <c r="C11" s="7">
        <v>93</v>
      </c>
      <c r="D11" s="7">
        <v>80160</v>
      </c>
      <c r="E11" s="7">
        <v>19392</v>
      </c>
      <c r="F11" s="7">
        <v>355</v>
      </c>
      <c r="G11" s="1">
        <f t="shared" si="1"/>
        <v>80.253</v>
      </c>
      <c r="H11" s="1">
        <f t="shared" si="0"/>
        <v>0.47729022324865283</v>
      </c>
      <c r="I11" s="1">
        <f t="shared" si="2"/>
        <v>20.758928571428573</v>
      </c>
      <c r="J11" s="1">
        <f t="shared" si="3"/>
        <v>0.93312597200622083</v>
      </c>
      <c r="K11" s="1">
        <f t="shared" si="4"/>
        <v>80.520732883317265</v>
      </c>
      <c r="L11" s="7">
        <v>0.62637925943943151</v>
      </c>
      <c r="M11" s="7">
        <v>7.6184988021850586E-2</v>
      </c>
      <c r="N11" s="7" t="s">
        <v>35</v>
      </c>
    </row>
    <row r="12" spans="2:14" x14ac:dyDescent="0.25">
      <c r="B12" s="2">
        <v>5</v>
      </c>
      <c r="C12" s="7">
        <v>390</v>
      </c>
      <c r="D12" s="7">
        <v>89894</v>
      </c>
      <c r="E12" s="7">
        <v>62</v>
      </c>
      <c r="F12" s="7">
        <v>9654</v>
      </c>
      <c r="G12" s="1">
        <f t="shared" si="1"/>
        <v>90.284000000000006</v>
      </c>
      <c r="H12" s="1">
        <f t="shared" si="0"/>
        <v>86.283185840707958</v>
      </c>
      <c r="I12" s="1">
        <f t="shared" si="2"/>
        <v>3.882915173237754</v>
      </c>
      <c r="J12" s="1">
        <f t="shared" si="3"/>
        <v>7.4314024390243913</v>
      </c>
      <c r="K12" s="1">
        <f t="shared" si="4"/>
        <v>99.93107741562541</v>
      </c>
      <c r="L12" s="7">
        <v>0.57501823616002445</v>
      </c>
      <c r="M12" s="7">
        <v>7.6184988021850586E-2</v>
      </c>
      <c r="N12" s="7" t="s">
        <v>36</v>
      </c>
    </row>
    <row r="13" spans="2:14" x14ac:dyDescent="0.25">
      <c r="B13" s="2">
        <v>6</v>
      </c>
      <c r="C13" s="7">
        <v>9</v>
      </c>
      <c r="D13" s="7">
        <v>99029</v>
      </c>
      <c r="E13" s="7">
        <v>732</v>
      </c>
      <c r="F13" s="7">
        <v>230</v>
      </c>
      <c r="G13" s="1">
        <f t="shared" si="1"/>
        <v>99.037999999999997</v>
      </c>
      <c r="H13" s="1">
        <f t="shared" si="0"/>
        <v>1.214574898785425</v>
      </c>
      <c r="I13" s="1">
        <f t="shared" si="2"/>
        <v>3.7656903765690375</v>
      </c>
      <c r="J13" s="1">
        <f t="shared" si="3"/>
        <v>1.8367346938775513</v>
      </c>
      <c r="K13" s="1">
        <f t="shared" si="4"/>
        <v>99.266246328725657</v>
      </c>
      <c r="L13" s="7">
        <v>0.63493297097217161</v>
      </c>
      <c r="M13" s="7">
        <v>7.6184988021850586E-2</v>
      </c>
      <c r="N13" s="7" t="s">
        <v>37</v>
      </c>
    </row>
    <row r="14" spans="2:14" x14ac:dyDescent="0.25">
      <c r="B14" s="2">
        <v>7</v>
      </c>
      <c r="C14" s="7">
        <v>85</v>
      </c>
      <c r="D14" s="7">
        <v>99402</v>
      </c>
      <c r="E14" s="7">
        <v>346</v>
      </c>
      <c r="F14" s="7">
        <v>167</v>
      </c>
      <c r="G14" s="1">
        <f t="shared" si="1"/>
        <v>99.486999999999995</v>
      </c>
      <c r="H14" s="1">
        <f t="shared" si="0"/>
        <v>19.721577726218097</v>
      </c>
      <c r="I14" s="1">
        <f t="shared" si="2"/>
        <v>33.730158730158728</v>
      </c>
      <c r="J14" s="1">
        <f t="shared" si="3"/>
        <v>24.890190336749633</v>
      </c>
      <c r="K14" s="1">
        <f t="shared" si="4"/>
        <v>99.65312587721057</v>
      </c>
      <c r="L14" s="7">
        <v>0.92569127375589655</v>
      </c>
      <c r="M14" s="7">
        <v>7.6184988021850586E-2</v>
      </c>
      <c r="N14" s="7" t="s">
        <v>38</v>
      </c>
    </row>
    <row r="15" spans="2:14" x14ac:dyDescent="0.25">
      <c r="B15" s="2">
        <v>8</v>
      </c>
      <c r="C15" s="7">
        <v>113</v>
      </c>
      <c r="D15" s="7">
        <v>99626</v>
      </c>
      <c r="E15" s="7">
        <v>29</v>
      </c>
      <c r="F15" s="7">
        <v>232</v>
      </c>
      <c r="G15" s="1">
        <f t="shared" si="1"/>
        <v>99.739000000000004</v>
      </c>
      <c r="H15" s="1">
        <f t="shared" si="0"/>
        <v>79.577464788732399</v>
      </c>
      <c r="I15" s="1">
        <f t="shared" si="2"/>
        <v>32.753623188405797</v>
      </c>
      <c r="J15" s="1">
        <f t="shared" si="3"/>
        <v>46.406570841889121</v>
      </c>
      <c r="K15" s="1">
        <f t="shared" si="4"/>
        <v>99.970899603632532</v>
      </c>
      <c r="L15" s="7">
        <v>0.92208437951512434</v>
      </c>
      <c r="M15" s="7">
        <v>7.6184988021850586E-2</v>
      </c>
      <c r="N15" s="7" t="s">
        <v>39</v>
      </c>
    </row>
    <row r="16" spans="2:14" x14ac:dyDescent="0.25">
      <c r="B16" s="2">
        <v>9</v>
      </c>
      <c r="C16" s="7">
        <v>0</v>
      </c>
      <c r="D16" s="7">
        <v>93084</v>
      </c>
      <c r="E16" s="7">
        <v>8</v>
      </c>
      <c r="F16" s="7">
        <v>6908</v>
      </c>
      <c r="G16" s="1">
        <f t="shared" si="1"/>
        <v>93.084000000000003</v>
      </c>
      <c r="H16" s="1">
        <f>(C16*100)/IF(C16+E16=0,1,C16+E16)</f>
        <v>0</v>
      </c>
      <c r="I16" s="1">
        <f t="shared" si="2"/>
        <v>0</v>
      </c>
      <c r="J16" s="1">
        <f t="shared" si="3"/>
        <v>0</v>
      </c>
      <c r="K16" s="1">
        <f t="shared" si="4"/>
        <v>99.991406350706825</v>
      </c>
      <c r="L16" s="7">
        <v>0.96034307022327647</v>
      </c>
      <c r="M16" s="7">
        <v>7.6184988021850586E-2</v>
      </c>
      <c r="N16" s="7" t="s">
        <v>40</v>
      </c>
    </row>
    <row r="17" spans="2:14" x14ac:dyDescent="0.25">
      <c r="B17" s="2">
        <v>10</v>
      </c>
      <c r="C17" s="7">
        <v>178</v>
      </c>
      <c r="D17" s="7">
        <v>98750</v>
      </c>
      <c r="E17" s="7">
        <v>994</v>
      </c>
      <c r="F17" s="7">
        <v>78</v>
      </c>
      <c r="G17" s="1">
        <f t="shared" si="1"/>
        <v>98.927999999999997</v>
      </c>
      <c r="H17" s="1">
        <f t="shared" ref="H17:H19" si="5">(C17*100)/IF(C17+E17=0,1,C17+E17)</f>
        <v>15.187713310580206</v>
      </c>
      <c r="I17" s="1">
        <f t="shared" si="2"/>
        <v>69.53125</v>
      </c>
      <c r="J17" s="1">
        <f t="shared" si="3"/>
        <v>24.929971988795518</v>
      </c>
      <c r="K17" s="1">
        <f t="shared" si="4"/>
        <v>99.003448829002252</v>
      </c>
      <c r="L17" s="7">
        <v>0.99020664776828682</v>
      </c>
      <c r="M17" s="7">
        <v>7.6184988021850586E-2</v>
      </c>
      <c r="N17" s="7" t="s">
        <v>41</v>
      </c>
    </row>
    <row r="18" spans="2:14" x14ac:dyDescent="0.25">
      <c r="B18" s="2">
        <v>11</v>
      </c>
      <c r="C18" s="7">
        <v>0</v>
      </c>
      <c r="D18" s="7">
        <v>99665</v>
      </c>
      <c r="E18" s="7">
        <v>270</v>
      </c>
      <c r="F18" s="7">
        <v>65</v>
      </c>
      <c r="G18" s="1">
        <f t="shared" si="1"/>
        <v>99.665000000000006</v>
      </c>
      <c r="H18" s="1">
        <f t="shared" si="5"/>
        <v>0</v>
      </c>
      <c r="I18" s="1">
        <f t="shared" si="2"/>
        <v>0</v>
      </c>
      <c r="J18" s="1">
        <f t="shared" si="3"/>
        <v>0</v>
      </c>
      <c r="K18" s="1">
        <f t="shared" si="4"/>
        <v>99.729824385850804</v>
      </c>
      <c r="L18" s="7">
        <v>0.64448337573268777</v>
      </c>
      <c r="M18" s="7">
        <v>7.6184988021850586E-2</v>
      </c>
      <c r="N18" s="7" t="s">
        <v>42</v>
      </c>
    </row>
    <row r="19" spans="2:14" x14ac:dyDescent="0.25">
      <c r="B19" s="2">
        <v>12</v>
      </c>
      <c r="C19" s="7">
        <v>0</v>
      </c>
      <c r="D19" s="7">
        <v>99952</v>
      </c>
      <c r="E19" s="7">
        <v>20</v>
      </c>
      <c r="F19" s="7">
        <v>28</v>
      </c>
      <c r="G19" s="1">
        <f t="shared" si="1"/>
        <v>99.951999999999998</v>
      </c>
      <c r="H19" s="1">
        <f t="shared" si="5"/>
        <v>0</v>
      </c>
      <c r="I19" s="1">
        <f t="shared" si="2"/>
        <v>0</v>
      </c>
      <c r="J19" s="1">
        <f t="shared" si="3"/>
        <v>0</v>
      </c>
      <c r="K19" s="1">
        <f t="shared" si="4"/>
        <v>99.979994398431558</v>
      </c>
      <c r="L19" s="7">
        <v>0.66438602808786462</v>
      </c>
      <c r="M19" s="7">
        <v>7.6184988021850586E-2</v>
      </c>
      <c r="N19" s="7" t="s">
        <v>43</v>
      </c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E5:E7"/>
    <mergeCell ref="F5:F7"/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A9CF-65AB-4A38-97AB-C4E4D609A207}">
  <dimension ref="B2:N31"/>
  <sheetViews>
    <sheetView zoomScaleNormal="100" workbookViewId="0">
      <selection activeCell="L25" sqref="L25"/>
    </sheetView>
  </sheetViews>
  <sheetFormatPr baseColWidth="10" defaultColWidth="10.5703125" defaultRowHeight="15" x14ac:dyDescent="0.25"/>
  <cols>
    <col min="2" max="2" width="12.7109375" customWidth="1"/>
    <col min="3" max="6" width="7.28515625" customWidth="1"/>
    <col min="7" max="7" width="17.42578125" customWidth="1"/>
    <col min="8" max="8" width="13.28515625" customWidth="1"/>
    <col min="9" max="9" width="13.42578125" customWidth="1"/>
    <col min="10" max="10" width="25.85546875" customWidth="1"/>
    <col min="11" max="11" width="13.85546875" customWidth="1"/>
    <col min="12" max="12" width="26.28515625" customWidth="1"/>
    <col min="13" max="13" width="29.28515625" customWidth="1"/>
    <col min="14" max="14" width="31.140625" customWidth="1"/>
  </cols>
  <sheetData>
    <row r="2" spans="2:14" x14ac:dyDescent="0.25">
      <c r="B2" s="9" t="s">
        <v>31</v>
      </c>
      <c r="C2" s="9"/>
      <c r="D2" s="10" t="s">
        <v>30</v>
      </c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x14ac:dyDescent="0.25">
      <c r="B3" s="11" t="s">
        <v>29</v>
      </c>
      <c r="C3" s="11"/>
      <c r="D3" s="13" t="s">
        <v>44</v>
      </c>
      <c r="E3" s="13"/>
      <c r="F3" s="13"/>
      <c r="G3" s="13"/>
      <c r="H3" s="13"/>
      <c r="I3" s="13"/>
      <c r="J3" s="13"/>
      <c r="K3" s="6" t="s">
        <v>28</v>
      </c>
      <c r="L3" s="13">
        <v>45764</v>
      </c>
      <c r="M3" s="13"/>
      <c r="N3" s="13"/>
    </row>
    <row r="4" spans="2:14" x14ac:dyDescent="0.25">
      <c r="B4" s="3" t="s">
        <v>27</v>
      </c>
      <c r="C4" s="8" t="s">
        <v>26</v>
      </c>
      <c r="D4" s="8"/>
      <c r="E4" s="8"/>
      <c r="F4" s="8"/>
      <c r="G4" s="8" t="s">
        <v>17</v>
      </c>
      <c r="H4" s="8"/>
      <c r="I4" s="8"/>
      <c r="J4" s="8"/>
      <c r="K4" s="8"/>
      <c r="L4" s="4" t="s">
        <v>25</v>
      </c>
      <c r="M4" s="4" t="s">
        <v>24</v>
      </c>
      <c r="N4" s="12" t="s">
        <v>23</v>
      </c>
    </row>
    <row r="5" spans="2:14" ht="30" customHeight="1" x14ac:dyDescent="0.25">
      <c r="B5" s="3" t="s">
        <v>22</v>
      </c>
      <c r="C5" s="8" t="s">
        <v>21</v>
      </c>
      <c r="D5" s="8" t="s">
        <v>20</v>
      </c>
      <c r="E5" s="8" t="s">
        <v>19</v>
      </c>
      <c r="F5" s="8" t="s">
        <v>18</v>
      </c>
      <c r="G5" s="4" t="s">
        <v>17</v>
      </c>
      <c r="H5" s="4" t="s">
        <v>16</v>
      </c>
      <c r="I5" s="4" t="s">
        <v>15</v>
      </c>
      <c r="J5" s="4" t="s">
        <v>14</v>
      </c>
      <c r="K5" s="4" t="s">
        <v>13</v>
      </c>
      <c r="L5" s="4" t="s">
        <v>12</v>
      </c>
      <c r="M5" s="4" t="s">
        <v>11</v>
      </c>
      <c r="N5" s="12"/>
    </row>
    <row r="6" spans="2:14" ht="30.75" customHeight="1" x14ac:dyDescent="0.25">
      <c r="B6" s="3" t="s">
        <v>10</v>
      </c>
      <c r="C6" s="8"/>
      <c r="D6" s="8"/>
      <c r="E6" s="8"/>
      <c r="F6" s="8"/>
      <c r="G6" s="5" t="s">
        <v>9</v>
      </c>
      <c r="H6" s="5" t="s">
        <v>8</v>
      </c>
      <c r="I6" s="5" t="s">
        <v>7</v>
      </c>
      <c r="J6" s="5" t="s">
        <v>6</v>
      </c>
      <c r="K6" s="5" t="s">
        <v>5</v>
      </c>
      <c r="L6" s="5"/>
      <c r="M6" s="5" t="s">
        <v>4</v>
      </c>
      <c r="N6" s="12"/>
    </row>
    <row r="7" spans="2:14" x14ac:dyDescent="0.25">
      <c r="B7" s="3" t="s">
        <v>3</v>
      </c>
      <c r="C7" s="8"/>
      <c r="D7" s="8"/>
      <c r="E7" s="8"/>
      <c r="F7" s="8"/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1</v>
      </c>
      <c r="M7" s="3" t="s">
        <v>0</v>
      </c>
      <c r="N7" s="12"/>
    </row>
    <row r="8" spans="2:14" x14ac:dyDescent="0.25">
      <c r="B8" s="2">
        <v>1</v>
      </c>
      <c r="C8" s="7">
        <v>66297</v>
      </c>
      <c r="D8" s="7">
        <v>21976</v>
      </c>
      <c r="E8" s="7">
        <v>2259</v>
      </c>
      <c r="F8" s="7">
        <v>9468</v>
      </c>
      <c r="G8" s="1">
        <f>((C8+D8)*100)/IF(C8+D8+E8+F8=0,1,C8+D8+E8+F8)</f>
        <v>88.272999999999996</v>
      </c>
      <c r="H8" s="1">
        <f t="shared" ref="H8:H15" si="0">(C8*100)/IF(C8+E8=0,1,C8+E8)</f>
        <v>96.70488359880973</v>
      </c>
      <c r="I8" s="1">
        <f>(C8*100)/IF(C8+F8=0,1,C8+F8)</f>
        <v>87.50346466046328</v>
      </c>
      <c r="J8" s="1">
        <f>(2*H8*I8)/IF(H8+I8=0,1,H8+I8)</f>
        <v>91.874363398258041</v>
      </c>
      <c r="K8" s="1">
        <f>(D8*100)/IF(E8+D8=0,1,E8+D8)</f>
        <v>90.678770373426858</v>
      </c>
      <c r="L8" s="7">
        <v>0.8965780745358215</v>
      </c>
      <c r="M8" s="7">
        <v>99.752601385116577</v>
      </c>
      <c r="N8" s="7" t="s">
        <v>32</v>
      </c>
    </row>
    <row r="9" spans="2:14" x14ac:dyDescent="0.25">
      <c r="B9" s="2">
        <v>2</v>
      </c>
      <c r="C9" s="7">
        <v>28</v>
      </c>
      <c r="D9" s="7">
        <v>99877</v>
      </c>
      <c r="E9" s="7">
        <v>38</v>
      </c>
      <c r="F9" s="7">
        <v>57</v>
      </c>
      <c r="G9" s="1">
        <f t="shared" ref="G9:G19" si="1">((C9+D9)*100)/IF(C9+D9+E9+F9=0,1,C9+D9+E9+F9)</f>
        <v>99.905000000000001</v>
      </c>
      <c r="H9" s="1">
        <f t="shared" si="0"/>
        <v>42.424242424242422</v>
      </c>
      <c r="I9" s="1">
        <f t="shared" ref="I9:I19" si="2">(C9*100)/IF(C9+F9=0,1,C9+F9)</f>
        <v>32.941176470588232</v>
      </c>
      <c r="J9" s="1">
        <f t="shared" ref="J9:J19" si="3">(2*H9*I9)/IF(H9+I9=0,1,H9+I9)</f>
        <v>37.086092715231786</v>
      </c>
      <c r="K9" s="1">
        <f t="shared" ref="K9:K19" si="4">(D9*100)/IF(E9+D9=0,1,E9+D9)</f>
        <v>99.961967672521638</v>
      </c>
      <c r="L9" s="7">
        <v>0.68194082617283514</v>
      </c>
      <c r="M9" s="7">
        <v>99.752601385116577</v>
      </c>
      <c r="N9" s="7" t="s">
        <v>33</v>
      </c>
    </row>
    <row r="10" spans="2:14" x14ac:dyDescent="0.25">
      <c r="B10" s="2">
        <v>3</v>
      </c>
      <c r="C10" s="7">
        <v>2023</v>
      </c>
      <c r="D10" s="7">
        <v>90973</v>
      </c>
      <c r="E10" s="7">
        <v>3462</v>
      </c>
      <c r="F10" s="7">
        <v>3542</v>
      </c>
      <c r="G10" s="1">
        <f t="shared" si="1"/>
        <v>92.995999999999995</v>
      </c>
      <c r="H10" s="1">
        <f t="shared" si="0"/>
        <v>36.882406563354607</v>
      </c>
      <c r="I10" s="1">
        <f t="shared" si="2"/>
        <v>36.352201257861637</v>
      </c>
      <c r="J10" s="1">
        <f t="shared" si="3"/>
        <v>36.61538461538462</v>
      </c>
      <c r="K10" s="1">
        <f t="shared" si="4"/>
        <v>96.333986339810451</v>
      </c>
      <c r="L10" s="7">
        <v>0.66934054052305503</v>
      </c>
      <c r="M10" s="7">
        <v>99.752601385116577</v>
      </c>
      <c r="N10" s="7" t="s">
        <v>34</v>
      </c>
    </row>
    <row r="11" spans="2:14" x14ac:dyDescent="0.25">
      <c r="B11" s="2">
        <v>4</v>
      </c>
      <c r="C11" s="7">
        <v>42</v>
      </c>
      <c r="D11" s="7">
        <v>99180</v>
      </c>
      <c r="E11" s="7">
        <v>372</v>
      </c>
      <c r="F11" s="7">
        <v>406</v>
      </c>
      <c r="G11" s="1">
        <f t="shared" si="1"/>
        <v>99.221999999999994</v>
      </c>
      <c r="H11" s="1">
        <f t="shared" si="0"/>
        <v>10.144927536231885</v>
      </c>
      <c r="I11" s="1">
        <f t="shared" si="2"/>
        <v>9.375</v>
      </c>
      <c r="J11" s="1">
        <f t="shared" si="3"/>
        <v>9.7447795823665899</v>
      </c>
      <c r="K11" s="1">
        <f t="shared" si="4"/>
        <v>99.626325940212155</v>
      </c>
      <c r="L11" s="7">
        <v>0.54773091037132071</v>
      </c>
      <c r="M11" s="7">
        <v>99.752601385116577</v>
      </c>
      <c r="N11" s="7" t="s">
        <v>35</v>
      </c>
    </row>
    <row r="12" spans="2:14" x14ac:dyDescent="0.25">
      <c r="B12" s="2">
        <v>5</v>
      </c>
      <c r="C12" s="7">
        <v>6523</v>
      </c>
      <c r="D12" s="7">
        <v>86474</v>
      </c>
      <c r="E12" s="7">
        <v>3482</v>
      </c>
      <c r="F12" s="7">
        <v>3521</v>
      </c>
      <c r="G12" s="1">
        <f t="shared" si="1"/>
        <v>92.997</v>
      </c>
      <c r="H12" s="1">
        <f t="shared" si="0"/>
        <v>65.197401299350318</v>
      </c>
      <c r="I12" s="1">
        <f t="shared" si="2"/>
        <v>64.944245320589403</v>
      </c>
      <c r="J12" s="1">
        <f t="shared" si="3"/>
        <v>65.070577086138968</v>
      </c>
      <c r="K12" s="1">
        <f t="shared" si="4"/>
        <v>96.129218729156477</v>
      </c>
      <c r="L12" s="7">
        <v>0.80606411650005483</v>
      </c>
      <c r="M12" s="7">
        <v>99.752601385116577</v>
      </c>
      <c r="N12" s="7" t="s">
        <v>36</v>
      </c>
    </row>
    <row r="13" spans="2:14" x14ac:dyDescent="0.25">
      <c r="B13" s="2">
        <v>6</v>
      </c>
      <c r="C13" s="7">
        <v>20</v>
      </c>
      <c r="D13" s="7">
        <v>96703</v>
      </c>
      <c r="E13" s="7">
        <v>3058</v>
      </c>
      <c r="F13" s="7">
        <v>219</v>
      </c>
      <c r="G13" s="1">
        <f t="shared" si="1"/>
        <v>96.722999999999999</v>
      </c>
      <c r="H13" s="1">
        <f t="shared" si="0"/>
        <v>0.64977257959714096</v>
      </c>
      <c r="I13" s="1">
        <f t="shared" si="2"/>
        <v>8.3682008368200833</v>
      </c>
      <c r="J13" s="1">
        <f t="shared" si="3"/>
        <v>1.2059089538739824</v>
      </c>
      <c r="K13" s="1">
        <f t="shared" si="4"/>
        <v>96.934673870550611</v>
      </c>
      <c r="L13" s="7">
        <v>0.52263818475948309</v>
      </c>
      <c r="M13" s="7">
        <v>99.752601385116577</v>
      </c>
      <c r="N13" s="7" t="s">
        <v>37</v>
      </c>
    </row>
    <row r="14" spans="2:14" x14ac:dyDescent="0.25">
      <c r="B14" s="2">
        <v>7</v>
      </c>
      <c r="C14" s="7">
        <v>170</v>
      </c>
      <c r="D14" s="7">
        <v>98162</v>
      </c>
      <c r="E14" s="7">
        <v>1586</v>
      </c>
      <c r="F14" s="7">
        <v>82</v>
      </c>
      <c r="G14" s="1">
        <f t="shared" si="1"/>
        <v>98.331999999999994</v>
      </c>
      <c r="H14" s="1">
        <f t="shared" si="0"/>
        <v>9.6810933940774486</v>
      </c>
      <c r="I14" s="1">
        <f t="shared" si="2"/>
        <v>67.460317460317455</v>
      </c>
      <c r="J14" s="1">
        <f t="shared" si="3"/>
        <v>16.932270916334662</v>
      </c>
      <c r="K14" s="1">
        <f t="shared" si="4"/>
        <v>98.409993182820713</v>
      </c>
      <c r="L14" s="7">
        <v>0.87236252021761496</v>
      </c>
      <c r="M14" s="7">
        <v>99.752601385116577</v>
      </c>
      <c r="N14" s="7" t="s">
        <v>38</v>
      </c>
    </row>
    <row r="15" spans="2:14" x14ac:dyDescent="0.25">
      <c r="B15" s="2">
        <v>8</v>
      </c>
      <c r="C15" s="7">
        <v>339</v>
      </c>
      <c r="D15" s="7">
        <v>99574</v>
      </c>
      <c r="E15" s="7">
        <v>81</v>
      </c>
      <c r="F15" s="7">
        <v>6</v>
      </c>
      <c r="G15" s="1">
        <f t="shared" si="1"/>
        <v>99.912999999999997</v>
      </c>
      <c r="H15" s="1">
        <f t="shared" si="0"/>
        <v>80.714285714285708</v>
      </c>
      <c r="I15" s="1">
        <f t="shared" si="2"/>
        <v>98.260869565217391</v>
      </c>
      <c r="J15" s="1">
        <f t="shared" si="3"/>
        <v>88.627450980392155</v>
      </c>
      <c r="K15" s="1">
        <f t="shared" si="4"/>
        <v>99.918719582559831</v>
      </c>
      <c r="L15" s="7">
        <v>0.99260409281586681</v>
      </c>
      <c r="M15" s="7">
        <v>99.752601385116577</v>
      </c>
      <c r="N15" s="7" t="s">
        <v>39</v>
      </c>
    </row>
    <row r="16" spans="2:14" x14ac:dyDescent="0.25">
      <c r="B16" s="2">
        <v>9</v>
      </c>
      <c r="C16" s="7">
        <v>6693</v>
      </c>
      <c r="D16" s="7">
        <v>90213</v>
      </c>
      <c r="E16" s="7">
        <v>2879</v>
      </c>
      <c r="F16" s="7">
        <v>215</v>
      </c>
      <c r="G16" s="1">
        <f t="shared" si="1"/>
        <v>96.906000000000006</v>
      </c>
      <c r="H16" s="1">
        <f>(C16*100)/IF(C16+E16=0,1,C16+E16)</f>
        <v>69.922691182615964</v>
      </c>
      <c r="I16" s="1">
        <f t="shared" si="2"/>
        <v>96.887666473653738</v>
      </c>
      <c r="J16" s="1">
        <f t="shared" si="3"/>
        <v>81.225728155339809</v>
      </c>
      <c r="K16" s="1">
        <f t="shared" si="4"/>
        <v>96.9073604606196</v>
      </c>
      <c r="L16" s="7">
        <v>0.97515515639110617</v>
      </c>
      <c r="M16" s="7">
        <v>99.752601385116577</v>
      </c>
      <c r="N16" s="7" t="s">
        <v>40</v>
      </c>
    </row>
    <row r="17" spans="2:14" x14ac:dyDescent="0.25">
      <c r="B17" s="2">
        <v>10</v>
      </c>
      <c r="C17" s="7">
        <v>254</v>
      </c>
      <c r="D17" s="7">
        <v>99352</v>
      </c>
      <c r="E17" s="7">
        <v>392</v>
      </c>
      <c r="F17" s="7">
        <v>2</v>
      </c>
      <c r="G17" s="1">
        <f t="shared" si="1"/>
        <v>99.605999999999995</v>
      </c>
      <c r="H17" s="1">
        <f t="shared" ref="H17:H19" si="5">(C17*100)/IF(C17+E17=0,1,C17+E17)</f>
        <v>39.318885448916411</v>
      </c>
      <c r="I17" s="1">
        <f t="shared" si="2"/>
        <v>99.21875</v>
      </c>
      <c r="J17" s="1">
        <f t="shared" si="3"/>
        <v>56.31929046563193</v>
      </c>
      <c r="K17" s="1">
        <f t="shared" si="4"/>
        <v>99.606993904395253</v>
      </c>
      <c r="L17" s="7">
        <v>0.99367635051983083</v>
      </c>
      <c r="M17" s="7">
        <v>99.752601385116577</v>
      </c>
      <c r="N17" s="7" t="s">
        <v>41</v>
      </c>
    </row>
    <row r="18" spans="2:14" x14ac:dyDescent="0.25">
      <c r="B18" s="2">
        <v>11</v>
      </c>
      <c r="C18" s="7">
        <v>0</v>
      </c>
      <c r="D18" s="7">
        <v>99935</v>
      </c>
      <c r="E18" s="7">
        <v>0</v>
      </c>
      <c r="F18" s="7">
        <v>65</v>
      </c>
      <c r="G18" s="1">
        <f t="shared" si="1"/>
        <v>99.935000000000002</v>
      </c>
      <c r="H18" s="1">
        <f t="shared" si="5"/>
        <v>0</v>
      </c>
      <c r="I18" s="1">
        <f t="shared" si="2"/>
        <v>0</v>
      </c>
      <c r="J18" s="1">
        <f t="shared" si="3"/>
        <v>0</v>
      </c>
      <c r="K18" s="1">
        <f t="shared" si="4"/>
        <v>100</v>
      </c>
      <c r="L18" s="7">
        <v>0.5</v>
      </c>
      <c r="M18" s="7">
        <v>99.752601385116577</v>
      </c>
      <c r="N18" s="7" t="s">
        <v>42</v>
      </c>
    </row>
    <row r="19" spans="2:14" x14ac:dyDescent="0.25">
      <c r="B19" s="2">
        <v>12</v>
      </c>
      <c r="C19" s="7">
        <v>0</v>
      </c>
      <c r="D19" s="7">
        <v>99972</v>
      </c>
      <c r="E19" s="7">
        <v>0</v>
      </c>
      <c r="F19" s="7">
        <v>28</v>
      </c>
      <c r="G19" s="1">
        <f t="shared" si="1"/>
        <v>99.971999999999994</v>
      </c>
      <c r="H19" s="1">
        <f t="shared" si="5"/>
        <v>0</v>
      </c>
      <c r="I19" s="1">
        <f t="shared" si="2"/>
        <v>0</v>
      </c>
      <c r="J19" s="1">
        <f t="shared" si="3"/>
        <v>0</v>
      </c>
      <c r="K19" s="1">
        <f t="shared" si="4"/>
        <v>100</v>
      </c>
      <c r="L19" s="7">
        <v>0.5</v>
      </c>
      <c r="M19" s="7">
        <v>99.752601385116577</v>
      </c>
      <c r="N19" s="7" t="s">
        <v>43</v>
      </c>
    </row>
    <row r="20" spans="2:14" x14ac:dyDescent="0.25">
      <c r="B20" s="2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2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2">
        <v>15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2">
        <v>16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5">
      <c r="B24" s="2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5">
      <c r="B25" s="2">
        <v>18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5">
      <c r="B26" s="2">
        <v>19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5">
      <c r="B27" s="2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x14ac:dyDescent="0.25">
      <c r="B28" s="2">
        <v>21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x14ac:dyDescent="0.25">
      <c r="B29" s="2">
        <v>22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x14ac:dyDescent="0.25">
      <c r="B30" s="2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x14ac:dyDescent="0.25">
      <c r="B31" s="2">
        <v>24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</sheetData>
  <mergeCells count="12">
    <mergeCell ref="E5:E7"/>
    <mergeCell ref="F5:F7"/>
    <mergeCell ref="B2:C2"/>
    <mergeCell ref="D2:N2"/>
    <mergeCell ref="B3:C3"/>
    <mergeCell ref="D3:J3"/>
    <mergeCell ref="L3:N3"/>
    <mergeCell ref="C4:F4"/>
    <mergeCell ref="G4:K4"/>
    <mergeCell ref="N4:N7"/>
    <mergeCell ref="C5:C7"/>
    <mergeCell ref="D5:D7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INSTRUMENTO</vt:lpstr>
      <vt:lpstr>BaggingClassifier</vt:lpstr>
      <vt:lpstr>RFClassifier</vt:lpstr>
      <vt:lpstr>DTClassifier</vt:lpstr>
      <vt:lpstr>MLPClassifier</vt:lpstr>
      <vt:lpstr>KNNClassifier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Urday Muñoz</dc:creator>
  <cp:lastModifiedBy>Alvaro Urday Muñoz</cp:lastModifiedBy>
  <dcterms:created xsi:type="dcterms:W3CDTF">2025-04-20T01:05:39Z</dcterms:created>
  <dcterms:modified xsi:type="dcterms:W3CDTF">2025-04-20T02:03:48Z</dcterms:modified>
</cp:coreProperties>
</file>