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arallel Data (stroke velocity)\Aquatic Angles\"/>
    </mc:Choice>
  </mc:AlternateContent>
  <xr:revisionPtr revIDLastSave="0" documentId="13_ncr:1_{B0577B8B-33D9-46BA-B430-188462038B04}" xr6:coauthVersionLast="44" xr6:coauthVersionMax="44" xr10:uidLastSave="{00000000-0000-0000-0000-000000000000}"/>
  <bookViews>
    <workbookView xWindow="38280" yWindow="-120" windowWidth="29040" windowHeight="15840" xr2:uid="{FC255A23-1659-436C-BFEC-2C8FE36BA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J2" i="1"/>
  <c r="K4" i="1"/>
  <c r="J96" i="1" l="1"/>
  <c r="J97" i="1"/>
  <c r="J98" i="1"/>
  <c r="J99" i="1"/>
  <c r="J100" i="1"/>
  <c r="J101" i="1"/>
  <c r="J102" i="1"/>
  <c r="J103" i="1"/>
  <c r="J106" i="1"/>
  <c r="J107" i="1"/>
  <c r="J108" i="1"/>
  <c r="J109" i="1"/>
  <c r="J110" i="1"/>
  <c r="J111" i="1"/>
  <c r="J114" i="1"/>
  <c r="J115" i="1"/>
  <c r="O114" i="1" s="1"/>
  <c r="J116" i="1"/>
  <c r="J117" i="1"/>
  <c r="J118" i="1"/>
  <c r="J119" i="1"/>
  <c r="J120" i="1"/>
  <c r="J121" i="1"/>
  <c r="J124" i="1"/>
  <c r="J125" i="1"/>
  <c r="O124" i="1" s="1"/>
  <c r="J126" i="1"/>
  <c r="J127" i="1"/>
  <c r="J128" i="1"/>
  <c r="J129" i="1"/>
  <c r="J130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N124" i="1" l="1"/>
  <c r="P124" i="1" s="1"/>
  <c r="N114" i="1"/>
  <c r="P114" i="1" s="1"/>
  <c r="O106" i="1"/>
  <c r="O96" i="1"/>
  <c r="N106" i="1"/>
  <c r="N96" i="1"/>
  <c r="I120" i="1"/>
  <c r="K120" i="1" s="1"/>
  <c r="I116" i="1"/>
  <c r="K116" i="1" s="1"/>
  <c r="I111" i="1"/>
  <c r="K111" i="1" s="1"/>
  <c r="I109" i="1"/>
  <c r="K109" i="1" s="1"/>
  <c r="I107" i="1"/>
  <c r="K107" i="1" s="1"/>
  <c r="I100" i="1"/>
  <c r="K100" i="1" s="1"/>
  <c r="I96" i="1"/>
  <c r="I129" i="1"/>
  <c r="K129" i="1" s="1"/>
  <c r="I127" i="1"/>
  <c r="K127" i="1" s="1"/>
  <c r="I125" i="1"/>
  <c r="K125" i="1" s="1"/>
  <c r="I118" i="1"/>
  <c r="K118" i="1" s="1"/>
  <c r="I114" i="1"/>
  <c r="I108" i="1"/>
  <c r="K108" i="1" s="1"/>
  <c r="I102" i="1"/>
  <c r="K102" i="1" s="1"/>
  <c r="I98" i="1"/>
  <c r="K98" i="1" s="1"/>
  <c r="I128" i="1"/>
  <c r="K128" i="1" s="1"/>
  <c r="I124" i="1"/>
  <c r="I121" i="1"/>
  <c r="K121" i="1" s="1"/>
  <c r="I119" i="1"/>
  <c r="K119" i="1" s="1"/>
  <c r="I117" i="1"/>
  <c r="K117" i="1" s="1"/>
  <c r="I115" i="1"/>
  <c r="K115" i="1" s="1"/>
  <c r="I110" i="1"/>
  <c r="K110" i="1" s="1"/>
  <c r="I106" i="1"/>
  <c r="I103" i="1"/>
  <c r="K103" i="1" s="1"/>
  <c r="I101" i="1"/>
  <c r="K101" i="1" s="1"/>
  <c r="I99" i="1"/>
  <c r="K99" i="1" s="1"/>
  <c r="I97" i="1"/>
  <c r="K97" i="1" s="1"/>
  <c r="I130" i="1"/>
  <c r="K130" i="1" s="1"/>
  <c r="I126" i="1"/>
  <c r="K126" i="1" s="1"/>
  <c r="F3" i="1"/>
  <c r="G3" i="1"/>
  <c r="J3" i="1"/>
  <c r="F4" i="1"/>
  <c r="G4" i="1"/>
  <c r="J4" i="1"/>
  <c r="F5" i="1"/>
  <c r="G5" i="1"/>
  <c r="J5" i="1"/>
  <c r="F6" i="1"/>
  <c r="G6" i="1"/>
  <c r="J6" i="1"/>
  <c r="F7" i="1"/>
  <c r="G7" i="1"/>
  <c r="J7" i="1"/>
  <c r="F8" i="1"/>
  <c r="G8" i="1"/>
  <c r="J8" i="1"/>
  <c r="F9" i="1"/>
  <c r="G9" i="1"/>
  <c r="J9" i="1"/>
  <c r="F10" i="1"/>
  <c r="G10" i="1"/>
  <c r="F12" i="1"/>
  <c r="G12" i="1"/>
  <c r="J12" i="1"/>
  <c r="F13" i="1"/>
  <c r="G13" i="1"/>
  <c r="J13" i="1"/>
  <c r="F14" i="1"/>
  <c r="G14" i="1"/>
  <c r="J14" i="1"/>
  <c r="F15" i="1"/>
  <c r="G15" i="1"/>
  <c r="J15" i="1"/>
  <c r="F16" i="1"/>
  <c r="G16" i="1"/>
  <c r="J16" i="1"/>
  <c r="F17" i="1"/>
  <c r="G17" i="1"/>
  <c r="J17" i="1"/>
  <c r="F18" i="1"/>
  <c r="G18" i="1"/>
  <c r="J18" i="1"/>
  <c r="F19" i="1"/>
  <c r="G19" i="1"/>
  <c r="J19" i="1"/>
  <c r="F20" i="1"/>
  <c r="G20" i="1"/>
  <c r="J20" i="1"/>
  <c r="F21" i="1"/>
  <c r="G21" i="1"/>
  <c r="J21" i="1"/>
  <c r="F22" i="1"/>
  <c r="G22" i="1"/>
  <c r="J22" i="1"/>
  <c r="F23" i="1"/>
  <c r="G23" i="1"/>
  <c r="J23" i="1"/>
  <c r="F24" i="1"/>
  <c r="G24" i="1"/>
  <c r="F26" i="1"/>
  <c r="G26" i="1"/>
  <c r="J26" i="1"/>
  <c r="F27" i="1"/>
  <c r="G27" i="1"/>
  <c r="J27" i="1"/>
  <c r="F28" i="1"/>
  <c r="G28" i="1"/>
  <c r="J28" i="1"/>
  <c r="F29" i="1"/>
  <c r="G29" i="1"/>
  <c r="J29" i="1"/>
  <c r="F30" i="1"/>
  <c r="G30" i="1"/>
  <c r="J30" i="1"/>
  <c r="F31" i="1"/>
  <c r="G31" i="1"/>
  <c r="J31" i="1"/>
  <c r="F32" i="1"/>
  <c r="G32" i="1"/>
  <c r="J32" i="1"/>
  <c r="F33" i="1"/>
  <c r="G33" i="1"/>
  <c r="J33" i="1"/>
  <c r="F34" i="1"/>
  <c r="G34" i="1"/>
  <c r="J34" i="1"/>
  <c r="F35" i="1"/>
  <c r="G35" i="1"/>
  <c r="J35" i="1"/>
  <c r="F36" i="1"/>
  <c r="G36" i="1"/>
  <c r="J36" i="1"/>
  <c r="F37" i="1"/>
  <c r="G37" i="1"/>
  <c r="J37" i="1"/>
  <c r="F38" i="1"/>
  <c r="G38" i="1"/>
  <c r="J38" i="1"/>
  <c r="F39" i="1"/>
  <c r="G39" i="1"/>
  <c r="J39" i="1"/>
  <c r="F40" i="1"/>
  <c r="G40" i="1"/>
  <c r="J40" i="1"/>
  <c r="F41" i="1"/>
  <c r="G41" i="1"/>
  <c r="J41" i="1"/>
  <c r="F42" i="1"/>
  <c r="G42" i="1"/>
  <c r="F44" i="1"/>
  <c r="G44" i="1"/>
  <c r="J44" i="1"/>
  <c r="F45" i="1"/>
  <c r="G45" i="1"/>
  <c r="J45" i="1"/>
  <c r="F46" i="1"/>
  <c r="G46" i="1"/>
  <c r="J46" i="1"/>
  <c r="F47" i="1"/>
  <c r="G47" i="1"/>
  <c r="J47" i="1"/>
  <c r="F48" i="1"/>
  <c r="G48" i="1"/>
  <c r="J48" i="1"/>
  <c r="F49" i="1"/>
  <c r="G49" i="1"/>
  <c r="J49" i="1"/>
  <c r="F50" i="1"/>
  <c r="G50" i="1"/>
  <c r="J50" i="1"/>
  <c r="F51" i="1"/>
  <c r="G51" i="1"/>
  <c r="J51" i="1"/>
  <c r="F52" i="1"/>
  <c r="G52" i="1"/>
  <c r="J52" i="1"/>
  <c r="F53" i="1"/>
  <c r="G53" i="1"/>
  <c r="J53" i="1"/>
  <c r="F54" i="1"/>
  <c r="G54" i="1"/>
  <c r="J54" i="1"/>
  <c r="F55" i="1"/>
  <c r="G55" i="1"/>
  <c r="J55" i="1"/>
  <c r="F56" i="1"/>
  <c r="G56" i="1"/>
  <c r="F58" i="1"/>
  <c r="G58" i="1"/>
  <c r="J58" i="1"/>
  <c r="F59" i="1"/>
  <c r="G59" i="1"/>
  <c r="J59" i="1"/>
  <c r="F60" i="1"/>
  <c r="G60" i="1"/>
  <c r="J60" i="1"/>
  <c r="F61" i="1"/>
  <c r="G61" i="1"/>
  <c r="J61" i="1"/>
  <c r="F62" i="1"/>
  <c r="G62" i="1"/>
  <c r="J62" i="1"/>
  <c r="F63" i="1"/>
  <c r="G63" i="1"/>
  <c r="J63" i="1"/>
  <c r="F64" i="1"/>
  <c r="G64" i="1"/>
  <c r="J64" i="1"/>
  <c r="F65" i="1"/>
  <c r="G65" i="1"/>
  <c r="J65" i="1"/>
  <c r="F66" i="1"/>
  <c r="G66" i="1"/>
  <c r="J66" i="1"/>
  <c r="F67" i="1"/>
  <c r="G67" i="1"/>
  <c r="J67" i="1"/>
  <c r="F68" i="1"/>
  <c r="G68" i="1"/>
  <c r="J68" i="1"/>
  <c r="F69" i="1"/>
  <c r="G69" i="1"/>
  <c r="J69" i="1"/>
  <c r="F70" i="1"/>
  <c r="G70" i="1"/>
  <c r="J70" i="1"/>
  <c r="F71" i="1"/>
  <c r="G71" i="1"/>
  <c r="J71" i="1"/>
  <c r="F72" i="1"/>
  <c r="G72" i="1"/>
  <c r="J72" i="1"/>
  <c r="F73" i="1"/>
  <c r="G73" i="1"/>
  <c r="J73" i="1"/>
  <c r="F74" i="1"/>
  <c r="G74" i="1"/>
  <c r="J74" i="1"/>
  <c r="F75" i="1"/>
  <c r="G75" i="1"/>
  <c r="J75" i="1"/>
  <c r="F76" i="1"/>
  <c r="G76" i="1"/>
  <c r="J76" i="1"/>
  <c r="F77" i="1"/>
  <c r="G77" i="1"/>
  <c r="J77" i="1"/>
  <c r="F78" i="1"/>
  <c r="G78" i="1"/>
  <c r="F80" i="1"/>
  <c r="G80" i="1"/>
  <c r="J80" i="1"/>
  <c r="F81" i="1"/>
  <c r="G81" i="1"/>
  <c r="J81" i="1"/>
  <c r="F82" i="1"/>
  <c r="G82" i="1"/>
  <c r="J82" i="1"/>
  <c r="F83" i="1"/>
  <c r="G83" i="1"/>
  <c r="J83" i="1"/>
  <c r="F84" i="1"/>
  <c r="G84" i="1"/>
  <c r="J84" i="1"/>
  <c r="F85" i="1"/>
  <c r="G85" i="1"/>
  <c r="J85" i="1"/>
  <c r="F86" i="1"/>
  <c r="G86" i="1"/>
  <c r="J86" i="1"/>
  <c r="F87" i="1"/>
  <c r="G87" i="1"/>
  <c r="J87" i="1"/>
  <c r="F88" i="1"/>
  <c r="G88" i="1"/>
  <c r="J88" i="1"/>
  <c r="F89" i="1"/>
  <c r="G89" i="1"/>
  <c r="J89" i="1"/>
  <c r="F90" i="1"/>
  <c r="G90" i="1"/>
  <c r="J90" i="1"/>
  <c r="F91" i="1"/>
  <c r="G91" i="1"/>
  <c r="J91" i="1"/>
  <c r="F92" i="1"/>
  <c r="G92" i="1"/>
  <c r="J92" i="1"/>
  <c r="F93" i="1"/>
  <c r="G93" i="1"/>
  <c r="J93" i="1"/>
  <c r="F94" i="1"/>
  <c r="G94" i="1"/>
  <c r="G2" i="1"/>
  <c r="F2" i="1"/>
  <c r="I76" i="1" l="1"/>
  <c r="K76" i="1" s="1"/>
  <c r="I72" i="1"/>
  <c r="K72" i="1" s="1"/>
  <c r="I68" i="1"/>
  <c r="K68" i="1" s="1"/>
  <c r="I64" i="1"/>
  <c r="K64" i="1" s="1"/>
  <c r="I60" i="1"/>
  <c r="K60" i="1" s="1"/>
  <c r="I40" i="1"/>
  <c r="K40" i="1" s="1"/>
  <c r="I36" i="1"/>
  <c r="K36" i="1" s="1"/>
  <c r="I32" i="1"/>
  <c r="K32" i="1" s="1"/>
  <c r="I77" i="1"/>
  <c r="K77" i="1" s="1"/>
  <c r="I73" i="1"/>
  <c r="K73" i="1" s="1"/>
  <c r="I69" i="1"/>
  <c r="K69" i="1" s="1"/>
  <c r="I65" i="1"/>
  <c r="K65" i="1" s="1"/>
  <c r="I61" i="1"/>
  <c r="K61" i="1" s="1"/>
  <c r="I41" i="1"/>
  <c r="K41" i="1" s="1"/>
  <c r="I37" i="1"/>
  <c r="K37" i="1" s="1"/>
  <c r="I33" i="1"/>
  <c r="K33" i="1" s="1"/>
  <c r="I74" i="1"/>
  <c r="K74" i="1" s="1"/>
  <c r="I70" i="1"/>
  <c r="K70" i="1" s="1"/>
  <c r="I66" i="1"/>
  <c r="K66" i="1" s="1"/>
  <c r="I62" i="1"/>
  <c r="K62" i="1" s="1"/>
  <c r="I58" i="1"/>
  <c r="I38" i="1"/>
  <c r="K38" i="1" s="1"/>
  <c r="I34" i="1"/>
  <c r="K34" i="1" s="1"/>
  <c r="I75" i="1"/>
  <c r="K75" i="1" s="1"/>
  <c r="I71" i="1"/>
  <c r="K71" i="1" s="1"/>
  <c r="I67" i="1"/>
  <c r="K67" i="1" s="1"/>
  <c r="I63" i="1"/>
  <c r="K63" i="1" s="1"/>
  <c r="I59" i="1"/>
  <c r="K59" i="1" s="1"/>
  <c r="I39" i="1"/>
  <c r="K39" i="1" s="1"/>
  <c r="I35" i="1"/>
  <c r="K35" i="1" s="1"/>
  <c r="I27" i="1"/>
  <c r="K27" i="1" s="1"/>
  <c r="I7" i="1"/>
  <c r="K7" i="1" s="1"/>
  <c r="K58" i="1"/>
  <c r="I3" i="1"/>
  <c r="N44" i="1"/>
  <c r="I28" i="1"/>
  <c r="K28" i="1" s="1"/>
  <c r="I4" i="1"/>
  <c r="K124" i="1"/>
  <c r="M124" i="1"/>
  <c r="N80" i="1"/>
  <c r="N58" i="1"/>
  <c r="I29" i="1"/>
  <c r="K29" i="1" s="1"/>
  <c r="I5" i="1"/>
  <c r="K5" i="1" s="1"/>
  <c r="K114" i="1"/>
  <c r="M114" i="1"/>
  <c r="P96" i="1"/>
  <c r="I31" i="1"/>
  <c r="K31" i="1" s="1"/>
  <c r="O80" i="1"/>
  <c r="N26" i="1"/>
  <c r="I8" i="1"/>
  <c r="K8" i="1" s="1"/>
  <c r="O58" i="1"/>
  <c r="O44" i="1"/>
  <c r="O26" i="1"/>
  <c r="I9" i="1"/>
  <c r="K9" i="1" s="1"/>
  <c r="N2" i="1"/>
  <c r="I30" i="1"/>
  <c r="K30" i="1" s="1"/>
  <c r="I26" i="1"/>
  <c r="K26" i="1" s="1"/>
  <c r="I6" i="1"/>
  <c r="K6" i="1" s="1"/>
  <c r="K106" i="1"/>
  <c r="M106" i="1"/>
  <c r="K96" i="1"/>
  <c r="M96" i="1"/>
  <c r="P106" i="1"/>
  <c r="N12" i="1"/>
  <c r="O12" i="1"/>
  <c r="O2" i="1"/>
  <c r="I94" i="1"/>
  <c r="I88" i="1"/>
  <c r="K88" i="1" s="1"/>
  <c r="I84" i="1"/>
  <c r="K84" i="1" s="1"/>
  <c r="I80" i="1"/>
  <c r="I93" i="1"/>
  <c r="K93" i="1" s="1"/>
  <c r="I89" i="1"/>
  <c r="K89" i="1" s="1"/>
  <c r="I85" i="1"/>
  <c r="K85" i="1" s="1"/>
  <c r="I81" i="1"/>
  <c r="K81" i="1" s="1"/>
  <c r="I91" i="1"/>
  <c r="K91" i="1" s="1"/>
  <c r="I87" i="1"/>
  <c r="K87" i="1" s="1"/>
  <c r="I83" i="1"/>
  <c r="K83" i="1" s="1"/>
  <c r="I55" i="1"/>
  <c r="K55" i="1" s="1"/>
  <c r="I51" i="1"/>
  <c r="K51" i="1" s="1"/>
  <c r="I47" i="1"/>
  <c r="K47" i="1" s="1"/>
  <c r="I23" i="1"/>
  <c r="K23" i="1" s="1"/>
  <c r="I19" i="1"/>
  <c r="K19" i="1" s="1"/>
  <c r="I15" i="1"/>
  <c r="K15" i="1" s="1"/>
  <c r="I92" i="1"/>
  <c r="K92" i="1" s="1"/>
  <c r="I52" i="1"/>
  <c r="K52" i="1" s="1"/>
  <c r="I48" i="1"/>
  <c r="K48" i="1" s="1"/>
  <c r="I44" i="1"/>
  <c r="I20" i="1"/>
  <c r="K20" i="1" s="1"/>
  <c r="I16" i="1"/>
  <c r="K16" i="1" s="1"/>
  <c r="I12" i="1"/>
  <c r="I53" i="1"/>
  <c r="K53" i="1" s="1"/>
  <c r="I49" i="1"/>
  <c r="K49" i="1" s="1"/>
  <c r="I45" i="1"/>
  <c r="K45" i="1" s="1"/>
  <c r="I21" i="1"/>
  <c r="K21" i="1" s="1"/>
  <c r="I17" i="1"/>
  <c r="K17" i="1" s="1"/>
  <c r="I13" i="1"/>
  <c r="K13" i="1" s="1"/>
  <c r="I2" i="1"/>
  <c r="I90" i="1"/>
  <c r="K90" i="1" s="1"/>
  <c r="I86" i="1"/>
  <c r="K86" i="1" s="1"/>
  <c r="I82" i="1"/>
  <c r="K82" i="1" s="1"/>
  <c r="I54" i="1"/>
  <c r="K54" i="1" s="1"/>
  <c r="I50" i="1"/>
  <c r="K50" i="1" s="1"/>
  <c r="I46" i="1"/>
  <c r="K46" i="1" s="1"/>
  <c r="I22" i="1"/>
  <c r="K22" i="1" s="1"/>
  <c r="I18" i="1"/>
  <c r="K18" i="1" s="1"/>
  <c r="I14" i="1"/>
  <c r="K14" i="1" s="1"/>
  <c r="P2" i="1" l="1"/>
  <c r="P44" i="1"/>
  <c r="M58" i="1"/>
  <c r="P12" i="1"/>
  <c r="R96" i="1"/>
  <c r="Q96" i="1"/>
  <c r="K44" i="1"/>
  <c r="M44" i="1"/>
  <c r="M26" i="1"/>
  <c r="P26" i="1"/>
  <c r="Q114" i="1"/>
  <c r="R114" i="1"/>
  <c r="P58" i="1"/>
  <c r="R58" i="1"/>
  <c r="Q58" i="1"/>
  <c r="R124" i="1"/>
  <c r="Q124" i="1"/>
  <c r="K80" i="1"/>
  <c r="M80" i="1"/>
  <c r="R106" i="1"/>
  <c r="Q106" i="1"/>
  <c r="P80" i="1"/>
  <c r="K12" i="1"/>
  <c r="M12" i="1"/>
  <c r="K2" i="1"/>
  <c r="M2" i="1"/>
  <c r="R80" i="1" l="1"/>
  <c r="Q80" i="1"/>
  <c r="R26" i="1"/>
  <c r="Q26" i="1"/>
  <c r="R44" i="1"/>
  <c r="Q44" i="1"/>
  <c r="R12" i="1"/>
  <c r="Q12" i="1"/>
  <c r="R2" i="1"/>
  <c r="Q2" i="1"/>
</calcChain>
</file>

<file path=xl/sharedStrings.xml><?xml version="1.0" encoding="utf-8"?>
<sst xmlns="http://schemas.openxmlformats.org/spreadsheetml/2006/main" count="128" uniqueCount="19">
  <si>
    <t>pt1_cam1_X</t>
  </si>
  <si>
    <t>pt1_cam1_Y</t>
  </si>
  <si>
    <t>pt2_cam1_X</t>
  </si>
  <si>
    <t>pt2_cam1_Y</t>
  </si>
  <si>
    <t>wristx</t>
  </si>
  <si>
    <t>wristy</t>
  </si>
  <si>
    <t>wristang</t>
  </si>
  <si>
    <t>stroke</t>
  </si>
  <si>
    <t>down</t>
  </si>
  <si>
    <t>up</t>
  </si>
  <si>
    <t>run</t>
  </si>
  <si>
    <t>vel</t>
  </si>
  <si>
    <t>down dur</t>
  </si>
  <si>
    <t>up dur</t>
  </si>
  <si>
    <t>down vel</t>
  </si>
  <si>
    <t>up vel</t>
  </si>
  <si>
    <t>amplitude</t>
  </si>
  <si>
    <t>freq</t>
  </si>
  <si>
    <t>duration (# of frames)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</si>
</sst>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85B9-9B45-4F22-9F9D-60CAE3EBE3B3}">
  <dimension ref="A1:R131"/>
  <sheetViews>
    <sheetView tabSelected="1" workbookViewId="0">
      <selection activeCell="N2" sqref="N2"/>
    </sheetView>
  </sheetViews>
  <sheetFormatPr defaultRowHeight="14.6" x14ac:dyDescent="0.4"/>
  <cols>
    <col min="10" max="10" width="19.3046875" bestFit="1" customWidth="1"/>
    <col min="13" max="13" width="9.53515625" bestFit="1" customWidth="1"/>
  </cols>
  <sheetData>
    <row r="1" spans="1:1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18</v>
      </c>
      <c r="K1" t="s">
        <v>11</v>
      </c>
      <c r="L1" t="s">
        <v>10</v>
      </c>
      <c r="M1" t="s">
        <v>16</v>
      </c>
      <c r="N1" t="s">
        <v>12</v>
      </c>
      <c r="O1" t="s">
        <v>13</v>
      </c>
      <c r="P1" t="s">
        <v>17</v>
      </c>
      <c r="Q1" t="s">
        <v>14</v>
      </c>
      <c r="R1" t="s">
        <v>15</v>
      </c>
    </row>
    <row r="2" spans="1:18" x14ac:dyDescent="0.4">
      <c r="A2">
        <v>2224</v>
      </c>
      <c r="B2">
        <v>322.76444199999997</v>
      </c>
      <c r="C2">
        <v>479.51347199999998</v>
      </c>
      <c r="D2">
        <v>335.99491599999999</v>
      </c>
      <c r="E2">
        <v>484.92209600000001</v>
      </c>
      <c r="F2">
        <f>D2-B2</f>
        <v>13.230474000000015</v>
      </c>
      <c r="G2">
        <f>E2-C2</f>
        <v>5.4086240000000316</v>
      </c>
      <c r="H2" t="s">
        <v>8</v>
      </c>
      <c r="I2">
        <f t="shared" ref="I2:I9" si="0">DEGREES(ACOS(SUMPRODUCT(F2:G2,F3:G3)/SQRT(SUMSQ(F2:G2))/SQRT(SUMSQ(F3:G3))))</f>
        <v>104.04155684804772</v>
      </c>
      <c r="J2">
        <f>A3-A2</f>
        <v>28</v>
      </c>
      <c r="K2">
        <f>(I2/(J2/119.88))</f>
        <v>445.44649410514143</v>
      </c>
      <c r="L2">
        <v>1</v>
      </c>
      <c r="M2">
        <f>AVERAGE(I2:I9)</f>
        <v>102.34279692184234</v>
      </c>
      <c r="N2">
        <f>AVERAGE(J2,J4,J6,J8)/120</f>
        <v>0.20416666666666666</v>
      </c>
      <c r="O2">
        <f>AVERAGE(J3,J5,J7,J9)/120</f>
        <v>0.29375000000000001</v>
      </c>
      <c r="P2">
        <f>1/(N2+O2)</f>
        <v>2.00836820083682</v>
      </c>
      <c r="Q2">
        <f>M2/N2</f>
        <v>501.27084206616655</v>
      </c>
      <c r="R2">
        <f>M2/O2</f>
        <v>348.4010107977611</v>
      </c>
    </row>
    <row r="3" spans="1:18" x14ac:dyDescent="0.4">
      <c r="A3">
        <v>2252</v>
      </c>
      <c r="B3">
        <v>339.13626099999999</v>
      </c>
      <c r="C3">
        <v>448.81079499999998</v>
      </c>
      <c r="D3">
        <v>341.57998500000002</v>
      </c>
      <c r="E3">
        <v>431.838278</v>
      </c>
      <c r="F3">
        <f t="shared" ref="F3:F67" si="1">D3-B3</f>
        <v>2.4437240000000315</v>
      </c>
      <c r="G3">
        <f t="shared" ref="G3:G67" si="2">E3-C3</f>
        <v>-16.972516999999982</v>
      </c>
      <c r="H3" t="s">
        <v>9</v>
      </c>
      <c r="I3">
        <f t="shared" si="0"/>
        <v>116.04353555075642</v>
      </c>
      <c r="J3">
        <f t="shared" ref="J2:J9" si="3">A4-A3</f>
        <v>27</v>
      </c>
      <c r="K3">
        <f>(I3/(J3/119.88))</f>
        <v>515.23329784535849</v>
      </c>
      <c r="L3">
        <v>1</v>
      </c>
    </row>
    <row r="4" spans="1:18" x14ac:dyDescent="0.4">
      <c r="A4">
        <v>2279</v>
      </c>
      <c r="B4">
        <v>348.75842399999999</v>
      </c>
      <c r="C4">
        <v>426.375022</v>
      </c>
      <c r="D4">
        <v>361.81707299999999</v>
      </c>
      <c r="E4">
        <v>435.26191899999998</v>
      </c>
      <c r="F4">
        <f t="shared" si="1"/>
        <v>13.058649000000003</v>
      </c>
      <c r="G4">
        <f t="shared" si="2"/>
        <v>8.8868969999999763</v>
      </c>
      <c r="H4" t="s">
        <v>8</v>
      </c>
      <c r="I4">
        <f t="shared" si="0"/>
        <v>105.33218987955557</v>
      </c>
      <c r="J4">
        <f t="shared" si="3"/>
        <v>24</v>
      </c>
      <c r="K4">
        <f>(I4/(J4/119.88))</f>
        <v>526.13428844838006</v>
      </c>
      <c r="L4">
        <v>1</v>
      </c>
    </row>
    <row r="5" spans="1:18" x14ac:dyDescent="0.4">
      <c r="A5">
        <v>2303</v>
      </c>
      <c r="B5">
        <v>350.62528700000001</v>
      </c>
      <c r="C5">
        <v>403.168925</v>
      </c>
      <c r="D5">
        <v>354.56742600000001</v>
      </c>
      <c r="E5">
        <v>391.65786600000001</v>
      </c>
      <c r="F5">
        <f t="shared" si="1"/>
        <v>3.9421389999999974</v>
      </c>
      <c r="G5">
        <f t="shared" si="2"/>
        <v>-11.511058999999989</v>
      </c>
      <c r="H5" t="s">
        <v>9</v>
      </c>
      <c r="I5">
        <f t="shared" si="0"/>
        <v>98.816653311809347</v>
      </c>
      <c r="J5">
        <f t="shared" si="3"/>
        <v>26</v>
      </c>
      <c r="K5">
        <f t="shared" ref="K3:K67" si="4">(I5/(J5/119.88))</f>
        <v>455.62078457768092</v>
      </c>
      <c r="L5">
        <v>1</v>
      </c>
    </row>
    <row r="6" spans="1:18" x14ac:dyDescent="0.4">
      <c r="A6">
        <v>2329</v>
      </c>
      <c r="B6">
        <v>334.61537600000003</v>
      </c>
      <c r="C6">
        <v>377.153932</v>
      </c>
      <c r="D6">
        <v>348.05082900000002</v>
      </c>
      <c r="E6">
        <v>384.21404799999999</v>
      </c>
      <c r="F6">
        <f t="shared" si="1"/>
        <v>13.435452999999995</v>
      </c>
      <c r="G6">
        <f t="shared" si="2"/>
        <v>7.0601159999999936</v>
      </c>
      <c r="H6" t="s">
        <v>8</v>
      </c>
      <c r="I6">
        <f t="shared" si="0"/>
        <v>94.52238655089414</v>
      </c>
      <c r="J6">
        <f t="shared" si="3"/>
        <v>23</v>
      </c>
      <c r="K6">
        <f t="shared" si="4"/>
        <v>492.66711737918212</v>
      </c>
      <c r="L6">
        <v>1</v>
      </c>
    </row>
    <row r="7" spans="1:18" x14ac:dyDescent="0.4">
      <c r="A7">
        <v>2352</v>
      </c>
      <c r="B7">
        <v>320.16228799999999</v>
      </c>
      <c r="C7">
        <v>358.02533599999998</v>
      </c>
      <c r="D7">
        <v>324.81061499999998</v>
      </c>
      <c r="E7">
        <v>347.17936099999997</v>
      </c>
      <c r="F7">
        <f t="shared" si="1"/>
        <v>4.6483269999999948</v>
      </c>
      <c r="G7">
        <f t="shared" si="2"/>
        <v>-10.84597500000001</v>
      </c>
      <c r="H7" t="s">
        <v>9</v>
      </c>
      <c r="I7">
        <f t="shared" si="0"/>
        <v>101.89324868999485</v>
      </c>
      <c r="J7">
        <f t="shared" si="3"/>
        <v>36</v>
      </c>
      <c r="K7">
        <f t="shared" si="4"/>
        <v>339.30451813768286</v>
      </c>
      <c r="L7">
        <v>1</v>
      </c>
    </row>
    <row r="8" spans="1:18" x14ac:dyDescent="0.4">
      <c r="A8">
        <v>2388</v>
      </c>
      <c r="B8">
        <v>301.139904</v>
      </c>
      <c r="C8">
        <v>339.81228299999998</v>
      </c>
      <c r="D8">
        <v>315.80001199999998</v>
      </c>
      <c r="E8">
        <v>350.112549</v>
      </c>
      <c r="F8">
        <f t="shared" si="1"/>
        <v>14.66010799999998</v>
      </c>
      <c r="G8">
        <f t="shared" si="2"/>
        <v>10.300266000000022</v>
      </c>
      <c r="H8" t="s">
        <v>8</v>
      </c>
      <c r="I8">
        <f t="shared" si="0"/>
        <v>99.566343970876446</v>
      </c>
      <c r="J8">
        <f t="shared" si="3"/>
        <v>23</v>
      </c>
      <c r="K8">
        <f t="shared" si="4"/>
        <v>518.95710066211598</v>
      </c>
      <c r="L8">
        <v>1</v>
      </c>
    </row>
    <row r="9" spans="1:18" x14ac:dyDescent="0.4">
      <c r="A9">
        <v>2411</v>
      </c>
      <c r="B9">
        <v>290.65038199999998</v>
      </c>
      <c r="C9">
        <v>324.04573199999999</v>
      </c>
      <c r="D9">
        <v>296.1807</v>
      </c>
      <c r="E9">
        <v>312.46456499999999</v>
      </c>
      <c r="F9">
        <f t="shared" si="1"/>
        <v>5.5303180000000225</v>
      </c>
      <c r="G9">
        <f t="shared" si="2"/>
        <v>-11.581166999999994</v>
      </c>
      <c r="H9" t="s">
        <v>9</v>
      </c>
      <c r="I9">
        <f t="shared" si="0"/>
        <v>98.526460572804268</v>
      </c>
      <c r="J9">
        <f t="shared" si="3"/>
        <v>52</v>
      </c>
      <c r="K9">
        <f t="shared" si="4"/>
        <v>227.14138641284185</v>
      </c>
      <c r="L9">
        <v>1</v>
      </c>
    </row>
    <row r="10" spans="1:18" x14ac:dyDescent="0.4">
      <c r="A10">
        <v>2463</v>
      </c>
      <c r="B10">
        <v>281.81458800000001</v>
      </c>
      <c r="C10">
        <v>310.58489900000001</v>
      </c>
      <c r="D10">
        <v>295.98999900000001</v>
      </c>
      <c r="E10">
        <v>320.16513200000003</v>
      </c>
      <c r="F10">
        <f t="shared" si="1"/>
        <v>14.175410999999997</v>
      </c>
      <c r="G10">
        <f t="shared" si="2"/>
        <v>9.5802330000000211</v>
      </c>
    </row>
    <row r="12" spans="1:18" x14ac:dyDescent="0.4">
      <c r="A12">
        <v>1990</v>
      </c>
      <c r="B12">
        <v>432.31837300000001</v>
      </c>
      <c r="C12">
        <v>494.47533299999998</v>
      </c>
      <c r="D12">
        <v>439.52311900000001</v>
      </c>
      <c r="E12">
        <v>499.218254</v>
      </c>
      <c r="F12">
        <f t="shared" si="1"/>
        <v>7.2047460000000001</v>
      </c>
      <c r="G12">
        <f t="shared" si="2"/>
        <v>4.7429210000000239</v>
      </c>
      <c r="H12" t="s">
        <v>8</v>
      </c>
      <c r="I12">
        <f t="shared" ref="I12:I23" si="5">DEGREES(ACOS(SUMPRODUCT(F12:G12,F13:G13)/SQRT(SUMSQ(F12:G12))/SQRT(SUMSQ(F13:G13))))</f>
        <v>83.730475281804189</v>
      </c>
      <c r="J12">
        <f t="shared" ref="J12:J23" si="6">A13-A12</f>
        <v>16</v>
      </c>
      <c r="K12">
        <f t="shared" si="4"/>
        <v>627.35058604891776</v>
      </c>
      <c r="L12">
        <v>2</v>
      </c>
      <c r="M12">
        <f>AVERAGE(I12:I23)</f>
        <v>104.25134053929357</v>
      </c>
      <c r="N12">
        <f>AVERAGE(J12,J14,J16,J18,J20,J22)/120</f>
        <v>0.14583333333333334</v>
      </c>
      <c r="O12">
        <f>AVERAGE(J13,J15,J17,J19,J21,J23)/120</f>
        <v>0.22083333333333333</v>
      </c>
      <c r="P12">
        <f>1/(N12+O12)</f>
        <v>2.7272727272727271</v>
      </c>
      <c r="Q12">
        <f>M12/N12</f>
        <v>714.86633512658443</v>
      </c>
      <c r="R12">
        <f>M12/O12</f>
        <v>472.08154206472557</v>
      </c>
    </row>
    <row r="13" spans="1:18" x14ac:dyDescent="0.4">
      <c r="A13">
        <v>2006</v>
      </c>
      <c r="B13">
        <v>434.93585100000001</v>
      </c>
      <c r="C13">
        <v>483.901478</v>
      </c>
      <c r="D13">
        <v>438.01199800000001</v>
      </c>
      <c r="E13">
        <v>480.18657300000001</v>
      </c>
      <c r="F13">
        <f t="shared" si="1"/>
        <v>3.0761469999999917</v>
      </c>
      <c r="G13">
        <f t="shared" si="2"/>
        <v>-3.7149049999999875</v>
      </c>
      <c r="H13" t="s">
        <v>9</v>
      </c>
      <c r="I13">
        <f t="shared" si="5"/>
        <v>87.025033034902606</v>
      </c>
      <c r="J13">
        <f t="shared" si="6"/>
        <v>28</v>
      </c>
      <c r="K13">
        <f t="shared" si="4"/>
        <v>372.59146286514726</v>
      </c>
      <c r="L13">
        <v>2</v>
      </c>
    </row>
    <row r="14" spans="1:18" x14ac:dyDescent="0.4">
      <c r="A14">
        <v>2034</v>
      </c>
      <c r="B14">
        <v>441.98977300000001</v>
      </c>
      <c r="C14">
        <v>472.65899999999999</v>
      </c>
      <c r="D14">
        <v>447.77080799999999</v>
      </c>
      <c r="E14">
        <v>476.96046999999999</v>
      </c>
      <c r="F14">
        <f t="shared" si="1"/>
        <v>5.7810349999999744</v>
      </c>
      <c r="G14">
        <f t="shared" si="2"/>
        <v>4.3014699999999948</v>
      </c>
      <c r="H14" t="s">
        <v>8</v>
      </c>
      <c r="I14">
        <f t="shared" si="5"/>
        <v>110.9554063527593</v>
      </c>
      <c r="J14">
        <f t="shared" si="6"/>
        <v>16</v>
      </c>
      <c r="K14">
        <f t="shared" si="4"/>
        <v>831.3333820980489</v>
      </c>
      <c r="L14">
        <v>2</v>
      </c>
    </row>
    <row r="15" spans="1:18" x14ac:dyDescent="0.4">
      <c r="A15">
        <v>2050</v>
      </c>
      <c r="B15">
        <v>448.14120000000003</v>
      </c>
      <c r="C15">
        <v>463.83562799999999</v>
      </c>
      <c r="D15">
        <v>450.15267799999998</v>
      </c>
      <c r="E15">
        <v>456.67777599999999</v>
      </c>
      <c r="F15">
        <f t="shared" si="1"/>
        <v>2.0114779999999541</v>
      </c>
      <c r="G15">
        <f t="shared" si="2"/>
        <v>-7.1578519999999912</v>
      </c>
      <c r="H15" t="s">
        <v>9</v>
      </c>
      <c r="I15">
        <f t="shared" si="5"/>
        <v>122.13905672283268</v>
      </c>
      <c r="J15">
        <f t="shared" si="6"/>
        <v>27</v>
      </c>
      <c r="K15">
        <f t="shared" si="4"/>
        <v>542.29741184937711</v>
      </c>
      <c r="L15">
        <v>2</v>
      </c>
    </row>
    <row r="16" spans="1:18" x14ac:dyDescent="0.4">
      <c r="A16">
        <v>2077</v>
      </c>
      <c r="B16">
        <v>451.10254300000003</v>
      </c>
      <c r="C16">
        <v>454.97843</v>
      </c>
      <c r="D16">
        <v>457.02522699999997</v>
      </c>
      <c r="E16">
        <v>461.51833800000003</v>
      </c>
      <c r="F16">
        <f t="shared" si="1"/>
        <v>5.922683999999947</v>
      </c>
      <c r="G16">
        <f t="shared" si="2"/>
        <v>6.5399080000000254</v>
      </c>
      <c r="H16" t="s">
        <v>8</v>
      </c>
      <c r="I16">
        <f t="shared" si="5"/>
        <v>110.45754048234652</v>
      </c>
      <c r="J16">
        <f t="shared" si="6"/>
        <v>15</v>
      </c>
      <c r="K16">
        <f t="shared" si="4"/>
        <v>882.77666353491327</v>
      </c>
      <c r="L16">
        <v>2</v>
      </c>
    </row>
    <row r="17" spans="1:18" x14ac:dyDescent="0.4">
      <c r="A17">
        <v>2092</v>
      </c>
      <c r="B17">
        <v>449.61574899999999</v>
      </c>
      <c r="C17">
        <v>450.249461</v>
      </c>
      <c r="D17">
        <v>453.78770300000002</v>
      </c>
      <c r="E17">
        <v>442.19330100000002</v>
      </c>
      <c r="F17">
        <f t="shared" si="1"/>
        <v>4.1719540000000279</v>
      </c>
      <c r="G17">
        <f t="shared" si="2"/>
        <v>-8.0561599999999771</v>
      </c>
      <c r="H17" t="s">
        <v>9</v>
      </c>
      <c r="I17">
        <f t="shared" si="5"/>
        <v>98.198078980199085</v>
      </c>
      <c r="J17">
        <f t="shared" si="6"/>
        <v>25</v>
      </c>
      <c r="K17">
        <f t="shared" si="4"/>
        <v>470.8794283258506</v>
      </c>
      <c r="L17">
        <v>2</v>
      </c>
    </row>
    <row r="18" spans="1:18" x14ac:dyDescent="0.4">
      <c r="A18">
        <v>2117</v>
      </c>
      <c r="B18">
        <v>444.71535899999998</v>
      </c>
      <c r="C18">
        <v>440.66751399999998</v>
      </c>
      <c r="D18">
        <v>453.58903800000002</v>
      </c>
      <c r="E18">
        <v>447.014791</v>
      </c>
      <c r="F18">
        <f t="shared" si="1"/>
        <v>8.8736790000000383</v>
      </c>
      <c r="G18">
        <f t="shared" si="2"/>
        <v>6.3472770000000196</v>
      </c>
      <c r="H18" t="s">
        <v>8</v>
      </c>
      <c r="I18">
        <f t="shared" si="5"/>
        <v>113.74217787865317</v>
      </c>
      <c r="J18">
        <f t="shared" si="6"/>
        <v>21</v>
      </c>
      <c r="K18">
        <f t="shared" si="4"/>
        <v>649.30534686156864</v>
      </c>
      <c r="L18">
        <v>2</v>
      </c>
    </row>
    <row r="19" spans="1:18" x14ac:dyDescent="0.4">
      <c r="A19">
        <v>2138</v>
      </c>
      <c r="B19">
        <v>430.66167799999999</v>
      </c>
      <c r="C19">
        <v>431.03090600000002</v>
      </c>
      <c r="D19">
        <v>432.85924999999997</v>
      </c>
      <c r="E19">
        <v>420.542528</v>
      </c>
      <c r="F19">
        <f t="shared" si="1"/>
        <v>2.1975719999999797</v>
      </c>
      <c r="G19">
        <f t="shared" si="2"/>
        <v>-10.488378000000012</v>
      </c>
      <c r="H19" t="s">
        <v>9</v>
      </c>
      <c r="I19">
        <f t="shared" si="5"/>
        <v>117.52656577669707</v>
      </c>
      <c r="J19">
        <f t="shared" si="6"/>
        <v>26</v>
      </c>
      <c r="K19">
        <f t="shared" si="4"/>
        <v>541.88787328117098</v>
      </c>
      <c r="L19">
        <v>2</v>
      </c>
    </row>
    <row r="20" spans="1:18" x14ac:dyDescent="0.4">
      <c r="A20">
        <v>2164</v>
      </c>
      <c r="B20">
        <v>410.60425199999997</v>
      </c>
      <c r="C20">
        <v>418.27773000000002</v>
      </c>
      <c r="D20">
        <v>419.90614599999998</v>
      </c>
      <c r="E20">
        <v>425.90759000000003</v>
      </c>
      <c r="F20">
        <f t="shared" si="1"/>
        <v>9.3018940000000043</v>
      </c>
      <c r="G20">
        <f t="shared" si="2"/>
        <v>7.6298600000000079</v>
      </c>
      <c r="H20" t="s">
        <v>8</v>
      </c>
      <c r="I20">
        <f t="shared" si="5"/>
        <v>115.21192822947999</v>
      </c>
      <c r="J20">
        <f t="shared" si="6"/>
        <v>20</v>
      </c>
      <c r="K20">
        <f t="shared" si="4"/>
        <v>690.58029780750303</v>
      </c>
      <c r="L20">
        <v>2</v>
      </c>
    </row>
    <row r="21" spans="1:18" x14ac:dyDescent="0.4">
      <c r="A21">
        <v>2184</v>
      </c>
      <c r="B21">
        <v>404.46500200000003</v>
      </c>
      <c r="C21">
        <v>407.81882100000001</v>
      </c>
      <c r="D21">
        <v>406.60443700000002</v>
      </c>
      <c r="E21">
        <v>399.33167300000002</v>
      </c>
      <c r="F21">
        <f t="shared" si="1"/>
        <v>2.1394349999999918</v>
      </c>
      <c r="G21">
        <f t="shared" si="2"/>
        <v>-8.4871479999999906</v>
      </c>
      <c r="H21" t="s">
        <v>9</v>
      </c>
      <c r="I21">
        <f t="shared" si="5"/>
        <v>116.99702724764593</v>
      </c>
      <c r="J21">
        <f t="shared" si="6"/>
        <v>20</v>
      </c>
      <c r="K21">
        <f t="shared" si="4"/>
        <v>701.28018132238969</v>
      </c>
      <c r="L21">
        <v>2</v>
      </c>
    </row>
    <row r="22" spans="1:18" x14ac:dyDescent="0.4">
      <c r="A22">
        <v>2204</v>
      </c>
      <c r="B22">
        <v>405.67424799999998</v>
      </c>
      <c r="C22">
        <v>397.016997</v>
      </c>
      <c r="D22">
        <v>412.83670599999999</v>
      </c>
      <c r="E22">
        <v>403.27519699999999</v>
      </c>
      <c r="F22">
        <f t="shared" si="1"/>
        <v>7.1624580000000151</v>
      </c>
      <c r="G22">
        <f t="shared" si="2"/>
        <v>6.258199999999988</v>
      </c>
      <c r="H22" t="s">
        <v>8</v>
      </c>
      <c r="I22">
        <f t="shared" si="5"/>
        <v>94.128718749546508</v>
      </c>
      <c r="J22">
        <f t="shared" si="6"/>
        <v>17</v>
      </c>
      <c r="K22">
        <f t="shared" si="4"/>
        <v>663.77357668797856</v>
      </c>
      <c r="L22">
        <v>2</v>
      </c>
    </row>
    <row r="23" spans="1:18" x14ac:dyDescent="0.4">
      <c r="A23">
        <v>2221</v>
      </c>
      <c r="B23">
        <v>412.278593</v>
      </c>
      <c r="C23">
        <v>384.41486900000001</v>
      </c>
      <c r="D23">
        <v>419.90614599999998</v>
      </c>
      <c r="E23">
        <v>374.29887400000001</v>
      </c>
      <c r="F23">
        <f t="shared" si="1"/>
        <v>7.6275529999999776</v>
      </c>
      <c r="G23">
        <f t="shared" si="2"/>
        <v>-10.115994999999998</v>
      </c>
      <c r="H23" t="s">
        <v>9</v>
      </c>
      <c r="I23">
        <f t="shared" si="5"/>
        <v>80.904077734655942</v>
      </c>
      <c r="J23">
        <f t="shared" si="6"/>
        <v>33</v>
      </c>
      <c r="K23">
        <f t="shared" si="4"/>
        <v>293.90244966153193</v>
      </c>
      <c r="L23">
        <v>2</v>
      </c>
    </row>
    <row r="24" spans="1:18" x14ac:dyDescent="0.4">
      <c r="A24">
        <v>2254</v>
      </c>
      <c r="B24">
        <v>445.66542900000002</v>
      </c>
      <c r="C24">
        <v>368.36935699999998</v>
      </c>
      <c r="D24">
        <v>458.894789</v>
      </c>
      <c r="E24">
        <v>375.380065</v>
      </c>
      <c r="F24">
        <f t="shared" si="1"/>
        <v>13.229359999999986</v>
      </c>
      <c r="G24">
        <f t="shared" si="2"/>
        <v>7.0107080000000224</v>
      </c>
    </row>
    <row r="26" spans="1:18" x14ac:dyDescent="0.4">
      <c r="A26">
        <v>8136</v>
      </c>
      <c r="B26">
        <v>721.95231200000001</v>
      </c>
      <c r="C26">
        <v>380.75709499999999</v>
      </c>
      <c r="D26">
        <v>729.96381699999995</v>
      </c>
      <c r="E26">
        <v>384.36100399999998</v>
      </c>
      <c r="F26">
        <f t="shared" si="1"/>
        <v>8.0115049999999428</v>
      </c>
      <c r="G26">
        <f t="shared" si="2"/>
        <v>3.6039089999999874</v>
      </c>
      <c r="H26" t="s">
        <v>8</v>
      </c>
      <c r="I26">
        <f t="shared" ref="I26:I41" si="7">DEGREES(ACOS(SUMPRODUCT(F26:G26,F27:G27)/SQRT(SUMSQ(F26:G26))/SQRT(SUMSQ(F27:G27))))</f>
        <v>93.18493814254127</v>
      </c>
      <c r="J26">
        <f t="shared" ref="J26:J41" si="8">A27-A26</f>
        <v>21</v>
      </c>
      <c r="K26">
        <f t="shared" si="4"/>
        <v>531.95287545370707</v>
      </c>
      <c r="L26">
        <v>3</v>
      </c>
      <c r="M26">
        <f>AVERAGE(I26:I41)</f>
        <v>93.124089745841019</v>
      </c>
      <c r="N26">
        <f>AVERAGE(J26,J28,J30,J32,J34,J36,J38,J40)/120</f>
        <v>0.1875</v>
      </c>
      <c r="O26">
        <f>AVERAGE(J27,J29,J31,J33,J35,J37,J39,J41)/120</f>
        <v>0.26354166666666667</v>
      </c>
      <c r="P26">
        <f>1/(N26+O26)</f>
        <v>2.2170900692840645</v>
      </c>
      <c r="Q26">
        <f>M26/N26</f>
        <v>496.66181197781879</v>
      </c>
      <c r="R26">
        <f>M26/O26</f>
        <v>353.35622986564181</v>
      </c>
    </row>
    <row r="27" spans="1:18" x14ac:dyDescent="0.4">
      <c r="A27">
        <v>8157</v>
      </c>
      <c r="B27">
        <v>717.94655999999998</v>
      </c>
      <c r="C27">
        <v>361.50694600000003</v>
      </c>
      <c r="D27">
        <v>720.61706200000003</v>
      </c>
      <c r="E27">
        <v>354.56282800000002</v>
      </c>
      <c r="F27">
        <f t="shared" si="1"/>
        <v>2.6705020000000559</v>
      </c>
      <c r="G27">
        <f t="shared" si="2"/>
        <v>-6.9441180000000031</v>
      </c>
      <c r="H27" t="s">
        <v>9</v>
      </c>
      <c r="I27">
        <f t="shared" si="7"/>
        <v>94.548310575365164</v>
      </c>
      <c r="J27">
        <f t="shared" si="8"/>
        <v>18</v>
      </c>
      <c r="K27">
        <f t="shared" si="4"/>
        <v>629.69174843193196</v>
      </c>
      <c r="L27">
        <v>3</v>
      </c>
    </row>
    <row r="28" spans="1:18" x14ac:dyDescent="0.4">
      <c r="A28">
        <v>8175</v>
      </c>
      <c r="B28">
        <v>720.33093699999995</v>
      </c>
      <c r="C28">
        <v>350.43151799999998</v>
      </c>
      <c r="D28">
        <v>727.67481599999996</v>
      </c>
      <c r="E28">
        <v>353.94752699999998</v>
      </c>
      <c r="F28">
        <f t="shared" si="1"/>
        <v>7.3438790000000154</v>
      </c>
      <c r="G28">
        <f t="shared" si="2"/>
        <v>3.5160089999999968</v>
      </c>
      <c r="H28" t="s">
        <v>8</v>
      </c>
      <c r="I28">
        <f t="shared" si="7"/>
        <v>106.16138516346895</v>
      </c>
      <c r="J28">
        <f t="shared" si="8"/>
        <v>17</v>
      </c>
      <c r="K28">
        <f t="shared" si="4"/>
        <v>748.62510902333281</v>
      </c>
      <c r="L28">
        <v>3</v>
      </c>
    </row>
    <row r="29" spans="1:18" x14ac:dyDescent="0.4">
      <c r="A29">
        <v>8192</v>
      </c>
      <c r="B29">
        <v>725.95806500000003</v>
      </c>
      <c r="C29">
        <v>341.90519599999999</v>
      </c>
      <c r="D29">
        <v>727.19794000000002</v>
      </c>
      <c r="E29">
        <v>334.43367699999999</v>
      </c>
      <c r="F29">
        <f t="shared" si="1"/>
        <v>1.2398749999999836</v>
      </c>
      <c r="G29">
        <f t="shared" si="2"/>
        <v>-7.4715190000000007</v>
      </c>
      <c r="H29" t="s">
        <v>9</v>
      </c>
      <c r="I29">
        <f t="shared" si="7"/>
        <v>107.91723420660965</v>
      </c>
      <c r="J29">
        <f t="shared" si="8"/>
        <v>29</v>
      </c>
      <c r="K29">
        <f t="shared" si="4"/>
        <v>446.1075185064953</v>
      </c>
      <c r="L29">
        <v>3</v>
      </c>
    </row>
    <row r="30" spans="1:18" x14ac:dyDescent="0.4">
      <c r="A30">
        <v>8221</v>
      </c>
      <c r="B30">
        <v>746.61251600000003</v>
      </c>
      <c r="C30">
        <v>336.83914299999998</v>
      </c>
      <c r="D30">
        <v>753.56429800000001</v>
      </c>
      <c r="E30">
        <v>340.43328500000001</v>
      </c>
      <c r="F30">
        <f t="shared" si="1"/>
        <v>6.9517819999999801</v>
      </c>
      <c r="G30">
        <f t="shared" si="2"/>
        <v>3.5941420000000335</v>
      </c>
      <c r="H30" t="s">
        <v>8</v>
      </c>
      <c r="I30">
        <f t="shared" si="7"/>
        <v>100.11543136138582</v>
      </c>
      <c r="J30">
        <f t="shared" si="8"/>
        <v>19</v>
      </c>
      <c r="K30">
        <f t="shared" si="4"/>
        <v>631.67567955804896</v>
      </c>
      <c r="L30">
        <v>3</v>
      </c>
    </row>
    <row r="31" spans="1:18" x14ac:dyDescent="0.4">
      <c r="A31">
        <v>8240</v>
      </c>
      <c r="B31">
        <v>761.55982400000005</v>
      </c>
      <c r="C31">
        <v>328.21581099999997</v>
      </c>
      <c r="D31">
        <v>763.43540199999995</v>
      </c>
      <c r="E31">
        <v>322.16576700000002</v>
      </c>
      <c r="F31">
        <f t="shared" si="1"/>
        <v>1.8755779999999049</v>
      </c>
      <c r="G31">
        <f t="shared" si="2"/>
        <v>-6.0500439999999571</v>
      </c>
      <c r="H31" t="s">
        <v>9</v>
      </c>
      <c r="I31">
        <f t="shared" si="7"/>
        <v>94.329184812364304</v>
      </c>
      <c r="J31">
        <f t="shared" si="8"/>
        <v>23</v>
      </c>
      <c r="K31">
        <f t="shared" si="4"/>
        <v>491.6601163176623</v>
      </c>
      <c r="L31">
        <v>3</v>
      </c>
    </row>
    <row r="32" spans="1:18" x14ac:dyDescent="0.4">
      <c r="A32">
        <v>8263</v>
      </c>
      <c r="B32">
        <v>780.44957899999997</v>
      </c>
      <c r="C32">
        <v>323.46220499999998</v>
      </c>
      <c r="D32">
        <v>788.42078800000002</v>
      </c>
      <c r="E32">
        <v>326.61069700000002</v>
      </c>
      <c r="F32">
        <f t="shared" si="1"/>
        <v>7.9712090000000444</v>
      </c>
      <c r="G32">
        <f t="shared" si="2"/>
        <v>3.1484920000000329</v>
      </c>
      <c r="H32" t="s">
        <v>8</v>
      </c>
      <c r="I32">
        <f t="shared" si="7"/>
        <v>66.993695230511676</v>
      </c>
      <c r="J32">
        <f t="shared" si="8"/>
        <v>15</v>
      </c>
      <c r="K32">
        <f t="shared" si="4"/>
        <v>535.41361228224923</v>
      </c>
      <c r="L32">
        <v>3</v>
      </c>
    </row>
    <row r="33" spans="1:18" x14ac:dyDescent="0.4">
      <c r="A33">
        <v>8278</v>
      </c>
      <c r="B33">
        <v>791.03320099999996</v>
      </c>
      <c r="C33">
        <v>319.51115600000003</v>
      </c>
      <c r="D33">
        <v>798.26757499999997</v>
      </c>
      <c r="E33">
        <v>312.16467499999999</v>
      </c>
      <c r="F33">
        <f t="shared" si="1"/>
        <v>7.2343740000000025</v>
      </c>
      <c r="G33">
        <f t="shared" si="2"/>
        <v>-7.3464810000000398</v>
      </c>
      <c r="H33" t="s">
        <v>9</v>
      </c>
      <c r="I33">
        <f t="shared" si="7"/>
        <v>72.739279034442873</v>
      </c>
      <c r="J33">
        <f t="shared" si="8"/>
        <v>33</v>
      </c>
      <c r="K33">
        <f t="shared" si="4"/>
        <v>264.24196274693975</v>
      </c>
      <c r="L33">
        <v>3</v>
      </c>
    </row>
    <row r="34" spans="1:18" x14ac:dyDescent="0.4">
      <c r="A34">
        <v>8311</v>
      </c>
      <c r="B34">
        <v>827.68098199999997</v>
      </c>
      <c r="C34">
        <v>319.29233599999998</v>
      </c>
      <c r="D34">
        <v>833.63520000000005</v>
      </c>
      <c r="E34">
        <v>322.36537399999997</v>
      </c>
      <c r="F34">
        <f t="shared" si="1"/>
        <v>5.9542180000000826</v>
      </c>
      <c r="G34">
        <f t="shared" si="2"/>
        <v>3.0730379999999968</v>
      </c>
      <c r="H34" t="s">
        <v>8</v>
      </c>
      <c r="I34">
        <f t="shared" si="7"/>
        <v>92.942598730124644</v>
      </c>
      <c r="J34">
        <f t="shared" si="8"/>
        <v>24</v>
      </c>
      <c r="K34">
        <f t="shared" si="4"/>
        <v>464.24828065697255</v>
      </c>
      <c r="L34">
        <v>3</v>
      </c>
    </row>
    <row r="35" spans="1:18" x14ac:dyDescent="0.4">
      <c r="A35">
        <v>8335</v>
      </c>
      <c r="B35">
        <v>850.03528400000005</v>
      </c>
      <c r="C35">
        <v>315.14545700000002</v>
      </c>
      <c r="D35">
        <v>854.48109999999997</v>
      </c>
      <c r="E35">
        <v>305.32474400000001</v>
      </c>
      <c r="F35">
        <f t="shared" si="1"/>
        <v>4.4458159999999225</v>
      </c>
      <c r="G35">
        <f t="shared" si="2"/>
        <v>-9.820713000000012</v>
      </c>
      <c r="H35" t="s">
        <v>9</v>
      </c>
      <c r="I35">
        <f t="shared" si="7"/>
        <v>83.617558191477869</v>
      </c>
      <c r="J35">
        <f t="shared" si="8"/>
        <v>36</v>
      </c>
      <c r="K35">
        <f t="shared" si="4"/>
        <v>278.44646877762131</v>
      </c>
      <c r="L35">
        <v>3</v>
      </c>
    </row>
    <row r="36" spans="1:18" x14ac:dyDescent="0.4">
      <c r="A36">
        <v>8371</v>
      </c>
      <c r="B36">
        <v>892.76589000000001</v>
      </c>
      <c r="C36">
        <v>319.65947</v>
      </c>
      <c r="D36">
        <v>900.60683500000005</v>
      </c>
      <c r="E36">
        <v>322.203172</v>
      </c>
      <c r="F36">
        <f t="shared" si="1"/>
        <v>7.8409450000000334</v>
      </c>
      <c r="G36">
        <f t="shared" si="2"/>
        <v>2.5437019999999961</v>
      </c>
      <c r="H36" t="s">
        <v>8</v>
      </c>
      <c r="I36">
        <f t="shared" si="7"/>
        <v>78.888569314800876</v>
      </c>
      <c r="J36">
        <f t="shared" si="8"/>
        <v>22</v>
      </c>
      <c r="K36">
        <f t="shared" si="4"/>
        <v>429.87098588446952</v>
      </c>
      <c r="L36">
        <v>3</v>
      </c>
    </row>
    <row r="37" spans="1:18" x14ac:dyDescent="0.4">
      <c r="A37">
        <v>8393</v>
      </c>
      <c r="B37">
        <v>914.03053299999999</v>
      </c>
      <c r="C37">
        <v>319.77509300000003</v>
      </c>
      <c r="D37">
        <v>919.11146499999995</v>
      </c>
      <c r="E37">
        <v>310.64089000000001</v>
      </c>
      <c r="F37">
        <f t="shared" si="1"/>
        <v>5.0809319999999616</v>
      </c>
      <c r="G37">
        <f t="shared" si="2"/>
        <v>-9.1342030000000136</v>
      </c>
      <c r="H37" t="s">
        <v>9</v>
      </c>
      <c r="I37">
        <f t="shared" si="7"/>
        <v>100.49721154431987</v>
      </c>
      <c r="J37">
        <f t="shared" si="8"/>
        <v>38</v>
      </c>
      <c r="K37">
        <f t="shared" si="4"/>
        <v>317.04225578771224</v>
      </c>
      <c r="L37">
        <v>3</v>
      </c>
    </row>
    <row r="38" spans="1:18" x14ac:dyDescent="0.4">
      <c r="A38">
        <v>8431</v>
      </c>
      <c r="B38">
        <v>946.351989</v>
      </c>
      <c r="C38">
        <v>316.85313100000002</v>
      </c>
      <c r="D38">
        <v>951.40736600000002</v>
      </c>
      <c r="E38">
        <v>321.03268200000002</v>
      </c>
      <c r="F38">
        <f t="shared" si="1"/>
        <v>5.0553770000000213</v>
      </c>
      <c r="G38">
        <f t="shared" si="2"/>
        <v>4.1795510000000036</v>
      </c>
      <c r="H38" t="s">
        <v>8</v>
      </c>
      <c r="I38">
        <f t="shared" si="7"/>
        <v>110.2642136044069</v>
      </c>
      <c r="J38">
        <f t="shared" si="8"/>
        <v>34</v>
      </c>
      <c r="K38">
        <f t="shared" si="4"/>
        <v>388.77864490871468</v>
      </c>
      <c r="L38">
        <v>3</v>
      </c>
    </row>
    <row r="39" spans="1:18" x14ac:dyDescent="0.4">
      <c r="A39">
        <v>8465</v>
      </c>
      <c r="B39">
        <v>964.26883899999996</v>
      </c>
      <c r="C39">
        <v>300.82009900000003</v>
      </c>
      <c r="D39">
        <v>968.95249699999999</v>
      </c>
      <c r="E39">
        <v>287.45924000000002</v>
      </c>
      <c r="F39">
        <f t="shared" si="1"/>
        <v>4.6836580000000367</v>
      </c>
      <c r="G39">
        <f t="shared" si="2"/>
        <v>-13.360859000000005</v>
      </c>
      <c r="H39" t="s">
        <v>9</v>
      </c>
      <c r="I39">
        <f t="shared" si="7"/>
        <v>96.494476587793798</v>
      </c>
      <c r="J39">
        <f t="shared" si="8"/>
        <v>46</v>
      </c>
      <c r="K39">
        <f t="shared" si="4"/>
        <v>251.47299681184174</v>
      </c>
      <c r="L39">
        <v>3</v>
      </c>
    </row>
    <row r="40" spans="1:18" x14ac:dyDescent="0.4">
      <c r="A40">
        <v>8511</v>
      </c>
      <c r="B40">
        <v>1015.904061</v>
      </c>
      <c r="C40">
        <v>311.16175199999998</v>
      </c>
      <c r="D40">
        <v>1028.327732</v>
      </c>
      <c r="E40">
        <v>317.17096700000002</v>
      </c>
      <c r="F40">
        <f t="shared" si="1"/>
        <v>12.423671000000013</v>
      </c>
      <c r="G40">
        <f t="shared" si="2"/>
        <v>6.0092150000000402</v>
      </c>
      <c r="H40" t="s">
        <v>8</v>
      </c>
      <c r="I40">
        <f t="shared" si="7"/>
        <v>107.65727446175586</v>
      </c>
      <c r="J40">
        <f t="shared" si="8"/>
        <v>28</v>
      </c>
      <c r="K40">
        <f t="shared" si="4"/>
        <v>460.92693080268901</v>
      </c>
      <c r="L40">
        <v>3</v>
      </c>
    </row>
    <row r="41" spans="1:18" x14ac:dyDescent="0.4">
      <c r="A41">
        <v>8539</v>
      </c>
      <c r="B41">
        <v>1033.115685</v>
      </c>
      <c r="C41">
        <v>298.19063</v>
      </c>
      <c r="D41">
        <v>1035.308673</v>
      </c>
      <c r="E41">
        <v>282.88788499999998</v>
      </c>
      <c r="F41">
        <f t="shared" si="1"/>
        <v>2.1929880000000139</v>
      </c>
      <c r="G41">
        <f t="shared" si="2"/>
        <v>-15.302745000000016</v>
      </c>
      <c r="H41" t="s">
        <v>9</v>
      </c>
      <c r="I41">
        <f t="shared" si="7"/>
        <v>83.634074972086836</v>
      </c>
      <c r="J41">
        <f t="shared" si="8"/>
        <v>30</v>
      </c>
      <c r="K41">
        <f t="shared" si="4"/>
        <v>334.20176358845896</v>
      </c>
      <c r="L41">
        <v>3</v>
      </c>
    </row>
    <row r="42" spans="1:18" x14ac:dyDescent="0.4">
      <c r="A42">
        <v>8569</v>
      </c>
      <c r="B42">
        <v>1046.5868989999999</v>
      </c>
      <c r="C42">
        <v>281.54047400000002</v>
      </c>
      <c r="D42">
        <v>1058.9094050000001</v>
      </c>
      <c r="E42">
        <v>281.92544800000002</v>
      </c>
      <c r="F42">
        <f t="shared" si="1"/>
        <v>12.322506000000203</v>
      </c>
      <c r="G42">
        <f t="shared" si="2"/>
        <v>0.38497399999999971</v>
      </c>
    </row>
    <row r="44" spans="1:18" x14ac:dyDescent="0.4">
      <c r="A44">
        <v>1990</v>
      </c>
      <c r="B44">
        <v>432.31837300000001</v>
      </c>
      <c r="C44">
        <v>494.47533299999998</v>
      </c>
      <c r="D44">
        <v>439.52311900000001</v>
      </c>
      <c r="E44">
        <v>499.218254</v>
      </c>
      <c r="F44">
        <f t="shared" si="1"/>
        <v>7.2047460000000001</v>
      </c>
      <c r="G44">
        <f t="shared" si="2"/>
        <v>4.7429210000000239</v>
      </c>
      <c r="H44" t="s">
        <v>8</v>
      </c>
      <c r="I44">
        <f t="shared" ref="I44:I55" si="9">DEGREES(ACOS(SUMPRODUCT(F44:G44,F45:G45)/SQRT(SUMSQ(F44:G44))/SQRT(SUMSQ(F45:G45))))</f>
        <v>83.730475281804189</v>
      </c>
      <c r="J44">
        <f t="shared" ref="J44:J55" si="10">A45-A44</f>
        <v>16</v>
      </c>
      <c r="K44">
        <f t="shared" si="4"/>
        <v>627.35058604891776</v>
      </c>
      <c r="L44">
        <v>4</v>
      </c>
      <c r="M44">
        <f>AVERAGE(I44:I55)</f>
        <v>104.25134053929357</v>
      </c>
      <c r="N44">
        <f>AVERAGE(J44,J46,J48,J50,J52,J54)/120</f>
        <v>0.14583333333333334</v>
      </c>
      <c r="O44">
        <f>AVERAGE(J45,J47,J49,J51,J53,J55)/120</f>
        <v>0.22083333333333333</v>
      </c>
      <c r="P44">
        <f>1/(N44+O44)</f>
        <v>2.7272727272727271</v>
      </c>
      <c r="Q44">
        <f>M44/N44</f>
        <v>714.86633512658443</v>
      </c>
      <c r="R44">
        <f>M44/O44</f>
        <v>472.08154206472557</v>
      </c>
    </row>
    <row r="45" spans="1:18" x14ac:dyDescent="0.4">
      <c r="A45">
        <v>2006</v>
      </c>
      <c r="B45">
        <v>434.93585100000001</v>
      </c>
      <c r="C45">
        <v>483.901478</v>
      </c>
      <c r="D45">
        <v>438.01199800000001</v>
      </c>
      <c r="E45">
        <v>480.18657300000001</v>
      </c>
      <c r="F45">
        <f t="shared" si="1"/>
        <v>3.0761469999999917</v>
      </c>
      <c r="G45">
        <f t="shared" si="2"/>
        <v>-3.7149049999999875</v>
      </c>
      <c r="H45" t="s">
        <v>9</v>
      </c>
      <c r="I45">
        <f t="shared" si="9"/>
        <v>87.025033034902606</v>
      </c>
      <c r="J45">
        <f t="shared" si="10"/>
        <v>28</v>
      </c>
      <c r="K45">
        <f t="shared" si="4"/>
        <v>372.59146286514726</v>
      </c>
      <c r="L45">
        <v>4</v>
      </c>
    </row>
    <row r="46" spans="1:18" x14ac:dyDescent="0.4">
      <c r="A46">
        <v>2034</v>
      </c>
      <c r="B46">
        <v>441.98977300000001</v>
      </c>
      <c r="C46">
        <v>472.65899999999999</v>
      </c>
      <c r="D46">
        <v>447.77080799999999</v>
      </c>
      <c r="E46">
        <v>476.96046999999999</v>
      </c>
      <c r="F46">
        <f t="shared" si="1"/>
        <v>5.7810349999999744</v>
      </c>
      <c r="G46">
        <f t="shared" si="2"/>
        <v>4.3014699999999948</v>
      </c>
      <c r="H46" t="s">
        <v>8</v>
      </c>
      <c r="I46">
        <f t="shared" si="9"/>
        <v>110.9554063527593</v>
      </c>
      <c r="J46">
        <f t="shared" si="10"/>
        <v>16</v>
      </c>
      <c r="K46">
        <f t="shared" si="4"/>
        <v>831.3333820980489</v>
      </c>
      <c r="L46">
        <v>4</v>
      </c>
    </row>
    <row r="47" spans="1:18" x14ac:dyDescent="0.4">
      <c r="A47">
        <v>2050</v>
      </c>
      <c r="B47">
        <v>448.14120000000003</v>
      </c>
      <c r="C47">
        <v>463.83562799999999</v>
      </c>
      <c r="D47">
        <v>450.15267799999998</v>
      </c>
      <c r="E47">
        <v>456.67777599999999</v>
      </c>
      <c r="F47">
        <f t="shared" si="1"/>
        <v>2.0114779999999541</v>
      </c>
      <c r="G47">
        <f t="shared" si="2"/>
        <v>-7.1578519999999912</v>
      </c>
      <c r="H47" t="s">
        <v>9</v>
      </c>
      <c r="I47">
        <f t="shared" si="9"/>
        <v>122.13905672283268</v>
      </c>
      <c r="J47">
        <f t="shared" si="10"/>
        <v>27</v>
      </c>
      <c r="K47">
        <f t="shared" si="4"/>
        <v>542.29741184937711</v>
      </c>
      <c r="L47">
        <v>4</v>
      </c>
    </row>
    <row r="48" spans="1:18" x14ac:dyDescent="0.4">
      <c r="A48">
        <v>2077</v>
      </c>
      <c r="B48">
        <v>451.10254300000003</v>
      </c>
      <c r="C48">
        <v>454.97843</v>
      </c>
      <c r="D48">
        <v>457.02522699999997</v>
      </c>
      <c r="E48">
        <v>461.51833800000003</v>
      </c>
      <c r="F48">
        <f t="shared" si="1"/>
        <v>5.922683999999947</v>
      </c>
      <c r="G48">
        <f t="shared" si="2"/>
        <v>6.5399080000000254</v>
      </c>
      <c r="H48" t="s">
        <v>8</v>
      </c>
      <c r="I48">
        <f t="shared" si="9"/>
        <v>110.45754048234652</v>
      </c>
      <c r="J48">
        <f t="shared" si="10"/>
        <v>15</v>
      </c>
      <c r="K48">
        <f t="shared" si="4"/>
        <v>882.77666353491327</v>
      </c>
      <c r="L48">
        <v>4</v>
      </c>
    </row>
    <row r="49" spans="1:18" x14ac:dyDescent="0.4">
      <c r="A49">
        <v>2092</v>
      </c>
      <c r="B49">
        <v>449.61574899999999</v>
      </c>
      <c r="C49">
        <v>450.249461</v>
      </c>
      <c r="D49">
        <v>453.78770300000002</v>
      </c>
      <c r="E49">
        <v>442.19330100000002</v>
      </c>
      <c r="F49">
        <f t="shared" si="1"/>
        <v>4.1719540000000279</v>
      </c>
      <c r="G49">
        <f t="shared" si="2"/>
        <v>-8.0561599999999771</v>
      </c>
      <c r="H49" t="s">
        <v>9</v>
      </c>
      <c r="I49">
        <f t="shared" si="9"/>
        <v>98.198078980199085</v>
      </c>
      <c r="J49">
        <f t="shared" si="10"/>
        <v>25</v>
      </c>
      <c r="K49">
        <f t="shared" si="4"/>
        <v>470.8794283258506</v>
      </c>
      <c r="L49">
        <v>4</v>
      </c>
    </row>
    <row r="50" spans="1:18" x14ac:dyDescent="0.4">
      <c r="A50">
        <v>2117</v>
      </c>
      <c r="B50">
        <v>444.71535899999998</v>
      </c>
      <c r="C50">
        <v>440.66751399999998</v>
      </c>
      <c r="D50">
        <v>453.58903800000002</v>
      </c>
      <c r="E50">
        <v>447.014791</v>
      </c>
      <c r="F50">
        <f t="shared" si="1"/>
        <v>8.8736790000000383</v>
      </c>
      <c r="G50">
        <f t="shared" si="2"/>
        <v>6.3472770000000196</v>
      </c>
      <c r="H50" t="s">
        <v>8</v>
      </c>
      <c r="I50">
        <f t="shared" si="9"/>
        <v>113.74217787865317</v>
      </c>
      <c r="J50">
        <f t="shared" si="10"/>
        <v>21</v>
      </c>
      <c r="K50">
        <f t="shared" si="4"/>
        <v>649.30534686156864</v>
      </c>
      <c r="L50">
        <v>4</v>
      </c>
    </row>
    <row r="51" spans="1:18" x14ac:dyDescent="0.4">
      <c r="A51">
        <v>2138</v>
      </c>
      <c r="B51">
        <v>430.66167799999999</v>
      </c>
      <c r="C51">
        <v>431.03090600000002</v>
      </c>
      <c r="D51">
        <v>432.85924999999997</v>
      </c>
      <c r="E51">
        <v>420.542528</v>
      </c>
      <c r="F51">
        <f t="shared" si="1"/>
        <v>2.1975719999999797</v>
      </c>
      <c r="G51">
        <f t="shared" si="2"/>
        <v>-10.488378000000012</v>
      </c>
      <c r="H51" t="s">
        <v>9</v>
      </c>
      <c r="I51">
        <f t="shared" si="9"/>
        <v>117.52656577669707</v>
      </c>
      <c r="J51">
        <f t="shared" si="10"/>
        <v>26</v>
      </c>
      <c r="K51">
        <f t="shared" si="4"/>
        <v>541.88787328117098</v>
      </c>
      <c r="L51">
        <v>4</v>
      </c>
    </row>
    <row r="52" spans="1:18" x14ac:dyDescent="0.4">
      <c r="A52">
        <v>2164</v>
      </c>
      <c r="B52">
        <v>410.60425199999997</v>
      </c>
      <c r="C52">
        <v>418.27773000000002</v>
      </c>
      <c r="D52">
        <v>419.90614599999998</v>
      </c>
      <c r="E52">
        <v>425.90759000000003</v>
      </c>
      <c r="F52">
        <f t="shared" si="1"/>
        <v>9.3018940000000043</v>
      </c>
      <c r="G52">
        <f t="shared" si="2"/>
        <v>7.6298600000000079</v>
      </c>
      <c r="H52" t="s">
        <v>8</v>
      </c>
      <c r="I52">
        <f t="shared" si="9"/>
        <v>115.21192822947999</v>
      </c>
      <c r="J52">
        <f t="shared" si="10"/>
        <v>20</v>
      </c>
      <c r="K52">
        <f t="shared" si="4"/>
        <v>690.58029780750303</v>
      </c>
      <c r="L52">
        <v>4</v>
      </c>
    </row>
    <row r="53" spans="1:18" x14ac:dyDescent="0.4">
      <c r="A53">
        <v>2184</v>
      </c>
      <c r="B53">
        <v>404.46500200000003</v>
      </c>
      <c r="C53">
        <v>407.81882100000001</v>
      </c>
      <c r="D53">
        <v>406.60443700000002</v>
      </c>
      <c r="E53">
        <v>399.33167300000002</v>
      </c>
      <c r="F53">
        <f t="shared" si="1"/>
        <v>2.1394349999999918</v>
      </c>
      <c r="G53">
        <f t="shared" si="2"/>
        <v>-8.4871479999999906</v>
      </c>
      <c r="H53" t="s">
        <v>9</v>
      </c>
      <c r="I53">
        <f t="shared" si="9"/>
        <v>116.99702724764593</v>
      </c>
      <c r="J53">
        <f t="shared" si="10"/>
        <v>20</v>
      </c>
      <c r="K53">
        <f t="shared" si="4"/>
        <v>701.28018132238969</v>
      </c>
      <c r="L53">
        <v>4</v>
      </c>
    </row>
    <row r="54" spans="1:18" x14ac:dyDescent="0.4">
      <c r="A54">
        <v>2204</v>
      </c>
      <c r="B54">
        <v>405.67424799999998</v>
      </c>
      <c r="C54">
        <v>397.016997</v>
      </c>
      <c r="D54">
        <v>412.83670599999999</v>
      </c>
      <c r="E54">
        <v>403.27519699999999</v>
      </c>
      <c r="F54">
        <f t="shared" si="1"/>
        <v>7.1624580000000151</v>
      </c>
      <c r="G54">
        <f t="shared" si="2"/>
        <v>6.258199999999988</v>
      </c>
      <c r="H54" t="s">
        <v>8</v>
      </c>
      <c r="I54">
        <f t="shared" si="9"/>
        <v>94.128718749546508</v>
      </c>
      <c r="J54">
        <f t="shared" si="10"/>
        <v>17</v>
      </c>
      <c r="K54">
        <f t="shared" si="4"/>
        <v>663.77357668797856</v>
      </c>
      <c r="L54">
        <v>4</v>
      </c>
    </row>
    <row r="55" spans="1:18" x14ac:dyDescent="0.4">
      <c r="A55">
        <v>2221</v>
      </c>
      <c r="B55">
        <v>412.278593</v>
      </c>
      <c r="C55">
        <v>384.41486900000001</v>
      </c>
      <c r="D55">
        <v>419.90614599999998</v>
      </c>
      <c r="E55">
        <v>374.29887400000001</v>
      </c>
      <c r="F55">
        <f t="shared" si="1"/>
        <v>7.6275529999999776</v>
      </c>
      <c r="G55">
        <f t="shared" si="2"/>
        <v>-10.115994999999998</v>
      </c>
      <c r="H55" t="s">
        <v>9</v>
      </c>
      <c r="I55">
        <f t="shared" si="9"/>
        <v>80.904077734655942</v>
      </c>
      <c r="J55">
        <f t="shared" si="10"/>
        <v>33</v>
      </c>
      <c r="K55">
        <f t="shared" si="4"/>
        <v>293.90244966153193</v>
      </c>
      <c r="L55">
        <v>4</v>
      </c>
    </row>
    <row r="56" spans="1:18" x14ac:dyDescent="0.4">
      <c r="A56">
        <v>2254</v>
      </c>
      <c r="B56">
        <v>445.66542900000002</v>
      </c>
      <c r="C56">
        <v>368.36935699999998</v>
      </c>
      <c r="D56">
        <v>458.894789</v>
      </c>
      <c r="E56">
        <v>375.380065</v>
      </c>
      <c r="F56">
        <f t="shared" si="1"/>
        <v>13.229359999999986</v>
      </c>
      <c r="G56">
        <f t="shared" si="2"/>
        <v>7.0107080000000224</v>
      </c>
    </row>
    <row r="58" spans="1:18" x14ac:dyDescent="0.4">
      <c r="A58">
        <v>1682</v>
      </c>
      <c r="B58">
        <v>590.89926000000003</v>
      </c>
      <c r="C58">
        <v>619.30658600000004</v>
      </c>
      <c r="D58">
        <v>597.84721400000001</v>
      </c>
      <c r="E58">
        <v>622.16701499999999</v>
      </c>
      <c r="F58">
        <f t="shared" si="1"/>
        <v>6.9479539999999815</v>
      </c>
      <c r="G58">
        <f t="shared" si="2"/>
        <v>2.8604289999999537</v>
      </c>
      <c r="H58" t="s">
        <v>8</v>
      </c>
      <c r="I58">
        <f t="shared" ref="I58:I77" si="11">DEGREES(ACOS(SUMPRODUCT(F58:G58,F59:G59)/SQRT(SUMSQ(F58:G58))/SQRT(SUMSQ(F59:G59))))</f>
        <v>90.044797667918743</v>
      </c>
      <c r="J58">
        <f t="shared" ref="J58:J77" si="12">A59-A58</f>
        <v>20</v>
      </c>
      <c r="K58">
        <f t="shared" si="4"/>
        <v>539.72851722150494</v>
      </c>
      <c r="L58">
        <v>5</v>
      </c>
      <c r="M58">
        <f>AVERAGE(I58:I77)</f>
        <v>85.946256237290598</v>
      </c>
      <c r="N58">
        <f>AVERAGE(J58,J60,J62,J64,J66,J68,J70,J72,J74,J76)/120</f>
        <v>0.20250000000000001</v>
      </c>
      <c r="O58">
        <f>AVERAGE(J59,J61,J63,J65,J67,J69,J71,J73,J75,J77)/120</f>
        <v>0.22083333333333333</v>
      </c>
      <c r="P58">
        <f>1/(N58+O58)</f>
        <v>2.3622047244094486</v>
      </c>
      <c r="Q58">
        <f>M58/N58</f>
        <v>424.42595672736093</v>
      </c>
      <c r="R58">
        <f>M58/O58</f>
        <v>389.19059428207066</v>
      </c>
    </row>
    <row r="59" spans="1:18" x14ac:dyDescent="0.4">
      <c r="A59">
        <v>1702</v>
      </c>
      <c r="B59">
        <v>595.60779100000002</v>
      </c>
      <c r="C59">
        <v>614.090509</v>
      </c>
      <c r="D59">
        <v>599.34016299999996</v>
      </c>
      <c r="E59">
        <v>605.00444000000005</v>
      </c>
      <c r="F59">
        <f t="shared" si="1"/>
        <v>3.7323719999999412</v>
      </c>
      <c r="G59">
        <f t="shared" si="2"/>
        <v>-9.0860689999999522</v>
      </c>
      <c r="H59" t="s">
        <v>9</v>
      </c>
      <c r="I59">
        <f t="shared" si="11"/>
        <v>99.62468745490898</v>
      </c>
      <c r="J59">
        <f t="shared" si="12"/>
        <v>28</v>
      </c>
      <c r="K59">
        <f t="shared" si="4"/>
        <v>426.53598328908885</v>
      </c>
      <c r="L59">
        <v>5</v>
      </c>
    </row>
    <row r="60" spans="1:18" x14ac:dyDescent="0.4">
      <c r="A60">
        <v>1730</v>
      </c>
      <c r="B60">
        <v>610.53728000000001</v>
      </c>
      <c r="C60">
        <v>601.47096899999997</v>
      </c>
      <c r="D60">
        <v>617.37039200000004</v>
      </c>
      <c r="E60">
        <v>605.73356899999999</v>
      </c>
      <c r="F60">
        <f t="shared" si="1"/>
        <v>6.8331120000000283</v>
      </c>
      <c r="G60">
        <f t="shared" si="2"/>
        <v>4.2626000000000204</v>
      </c>
      <c r="H60" t="s">
        <v>8</v>
      </c>
      <c r="I60">
        <f t="shared" si="11"/>
        <v>103.11366943926798</v>
      </c>
      <c r="J60">
        <f t="shared" si="12"/>
        <v>25</v>
      </c>
      <c r="K60">
        <f t="shared" si="4"/>
        <v>494.4506676951778</v>
      </c>
      <c r="L60">
        <v>5</v>
      </c>
    </row>
    <row r="61" spans="1:18" x14ac:dyDescent="0.4">
      <c r="A61">
        <v>1755</v>
      </c>
      <c r="B61">
        <v>615.96239400000002</v>
      </c>
      <c r="C61">
        <v>588.94484899999998</v>
      </c>
      <c r="D61">
        <v>617.73181499999998</v>
      </c>
      <c r="E61">
        <v>583.75993100000005</v>
      </c>
      <c r="F61">
        <f t="shared" si="1"/>
        <v>1.7694209999999657</v>
      </c>
      <c r="G61">
        <f t="shared" si="2"/>
        <v>-5.1849179999999251</v>
      </c>
      <c r="H61" t="s">
        <v>9</v>
      </c>
      <c r="I61">
        <f t="shared" si="11"/>
        <v>94.05555578338496</v>
      </c>
      <c r="J61">
        <f t="shared" si="12"/>
        <v>29</v>
      </c>
      <c r="K61">
        <f t="shared" si="4"/>
        <v>388.80620783835133</v>
      </c>
      <c r="L61">
        <v>5</v>
      </c>
    </row>
    <row r="62" spans="1:18" x14ac:dyDescent="0.4">
      <c r="A62">
        <v>1784</v>
      </c>
      <c r="B62">
        <v>618.95679900000005</v>
      </c>
      <c r="C62">
        <v>576.04902800000002</v>
      </c>
      <c r="D62">
        <v>626.51086499999997</v>
      </c>
      <c r="E62">
        <v>579.23974699999997</v>
      </c>
      <c r="F62">
        <f t="shared" si="1"/>
        <v>7.5540659999999207</v>
      </c>
      <c r="G62">
        <f t="shared" si="2"/>
        <v>3.1907189999999446</v>
      </c>
      <c r="H62" t="s">
        <v>8</v>
      </c>
      <c r="I62">
        <f t="shared" si="11"/>
        <v>72.203463495574525</v>
      </c>
      <c r="J62">
        <f t="shared" si="12"/>
        <v>29</v>
      </c>
      <c r="K62">
        <f t="shared" si="4"/>
        <v>298.47417944308529</v>
      </c>
      <c r="L62">
        <v>5</v>
      </c>
    </row>
    <row r="63" spans="1:18" x14ac:dyDescent="0.4">
      <c r="A63">
        <v>1813</v>
      </c>
      <c r="B63">
        <v>613.75802799999997</v>
      </c>
      <c r="C63">
        <v>568.63725299999999</v>
      </c>
      <c r="D63">
        <v>618.83944199999996</v>
      </c>
      <c r="E63">
        <v>562.72851500000002</v>
      </c>
      <c r="F63">
        <f t="shared" si="1"/>
        <v>5.0814139999999952</v>
      </c>
      <c r="G63">
        <f t="shared" si="2"/>
        <v>-5.9087379999999712</v>
      </c>
      <c r="H63" t="s">
        <v>9</v>
      </c>
      <c r="I63">
        <f t="shared" si="11"/>
        <v>70.707711237562407</v>
      </c>
      <c r="J63">
        <f t="shared" si="12"/>
        <v>24</v>
      </c>
      <c r="K63">
        <f t="shared" si="4"/>
        <v>353.18501763162419</v>
      </c>
      <c r="L63">
        <v>5</v>
      </c>
    </row>
    <row r="64" spans="1:18" x14ac:dyDescent="0.4">
      <c r="A64">
        <v>1837</v>
      </c>
      <c r="B64">
        <v>596.094065</v>
      </c>
      <c r="C64">
        <v>560.66045699999995</v>
      </c>
      <c r="D64">
        <v>605.59146999999996</v>
      </c>
      <c r="E64">
        <v>564.38296200000002</v>
      </c>
      <c r="F64">
        <f t="shared" si="1"/>
        <v>9.4974049999999579</v>
      </c>
      <c r="G64">
        <f t="shared" si="2"/>
        <v>3.7225050000000692</v>
      </c>
      <c r="H64" t="s">
        <v>8</v>
      </c>
      <c r="I64">
        <f t="shared" si="11"/>
        <v>92.133741474871314</v>
      </c>
      <c r="J64">
        <f t="shared" si="12"/>
        <v>22</v>
      </c>
      <c r="K64">
        <f t="shared" si="4"/>
        <v>502.04513309125332</v>
      </c>
      <c r="L64">
        <v>5</v>
      </c>
    </row>
    <row r="65" spans="1:18" x14ac:dyDescent="0.4">
      <c r="A65">
        <v>1859</v>
      </c>
      <c r="B65">
        <v>584.76325399999996</v>
      </c>
      <c r="C65">
        <v>551.90197599999999</v>
      </c>
      <c r="D65">
        <v>587.02166</v>
      </c>
      <c r="E65">
        <v>545.44175600000005</v>
      </c>
      <c r="F65">
        <f t="shared" si="1"/>
        <v>2.2584060000000363</v>
      </c>
      <c r="G65">
        <f t="shared" si="2"/>
        <v>-6.4602199999999357</v>
      </c>
      <c r="H65" t="s">
        <v>9</v>
      </c>
      <c r="I65">
        <f t="shared" si="11"/>
        <v>99.73413906644241</v>
      </c>
      <c r="J65">
        <f t="shared" si="12"/>
        <v>28</v>
      </c>
      <c r="K65">
        <f t="shared" si="4"/>
        <v>427.00459254589697</v>
      </c>
      <c r="L65">
        <v>5</v>
      </c>
    </row>
    <row r="66" spans="1:18" x14ac:dyDescent="0.4">
      <c r="A66">
        <v>1887</v>
      </c>
      <c r="B66">
        <v>572.16877099999999</v>
      </c>
      <c r="C66">
        <v>542.04819599999996</v>
      </c>
      <c r="D66">
        <v>581.01120800000001</v>
      </c>
      <c r="E66">
        <v>546.95025999999996</v>
      </c>
      <c r="F66">
        <f t="shared" si="1"/>
        <v>8.8424370000000181</v>
      </c>
      <c r="G66">
        <f t="shared" si="2"/>
        <v>4.9020639999999958</v>
      </c>
      <c r="H66" t="s">
        <v>8</v>
      </c>
      <c r="I66">
        <f t="shared" si="11"/>
        <v>61.026487067411495</v>
      </c>
      <c r="J66">
        <f t="shared" si="12"/>
        <v>22</v>
      </c>
      <c r="K66">
        <f t="shared" si="4"/>
        <v>332.53887589278588</v>
      </c>
      <c r="L66">
        <v>5</v>
      </c>
    </row>
    <row r="67" spans="1:18" x14ac:dyDescent="0.4">
      <c r="A67">
        <v>1909</v>
      </c>
      <c r="B67">
        <v>567.820607</v>
      </c>
      <c r="C67">
        <v>535.36444500000005</v>
      </c>
      <c r="D67">
        <v>578.56961100000001</v>
      </c>
      <c r="E67">
        <v>528.641614</v>
      </c>
      <c r="F67">
        <f t="shared" si="1"/>
        <v>10.749004000000014</v>
      </c>
      <c r="G67">
        <f t="shared" si="2"/>
        <v>-6.722831000000042</v>
      </c>
      <c r="H67" t="s">
        <v>9</v>
      </c>
      <c r="I67">
        <f t="shared" si="11"/>
        <v>52.636945060016373</v>
      </c>
      <c r="J67">
        <f t="shared" si="12"/>
        <v>28</v>
      </c>
      <c r="K67">
        <f t="shared" si="4"/>
        <v>225.3613204926701</v>
      </c>
      <c r="L67">
        <v>5</v>
      </c>
    </row>
    <row r="68" spans="1:18" x14ac:dyDescent="0.4">
      <c r="A68">
        <v>1937</v>
      </c>
      <c r="B68">
        <v>550.54681400000004</v>
      </c>
      <c r="C68">
        <v>534.48524499999996</v>
      </c>
      <c r="D68">
        <v>559.66718100000003</v>
      </c>
      <c r="E68">
        <v>537.91582500000004</v>
      </c>
      <c r="F68">
        <f t="shared" ref="F68:F94" si="13">D68-B68</f>
        <v>9.1203669999999875</v>
      </c>
      <c r="G68">
        <f t="shared" ref="G68:G94" si="14">E68-C68</f>
        <v>3.4305800000000772</v>
      </c>
      <c r="H68" t="s">
        <v>8</v>
      </c>
      <c r="I68">
        <f t="shared" si="11"/>
        <v>70.231290039472341</v>
      </c>
      <c r="J68">
        <f t="shared" si="12"/>
        <v>24</v>
      </c>
      <c r="K68">
        <f t="shared" ref="K68:K130" si="15">(I68/(J68/119.88))</f>
        <v>350.80529374716434</v>
      </c>
      <c r="L68">
        <v>5</v>
      </c>
    </row>
    <row r="69" spans="1:18" x14ac:dyDescent="0.4">
      <c r="A69">
        <v>1961</v>
      </c>
      <c r="B69">
        <v>530.26674300000002</v>
      </c>
      <c r="C69">
        <v>532.54862700000001</v>
      </c>
      <c r="D69">
        <v>536.38475300000005</v>
      </c>
      <c r="E69">
        <v>525.35547499999996</v>
      </c>
      <c r="F69">
        <f t="shared" si="13"/>
        <v>6.1180100000000266</v>
      </c>
      <c r="G69">
        <f t="shared" si="14"/>
        <v>-7.1931520000000546</v>
      </c>
      <c r="H69" t="s">
        <v>9</v>
      </c>
      <c r="I69">
        <f t="shared" si="11"/>
        <v>69.409541661405697</v>
      </c>
      <c r="J69">
        <f t="shared" si="12"/>
        <v>27</v>
      </c>
      <c r="K69">
        <f t="shared" si="15"/>
        <v>308.17836497664132</v>
      </c>
      <c r="L69">
        <v>5</v>
      </c>
    </row>
    <row r="70" spans="1:18" x14ac:dyDescent="0.4">
      <c r="A70">
        <v>1988</v>
      </c>
      <c r="B70">
        <v>504.75061399999998</v>
      </c>
      <c r="C70">
        <v>525.77373599999999</v>
      </c>
      <c r="D70">
        <v>512.40442099999996</v>
      </c>
      <c r="E70">
        <v>528.52803700000004</v>
      </c>
      <c r="F70">
        <f t="shared" si="13"/>
        <v>7.653806999999972</v>
      </c>
      <c r="G70">
        <f t="shared" si="14"/>
        <v>2.754301000000055</v>
      </c>
      <c r="H70" t="s">
        <v>8</v>
      </c>
      <c r="I70">
        <f t="shared" si="11"/>
        <v>92.86996926067971</v>
      </c>
      <c r="J70">
        <f t="shared" si="12"/>
        <v>20</v>
      </c>
      <c r="K70">
        <f t="shared" si="15"/>
        <v>556.66259574851415</v>
      </c>
      <c r="L70">
        <v>5</v>
      </c>
    </row>
    <row r="71" spans="1:18" x14ac:dyDescent="0.4">
      <c r="A71">
        <v>2008</v>
      </c>
      <c r="B71">
        <v>480.68706600000002</v>
      </c>
      <c r="C71">
        <v>517.37012400000003</v>
      </c>
      <c r="D71">
        <v>483.19357600000001</v>
      </c>
      <c r="E71">
        <v>509.13150899999999</v>
      </c>
      <c r="F71">
        <f t="shared" si="13"/>
        <v>2.5065099999999916</v>
      </c>
      <c r="G71">
        <f t="shared" si="14"/>
        <v>-8.2386150000000384</v>
      </c>
      <c r="H71" t="s">
        <v>9</v>
      </c>
      <c r="I71">
        <f t="shared" si="11"/>
        <v>104.81303507698156</v>
      </c>
      <c r="J71">
        <f t="shared" si="12"/>
        <v>27</v>
      </c>
      <c r="K71">
        <f t="shared" si="15"/>
        <v>465.36987574179813</v>
      </c>
      <c r="L71">
        <v>5</v>
      </c>
    </row>
    <row r="72" spans="1:18" x14ac:dyDescent="0.4">
      <c r="A72">
        <v>2035</v>
      </c>
      <c r="B72">
        <v>450.33044599999999</v>
      </c>
      <c r="C72">
        <v>503.49196899999998</v>
      </c>
      <c r="D72">
        <v>460.88696399999998</v>
      </c>
      <c r="E72">
        <v>510.02068200000002</v>
      </c>
      <c r="F72">
        <f t="shared" si="13"/>
        <v>10.556517999999983</v>
      </c>
      <c r="G72">
        <f t="shared" si="14"/>
        <v>6.5287130000000388</v>
      </c>
      <c r="H72" t="s">
        <v>8</v>
      </c>
      <c r="I72">
        <f t="shared" si="11"/>
        <v>75.773580741888622</v>
      </c>
      <c r="J72">
        <f t="shared" si="12"/>
        <v>25</v>
      </c>
      <c r="K72">
        <f t="shared" si="15"/>
        <v>363.34947437350428</v>
      </c>
      <c r="L72">
        <v>5</v>
      </c>
    </row>
    <row r="73" spans="1:18" x14ac:dyDescent="0.4">
      <c r="A73">
        <v>2060</v>
      </c>
      <c r="B73">
        <v>445.51234699999998</v>
      </c>
      <c r="C73">
        <v>491.634995</v>
      </c>
      <c r="D73">
        <v>451.79949699999997</v>
      </c>
      <c r="E73">
        <v>485.55534699999998</v>
      </c>
      <c r="F73">
        <f t="shared" si="13"/>
        <v>6.2871499999999969</v>
      </c>
      <c r="G73">
        <f t="shared" si="14"/>
        <v>-6.0796480000000201</v>
      </c>
      <c r="H73" t="s">
        <v>9</v>
      </c>
      <c r="I73">
        <f t="shared" si="11"/>
        <v>76.932541332352613</v>
      </c>
      <c r="J73">
        <f t="shared" si="12"/>
        <v>18</v>
      </c>
      <c r="K73">
        <f t="shared" si="15"/>
        <v>512.37072527346845</v>
      </c>
      <c r="L73">
        <v>5</v>
      </c>
    </row>
    <row r="74" spans="1:18" x14ac:dyDescent="0.4">
      <c r="A74">
        <v>2078</v>
      </c>
      <c r="B74">
        <v>446.832649</v>
      </c>
      <c r="C74">
        <v>481.93212199999999</v>
      </c>
      <c r="D74">
        <v>456.137631</v>
      </c>
      <c r="E74">
        <v>487.95035999999999</v>
      </c>
      <c r="F74">
        <f t="shared" si="13"/>
        <v>9.3049819999999954</v>
      </c>
      <c r="G74">
        <f t="shared" si="14"/>
        <v>6.0182379999999966</v>
      </c>
      <c r="H74" t="s">
        <v>8</v>
      </c>
      <c r="I74">
        <f t="shared" si="11"/>
        <v>91.639539875568673</v>
      </c>
      <c r="J74">
        <f t="shared" si="12"/>
        <v>28</v>
      </c>
      <c r="K74">
        <f t="shared" si="15"/>
        <v>392.34814429582758</v>
      </c>
      <c r="L74">
        <v>5</v>
      </c>
    </row>
    <row r="75" spans="1:18" x14ac:dyDescent="0.4">
      <c r="A75">
        <v>2106</v>
      </c>
      <c r="B75">
        <v>459.02972</v>
      </c>
      <c r="C75">
        <v>466.94793800000002</v>
      </c>
      <c r="D75">
        <v>465.25399900000002</v>
      </c>
      <c r="E75">
        <v>456.69236899999999</v>
      </c>
      <c r="F75">
        <f t="shared" si="13"/>
        <v>6.2242790000000241</v>
      </c>
      <c r="G75">
        <f t="shared" si="14"/>
        <v>-10.255569000000037</v>
      </c>
      <c r="H75" t="s">
        <v>9</v>
      </c>
      <c r="I75">
        <f t="shared" si="11"/>
        <v>88.649095661543313</v>
      </c>
      <c r="J75">
        <f t="shared" si="12"/>
        <v>29</v>
      </c>
      <c r="K75">
        <f t="shared" si="15"/>
        <v>366.45702027261422</v>
      </c>
      <c r="L75">
        <v>5</v>
      </c>
    </row>
    <row r="76" spans="1:18" x14ac:dyDescent="0.4">
      <c r="A76">
        <v>2135</v>
      </c>
      <c r="B76">
        <v>498.245542</v>
      </c>
      <c r="C76">
        <v>461.062836</v>
      </c>
      <c r="D76">
        <v>507.21521000000001</v>
      </c>
      <c r="E76">
        <v>466.22132599999998</v>
      </c>
      <c r="F76">
        <f t="shared" si="13"/>
        <v>8.9696680000000129</v>
      </c>
      <c r="G76">
        <f t="shared" si="14"/>
        <v>5.158489999999972</v>
      </c>
      <c r="H76" t="s">
        <v>8</v>
      </c>
      <c r="I76">
        <f t="shared" si="11"/>
        <v>109.03702878967377</v>
      </c>
      <c r="J76">
        <f t="shared" si="12"/>
        <v>28</v>
      </c>
      <c r="K76">
        <f t="shared" si="15"/>
        <v>466.83425040378899</v>
      </c>
      <c r="L76">
        <v>5</v>
      </c>
    </row>
    <row r="77" spans="1:18" x14ac:dyDescent="0.4">
      <c r="A77">
        <v>2163</v>
      </c>
      <c r="B77">
        <v>521.21459700000003</v>
      </c>
      <c r="C77">
        <v>448.78071799999998</v>
      </c>
      <c r="D77">
        <v>523.47797100000003</v>
      </c>
      <c r="E77">
        <v>436.98988500000002</v>
      </c>
      <c r="F77">
        <f t="shared" si="13"/>
        <v>2.2633739999999989</v>
      </c>
      <c r="G77">
        <f t="shared" si="14"/>
        <v>-11.790832999999964</v>
      </c>
      <c r="H77" t="s">
        <v>9</v>
      </c>
      <c r="I77">
        <f t="shared" si="11"/>
        <v>104.28830455888635</v>
      </c>
      <c r="J77">
        <f t="shared" si="12"/>
        <v>27</v>
      </c>
      <c r="K77">
        <f t="shared" si="15"/>
        <v>463.04007224145539</v>
      </c>
      <c r="L77">
        <v>5</v>
      </c>
    </row>
    <row r="78" spans="1:18" x14ac:dyDescent="0.4">
      <c r="A78">
        <v>2190</v>
      </c>
      <c r="B78">
        <v>550.05165899999997</v>
      </c>
      <c r="C78">
        <v>437.23552699999999</v>
      </c>
      <c r="D78">
        <v>558.76984100000004</v>
      </c>
      <c r="E78">
        <v>441.329566</v>
      </c>
      <c r="F78">
        <f t="shared" si="13"/>
        <v>8.7181820000000698</v>
      </c>
      <c r="G78">
        <f t="shared" si="14"/>
        <v>4.0940390000000093</v>
      </c>
    </row>
    <row r="80" spans="1:18" x14ac:dyDescent="0.4">
      <c r="A80">
        <v>5</v>
      </c>
      <c r="B80">
        <v>858.90115000000003</v>
      </c>
      <c r="C80">
        <v>455.53887700000001</v>
      </c>
      <c r="D80">
        <v>860.75539500000002</v>
      </c>
      <c r="E80">
        <v>445.81865399999998</v>
      </c>
      <c r="F80">
        <f t="shared" si="13"/>
        <v>1.8542449999999917</v>
      </c>
      <c r="G80">
        <f t="shared" si="14"/>
        <v>-9.7202230000000327</v>
      </c>
      <c r="H80" t="s">
        <v>9</v>
      </c>
      <c r="I80">
        <f t="shared" ref="I80:I130" si="16">DEGREES(ACOS(SUMPRODUCT(F80:G80,F81:G81)/SQRT(SUMSQ(F80:G80))/SQRT(SUMSQ(F81:G81))))</f>
        <v>112.31404816819128</v>
      </c>
      <c r="J80">
        <f t="shared" ref="J80:J92" si="17">A81-A80</f>
        <v>22</v>
      </c>
      <c r="K80">
        <f t="shared" si="15"/>
        <v>612.00945883648956</v>
      </c>
      <c r="L80">
        <v>6</v>
      </c>
      <c r="M80">
        <f>AVERAGE(I80:I94)</f>
        <v>106.77584806334886</v>
      </c>
      <c r="N80">
        <f>AVERAGE(J81,J83,J85,J87,J89,J91,J93)/120</f>
        <v>0.20357142857142857</v>
      </c>
      <c r="O80">
        <f>AVERAGE(J80,J82,J84,J86,J88,J90,J92)/120</f>
        <v>0.19523809523809524</v>
      </c>
      <c r="P80">
        <f>1/(N80+O80)</f>
        <v>2.5074626865671639</v>
      </c>
      <c r="Q80">
        <f>M80/N80</f>
        <v>524.51293785504708</v>
      </c>
      <c r="R80">
        <f>M80/O80</f>
        <v>546.9006852025185</v>
      </c>
    </row>
    <row r="81" spans="1:18" x14ac:dyDescent="0.4">
      <c r="A81">
        <v>27</v>
      </c>
      <c r="B81">
        <v>852.98522700000001</v>
      </c>
      <c r="C81">
        <v>451.78721200000001</v>
      </c>
      <c r="D81">
        <v>863.05112699999995</v>
      </c>
      <c r="E81">
        <v>458.35262599999999</v>
      </c>
      <c r="F81">
        <f t="shared" si="13"/>
        <v>10.065899999999942</v>
      </c>
      <c r="G81">
        <f t="shared" si="14"/>
        <v>6.5654139999999757</v>
      </c>
      <c r="H81" t="s">
        <v>8</v>
      </c>
      <c r="I81">
        <f t="shared" si="16"/>
        <v>95.330939339660716</v>
      </c>
      <c r="J81">
        <f t="shared" si="17"/>
        <v>28</v>
      </c>
      <c r="K81">
        <f t="shared" si="15"/>
        <v>408.15260742994735</v>
      </c>
      <c r="L81">
        <v>6</v>
      </c>
    </row>
    <row r="82" spans="1:18" x14ac:dyDescent="0.4">
      <c r="A82">
        <v>55</v>
      </c>
      <c r="B82">
        <v>856.07563500000003</v>
      </c>
      <c r="C82">
        <v>445.73338799999999</v>
      </c>
      <c r="D82">
        <v>861.19688199999996</v>
      </c>
      <c r="E82">
        <v>436.01316500000001</v>
      </c>
      <c r="F82">
        <f t="shared" si="13"/>
        <v>5.1212469999999257</v>
      </c>
      <c r="G82">
        <f t="shared" si="14"/>
        <v>-9.7202229999999759</v>
      </c>
      <c r="H82" t="s">
        <v>9</v>
      </c>
      <c r="I82">
        <f t="shared" si="16"/>
        <v>104.53399589136234</v>
      </c>
      <c r="J82">
        <f t="shared" si="17"/>
        <v>21</v>
      </c>
      <c r="K82">
        <f t="shared" si="15"/>
        <v>596.73978225983421</v>
      </c>
      <c r="L82">
        <v>6</v>
      </c>
    </row>
    <row r="83" spans="1:18" x14ac:dyDescent="0.4">
      <c r="A83">
        <v>76</v>
      </c>
      <c r="B83">
        <v>861.19688199999996</v>
      </c>
      <c r="C83">
        <v>440.27642100000003</v>
      </c>
      <c r="D83">
        <v>870.46810500000004</v>
      </c>
      <c r="E83">
        <v>448.717668</v>
      </c>
      <c r="F83">
        <f t="shared" si="13"/>
        <v>9.2712230000000773</v>
      </c>
      <c r="G83">
        <f t="shared" si="14"/>
        <v>8.4412469999999757</v>
      </c>
      <c r="H83" t="s">
        <v>8</v>
      </c>
      <c r="I83">
        <f t="shared" si="16"/>
        <v>111.14341641878497</v>
      </c>
      <c r="J83">
        <f t="shared" si="17"/>
        <v>25</v>
      </c>
      <c r="K83">
        <f t="shared" si="15"/>
        <v>532.95491041135767</v>
      </c>
      <c r="L83">
        <v>6</v>
      </c>
    </row>
    <row r="84" spans="1:18" x14ac:dyDescent="0.4">
      <c r="A84">
        <v>101</v>
      </c>
      <c r="B84">
        <v>867.37769800000001</v>
      </c>
      <c r="C84">
        <v>437.462672</v>
      </c>
      <c r="D84">
        <v>871.70426799999996</v>
      </c>
      <c r="E84">
        <v>426.29294099999998</v>
      </c>
      <c r="F84">
        <f t="shared" si="13"/>
        <v>4.326569999999947</v>
      </c>
      <c r="G84">
        <f t="shared" si="14"/>
        <v>-11.169731000000013</v>
      </c>
      <c r="H84" t="s">
        <v>9</v>
      </c>
      <c r="I84">
        <f t="shared" si="16"/>
        <v>103.4685950904292</v>
      </c>
      <c r="J84">
        <f t="shared" si="17"/>
        <v>23</v>
      </c>
      <c r="K84">
        <f t="shared" si="15"/>
        <v>539.29631214959363</v>
      </c>
      <c r="L84">
        <v>6</v>
      </c>
    </row>
    <row r="85" spans="1:18" x14ac:dyDescent="0.4">
      <c r="A85">
        <v>124</v>
      </c>
      <c r="B85">
        <v>873.64681099999996</v>
      </c>
      <c r="C85">
        <v>431.40884799999998</v>
      </c>
      <c r="D85">
        <v>883.88930500000004</v>
      </c>
      <c r="E85">
        <v>438.48585300000002</v>
      </c>
      <c r="F85">
        <f t="shared" si="13"/>
        <v>10.242494000000079</v>
      </c>
      <c r="G85">
        <f t="shared" si="14"/>
        <v>7.0770050000000424</v>
      </c>
      <c r="H85" t="s">
        <v>8</v>
      </c>
      <c r="I85">
        <f t="shared" si="16"/>
        <v>99.383275816432672</v>
      </c>
      <c r="J85">
        <f t="shared" si="17"/>
        <v>21</v>
      </c>
      <c r="K85">
        <f t="shared" si="15"/>
        <v>567.33652880352133</v>
      </c>
      <c r="L85">
        <v>6</v>
      </c>
    </row>
    <row r="86" spans="1:18" x14ac:dyDescent="0.4">
      <c r="A86">
        <v>145</v>
      </c>
      <c r="B86">
        <v>879.65103099999999</v>
      </c>
      <c r="C86">
        <v>429.95934099999999</v>
      </c>
      <c r="D86">
        <v>886.449929</v>
      </c>
      <c r="E86">
        <v>415.54953599999999</v>
      </c>
      <c r="F86">
        <f t="shared" si="13"/>
        <v>6.7988980000000083</v>
      </c>
      <c r="G86">
        <f t="shared" si="14"/>
        <v>-14.409805000000006</v>
      </c>
      <c r="H86" t="s">
        <v>9</v>
      </c>
      <c r="I86">
        <f t="shared" si="16"/>
        <v>97.79578594409513</v>
      </c>
      <c r="J86">
        <f t="shared" si="17"/>
        <v>24</v>
      </c>
      <c r="K86">
        <f t="shared" si="15"/>
        <v>488.48995079075513</v>
      </c>
      <c r="L86">
        <v>6</v>
      </c>
    </row>
    <row r="87" spans="1:18" x14ac:dyDescent="0.4">
      <c r="A87">
        <v>169</v>
      </c>
      <c r="B87">
        <v>885.21376499999997</v>
      </c>
      <c r="C87">
        <v>426.29294099999998</v>
      </c>
      <c r="D87">
        <v>897.39880200000005</v>
      </c>
      <c r="E87">
        <v>434.22259700000001</v>
      </c>
      <c r="F87">
        <f t="shared" si="13"/>
        <v>12.185037000000079</v>
      </c>
      <c r="G87">
        <f t="shared" si="14"/>
        <v>7.9296560000000227</v>
      </c>
      <c r="H87" t="s">
        <v>8</v>
      </c>
      <c r="I87">
        <f t="shared" si="16"/>
        <v>106.17987315408246</v>
      </c>
      <c r="J87">
        <f t="shared" si="17"/>
        <v>27</v>
      </c>
      <c r="K87">
        <f t="shared" si="15"/>
        <v>471.43863680412613</v>
      </c>
      <c r="L87">
        <v>6</v>
      </c>
    </row>
    <row r="88" spans="1:18" x14ac:dyDescent="0.4">
      <c r="A88">
        <v>196</v>
      </c>
      <c r="B88">
        <v>885.17729799999995</v>
      </c>
      <c r="C88">
        <v>420.90241200000003</v>
      </c>
      <c r="D88">
        <v>889.72951799999998</v>
      </c>
      <c r="E88">
        <v>405.89575000000002</v>
      </c>
      <c r="F88">
        <f t="shared" si="13"/>
        <v>4.5522200000000339</v>
      </c>
      <c r="G88">
        <f t="shared" si="14"/>
        <v>-15.006662000000006</v>
      </c>
      <c r="H88" t="s">
        <v>9</v>
      </c>
      <c r="I88">
        <f t="shared" si="16"/>
        <v>97.504179258688154</v>
      </c>
      <c r="J88">
        <f t="shared" si="17"/>
        <v>21</v>
      </c>
      <c r="K88">
        <f t="shared" si="15"/>
        <v>556.60957188245413</v>
      </c>
      <c r="L88">
        <v>6</v>
      </c>
    </row>
    <row r="89" spans="1:18" x14ac:dyDescent="0.4">
      <c r="A89">
        <v>217</v>
      </c>
      <c r="B89">
        <v>871.75609899999995</v>
      </c>
      <c r="C89">
        <v>412.56537800000001</v>
      </c>
      <c r="D89">
        <v>889.65103099999999</v>
      </c>
      <c r="E89">
        <v>420.67503799999997</v>
      </c>
      <c r="F89">
        <f t="shared" si="13"/>
        <v>17.89493200000004</v>
      </c>
      <c r="G89">
        <f t="shared" si="14"/>
        <v>8.1096599999999626</v>
      </c>
      <c r="H89" t="s">
        <v>8</v>
      </c>
      <c r="I89">
        <f t="shared" si="16"/>
        <v>93.994905471266293</v>
      </c>
      <c r="J89">
        <f t="shared" si="17"/>
        <v>23</v>
      </c>
      <c r="K89">
        <f t="shared" si="15"/>
        <v>489.91779425632188</v>
      </c>
      <c r="L89">
        <v>6</v>
      </c>
    </row>
    <row r="90" spans="1:18" x14ac:dyDescent="0.4">
      <c r="A90">
        <v>240</v>
      </c>
      <c r="B90">
        <v>858.17792599999996</v>
      </c>
      <c r="C90">
        <v>406.35049800000002</v>
      </c>
      <c r="D90">
        <v>862.96560499999998</v>
      </c>
      <c r="E90">
        <v>393.46599099999997</v>
      </c>
      <c r="F90">
        <f t="shared" si="13"/>
        <v>4.7876790000000256</v>
      </c>
      <c r="G90">
        <f t="shared" si="14"/>
        <v>-12.884507000000042</v>
      </c>
      <c r="H90" t="s">
        <v>9</v>
      </c>
      <c r="I90">
        <f t="shared" si="16"/>
        <v>95.262883351319545</v>
      </c>
      <c r="J90">
        <f t="shared" si="17"/>
        <v>25</v>
      </c>
      <c r="K90">
        <f t="shared" si="15"/>
        <v>456.80457824624744</v>
      </c>
      <c r="L90">
        <v>6</v>
      </c>
    </row>
    <row r="91" spans="1:18" x14ac:dyDescent="0.4">
      <c r="A91">
        <v>265</v>
      </c>
      <c r="B91">
        <v>836.72114599999998</v>
      </c>
      <c r="C91">
        <v>396.82068800000002</v>
      </c>
      <c r="D91">
        <v>849.20922800000005</v>
      </c>
      <c r="E91">
        <v>402.81661600000001</v>
      </c>
      <c r="F91">
        <f t="shared" si="13"/>
        <v>12.488082000000077</v>
      </c>
      <c r="G91">
        <f t="shared" si="14"/>
        <v>5.9959279999999922</v>
      </c>
      <c r="H91" t="s">
        <v>8</v>
      </c>
      <c r="I91">
        <f t="shared" si="16"/>
        <v>100.98311016914957</v>
      </c>
      <c r="J91">
        <f t="shared" si="17"/>
        <v>21</v>
      </c>
      <c r="K91">
        <f t="shared" si="15"/>
        <v>576.46929747988816</v>
      </c>
      <c r="L91">
        <v>6</v>
      </c>
    </row>
    <row r="92" spans="1:18" x14ac:dyDescent="0.4">
      <c r="A92">
        <v>286</v>
      </c>
      <c r="B92">
        <v>824.64877300000001</v>
      </c>
      <c r="C92">
        <v>385.82409999999999</v>
      </c>
      <c r="D92">
        <v>828.534988</v>
      </c>
      <c r="E92">
        <v>370.97276399999998</v>
      </c>
      <c r="F92">
        <f t="shared" si="13"/>
        <v>3.8862149999999929</v>
      </c>
      <c r="G92">
        <f t="shared" si="14"/>
        <v>-14.851336000000003</v>
      </c>
      <c r="H92" t="s">
        <v>9</v>
      </c>
      <c r="I92">
        <f t="shared" si="16"/>
        <v>122.33053226501775</v>
      </c>
      <c r="J92">
        <f t="shared" si="17"/>
        <v>28</v>
      </c>
      <c r="K92">
        <f t="shared" si="15"/>
        <v>523.74943599751168</v>
      </c>
      <c r="L92">
        <v>6</v>
      </c>
    </row>
    <row r="93" spans="1:18" x14ac:dyDescent="0.4">
      <c r="A93">
        <v>314</v>
      </c>
      <c r="B93">
        <v>827.29470600000002</v>
      </c>
      <c r="C93">
        <v>382.470573</v>
      </c>
      <c r="D93">
        <v>838.53992300000004</v>
      </c>
      <c r="E93">
        <v>394.52730300000002</v>
      </c>
      <c r="F93">
        <f t="shared" si="13"/>
        <v>11.245217000000025</v>
      </c>
      <c r="G93">
        <f t="shared" si="14"/>
        <v>12.056730000000016</v>
      </c>
      <c r="H93" t="s">
        <v>8</v>
      </c>
      <c r="I93">
        <f>DEGREES(ACOS(SUMPRODUCT(F93:G93,F94:G94)/SQRT(SUMSQ(F93:G93))/SQRT(SUMSQ(F94:G94))))</f>
        <v>131.05422566963759</v>
      </c>
      <c r="J93">
        <f>A94-A93</f>
        <v>26</v>
      </c>
      <c r="K93">
        <f t="shared" si="15"/>
        <v>604.26079127985213</v>
      </c>
      <c r="L93">
        <v>6</v>
      </c>
    </row>
    <row r="94" spans="1:18" x14ac:dyDescent="0.4">
      <c r="A94">
        <v>340</v>
      </c>
      <c r="B94">
        <v>845.98161000000005</v>
      </c>
      <c r="C94">
        <v>377.99920300000002</v>
      </c>
      <c r="D94">
        <v>847.71800399999995</v>
      </c>
      <c r="E94">
        <v>361.31141100000002</v>
      </c>
      <c r="F94">
        <f t="shared" si="13"/>
        <v>1.7363939999999047</v>
      </c>
      <c r="G94">
        <f t="shared" si="14"/>
        <v>-16.687792000000002</v>
      </c>
      <c r="I94">
        <f>DEGREES(ACOS(SUMPRODUCT(F94:G94,F96:G96)/SQRT(SUMSQ(F94:G94))/SQRT(SUMSQ(F96:G96))))</f>
        <v>130.35795494211538</v>
      </c>
    </row>
    <row r="96" spans="1:18" x14ac:dyDescent="0.4">
      <c r="A96">
        <v>14319</v>
      </c>
      <c r="B96">
        <v>456.32644199999999</v>
      </c>
      <c r="C96">
        <v>369.57523400000002</v>
      </c>
      <c r="D96">
        <v>466.67058400000002</v>
      </c>
      <c r="E96">
        <v>380.39911899999998</v>
      </c>
      <c r="F96">
        <f t="shared" ref="F96:F122" si="18">D96-B96</f>
        <v>10.344142000000033</v>
      </c>
      <c r="G96">
        <f t="shared" ref="G96:G122" si="19">E96-C96</f>
        <v>10.823884999999962</v>
      </c>
      <c r="H96" t="s">
        <v>8</v>
      </c>
      <c r="I96">
        <f t="shared" si="16"/>
        <v>106.75435559615323</v>
      </c>
      <c r="J96">
        <f t="shared" ref="J96:J130" si="20">A97-A96</f>
        <v>15</v>
      </c>
      <c r="K96">
        <f t="shared" si="15"/>
        <v>853.18080992445653</v>
      </c>
      <c r="L96">
        <v>7</v>
      </c>
      <c r="M96">
        <f>AVERAGE(I96:I103)</f>
        <v>92.688718500909928</v>
      </c>
      <c r="N96">
        <f>AVERAGE(J96,J98,J100,J102)/120</f>
        <v>0.14166666666666666</v>
      </c>
      <c r="O96">
        <f>AVERAGE(J97,J99,J101,J103)/120</f>
        <v>0.25833333333333336</v>
      </c>
      <c r="P96">
        <f>1/(N96+O96)</f>
        <v>2.5</v>
      </c>
      <c r="Q96">
        <f>M96/N96</f>
        <v>654.27330706524663</v>
      </c>
      <c r="R96">
        <f>M96/O96</f>
        <v>358.79503935836095</v>
      </c>
    </row>
    <row r="97" spans="1:18" x14ac:dyDescent="0.4">
      <c r="A97">
        <v>14334</v>
      </c>
      <c r="B97">
        <v>445.29684400000002</v>
      </c>
      <c r="C97">
        <v>364.01211999999998</v>
      </c>
      <c r="D97">
        <v>450.09503100000001</v>
      </c>
      <c r="E97">
        <v>355.54651100000001</v>
      </c>
      <c r="F97">
        <f t="shared" si="18"/>
        <v>4.7981869999999844</v>
      </c>
      <c r="G97">
        <f t="shared" si="19"/>
        <v>-8.4656089999999722</v>
      </c>
      <c r="H97" t="s">
        <v>9</v>
      </c>
      <c r="I97">
        <f t="shared" si="16"/>
        <v>92.649188683056053</v>
      </c>
      <c r="J97">
        <f t="shared" si="20"/>
        <v>38</v>
      </c>
      <c r="K97">
        <f t="shared" si="15"/>
        <v>292.28380892959893</v>
      </c>
      <c r="L97">
        <v>7</v>
      </c>
    </row>
    <row r="98" spans="1:18" x14ac:dyDescent="0.4">
      <c r="A98">
        <v>14372</v>
      </c>
      <c r="B98">
        <v>421.866738</v>
      </c>
      <c r="C98">
        <v>348.65308700000003</v>
      </c>
      <c r="D98">
        <v>434.64113099999997</v>
      </c>
      <c r="E98">
        <v>356.69541500000003</v>
      </c>
      <c r="F98">
        <f t="shared" si="18"/>
        <v>12.774392999999975</v>
      </c>
      <c r="G98">
        <f t="shared" si="19"/>
        <v>8.0423279999999977</v>
      </c>
      <c r="H98" t="s">
        <v>8</v>
      </c>
      <c r="I98">
        <f t="shared" si="16"/>
        <v>84.098338637520271</v>
      </c>
      <c r="J98">
        <f t="shared" si="20"/>
        <v>14</v>
      </c>
      <c r="K98">
        <f t="shared" si="15"/>
        <v>720.12205970470927</v>
      </c>
      <c r="L98">
        <v>7</v>
      </c>
    </row>
    <row r="99" spans="1:18" x14ac:dyDescent="0.4">
      <c r="A99">
        <v>14386</v>
      </c>
      <c r="B99">
        <v>417.14052299999997</v>
      </c>
      <c r="C99">
        <v>344.019792</v>
      </c>
      <c r="D99">
        <v>424.00892299999998</v>
      </c>
      <c r="E99">
        <v>335.25855899999999</v>
      </c>
      <c r="F99">
        <f t="shared" si="18"/>
        <v>6.8684000000000083</v>
      </c>
      <c r="G99">
        <f t="shared" si="19"/>
        <v>-8.7612330000000043</v>
      </c>
      <c r="H99" t="s">
        <v>9</v>
      </c>
      <c r="I99">
        <f t="shared" si="16"/>
        <v>90.424406404669043</v>
      </c>
      <c r="J99">
        <f t="shared" si="20"/>
        <v>26</v>
      </c>
      <c r="K99">
        <f t="shared" si="15"/>
        <v>416.92607076122022</v>
      </c>
      <c r="L99">
        <v>7</v>
      </c>
    </row>
    <row r="100" spans="1:18" x14ac:dyDescent="0.4">
      <c r="A100">
        <v>14412</v>
      </c>
      <c r="B100">
        <v>414.42639700000001</v>
      </c>
      <c r="C100">
        <v>328.75482199999999</v>
      </c>
      <c r="D100">
        <v>426.44609700000001</v>
      </c>
      <c r="E100">
        <v>338.32230299999998</v>
      </c>
      <c r="F100">
        <f t="shared" si="18"/>
        <v>12.0197</v>
      </c>
      <c r="G100">
        <f t="shared" si="19"/>
        <v>9.5674809999999866</v>
      </c>
      <c r="H100" t="s">
        <v>8</v>
      </c>
      <c r="I100">
        <f t="shared" si="16"/>
        <v>93.279648015524543</v>
      </c>
      <c r="J100">
        <f t="shared" si="20"/>
        <v>17</v>
      </c>
      <c r="K100">
        <f t="shared" si="15"/>
        <v>657.78612965300488</v>
      </c>
      <c r="L100">
        <v>7</v>
      </c>
    </row>
    <row r="101" spans="1:18" x14ac:dyDescent="0.4">
      <c r="A101">
        <v>14429</v>
      </c>
      <c r="B101">
        <v>420.51441399999999</v>
      </c>
      <c r="C101">
        <v>317.32070599999997</v>
      </c>
      <c r="D101">
        <v>425.88112100000001</v>
      </c>
      <c r="E101">
        <v>309.72405400000002</v>
      </c>
      <c r="F101">
        <f t="shared" si="18"/>
        <v>5.3667070000000194</v>
      </c>
      <c r="G101">
        <f t="shared" si="19"/>
        <v>-7.5966519999999491</v>
      </c>
      <c r="H101" t="s">
        <v>9</v>
      </c>
      <c r="I101">
        <f t="shared" si="16"/>
        <v>97.257081363174422</v>
      </c>
      <c r="J101">
        <f t="shared" si="20"/>
        <v>26</v>
      </c>
      <c r="K101">
        <f t="shared" si="15"/>
        <v>448.42995822374422</v>
      </c>
      <c r="L101">
        <v>7</v>
      </c>
    </row>
    <row r="102" spans="1:18" x14ac:dyDescent="0.4">
      <c r="A102">
        <v>14455</v>
      </c>
      <c r="B102">
        <v>430.361582</v>
      </c>
      <c r="C102">
        <v>300.45518299999998</v>
      </c>
      <c r="D102">
        <v>440.94728800000001</v>
      </c>
      <c r="E102">
        <v>310.15405299999998</v>
      </c>
      <c r="F102">
        <f t="shared" si="18"/>
        <v>10.585706000000016</v>
      </c>
      <c r="G102">
        <f t="shared" si="19"/>
        <v>9.6988699999999994</v>
      </c>
      <c r="H102" t="s">
        <v>8</v>
      </c>
      <c r="I102">
        <f t="shared" si="16"/>
        <v>89.233517963225708</v>
      </c>
      <c r="J102">
        <f t="shared" si="20"/>
        <v>22</v>
      </c>
      <c r="K102">
        <f t="shared" si="15"/>
        <v>486.24155151961355</v>
      </c>
      <c r="L102">
        <v>7</v>
      </c>
    </row>
    <row r="103" spans="1:18" x14ac:dyDescent="0.4">
      <c r="A103">
        <v>14477</v>
      </c>
      <c r="B103">
        <v>449.68218300000001</v>
      </c>
      <c r="C103">
        <v>282.135898</v>
      </c>
      <c r="D103">
        <v>457.51615199999998</v>
      </c>
      <c r="E103">
        <v>273.81196399999999</v>
      </c>
      <c r="F103">
        <f t="shared" si="18"/>
        <v>7.8339689999999678</v>
      </c>
      <c r="G103">
        <f t="shared" si="19"/>
        <v>-8.3239340000000084</v>
      </c>
      <c r="H103" t="s">
        <v>9</v>
      </c>
      <c r="I103">
        <f t="shared" si="16"/>
        <v>87.813211343956127</v>
      </c>
      <c r="J103">
        <f t="shared" si="20"/>
        <v>34</v>
      </c>
      <c r="K103">
        <f t="shared" si="15"/>
        <v>309.61905223274886</v>
      </c>
      <c r="L103">
        <v>7</v>
      </c>
    </row>
    <row r="104" spans="1:18" x14ac:dyDescent="0.4">
      <c r="A104">
        <v>14511</v>
      </c>
      <c r="B104">
        <v>501.51997</v>
      </c>
      <c r="C104">
        <v>264.31947700000001</v>
      </c>
      <c r="D104">
        <v>513.24255700000003</v>
      </c>
      <c r="E104">
        <v>274.537217</v>
      </c>
      <c r="F104">
        <f t="shared" si="18"/>
        <v>11.722587000000033</v>
      </c>
      <c r="G104">
        <f t="shared" si="19"/>
        <v>10.217739999999992</v>
      </c>
    </row>
    <row r="106" spans="1:18" x14ac:dyDescent="0.4">
      <c r="A106">
        <v>2210</v>
      </c>
      <c r="B106">
        <v>668.33279800000003</v>
      </c>
      <c r="C106">
        <v>619.22501799999998</v>
      </c>
      <c r="D106">
        <v>674.98147100000006</v>
      </c>
      <c r="E106">
        <v>625.03765999999996</v>
      </c>
      <c r="F106">
        <f t="shared" si="18"/>
        <v>6.6486730000000307</v>
      </c>
      <c r="G106">
        <f t="shared" si="19"/>
        <v>5.8126419999999825</v>
      </c>
      <c r="H106" t="s">
        <v>8</v>
      </c>
      <c r="I106">
        <f t="shared" si="16"/>
        <v>99.220292922428101</v>
      </c>
      <c r="J106">
        <f t="shared" si="20"/>
        <v>22</v>
      </c>
      <c r="K106">
        <f t="shared" si="15"/>
        <v>540.66039616094008</v>
      </c>
      <c r="L106">
        <v>8</v>
      </c>
      <c r="M106">
        <f>AVERAGE(I106:I111)</f>
        <v>94.963956808914091</v>
      </c>
      <c r="N106">
        <f>AVERAGE(J106,J108,J110)/120</f>
        <v>0.15555555555555556</v>
      </c>
      <c r="O106">
        <f>AVERAGE(J107,J109,J111)/120</f>
        <v>0.25833333333333336</v>
      </c>
      <c r="P106">
        <f>1/(N106+O106)</f>
        <v>2.4161073825503352</v>
      </c>
      <c r="Q106">
        <f>M106/N106</f>
        <v>610.48257948587627</v>
      </c>
      <c r="R106">
        <f>M106/O106</f>
        <v>367.60241345386095</v>
      </c>
    </row>
    <row r="107" spans="1:18" x14ac:dyDescent="0.4">
      <c r="A107">
        <v>2232</v>
      </c>
      <c r="B107">
        <v>663.00940300000002</v>
      </c>
      <c r="C107">
        <v>607.44769199999996</v>
      </c>
      <c r="D107">
        <v>667.96248800000001</v>
      </c>
      <c r="E107">
        <v>599.50305400000002</v>
      </c>
      <c r="F107">
        <f t="shared" si="18"/>
        <v>4.9530849999999873</v>
      </c>
      <c r="G107">
        <f t="shared" si="19"/>
        <v>-7.9446379999999408</v>
      </c>
      <c r="H107" t="s">
        <v>9</v>
      </c>
      <c r="I107">
        <f t="shared" si="16"/>
        <v>94.122877843049878</v>
      </c>
      <c r="J107">
        <f t="shared" si="20"/>
        <v>25</v>
      </c>
      <c r="K107">
        <f t="shared" si="15"/>
        <v>451.33802383299275</v>
      </c>
      <c r="L107">
        <v>8</v>
      </c>
    </row>
    <row r="108" spans="1:18" x14ac:dyDescent="0.4">
      <c r="A108">
        <v>2257</v>
      </c>
      <c r="B108">
        <v>651.41468099999997</v>
      </c>
      <c r="C108">
        <v>593.89180599999997</v>
      </c>
      <c r="D108">
        <v>660.64543000000003</v>
      </c>
      <c r="E108">
        <v>600.614192</v>
      </c>
      <c r="F108">
        <f t="shared" si="18"/>
        <v>9.2307490000000598</v>
      </c>
      <c r="G108">
        <f t="shared" si="19"/>
        <v>6.7223860000000286</v>
      </c>
      <c r="H108" t="s">
        <v>8</v>
      </c>
      <c r="I108">
        <f t="shared" si="16"/>
        <v>83.139544003938937</v>
      </c>
      <c r="J108">
        <f t="shared" si="20"/>
        <v>18</v>
      </c>
      <c r="K108">
        <f t="shared" si="15"/>
        <v>553.70936306623332</v>
      </c>
      <c r="L108">
        <v>8</v>
      </c>
    </row>
    <row r="109" spans="1:18" x14ac:dyDescent="0.4">
      <c r="A109">
        <v>2275</v>
      </c>
      <c r="B109">
        <v>640.16763000000003</v>
      </c>
      <c r="C109">
        <v>586.14015400000005</v>
      </c>
      <c r="D109">
        <v>645.77112</v>
      </c>
      <c r="E109">
        <v>580.11531500000001</v>
      </c>
      <c r="F109">
        <f t="shared" si="18"/>
        <v>5.6034899999999652</v>
      </c>
      <c r="G109">
        <f t="shared" si="19"/>
        <v>-6.0248390000000427</v>
      </c>
      <c r="H109" t="s">
        <v>9</v>
      </c>
      <c r="I109">
        <f t="shared" si="16"/>
        <v>79.291616466096613</v>
      </c>
      <c r="J109">
        <f t="shared" si="20"/>
        <v>33</v>
      </c>
      <c r="K109">
        <f t="shared" si="15"/>
        <v>288.04481763502002</v>
      </c>
      <c r="L109">
        <v>8</v>
      </c>
    </row>
    <row r="110" spans="1:18" x14ac:dyDescent="0.4">
      <c r="A110">
        <v>2308</v>
      </c>
      <c r="B110">
        <v>617.01101800000004</v>
      </c>
      <c r="C110">
        <v>575.03896199999997</v>
      </c>
      <c r="D110">
        <v>626.97277799999995</v>
      </c>
      <c r="E110">
        <v>581.31620699999996</v>
      </c>
      <c r="F110">
        <f t="shared" si="18"/>
        <v>9.9617599999999129</v>
      </c>
      <c r="G110">
        <f t="shared" si="19"/>
        <v>6.2772449999999935</v>
      </c>
      <c r="H110" t="s">
        <v>8</v>
      </c>
      <c r="I110">
        <f t="shared" si="16"/>
        <v>101.9721397131659</v>
      </c>
      <c r="J110">
        <f t="shared" si="20"/>
        <v>16</v>
      </c>
      <c r="K110">
        <f t="shared" si="15"/>
        <v>764.02625680089545</v>
      </c>
      <c r="L110">
        <v>8</v>
      </c>
    </row>
    <row r="111" spans="1:18" x14ac:dyDescent="0.4">
      <c r="A111">
        <v>2324</v>
      </c>
      <c r="B111">
        <v>604.75044000000003</v>
      </c>
      <c r="C111">
        <v>571.86107300000003</v>
      </c>
      <c r="D111">
        <v>608.03149599999995</v>
      </c>
      <c r="E111">
        <v>562.964651</v>
      </c>
      <c r="F111">
        <f t="shared" si="18"/>
        <v>3.2810559999999214</v>
      </c>
      <c r="G111">
        <f t="shared" si="19"/>
        <v>-8.8964220000000296</v>
      </c>
      <c r="H111" t="s">
        <v>9</v>
      </c>
      <c r="I111">
        <f t="shared" si="16"/>
        <v>112.03726990480509</v>
      </c>
      <c r="J111">
        <f t="shared" si="20"/>
        <v>35</v>
      </c>
      <c r="K111">
        <f t="shared" si="15"/>
        <v>383.74365474822952</v>
      </c>
      <c r="L111">
        <v>8</v>
      </c>
    </row>
    <row r="112" spans="1:18" x14ac:dyDescent="0.4">
      <c r="A112">
        <v>2359</v>
      </c>
      <c r="B112">
        <v>572.05270800000005</v>
      </c>
      <c r="C112">
        <v>556.21920799999998</v>
      </c>
      <c r="D112">
        <v>580.97788200000002</v>
      </c>
      <c r="E112">
        <v>564.33524199999999</v>
      </c>
      <c r="F112">
        <f t="shared" si="18"/>
        <v>8.92517399999997</v>
      </c>
      <c r="G112">
        <f t="shared" si="19"/>
        <v>8.1160340000000133</v>
      </c>
    </row>
    <row r="114" spans="1:18" x14ac:dyDescent="0.4">
      <c r="A114">
        <v>3821</v>
      </c>
      <c r="B114">
        <v>844.59246299999995</v>
      </c>
      <c r="C114">
        <v>613.81544499999995</v>
      </c>
      <c r="D114">
        <v>854.90172199999995</v>
      </c>
      <c r="E114">
        <v>621.09008300000005</v>
      </c>
      <c r="F114">
        <f t="shared" si="18"/>
        <v>10.309258999999997</v>
      </c>
      <c r="G114">
        <f t="shared" si="19"/>
        <v>7.2746380000000954</v>
      </c>
      <c r="H114" t="s">
        <v>8</v>
      </c>
      <c r="I114">
        <f t="shared" si="16"/>
        <v>87.660505849627995</v>
      </c>
      <c r="J114">
        <f t="shared" si="20"/>
        <v>22</v>
      </c>
      <c r="K114">
        <f t="shared" si="15"/>
        <v>477.67006551151837</v>
      </c>
      <c r="L114">
        <v>9</v>
      </c>
      <c r="M114">
        <f>AVERAGE(I114:I121)</f>
        <v>96.77827446685798</v>
      </c>
      <c r="N114">
        <f>AVERAGE(J114,J116,J118,J120)/120</f>
        <v>0.16875000000000001</v>
      </c>
      <c r="O114">
        <f>AVERAGE(J115,J117,J119,J121)/120</f>
        <v>0.43958333333333333</v>
      </c>
      <c r="P114">
        <f>1/(N114+O114)</f>
        <v>1.6438356164383561</v>
      </c>
      <c r="Q114">
        <f>M114/N114</f>
        <v>573.5008857295287</v>
      </c>
      <c r="R114">
        <f>M114/O114</f>
        <v>220.1591077919044</v>
      </c>
    </row>
    <row r="115" spans="1:18" x14ac:dyDescent="0.4">
      <c r="A115">
        <v>3843</v>
      </c>
      <c r="B115">
        <v>831.19699200000002</v>
      </c>
      <c r="C115">
        <v>611.37018899999998</v>
      </c>
      <c r="D115">
        <v>836.31879000000004</v>
      </c>
      <c r="E115">
        <v>604.70686499999999</v>
      </c>
      <c r="F115">
        <f t="shared" si="18"/>
        <v>5.1217980000000125</v>
      </c>
      <c r="G115">
        <f t="shared" si="19"/>
        <v>-6.6633239999999887</v>
      </c>
      <c r="H115" t="s">
        <v>9</v>
      </c>
      <c r="I115">
        <f t="shared" si="16"/>
        <v>107.68902345947201</v>
      </c>
      <c r="J115">
        <f t="shared" si="20"/>
        <v>27</v>
      </c>
      <c r="K115">
        <f t="shared" si="15"/>
        <v>478.13926416005575</v>
      </c>
      <c r="L115">
        <v>9</v>
      </c>
    </row>
    <row r="116" spans="1:18" x14ac:dyDescent="0.4">
      <c r="A116">
        <v>3870</v>
      </c>
      <c r="B116">
        <v>824.82757700000002</v>
      </c>
      <c r="C116">
        <v>609.841904</v>
      </c>
      <c r="D116">
        <v>830.34335899999996</v>
      </c>
      <c r="E116">
        <v>617.78898700000002</v>
      </c>
      <c r="F116">
        <f t="shared" si="18"/>
        <v>5.5157819999999447</v>
      </c>
      <c r="G116">
        <f t="shared" si="19"/>
        <v>7.9470830000000205</v>
      </c>
      <c r="H116" t="s">
        <v>8</v>
      </c>
      <c r="I116">
        <f t="shared" si="16"/>
        <v>100.33741805123715</v>
      </c>
      <c r="J116">
        <f t="shared" si="20"/>
        <v>19</v>
      </c>
      <c r="K116">
        <f t="shared" si="15"/>
        <v>633.076298735911</v>
      </c>
      <c r="L116">
        <v>9</v>
      </c>
    </row>
    <row r="117" spans="1:18" x14ac:dyDescent="0.4">
      <c r="A117">
        <v>3889</v>
      </c>
      <c r="B117">
        <v>831.59097699999995</v>
      </c>
      <c r="C117">
        <v>603.54536900000005</v>
      </c>
      <c r="D117">
        <v>836.64711</v>
      </c>
      <c r="E117">
        <v>598.47146199999997</v>
      </c>
      <c r="F117">
        <f t="shared" si="18"/>
        <v>5.0561330000000453</v>
      </c>
      <c r="G117">
        <f t="shared" si="19"/>
        <v>-5.0739070000000766</v>
      </c>
      <c r="H117" t="s">
        <v>9</v>
      </c>
      <c r="I117">
        <f t="shared" si="16"/>
        <v>88.053200586918777</v>
      </c>
      <c r="J117">
        <f t="shared" si="20"/>
        <v>62</v>
      </c>
      <c r="K117">
        <f t="shared" si="15"/>
        <v>170.25512397354552</v>
      </c>
      <c r="L117">
        <v>9</v>
      </c>
    </row>
    <row r="118" spans="1:18" x14ac:dyDescent="0.4">
      <c r="A118">
        <v>3951</v>
      </c>
      <c r="B118">
        <v>861.79644900000005</v>
      </c>
      <c r="C118">
        <v>607.94682999999998</v>
      </c>
      <c r="D118">
        <v>868.10019999999997</v>
      </c>
      <c r="E118">
        <v>613.81544499999995</v>
      </c>
      <c r="F118">
        <f t="shared" si="18"/>
        <v>6.3037509999999202</v>
      </c>
      <c r="G118">
        <f t="shared" si="19"/>
        <v>5.868614999999977</v>
      </c>
      <c r="H118" t="s">
        <v>8</v>
      </c>
      <c r="I118">
        <f t="shared" si="16"/>
        <v>97.086377567281076</v>
      </c>
      <c r="J118">
        <f t="shared" si="20"/>
        <v>20</v>
      </c>
      <c r="K118">
        <f t="shared" si="15"/>
        <v>581.93574713828275</v>
      </c>
      <c r="L118">
        <v>9</v>
      </c>
    </row>
    <row r="119" spans="1:18" x14ac:dyDescent="0.4">
      <c r="A119">
        <v>3971</v>
      </c>
      <c r="B119">
        <v>874.33828700000004</v>
      </c>
      <c r="C119">
        <v>602.44500300000004</v>
      </c>
      <c r="D119">
        <v>878.93477199999995</v>
      </c>
      <c r="E119">
        <v>596.08733700000005</v>
      </c>
      <c r="F119">
        <f t="shared" si="18"/>
        <v>4.596484999999916</v>
      </c>
      <c r="G119">
        <f t="shared" si="19"/>
        <v>-6.3576659999999947</v>
      </c>
      <c r="H119" t="s">
        <v>9</v>
      </c>
      <c r="I119">
        <f t="shared" si="16"/>
        <v>95.638816000780835</v>
      </c>
      <c r="J119">
        <f t="shared" si="20"/>
        <v>70</v>
      </c>
      <c r="K119">
        <f t="shared" si="15"/>
        <v>163.78830374533723</v>
      </c>
      <c r="L119">
        <v>9</v>
      </c>
    </row>
    <row r="120" spans="1:18" x14ac:dyDescent="0.4">
      <c r="A120">
        <v>4041</v>
      </c>
      <c r="B120">
        <v>905.86777800000004</v>
      </c>
      <c r="C120">
        <v>611.40990399999998</v>
      </c>
      <c r="D120">
        <v>917.65812700000004</v>
      </c>
      <c r="E120">
        <v>621.84299799999997</v>
      </c>
      <c r="F120">
        <f t="shared" si="18"/>
        <v>11.790348999999992</v>
      </c>
      <c r="G120">
        <f t="shared" si="19"/>
        <v>10.433093999999983</v>
      </c>
      <c r="H120" t="s">
        <v>8</v>
      </c>
      <c r="I120">
        <f t="shared" si="16"/>
        <v>102.19153013687946</v>
      </c>
      <c r="J120">
        <f t="shared" si="20"/>
        <v>20</v>
      </c>
      <c r="K120">
        <f t="shared" si="15"/>
        <v>612.53603164045546</v>
      </c>
      <c r="L120">
        <v>9</v>
      </c>
    </row>
    <row r="121" spans="1:18" x14ac:dyDescent="0.4">
      <c r="A121">
        <v>4061</v>
      </c>
      <c r="B121">
        <v>900.08933999999999</v>
      </c>
      <c r="C121">
        <v>612.60536300000001</v>
      </c>
      <c r="D121">
        <v>905.459202</v>
      </c>
      <c r="E121">
        <v>603.04169300000001</v>
      </c>
      <c r="F121">
        <f t="shared" si="18"/>
        <v>5.3698620000000119</v>
      </c>
      <c r="G121">
        <f t="shared" si="19"/>
        <v>-9.5636700000000019</v>
      </c>
      <c r="H121" t="s">
        <v>9</v>
      </c>
      <c r="I121">
        <f t="shared" si="16"/>
        <v>95.569324082666526</v>
      </c>
      <c r="J121">
        <f t="shared" si="20"/>
        <v>52</v>
      </c>
      <c r="K121">
        <f t="shared" si="15"/>
        <v>220.32404944288584</v>
      </c>
      <c r="L121">
        <v>9</v>
      </c>
    </row>
    <row r="122" spans="1:18" x14ac:dyDescent="0.4">
      <c r="A122">
        <v>4113</v>
      </c>
      <c r="B122">
        <v>878.37642000000005</v>
      </c>
      <c r="C122">
        <v>612.44234600000004</v>
      </c>
      <c r="D122">
        <v>891.15902600000004</v>
      </c>
      <c r="E122">
        <v>621.35394599999995</v>
      </c>
      <c r="F122">
        <f t="shared" si="18"/>
        <v>12.782605999999987</v>
      </c>
      <c r="G122">
        <f t="shared" si="19"/>
        <v>8.9115999999999076</v>
      </c>
    </row>
    <row r="124" spans="1:18" x14ac:dyDescent="0.4">
      <c r="A124">
        <v>9057</v>
      </c>
      <c r="B124">
        <v>289.62975399999999</v>
      </c>
      <c r="C124">
        <v>583.04954499999997</v>
      </c>
      <c r="D124">
        <v>303.96016400000002</v>
      </c>
      <c r="E124">
        <v>591.38287800000001</v>
      </c>
      <c r="F124">
        <f t="shared" ref="F124:F131" si="21">D124-B124</f>
        <v>14.330410000000029</v>
      </c>
      <c r="G124">
        <f t="shared" ref="G124:G131" si="22">E124-C124</f>
        <v>8.3333330000000387</v>
      </c>
      <c r="H124" t="s">
        <v>8</v>
      </c>
      <c r="I124">
        <f t="shared" si="16"/>
        <v>88.458593170341842</v>
      </c>
      <c r="J124">
        <f t="shared" si="20"/>
        <v>22</v>
      </c>
      <c r="K124">
        <f t="shared" si="15"/>
        <v>482.0189158754809</v>
      </c>
      <c r="L124">
        <v>10</v>
      </c>
      <c r="M124">
        <f>AVERAGE(I124:I130)</f>
        <v>84.077503738161127</v>
      </c>
      <c r="N124">
        <f>AVERAGE(J124,J126,J128,J130)/120</f>
        <v>0.16666666666666666</v>
      </c>
      <c r="O124">
        <f>AVERAGE(J125,J127,J129)/120</f>
        <v>0.28333333333333333</v>
      </c>
      <c r="P124">
        <f>1/(N124+O124)</f>
        <v>2.2222222222222223</v>
      </c>
      <c r="Q124">
        <f>M124/N124</f>
        <v>504.46502242896679</v>
      </c>
      <c r="R124">
        <f>M124/O124</f>
        <v>296.74413084056869</v>
      </c>
    </row>
    <row r="125" spans="1:18" x14ac:dyDescent="0.4">
      <c r="A125">
        <v>9079</v>
      </c>
      <c r="B125">
        <v>297.17622999999998</v>
      </c>
      <c r="C125">
        <v>572.60626999999999</v>
      </c>
      <c r="D125">
        <v>303.98672099999999</v>
      </c>
      <c r="E125">
        <v>561.58775200000002</v>
      </c>
      <c r="F125">
        <f t="shared" si="21"/>
        <v>6.8104910000000132</v>
      </c>
      <c r="G125">
        <f t="shared" si="22"/>
        <v>-11.018517999999972</v>
      </c>
      <c r="H125" t="s">
        <v>9</v>
      </c>
      <c r="I125">
        <f t="shared" si="16"/>
        <v>81.581926629359614</v>
      </c>
      <c r="J125">
        <f t="shared" si="20"/>
        <v>27</v>
      </c>
      <c r="K125">
        <f t="shared" si="15"/>
        <v>362.2237542343567</v>
      </c>
      <c r="L125">
        <v>10</v>
      </c>
    </row>
    <row r="126" spans="1:18" x14ac:dyDescent="0.4">
      <c r="A126">
        <v>9106</v>
      </c>
      <c r="B126">
        <v>293.01426199999997</v>
      </c>
      <c r="C126">
        <v>558.25441899999998</v>
      </c>
      <c r="D126">
        <v>311.93229500000001</v>
      </c>
      <c r="E126">
        <v>566.40256699999998</v>
      </c>
      <c r="F126">
        <f t="shared" si="21"/>
        <v>18.918033000000037</v>
      </c>
      <c r="G126">
        <f t="shared" si="22"/>
        <v>8.148147999999992</v>
      </c>
      <c r="H126" t="s">
        <v>8</v>
      </c>
      <c r="I126">
        <f t="shared" si="16"/>
        <v>106.16421117600335</v>
      </c>
      <c r="J126">
        <f t="shared" si="20"/>
        <v>21</v>
      </c>
      <c r="K126">
        <f t="shared" si="15"/>
        <v>606.0459826561563</v>
      </c>
      <c r="L126">
        <v>10</v>
      </c>
    </row>
    <row r="127" spans="1:18" x14ac:dyDescent="0.4">
      <c r="A127">
        <v>9127</v>
      </c>
      <c r="B127">
        <v>277.41828800000002</v>
      </c>
      <c r="C127">
        <v>542.33653700000002</v>
      </c>
      <c r="D127">
        <v>279.01581099999999</v>
      </c>
      <c r="E127">
        <v>529.57933500000001</v>
      </c>
      <c r="F127">
        <f t="shared" si="21"/>
        <v>1.5975229999999669</v>
      </c>
      <c r="G127">
        <f t="shared" si="22"/>
        <v>-12.757202000000007</v>
      </c>
      <c r="H127" t="s">
        <v>9</v>
      </c>
      <c r="I127">
        <f t="shared" si="16"/>
        <v>111.68074793721313</v>
      </c>
      <c r="J127">
        <f t="shared" si="20"/>
        <v>34</v>
      </c>
      <c r="K127">
        <f t="shared" si="15"/>
        <v>393.77317831509146</v>
      </c>
      <c r="L127">
        <v>10</v>
      </c>
    </row>
    <row r="128" spans="1:18" x14ac:dyDescent="0.4">
      <c r="A128">
        <v>9161</v>
      </c>
      <c r="B128">
        <v>228.76259899999999</v>
      </c>
      <c r="C128">
        <v>524.86230599999999</v>
      </c>
      <c r="D128">
        <v>249.24078499999999</v>
      </c>
      <c r="E128">
        <v>536.12888099999998</v>
      </c>
      <c r="F128">
        <f t="shared" si="21"/>
        <v>20.478185999999994</v>
      </c>
      <c r="G128">
        <f t="shared" si="22"/>
        <v>11.266574999999989</v>
      </c>
      <c r="H128" t="s">
        <v>8</v>
      </c>
      <c r="I128">
        <f t="shared" si="16"/>
        <v>71.361125588481244</v>
      </c>
      <c r="J128">
        <f t="shared" si="20"/>
        <v>19</v>
      </c>
      <c r="K128">
        <f t="shared" si="15"/>
        <v>450.25114397616477</v>
      </c>
      <c r="L128">
        <v>10</v>
      </c>
    </row>
    <row r="129" spans="1:12" x14ac:dyDescent="0.4">
      <c r="A129">
        <v>9180</v>
      </c>
      <c r="B129">
        <v>218.07507799999999</v>
      </c>
      <c r="C129">
        <v>515.49788000000001</v>
      </c>
      <c r="D129">
        <v>232.424756</v>
      </c>
      <c r="E129">
        <v>502.32915500000001</v>
      </c>
      <c r="F129">
        <f t="shared" si="21"/>
        <v>14.349678000000011</v>
      </c>
      <c r="G129">
        <f t="shared" si="22"/>
        <v>-13.168724999999995</v>
      </c>
      <c r="H129" t="s">
        <v>9</v>
      </c>
      <c r="I129">
        <f t="shared" si="16"/>
        <v>62.15103850818528</v>
      </c>
      <c r="J129">
        <f t="shared" si="20"/>
        <v>41</v>
      </c>
      <c r="K129">
        <f t="shared" si="15"/>
        <v>181.72357308198173</v>
      </c>
      <c r="L129">
        <v>10</v>
      </c>
    </row>
    <row r="130" spans="1:12" x14ac:dyDescent="0.4">
      <c r="A130">
        <v>9221</v>
      </c>
      <c r="B130">
        <v>191.167813</v>
      </c>
      <c r="C130">
        <v>492.40893699999998</v>
      </c>
      <c r="D130">
        <v>211.43009000000001</v>
      </c>
      <c r="E130">
        <v>499.62734899999998</v>
      </c>
      <c r="F130">
        <f t="shared" si="21"/>
        <v>20.262277000000012</v>
      </c>
      <c r="G130">
        <f t="shared" si="22"/>
        <v>7.2184120000000007</v>
      </c>
      <c r="H130" t="s">
        <v>8</v>
      </c>
      <c r="I130">
        <f t="shared" si="16"/>
        <v>67.144883157543362</v>
      </c>
      <c r="J130">
        <f t="shared" si="20"/>
        <v>18</v>
      </c>
      <c r="K130">
        <f t="shared" si="15"/>
        <v>447.18492182923876</v>
      </c>
      <c r="L130">
        <v>10</v>
      </c>
    </row>
    <row r="131" spans="1:12" x14ac:dyDescent="0.4">
      <c r="A131">
        <v>9239</v>
      </c>
      <c r="B131">
        <v>192.828656</v>
      </c>
      <c r="C131">
        <v>481.93898799999999</v>
      </c>
      <c r="D131">
        <v>204.25525099999999</v>
      </c>
      <c r="E131">
        <v>469.45308699999998</v>
      </c>
      <c r="F131">
        <f t="shared" si="21"/>
        <v>11.426594999999992</v>
      </c>
      <c r="G131">
        <f t="shared" si="22"/>
        <v>-12.485901000000013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2019-01-28T23:33:19Z</dcterms:created>
  <dcterms:modified xsi:type="dcterms:W3CDTF">2020-02-24T16:37:16Z</dcterms:modified>
</cp:coreProperties>
</file>