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hony\Dropbox\Research\Alaska SeaLife Center 2018-2019\Wingbeat-based Data\Aquatic Angles\"/>
    </mc:Choice>
  </mc:AlternateContent>
  <xr:revisionPtr revIDLastSave="0" documentId="13_ncr:1_{0DBD62AF-6B21-4D09-B5F0-A8F2B2921A25}" xr6:coauthVersionLast="44" xr6:coauthVersionMax="44" xr10:uidLastSave="{00000000-0000-0000-0000-000000000000}"/>
  <bookViews>
    <workbookView xWindow="-103" yWindow="-103" windowWidth="22149" windowHeight="11949" xr2:uid="{F25894C4-AF06-40FA-B90A-96BA9E4CED2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43" i="1" l="1"/>
  <c r="J81" i="1" l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8" i="1"/>
  <c r="J99" i="1"/>
  <c r="J100" i="1"/>
  <c r="J101" i="1"/>
  <c r="J102" i="1"/>
  <c r="J103" i="1"/>
  <c r="J104" i="1"/>
  <c r="J105" i="1"/>
  <c r="J106" i="1"/>
  <c r="J107" i="1"/>
  <c r="J110" i="1"/>
  <c r="J111" i="1"/>
  <c r="J112" i="1"/>
  <c r="J113" i="1"/>
  <c r="J114" i="1"/>
  <c r="J115" i="1"/>
  <c r="J116" i="1"/>
  <c r="J117" i="1"/>
  <c r="J120" i="1"/>
  <c r="J121" i="1"/>
  <c r="J122" i="1"/>
  <c r="J123" i="1"/>
  <c r="J124" i="1"/>
  <c r="J125" i="1"/>
  <c r="J128" i="1"/>
  <c r="J129" i="1"/>
  <c r="J130" i="1"/>
  <c r="J131" i="1"/>
  <c r="J132" i="1"/>
  <c r="J133" i="1"/>
  <c r="J134" i="1"/>
  <c r="J135" i="1"/>
  <c r="J136" i="1"/>
  <c r="J137" i="1"/>
  <c r="J140" i="1"/>
  <c r="J141" i="1"/>
  <c r="J142" i="1"/>
  <c r="J144" i="1"/>
  <c r="J145" i="1"/>
  <c r="J146" i="1"/>
  <c r="G138" i="1"/>
  <c r="F81" i="1"/>
  <c r="I81" i="1" s="1"/>
  <c r="G81" i="1"/>
  <c r="F82" i="1"/>
  <c r="G82" i="1"/>
  <c r="F83" i="1"/>
  <c r="I83" i="1" s="1"/>
  <c r="G83" i="1"/>
  <c r="F84" i="1"/>
  <c r="G84" i="1"/>
  <c r="F85" i="1"/>
  <c r="I85" i="1" s="1"/>
  <c r="G85" i="1"/>
  <c r="F86" i="1"/>
  <c r="G86" i="1"/>
  <c r="F87" i="1"/>
  <c r="I87" i="1" s="1"/>
  <c r="G87" i="1"/>
  <c r="F88" i="1"/>
  <c r="G88" i="1"/>
  <c r="F89" i="1"/>
  <c r="I89" i="1" s="1"/>
  <c r="G89" i="1"/>
  <c r="F90" i="1"/>
  <c r="G90" i="1"/>
  <c r="F91" i="1"/>
  <c r="I91" i="1" s="1"/>
  <c r="G91" i="1"/>
  <c r="F92" i="1"/>
  <c r="G92" i="1"/>
  <c r="F93" i="1"/>
  <c r="I93" i="1" s="1"/>
  <c r="G93" i="1"/>
  <c r="F94" i="1"/>
  <c r="G94" i="1"/>
  <c r="F95" i="1"/>
  <c r="I95" i="1" s="1"/>
  <c r="G95" i="1"/>
  <c r="F96" i="1"/>
  <c r="G96" i="1"/>
  <c r="F98" i="1"/>
  <c r="G98" i="1"/>
  <c r="F99" i="1"/>
  <c r="G99" i="1"/>
  <c r="F100" i="1"/>
  <c r="G100" i="1"/>
  <c r="F101" i="1"/>
  <c r="G101" i="1"/>
  <c r="F102" i="1"/>
  <c r="G102" i="1"/>
  <c r="F103" i="1"/>
  <c r="G103" i="1"/>
  <c r="F104" i="1"/>
  <c r="G104" i="1"/>
  <c r="F105" i="1"/>
  <c r="G105" i="1"/>
  <c r="F106" i="1"/>
  <c r="G106" i="1"/>
  <c r="F107" i="1"/>
  <c r="G107" i="1"/>
  <c r="F108" i="1"/>
  <c r="G108" i="1"/>
  <c r="F110" i="1"/>
  <c r="G110" i="1"/>
  <c r="F111" i="1"/>
  <c r="I111" i="1" s="1"/>
  <c r="G111" i="1"/>
  <c r="F112" i="1"/>
  <c r="G112" i="1"/>
  <c r="F113" i="1"/>
  <c r="I113" i="1" s="1"/>
  <c r="G113" i="1"/>
  <c r="F114" i="1"/>
  <c r="G114" i="1"/>
  <c r="F115" i="1"/>
  <c r="I115" i="1" s="1"/>
  <c r="G115" i="1"/>
  <c r="F116" i="1"/>
  <c r="G116" i="1"/>
  <c r="F117" i="1"/>
  <c r="I117" i="1" s="1"/>
  <c r="G117" i="1"/>
  <c r="F118" i="1"/>
  <c r="G118" i="1"/>
  <c r="F120" i="1"/>
  <c r="G120" i="1"/>
  <c r="F121" i="1"/>
  <c r="G121" i="1"/>
  <c r="F122" i="1"/>
  <c r="G122" i="1"/>
  <c r="F123" i="1"/>
  <c r="G123" i="1"/>
  <c r="F124" i="1"/>
  <c r="G124" i="1"/>
  <c r="F125" i="1"/>
  <c r="G125" i="1"/>
  <c r="F126" i="1"/>
  <c r="G126" i="1"/>
  <c r="F128" i="1"/>
  <c r="G128" i="1"/>
  <c r="F129" i="1"/>
  <c r="I129" i="1" s="1"/>
  <c r="G129" i="1"/>
  <c r="F130" i="1"/>
  <c r="G130" i="1"/>
  <c r="F131" i="1"/>
  <c r="I131" i="1" s="1"/>
  <c r="G131" i="1"/>
  <c r="F132" i="1"/>
  <c r="G132" i="1"/>
  <c r="F133" i="1"/>
  <c r="I133" i="1" s="1"/>
  <c r="G133" i="1"/>
  <c r="F134" i="1"/>
  <c r="G134" i="1"/>
  <c r="F135" i="1"/>
  <c r="I135" i="1" s="1"/>
  <c r="G135" i="1"/>
  <c r="F136" i="1"/>
  <c r="G136" i="1"/>
  <c r="F137" i="1"/>
  <c r="I137" i="1" s="1"/>
  <c r="G137" i="1"/>
  <c r="F138" i="1"/>
  <c r="F140" i="1"/>
  <c r="G140" i="1"/>
  <c r="F141" i="1"/>
  <c r="G141" i="1"/>
  <c r="F142" i="1"/>
  <c r="G142" i="1"/>
  <c r="F143" i="1"/>
  <c r="G143" i="1"/>
  <c r="F144" i="1"/>
  <c r="G144" i="1"/>
  <c r="F145" i="1"/>
  <c r="G145" i="1"/>
  <c r="F146" i="1"/>
  <c r="G146" i="1"/>
  <c r="F147" i="1"/>
  <c r="G147" i="1"/>
  <c r="I146" i="1" l="1"/>
  <c r="I144" i="1"/>
  <c r="I140" i="1"/>
  <c r="I136" i="1"/>
  <c r="I132" i="1"/>
  <c r="I128" i="1"/>
  <c r="I123" i="1"/>
  <c r="I116" i="1"/>
  <c r="I114" i="1"/>
  <c r="I110" i="1"/>
  <c r="I105" i="1"/>
  <c r="I101" i="1"/>
  <c r="I99" i="1"/>
  <c r="I94" i="1"/>
  <c r="I92" i="1"/>
  <c r="I90" i="1"/>
  <c r="I88" i="1"/>
  <c r="I86" i="1"/>
  <c r="I84" i="1"/>
  <c r="I82" i="1"/>
  <c r="I142" i="1"/>
  <c r="I134" i="1"/>
  <c r="I130" i="1"/>
  <c r="I125" i="1"/>
  <c r="I121" i="1"/>
  <c r="I112" i="1"/>
  <c r="I107" i="1"/>
  <c r="I103" i="1"/>
  <c r="I145" i="1"/>
  <c r="I143" i="1"/>
  <c r="I141" i="1"/>
  <c r="L140" i="1"/>
  <c r="L128" i="1"/>
  <c r="L110" i="1"/>
  <c r="L81" i="1"/>
  <c r="I124" i="1"/>
  <c r="I104" i="1"/>
  <c r="I98" i="1"/>
  <c r="M140" i="1"/>
  <c r="M128" i="1"/>
  <c r="M120" i="1"/>
  <c r="N110" i="1"/>
  <c r="N98" i="1"/>
  <c r="N81" i="1"/>
  <c r="I120" i="1"/>
  <c r="I106" i="1"/>
  <c r="I100" i="1"/>
  <c r="N140" i="1"/>
  <c r="N128" i="1"/>
  <c r="N120" i="1"/>
  <c r="M110" i="1"/>
  <c r="O110" i="1" s="1"/>
  <c r="M98" i="1"/>
  <c r="M81" i="1"/>
  <c r="O81" i="1" s="1"/>
  <c r="I122" i="1"/>
  <c r="I102" i="1"/>
  <c r="F3" i="1"/>
  <c r="I3" i="1" s="1"/>
  <c r="G3" i="1"/>
  <c r="J3" i="1"/>
  <c r="F4" i="1"/>
  <c r="I4" i="1" s="1"/>
  <c r="G4" i="1"/>
  <c r="J4" i="1"/>
  <c r="F5" i="1"/>
  <c r="I5" i="1" s="1"/>
  <c r="G5" i="1"/>
  <c r="J5" i="1"/>
  <c r="F6" i="1"/>
  <c r="I6" i="1" s="1"/>
  <c r="G6" i="1"/>
  <c r="J6" i="1"/>
  <c r="F7" i="1"/>
  <c r="I7" i="1" s="1"/>
  <c r="G7" i="1"/>
  <c r="J7" i="1"/>
  <c r="F8" i="1"/>
  <c r="I8" i="1" s="1"/>
  <c r="G8" i="1"/>
  <c r="J8" i="1"/>
  <c r="F9" i="1"/>
  <c r="I9" i="1" s="1"/>
  <c r="G9" i="1"/>
  <c r="J9" i="1"/>
  <c r="F10" i="1"/>
  <c r="G10" i="1"/>
  <c r="F11" i="1"/>
  <c r="G11" i="1"/>
  <c r="J11" i="1"/>
  <c r="F12" i="1"/>
  <c r="G12" i="1"/>
  <c r="J12" i="1"/>
  <c r="F13" i="1"/>
  <c r="G13" i="1"/>
  <c r="J13" i="1"/>
  <c r="F14" i="1"/>
  <c r="G14" i="1"/>
  <c r="J14" i="1"/>
  <c r="F15" i="1"/>
  <c r="G15" i="1"/>
  <c r="J15" i="1"/>
  <c r="F16" i="1"/>
  <c r="G16" i="1"/>
  <c r="J16" i="1"/>
  <c r="F17" i="1"/>
  <c r="G17" i="1"/>
  <c r="J17" i="1"/>
  <c r="F18" i="1"/>
  <c r="G18" i="1"/>
  <c r="J18" i="1"/>
  <c r="F19" i="1"/>
  <c r="G19" i="1"/>
  <c r="J19" i="1"/>
  <c r="F20" i="1"/>
  <c r="G20" i="1"/>
  <c r="J20" i="1"/>
  <c r="F21" i="1"/>
  <c r="G21" i="1"/>
  <c r="J21" i="1"/>
  <c r="F22" i="1"/>
  <c r="G22" i="1"/>
  <c r="J22" i="1"/>
  <c r="F23" i="1"/>
  <c r="G23" i="1"/>
  <c r="J23" i="1"/>
  <c r="F24" i="1"/>
  <c r="G24" i="1"/>
  <c r="J24" i="1"/>
  <c r="F25" i="1"/>
  <c r="G25" i="1"/>
  <c r="J25" i="1"/>
  <c r="F26" i="1"/>
  <c r="G26" i="1"/>
  <c r="J26" i="1"/>
  <c r="F27" i="1"/>
  <c r="G27" i="1"/>
  <c r="J27" i="1"/>
  <c r="F28" i="1"/>
  <c r="G28" i="1"/>
  <c r="J28" i="1"/>
  <c r="F29" i="1"/>
  <c r="G29" i="1"/>
  <c r="J29" i="1"/>
  <c r="F30" i="1"/>
  <c r="G30" i="1"/>
  <c r="J30" i="1"/>
  <c r="F31" i="1"/>
  <c r="G31" i="1"/>
  <c r="J31" i="1"/>
  <c r="F32" i="1"/>
  <c r="G32" i="1"/>
  <c r="J32" i="1"/>
  <c r="F33" i="1"/>
  <c r="G33" i="1"/>
  <c r="F35" i="1"/>
  <c r="G35" i="1"/>
  <c r="J35" i="1"/>
  <c r="F36" i="1"/>
  <c r="G36" i="1"/>
  <c r="J36" i="1"/>
  <c r="F37" i="1"/>
  <c r="G37" i="1"/>
  <c r="J37" i="1"/>
  <c r="F38" i="1"/>
  <c r="G38" i="1"/>
  <c r="J38" i="1"/>
  <c r="F39" i="1"/>
  <c r="G39" i="1"/>
  <c r="J39" i="1"/>
  <c r="F40" i="1"/>
  <c r="G40" i="1"/>
  <c r="J40" i="1"/>
  <c r="F41" i="1"/>
  <c r="G41" i="1"/>
  <c r="J41" i="1"/>
  <c r="F42" i="1"/>
  <c r="G42" i="1"/>
  <c r="J42" i="1"/>
  <c r="F43" i="1"/>
  <c r="G43" i="1"/>
  <c r="J43" i="1"/>
  <c r="F44" i="1"/>
  <c r="G44" i="1"/>
  <c r="J44" i="1"/>
  <c r="F45" i="1"/>
  <c r="G45" i="1"/>
  <c r="J45" i="1"/>
  <c r="F46" i="1"/>
  <c r="G46" i="1"/>
  <c r="J46" i="1"/>
  <c r="F47" i="1"/>
  <c r="G47" i="1"/>
  <c r="J47" i="1"/>
  <c r="F48" i="1"/>
  <c r="G48" i="1"/>
  <c r="J48" i="1"/>
  <c r="F49" i="1"/>
  <c r="G49" i="1"/>
  <c r="J49" i="1"/>
  <c r="F50" i="1"/>
  <c r="G50" i="1"/>
  <c r="J50" i="1"/>
  <c r="F51" i="1"/>
  <c r="G51" i="1"/>
  <c r="J51" i="1"/>
  <c r="F52" i="1"/>
  <c r="G52" i="1"/>
  <c r="J52" i="1"/>
  <c r="F53" i="1"/>
  <c r="G53" i="1"/>
  <c r="J53" i="1"/>
  <c r="F54" i="1"/>
  <c r="G54" i="1"/>
  <c r="J54" i="1"/>
  <c r="F55" i="1"/>
  <c r="G55" i="1"/>
  <c r="F57" i="1"/>
  <c r="G57" i="1"/>
  <c r="J57" i="1"/>
  <c r="F58" i="1"/>
  <c r="I58" i="1" s="1"/>
  <c r="G58" i="1"/>
  <c r="J58" i="1"/>
  <c r="F59" i="1"/>
  <c r="G59" i="1"/>
  <c r="J59" i="1"/>
  <c r="F60" i="1"/>
  <c r="G60" i="1"/>
  <c r="J60" i="1"/>
  <c r="F61" i="1"/>
  <c r="G61" i="1"/>
  <c r="J61" i="1"/>
  <c r="F62" i="1"/>
  <c r="I62" i="1" s="1"/>
  <c r="G62" i="1"/>
  <c r="J62" i="1"/>
  <c r="F63" i="1"/>
  <c r="G63" i="1"/>
  <c r="J63" i="1"/>
  <c r="F64" i="1"/>
  <c r="G64" i="1"/>
  <c r="J64" i="1"/>
  <c r="F65" i="1"/>
  <c r="G65" i="1"/>
  <c r="J65" i="1"/>
  <c r="F66" i="1"/>
  <c r="I66" i="1" s="1"/>
  <c r="G66" i="1"/>
  <c r="J66" i="1"/>
  <c r="F67" i="1"/>
  <c r="G67" i="1"/>
  <c r="J67" i="1"/>
  <c r="F68" i="1"/>
  <c r="G68" i="1"/>
  <c r="J68" i="1"/>
  <c r="F69" i="1"/>
  <c r="G69" i="1"/>
  <c r="J69" i="1"/>
  <c r="F70" i="1"/>
  <c r="I70" i="1" s="1"/>
  <c r="G70" i="1"/>
  <c r="J70" i="1"/>
  <c r="F71" i="1"/>
  <c r="G71" i="1"/>
  <c r="J71" i="1"/>
  <c r="F72" i="1"/>
  <c r="G72" i="1"/>
  <c r="J72" i="1"/>
  <c r="F73" i="1"/>
  <c r="G73" i="1"/>
  <c r="J73" i="1"/>
  <c r="F74" i="1"/>
  <c r="G74" i="1"/>
  <c r="J74" i="1"/>
  <c r="F75" i="1"/>
  <c r="G75" i="1"/>
  <c r="J75" i="1"/>
  <c r="F76" i="1"/>
  <c r="G76" i="1"/>
  <c r="J76" i="1"/>
  <c r="F77" i="1"/>
  <c r="G77" i="1"/>
  <c r="J77" i="1"/>
  <c r="F78" i="1"/>
  <c r="I78" i="1" s="1"/>
  <c r="G78" i="1"/>
  <c r="J78" i="1"/>
  <c r="F79" i="1"/>
  <c r="G79" i="1"/>
  <c r="J2" i="1"/>
  <c r="G2" i="1"/>
  <c r="F2" i="1"/>
  <c r="I53" i="1" l="1"/>
  <c r="I49" i="1"/>
  <c r="I45" i="1"/>
  <c r="I41" i="1"/>
  <c r="I37" i="1"/>
  <c r="I54" i="1"/>
  <c r="I50" i="1"/>
  <c r="I46" i="1"/>
  <c r="I42" i="1"/>
  <c r="I38" i="1"/>
  <c r="I30" i="1"/>
  <c r="I22" i="1"/>
  <c r="I18" i="1"/>
  <c r="I14" i="1"/>
  <c r="O140" i="1"/>
  <c r="I2" i="1"/>
  <c r="L2" i="1" s="1"/>
  <c r="I51" i="1"/>
  <c r="I47" i="1"/>
  <c r="I43" i="1"/>
  <c r="I39" i="1"/>
  <c r="I35" i="1"/>
  <c r="L35" i="1" s="1"/>
  <c r="I52" i="1"/>
  <c r="I48" i="1"/>
  <c r="I44" i="1"/>
  <c r="I40" i="1"/>
  <c r="I36" i="1"/>
  <c r="I74" i="1"/>
  <c r="N11" i="1"/>
  <c r="N2" i="1"/>
  <c r="I75" i="1"/>
  <c r="I67" i="1"/>
  <c r="I59" i="1"/>
  <c r="I31" i="1"/>
  <c r="I27" i="1"/>
  <c r="I23" i="1"/>
  <c r="I19" i="1"/>
  <c r="I15" i="1"/>
  <c r="I11" i="1"/>
  <c r="L98" i="1"/>
  <c r="Q110" i="1"/>
  <c r="P110" i="1"/>
  <c r="I26" i="1"/>
  <c r="Q81" i="1"/>
  <c r="P81" i="1"/>
  <c r="I71" i="1"/>
  <c r="I63" i="1"/>
  <c r="M57" i="1"/>
  <c r="O57" i="1" s="1"/>
  <c r="I76" i="1"/>
  <c r="I72" i="1"/>
  <c r="I68" i="1"/>
  <c r="I64" i="1"/>
  <c r="I60" i="1"/>
  <c r="N57" i="1"/>
  <c r="N35" i="1"/>
  <c r="M35" i="1"/>
  <c r="O35" i="1" s="1"/>
  <c r="I32" i="1"/>
  <c r="I28" i="1"/>
  <c r="I24" i="1"/>
  <c r="I20" i="1"/>
  <c r="I16" i="1"/>
  <c r="I12" i="1"/>
  <c r="L120" i="1"/>
  <c r="O120" i="1"/>
  <c r="Q128" i="1"/>
  <c r="P128" i="1"/>
  <c r="M2" i="1"/>
  <c r="I77" i="1"/>
  <c r="I73" i="1"/>
  <c r="I69" i="1"/>
  <c r="I65" i="1"/>
  <c r="I61" i="1"/>
  <c r="I57" i="1"/>
  <c r="I29" i="1"/>
  <c r="I25" i="1"/>
  <c r="I21" i="1"/>
  <c r="I17" i="1"/>
  <c r="I13" i="1"/>
  <c r="M11" i="1"/>
  <c r="O11" i="1" s="1"/>
  <c r="O98" i="1"/>
  <c r="O128" i="1"/>
  <c r="Q140" i="1"/>
  <c r="P140" i="1"/>
  <c r="Q2" i="1" l="1"/>
  <c r="P98" i="1"/>
  <c r="Q98" i="1"/>
  <c r="O2" i="1"/>
  <c r="Q120" i="1"/>
  <c r="P120" i="1"/>
  <c r="L11" i="1"/>
  <c r="P2" i="1"/>
  <c r="L57" i="1"/>
  <c r="Q35" i="1"/>
  <c r="P35" i="1"/>
  <c r="Q57" i="1" l="1"/>
  <c r="P57" i="1"/>
  <c r="P11" i="1"/>
  <c r="Q11" i="1"/>
</calcChain>
</file>

<file path=xl/sharedStrings.xml><?xml version="1.0" encoding="utf-8"?>
<sst xmlns="http://schemas.openxmlformats.org/spreadsheetml/2006/main" count="144" uniqueCount="18">
  <si>
    <t>pt1_cam1_X</t>
  </si>
  <si>
    <t>pt1_cam1_Y</t>
  </si>
  <si>
    <t>pt2_cam1_X</t>
  </si>
  <si>
    <t>pt2_cam1_Y</t>
  </si>
  <si>
    <t>wristx</t>
  </si>
  <si>
    <t>wristy</t>
  </si>
  <si>
    <t>wristang</t>
  </si>
  <si>
    <t>length</t>
  </si>
  <si>
    <t>stroke</t>
  </si>
  <si>
    <t>down</t>
  </si>
  <si>
    <t>up</t>
  </si>
  <si>
    <t>run</t>
  </si>
  <si>
    <t>amplitude</t>
  </si>
  <si>
    <t>down dur</t>
  </si>
  <si>
    <t>up dur</t>
  </si>
  <si>
    <t>freq</t>
  </si>
  <si>
    <t>down vel</t>
  </si>
  <si>
    <t>up 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</si>
</sst>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B52E6-18BB-48C3-9CC6-8802C4D39824}">
  <dimension ref="A1:Q147"/>
  <sheetViews>
    <sheetView tabSelected="1" topLeftCell="H1" workbookViewId="0">
      <pane ySplit="1" topLeftCell="A132" activePane="bottomLeft" state="frozen"/>
      <selection activeCell="H1" sqref="H1"/>
      <selection pane="bottomLeft" activeCell="I109" sqref="I109"/>
    </sheetView>
  </sheetViews>
  <sheetFormatPr defaultRowHeight="14.6" x14ac:dyDescent="0.4"/>
  <sheetData>
    <row r="1" spans="1:17" x14ac:dyDescent="0.4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8</v>
      </c>
      <c r="I1" t="s">
        <v>6</v>
      </c>
      <c r="J1" t="s">
        <v>7</v>
      </c>
      <c r="K1" t="s">
        <v>11</v>
      </c>
      <c r="L1" s="2" t="s">
        <v>12</v>
      </c>
      <c r="M1" s="2" t="s">
        <v>13</v>
      </c>
      <c r="N1" s="2" t="s">
        <v>14</v>
      </c>
      <c r="O1" s="2" t="s">
        <v>15</v>
      </c>
      <c r="P1" s="2" t="s">
        <v>16</v>
      </c>
      <c r="Q1" s="2" t="s">
        <v>17</v>
      </c>
    </row>
    <row r="2" spans="1:17" x14ac:dyDescent="0.4">
      <c r="A2">
        <v>248</v>
      </c>
      <c r="B2">
        <v>941.73467800000003</v>
      </c>
      <c r="C2">
        <v>687.70716700000003</v>
      </c>
      <c r="D2">
        <v>941.94910500000003</v>
      </c>
      <c r="E2">
        <v>694.97714699999995</v>
      </c>
      <c r="F2">
        <f>D2-B2</f>
        <v>0.21442700000000059</v>
      </c>
      <c r="G2">
        <f>E2-C2</f>
        <v>7.2699799999999186</v>
      </c>
      <c r="H2" t="s">
        <v>9</v>
      </c>
      <c r="I2">
        <f>DEGREES(ACOS(SUMPRODUCT(F2:G2,F3:G3)/SQRT(SUMSQ(F2:G2))/SQRT(SUMSQ(F3:G3))))</f>
        <v>139.75194949916974</v>
      </c>
      <c r="J2">
        <f>A3-A2</f>
        <v>26</v>
      </c>
      <c r="K2">
        <v>1</v>
      </c>
      <c r="L2">
        <f>AVERAGE(I2:I9)</f>
        <v>116.48453225112074</v>
      </c>
      <c r="M2">
        <f>AVERAGE(J2,J4,J6,J8)/120</f>
        <v>0.1875</v>
      </c>
      <c r="N2">
        <f>AVERAGE(J3,J5,J7,J9)/120</f>
        <v>0.20208333333333334</v>
      </c>
      <c r="O2">
        <f>1/(M2+N2)</f>
        <v>2.5668449197860963</v>
      </c>
      <c r="P2">
        <f>L2/M2</f>
        <v>621.25083867264391</v>
      </c>
      <c r="Q2">
        <f>L2/N2</f>
        <v>576.41830392307168</v>
      </c>
    </row>
    <row r="3" spans="1:17" x14ac:dyDescent="0.4">
      <c r="A3">
        <v>274</v>
      </c>
      <c r="B3">
        <v>947.95305900000005</v>
      </c>
      <c r="C3">
        <v>677.84076700000003</v>
      </c>
      <c r="D3">
        <v>954.49307999999996</v>
      </c>
      <c r="E3">
        <v>669.63607500000001</v>
      </c>
      <c r="F3">
        <f t="shared" ref="F3:F60" si="0">D3-B3</f>
        <v>6.5400209999999106</v>
      </c>
      <c r="G3">
        <f t="shared" ref="G3:G60" si="1">E3-C3</f>
        <v>-8.2046920000000227</v>
      </c>
      <c r="H3" t="s">
        <v>10</v>
      </c>
      <c r="I3">
        <f t="shared" ref="I3:I60" si="2">DEGREES(ACOS(SUMPRODUCT(F3:G3,F4:G4)/SQRT(SUMSQ(F3:G3))/SQRT(SUMSQ(F4:G4))))</f>
        <v>96.535441036282492</v>
      </c>
      <c r="J3">
        <f t="shared" ref="J3:J60" si="3">A4-A3</f>
        <v>21</v>
      </c>
      <c r="K3">
        <v>1</v>
      </c>
    </row>
    <row r="4" spans="1:17" x14ac:dyDescent="0.4">
      <c r="A4">
        <v>295</v>
      </c>
      <c r="B4">
        <v>960.92588799999999</v>
      </c>
      <c r="C4">
        <v>681.89118399999995</v>
      </c>
      <c r="D4">
        <v>969.93181900000002</v>
      </c>
      <c r="E4">
        <v>690.92673000000002</v>
      </c>
      <c r="F4">
        <f t="shared" si="0"/>
        <v>9.0059310000000323</v>
      </c>
      <c r="G4">
        <f t="shared" si="1"/>
        <v>9.0355460000000676</v>
      </c>
      <c r="H4" t="s">
        <v>9</v>
      </c>
      <c r="I4">
        <f t="shared" si="2"/>
        <v>95.136948023481594</v>
      </c>
      <c r="J4">
        <f t="shared" si="3"/>
        <v>21</v>
      </c>
      <c r="K4">
        <v>1</v>
      </c>
    </row>
    <row r="5" spans="1:17" x14ac:dyDescent="0.4">
      <c r="A5">
        <v>316</v>
      </c>
      <c r="B5">
        <v>983.01186199999995</v>
      </c>
      <c r="C5">
        <v>677.84076700000003</v>
      </c>
      <c r="D5">
        <v>989.01581599999997</v>
      </c>
      <c r="E5">
        <v>670.67464399999994</v>
      </c>
      <c r="F5">
        <f t="shared" si="0"/>
        <v>6.0039540000000216</v>
      </c>
      <c r="G5">
        <f t="shared" si="1"/>
        <v>-7.1661230000000842</v>
      </c>
      <c r="H5" t="s">
        <v>10</v>
      </c>
      <c r="I5">
        <f t="shared" si="2"/>
        <v>101.77868999683686</v>
      </c>
      <c r="J5">
        <f t="shared" si="3"/>
        <v>24</v>
      </c>
      <c r="K5">
        <v>1</v>
      </c>
    </row>
    <row r="6" spans="1:17" x14ac:dyDescent="0.4">
      <c r="A6">
        <v>340</v>
      </c>
      <c r="B6">
        <v>998.77224200000001</v>
      </c>
      <c r="C6">
        <v>684.07217800000001</v>
      </c>
      <c r="D6">
        <v>1006.062757</v>
      </c>
      <c r="E6">
        <v>693.31543699999997</v>
      </c>
      <c r="F6">
        <f t="shared" si="0"/>
        <v>7.2905150000000276</v>
      </c>
      <c r="G6">
        <f t="shared" si="1"/>
        <v>9.2432589999999664</v>
      </c>
      <c r="H6" t="s">
        <v>9</v>
      </c>
      <c r="I6">
        <f t="shared" si="2"/>
        <v>123.93053567394577</v>
      </c>
      <c r="J6">
        <f t="shared" si="3"/>
        <v>21</v>
      </c>
      <c r="K6">
        <v>1</v>
      </c>
    </row>
    <row r="7" spans="1:17" x14ac:dyDescent="0.4">
      <c r="A7">
        <v>361</v>
      </c>
      <c r="B7">
        <v>996.520759</v>
      </c>
      <c r="C7">
        <v>678.56776500000001</v>
      </c>
      <c r="D7">
        <v>999.52273600000001</v>
      </c>
      <c r="E7">
        <v>669.22064799999998</v>
      </c>
      <c r="F7">
        <f t="shared" si="0"/>
        <v>3.0019770000000108</v>
      </c>
      <c r="G7">
        <f t="shared" si="1"/>
        <v>-9.3471170000000257</v>
      </c>
      <c r="H7" t="s">
        <v>10</v>
      </c>
      <c r="I7">
        <f t="shared" si="2"/>
        <v>125.00355219316515</v>
      </c>
      <c r="J7">
        <f t="shared" si="3"/>
        <v>25</v>
      </c>
      <c r="K7">
        <v>1</v>
      </c>
    </row>
    <row r="8" spans="1:17" x14ac:dyDescent="0.4">
      <c r="A8">
        <v>386</v>
      </c>
      <c r="B8">
        <v>977.43676200000004</v>
      </c>
      <c r="C8">
        <v>681.47575600000005</v>
      </c>
      <c r="D8">
        <v>986.65711999999996</v>
      </c>
      <c r="E8">
        <v>693.62700800000005</v>
      </c>
      <c r="F8">
        <f t="shared" si="0"/>
        <v>9.2203579999999192</v>
      </c>
      <c r="G8">
        <f t="shared" si="1"/>
        <v>12.151251999999999</v>
      </c>
      <c r="H8" t="s">
        <v>9</v>
      </c>
      <c r="I8">
        <f t="shared" si="2"/>
        <v>132.865907730413</v>
      </c>
      <c r="J8">
        <f t="shared" si="3"/>
        <v>22</v>
      </c>
      <c r="K8">
        <v>1</v>
      </c>
    </row>
    <row r="9" spans="1:17" x14ac:dyDescent="0.4">
      <c r="A9">
        <v>408</v>
      </c>
      <c r="B9">
        <v>962.74851699999999</v>
      </c>
      <c r="C9">
        <v>680.12561700000003</v>
      </c>
      <c r="D9">
        <v>964.67836</v>
      </c>
      <c r="E9">
        <v>669.11679100000003</v>
      </c>
      <c r="F9">
        <f t="shared" si="0"/>
        <v>1.9298430000000053</v>
      </c>
      <c r="G9">
        <f t="shared" si="1"/>
        <v>-11.008825999999999</v>
      </c>
      <c r="H9" t="s">
        <v>10</v>
      </c>
      <c r="I9">
        <f t="shared" si="2"/>
        <v>116.87323385567113</v>
      </c>
      <c r="J9">
        <f t="shared" si="3"/>
        <v>27</v>
      </c>
      <c r="K9">
        <v>1</v>
      </c>
    </row>
    <row r="10" spans="1:17" x14ac:dyDescent="0.4">
      <c r="A10">
        <v>435</v>
      </c>
      <c r="B10">
        <v>923.93724299999997</v>
      </c>
      <c r="C10">
        <v>684.07217800000001</v>
      </c>
      <c r="D10">
        <v>935.73072400000001</v>
      </c>
      <c r="E10">
        <v>692.90000999999995</v>
      </c>
      <c r="F10">
        <f t="shared" si="0"/>
        <v>11.793481000000043</v>
      </c>
      <c r="G10">
        <f t="shared" si="1"/>
        <v>8.8278319999999439</v>
      </c>
    </row>
    <row r="11" spans="1:17" x14ac:dyDescent="0.4">
      <c r="A11">
        <v>1007</v>
      </c>
      <c r="B11">
        <v>577.79192699999999</v>
      </c>
      <c r="C11">
        <v>654.02222200000006</v>
      </c>
      <c r="D11">
        <v>586.58679299999994</v>
      </c>
      <c r="E11">
        <v>657.10191899999995</v>
      </c>
      <c r="F11">
        <f t="shared" si="0"/>
        <v>8.7948659999999563</v>
      </c>
      <c r="G11">
        <f t="shared" si="1"/>
        <v>3.0796969999998964</v>
      </c>
      <c r="H11" t="s">
        <v>9</v>
      </c>
      <c r="I11">
        <f t="shared" si="2"/>
        <v>100.32851395236152</v>
      </c>
      <c r="J11">
        <f t="shared" si="3"/>
        <v>17</v>
      </c>
      <c r="K11">
        <v>2</v>
      </c>
      <c r="L11">
        <f>AVERAGE(I11:I32)</f>
        <v>91.185780877705284</v>
      </c>
      <c r="M11">
        <f>AVERAGE(J11,J13,J15,J17,J19,J21,J23,J25,J27,J29,J31)/120</f>
        <v>0.16363636363636364</v>
      </c>
      <c r="N11">
        <f>AVERAGE(J12,J14,J16,J18,J20,J22,J24,J26,J28,J30,J32)/120</f>
        <v>0.23484848484848486</v>
      </c>
      <c r="O11">
        <f>1/(M11+N11)</f>
        <v>2.5095057034220534</v>
      </c>
      <c r="P11">
        <f>L11/M11</f>
        <v>557.2464386970878</v>
      </c>
      <c r="Q11">
        <f>L11/N11</f>
        <v>388.2749379308741</v>
      </c>
    </row>
    <row r="12" spans="1:17" x14ac:dyDescent="0.4">
      <c r="A12">
        <v>1024</v>
      </c>
      <c r="B12">
        <v>579.438626</v>
      </c>
      <c r="C12">
        <v>652.76885700000003</v>
      </c>
      <c r="D12">
        <v>580.52394900000002</v>
      </c>
      <c r="E12">
        <v>645.89325599999995</v>
      </c>
      <c r="F12">
        <f t="shared" si="0"/>
        <v>1.0853230000000167</v>
      </c>
      <c r="G12">
        <f t="shared" si="1"/>
        <v>-6.8756010000000742</v>
      </c>
      <c r="H12" t="s">
        <v>10</v>
      </c>
      <c r="I12">
        <f t="shared" si="2"/>
        <v>118.91873762258513</v>
      </c>
      <c r="J12">
        <f t="shared" si="3"/>
        <v>23</v>
      </c>
      <c r="K12">
        <v>2</v>
      </c>
    </row>
    <row r="13" spans="1:17" x14ac:dyDescent="0.4">
      <c r="A13">
        <v>1047</v>
      </c>
      <c r="B13">
        <v>583.96704599999998</v>
      </c>
      <c r="C13">
        <v>650.29793800000004</v>
      </c>
      <c r="D13">
        <v>590.17958899999996</v>
      </c>
      <c r="E13">
        <v>655.13234499999999</v>
      </c>
      <c r="F13">
        <f t="shared" si="0"/>
        <v>6.2125429999999824</v>
      </c>
      <c r="G13">
        <f t="shared" si="1"/>
        <v>4.8344069999999419</v>
      </c>
      <c r="H13" t="s">
        <v>9</v>
      </c>
      <c r="I13">
        <f t="shared" si="2"/>
        <v>96.886264279344516</v>
      </c>
      <c r="J13">
        <f t="shared" si="3"/>
        <v>20</v>
      </c>
      <c r="K13">
        <v>2</v>
      </c>
    </row>
    <row r="14" spans="1:17" x14ac:dyDescent="0.4">
      <c r="A14">
        <v>1067</v>
      </c>
      <c r="B14">
        <v>585.53889400000003</v>
      </c>
      <c r="C14">
        <v>648.04188099999999</v>
      </c>
      <c r="D14">
        <v>589.84276399999999</v>
      </c>
      <c r="E14">
        <v>640.87979600000006</v>
      </c>
      <c r="F14">
        <f t="shared" si="0"/>
        <v>4.3038699999999608</v>
      </c>
      <c r="G14">
        <f t="shared" si="1"/>
        <v>-7.1620849999999336</v>
      </c>
      <c r="H14" t="s">
        <v>10</v>
      </c>
      <c r="I14">
        <f t="shared" si="2"/>
        <v>90.701760496580846</v>
      </c>
      <c r="J14">
        <f t="shared" si="3"/>
        <v>24</v>
      </c>
      <c r="K14">
        <v>2</v>
      </c>
    </row>
    <row r="15" spans="1:17" x14ac:dyDescent="0.4">
      <c r="A15">
        <v>1091</v>
      </c>
      <c r="B15">
        <v>591.78886199999999</v>
      </c>
      <c r="C15">
        <v>647.39729299999999</v>
      </c>
      <c r="D15">
        <v>597.70200499999999</v>
      </c>
      <c r="E15">
        <v>651.04995699999995</v>
      </c>
      <c r="F15">
        <f t="shared" si="0"/>
        <v>5.9131429999999909</v>
      </c>
      <c r="G15">
        <f t="shared" si="1"/>
        <v>3.6526639999999588</v>
      </c>
      <c r="H15" t="s">
        <v>9</v>
      </c>
      <c r="I15">
        <f t="shared" si="2"/>
        <v>87.297732813649219</v>
      </c>
      <c r="J15">
        <f t="shared" si="3"/>
        <v>18</v>
      </c>
      <c r="K15">
        <v>2</v>
      </c>
    </row>
    <row r="16" spans="1:17" x14ac:dyDescent="0.4">
      <c r="A16">
        <v>1109</v>
      </c>
      <c r="B16">
        <v>598.25612699999999</v>
      </c>
      <c r="C16">
        <v>645.70403499999998</v>
      </c>
      <c r="D16">
        <v>602.74712199999999</v>
      </c>
      <c r="E16">
        <v>639.146748</v>
      </c>
      <c r="F16">
        <f t="shared" si="0"/>
        <v>4.4909949999999981</v>
      </c>
      <c r="G16">
        <f t="shared" si="1"/>
        <v>-6.5572869999999739</v>
      </c>
      <c r="H16" t="s">
        <v>10</v>
      </c>
      <c r="I16">
        <f t="shared" si="2"/>
        <v>93.973983953361483</v>
      </c>
      <c r="J16">
        <f t="shared" si="3"/>
        <v>28</v>
      </c>
      <c r="K16">
        <v>2</v>
      </c>
    </row>
    <row r="17" spans="1:11" x14ac:dyDescent="0.4">
      <c r="A17">
        <v>1137</v>
      </c>
      <c r="B17">
        <v>612.30648599999995</v>
      </c>
      <c r="C17">
        <v>644.73459100000002</v>
      </c>
      <c r="D17">
        <v>618.48668699999996</v>
      </c>
      <c r="E17">
        <v>649.62956699999995</v>
      </c>
      <c r="F17">
        <f t="shared" si="0"/>
        <v>6.1802010000000109</v>
      </c>
      <c r="G17">
        <f t="shared" si="1"/>
        <v>4.8949759999999287</v>
      </c>
      <c r="H17" t="s">
        <v>9</v>
      </c>
      <c r="I17">
        <f t="shared" si="2"/>
        <v>99.092859720324711</v>
      </c>
      <c r="J17">
        <f t="shared" si="3"/>
        <v>22</v>
      </c>
      <c r="K17">
        <v>2</v>
      </c>
    </row>
    <row r="18" spans="1:11" x14ac:dyDescent="0.4">
      <c r="A18">
        <v>1159</v>
      </c>
      <c r="B18">
        <v>619.39781000000005</v>
      </c>
      <c r="C18">
        <v>644.21954800000003</v>
      </c>
      <c r="D18">
        <v>622.47312499999998</v>
      </c>
      <c r="E18">
        <v>638.736672</v>
      </c>
      <c r="F18">
        <f t="shared" si="0"/>
        <v>3.0753149999999323</v>
      </c>
      <c r="G18">
        <f t="shared" si="1"/>
        <v>-5.4828760000000329</v>
      </c>
      <c r="H18" t="s">
        <v>10</v>
      </c>
      <c r="I18">
        <f t="shared" si="2"/>
        <v>93.153359463744096</v>
      </c>
      <c r="J18">
        <f t="shared" si="3"/>
        <v>26</v>
      </c>
      <c r="K18">
        <v>2</v>
      </c>
    </row>
    <row r="19" spans="1:11" x14ac:dyDescent="0.4">
      <c r="A19">
        <v>1185</v>
      </c>
      <c r="B19">
        <v>624.60218999999995</v>
      </c>
      <c r="C19">
        <v>642.00627699999995</v>
      </c>
      <c r="D19">
        <v>631.96191799999997</v>
      </c>
      <c r="E19">
        <v>646.68432700000005</v>
      </c>
      <c r="F19">
        <f t="shared" si="0"/>
        <v>7.3597280000000183</v>
      </c>
      <c r="G19">
        <f t="shared" si="1"/>
        <v>4.6780500000000984</v>
      </c>
      <c r="H19" t="s">
        <v>9</v>
      </c>
      <c r="I19">
        <f t="shared" si="2"/>
        <v>101.35626163805948</v>
      </c>
      <c r="J19">
        <f t="shared" si="3"/>
        <v>19</v>
      </c>
      <c r="K19">
        <v>2</v>
      </c>
    </row>
    <row r="20" spans="1:11" x14ac:dyDescent="0.4">
      <c r="A20">
        <v>1204</v>
      </c>
      <c r="B20">
        <v>629.17573500000003</v>
      </c>
      <c r="C20">
        <v>642.43384000000003</v>
      </c>
      <c r="D20">
        <v>631.17337599999996</v>
      </c>
      <c r="E20">
        <v>637.25277400000004</v>
      </c>
      <c r="F20">
        <f t="shared" si="0"/>
        <v>1.9976409999999305</v>
      </c>
      <c r="G20">
        <f t="shared" si="1"/>
        <v>-5.1810659999999871</v>
      </c>
      <c r="H20" t="s">
        <v>10</v>
      </c>
      <c r="I20">
        <f t="shared" si="2"/>
        <v>90.271782694227838</v>
      </c>
      <c r="J20">
        <f t="shared" si="3"/>
        <v>34</v>
      </c>
      <c r="K20">
        <v>2</v>
      </c>
    </row>
    <row r="21" spans="1:11" x14ac:dyDescent="0.4">
      <c r="A21">
        <v>1238</v>
      </c>
      <c r="B21">
        <v>644.59501999999998</v>
      </c>
      <c r="C21">
        <v>649.32540700000004</v>
      </c>
      <c r="D21">
        <v>651.07469600000002</v>
      </c>
      <c r="E21">
        <v>651.85911799999997</v>
      </c>
      <c r="F21">
        <f t="shared" si="0"/>
        <v>6.4796760000000404</v>
      </c>
      <c r="G21">
        <f t="shared" si="1"/>
        <v>2.5337109999999257</v>
      </c>
      <c r="H21" t="s">
        <v>9</v>
      </c>
      <c r="I21">
        <f t="shared" si="2"/>
        <v>78.083162119585964</v>
      </c>
      <c r="J21">
        <f t="shared" si="3"/>
        <v>20</v>
      </c>
      <c r="K21">
        <v>2</v>
      </c>
    </row>
    <row r="22" spans="1:11" x14ac:dyDescent="0.4">
      <c r="A22">
        <v>1258</v>
      </c>
      <c r="B22">
        <v>659.56007199999999</v>
      </c>
      <c r="C22">
        <v>647.69865300000004</v>
      </c>
      <c r="D22">
        <v>664.79365700000005</v>
      </c>
      <c r="E22">
        <v>639.72325899999998</v>
      </c>
      <c r="F22">
        <f t="shared" si="0"/>
        <v>5.2335850000000619</v>
      </c>
      <c r="G22">
        <f t="shared" si="1"/>
        <v>-7.9753940000000512</v>
      </c>
      <c r="H22" t="s">
        <v>10</v>
      </c>
      <c r="I22">
        <f t="shared" si="2"/>
        <v>77.355590571641116</v>
      </c>
      <c r="J22">
        <f t="shared" si="3"/>
        <v>33</v>
      </c>
      <c r="K22">
        <v>2</v>
      </c>
    </row>
    <row r="23" spans="1:11" x14ac:dyDescent="0.4">
      <c r="A23">
        <v>1291</v>
      </c>
      <c r="B23">
        <v>686.61015899999995</v>
      </c>
      <c r="C23">
        <v>650.48109499999998</v>
      </c>
      <c r="D23">
        <v>693.30859799999996</v>
      </c>
      <c r="E23">
        <v>653.00276099999996</v>
      </c>
      <c r="F23">
        <f t="shared" si="0"/>
        <v>6.6984390000000076</v>
      </c>
      <c r="G23">
        <f t="shared" si="1"/>
        <v>2.521665999999982</v>
      </c>
      <c r="H23" t="s">
        <v>9</v>
      </c>
      <c r="I23">
        <f t="shared" si="2"/>
        <v>84.971843448752296</v>
      </c>
      <c r="J23">
        <f t="shared" si="3"/>
        <v>20</v>
      </c>
      <c r="K23">
        <v>2</v>
      </c>
    </row>
    <row r="24" spans="1:11" x14ac:dyDescent="0.4">
      <c r="A24">
        <v>1311</v>
      </c>
      <c r="B24">
        <v>702.67626600000006</v>
      </c>
      <c r="C24">
        <v>648.28478600000005</v>
      </c>
      <c r="D24">
        <v>706.04171199999996</v>
      </c>
      <c r="E24">
        <v>641.27854600000001</v>
      </c>
      <c r="F24">
        <f t="shared" si="0"/>
        <v>3.3654459999999062</v>
      </c>
      <c r="G24">
        <f t="shared" si="1"/>
        <v>-7.006240000000048</v>
      </c>
      <c r="H24" t="s">
        <v>10</v>
      </c>
      <c r="I24">
        <f t="shared" si="2"/>
        <v>95.703541921364618</v>
      </c>
      <c r="J24">
        <f t="shared" si="3"/>
        <v>30</v>
      </c>
      <c r="K24">
        <v>2</v>
      </c>
    </row>
    <row r="25" spans="1:11" x14ac:dyDescent="0.4">
      <c r="A25">
        <v>1341</v>
      </c>
      <c r="B25">
        <v>721.00430500000004</v>
      </c>
      <c r="C25">
        <v>644.97749199999998</v>
      </c>
      <c r="D25">
        <v>728.14450799999997</v>
      </c>
      <c r="E25">
        <v>649.32919400000003</v>
      </c>
      <c r="F25">
        <f t="shared" si="0"/>
        <v>7.1402029999999286</v>
      </c>
      <c r="G25">
        <f t="shared" si="1"/>
        <v>4.3517020000000457</v>
      </c>
      <c r="H25" t="s">
        <v>9</v>
      </c>
      <c r="I25">
        <f t="shared" si="2"/>
        <v>79.955281821850519</v>
      </c>
      <c r="J25">
        <f t="shared" si="3"/>
        <v>18</v>
      </c>
      <c r="K25">
        <v>2</v>
      </c>
    </row>
    <row r="26" spans="1:11" x14ac:dyDescent="0.4">
      <c r="A26">
        <v>1359</v>
      </c>
      <c r="B26">
        <v>730.78229099999999</v>
      </c>
      <c r="C26">
        <v>641.88778400000001</v>
      </c>
      <c r="D26">
        <v>735.69402300000002</v>
      </c>
      <c r="E26">
        <v>636.31760599999996</v>
      </c>
      <c r="F26">
        <f t="shared" si="0"/>
        <v>4.9117320000000291</v>
      </c>
      <c r="G26">
        <f t="shared" si="1"/>
        <v>-5.5701780000000554</v>
      </c>
      <c r="H26" t="s">
        <v>10</v>
      </c>
      <c r="I26">
        <f t="shared" si="2"/>
        <v>83.580767329203923</v>
      </c>
      <c r="J26">
        <f t="shared" si="3"/>
        <v>30</v>
      </c>
      <c r="K26">
        <v>2</v>
      </c>
    </row>
    <row r="27" spans="1:11" x14ac:dyDescent="0.4">
      <c r="A27">
        <v>1389</v>
      </c>
      <c r="B27">
        <v>739.51425900000004</v>
      </c>
      <c r="C27">
        <v>638.01477</v>
      </c>
      <c r="D27">
        <v>750.52017799999999</v>
      </c>
      <c r="E27">
        <v>645.71728199999995</v>
      </c>
      <c r="F27">
        <f t="shared" si="0"/>
        <v>11.005918999999949</v>
      </c>
      <c r="G27">
        <f t="shared" si="1"/>
        <v>7.7025119999999561</v>
      </c>
      <c r="H27" t="s">
        <v>9</v>
      </c>
      <c r="I27">
        <f t="shared" si="2"/>
        <v>95.799457797033838</v>
      </c>
      <c r="J27">
        <f t="shared" si="3"/>
        <v>27</v>
      </c>
      <c r="K27">
        <v>2</v>
      </c>
    </row>
    <row r="28" spans="1:11" x14ac:dyDescent="0.4">
      <c r="A28">
        <v>1416</v>
      </c>
      <c r="B28">
        <v>729.41693699999996</v>
      </c>
      <c r="C28">
        <v>638.15050799999995</v>
      </c>
      <c r="D28">
        <v>733.17653499999994</v>
      </c>
      <c r="E28">
        <v>631.41987600000004</v>
      </c>
      <c r="F28">
        <f t="shared" si="0"/>
        <v>3.7595979999999827</v>
      </c>
      <c r="G28">
        <f t="shared" si="1"/>
        <v>-6.7306319999999005</v>
      </c>
      <c r="H28" t="s">
        <v>10</v>
      </c>
      <c r="I28">
        <f t="shared" si="2"/>
        <v>94.043827735514569</v>
      </c>
      <c r="J28">
        <f t="shared" si="3"/>
        <v>21</v>
      </c>
      <c r="K28">
        <v>2</v>
      </c>
    </row>
    <row r="29" spans="1:11" x14ac:dyDescent="0.4">
      <c r="A29">
        <v>1437</v>
      </c>
      <c r="B29">
        <v>718.32006000000001</v>
      </c>
      <c r="C29">
        <v>630.95569499999999</v>
      </c>
      <c r="D29">
        <v>731.78184599999997</v>
      </c>
      <c r="E29">
        <v>639.77514299999996</v>
      </c>
      <c r="F29">
        <f t="shared" si="0"/>
        <v>13.461785999999961</v>
      </c>
      <c r="G29">
        <f t="shared" si="1"/>
        <v>8.8194479999999658</v>
      </c>
      <c r="H29" t="s">
        <v>9</v>
      </c>
      <c r="I29">
        <f t="shared" si="2"/>
        <v>93.18508099875865</v>
      </c>
      <c r="J29">
        <f t="shared" si="3"/>
        <v>16</v>
      </c>
      <c r="K29">
        <v>2</v>
      </c>
    </row>
    <row r="30" spans="1:11" x14ac:dyDescent="0.4">
      <c r="A30">
        <v>1453</v>
      </c>
      <c r="B30">
        <v>704.91891399999997</v>
      </c>
      <c r="C30">
        <v>632.05812600000002</v>
      </c>
      <c r="D30">
        <v>710.25511700000004</v>
      </c>
      <c r="E30">
        <v>622.83251900000005</v>
      </c>
      <c r="F30">
        <f t="shared" si="0"/>
        <v>5.3362030000000686</v>
      </c>
      <c r="G30">
        <f t="shared" si="1"/>
        <v>-9.2256069999999681</v>
      </c>
      <c r="H30" t="s">
        <v>10</v>
      </c>
      <c r="I30">
        <f t="shared" si="2"/>
        <v>93.292944765842151</v>
      </c>
      <c r="J30">
        <f t="shared" si="3"/>
        <v>29</v>
      </c>
      <c r="K30">
        <v>2</v>
      </c>
    </row>
    <row r="31" spans="1:11" x14ac:dyDescent="0.4">
      <c r="A31">
        <v>1482</v>
      </c>
      <c r="B31">
        <v>689.44966699999998</v>
      </c>
      <c r="C31">
        <v>632.29167500000005</v>
      </c>
      <c r="D31">
        <v>701.52350000000001</v>
      </c>
      <c r="E31">
        <v>640.23433599999998</v>
      </c>
      <c r="F31">
        <f t="shared" si="0"/>
        <v>12.073833000000036</v>
      </c>
      <c r="G31">
        <f t="shared" si="1"/>
        <v>7.94266099999993</v>
      </c>
      <c r="H31" t="s">
        <v>9</v>
      </c>
      <c r="I31">
        <f t="shared" si="2"/>
        <v>83.744666440153253</v>
      </c>
      <c r="J31">
        <f t="shared" si="3"/>
        <v>19</v>
      </c>
      <c r="K31">
        <v>2</v>
      </c>
    </row>
    <row r="32" spans="1:11" x14ac:dyDescent="0.4">
      <c r="A32">
        <v>1501</v>
      </c>
      <c r="B32">
        <v>693.60004700000002</v>
      </c>
      <c r="C32">
        <v>632.03379600000005</v>
      </c>
      <c r="D32">
        <v>700.55328099999997</v>
      </c>
      <c r="E32">
        <v>623.62695399999996</v>
      </c>
      <c r="F32">
        <f t="shared" si="0"/>
        <v>6.9532339999999522</v>
      </c>
      <c r="G32">
        <f t="shared" si="1"/>
        <v>-8.406842000000097</v>
      </c>
      <c r="H32" t="s">
        <v>10</v>
      </c>
      <c r="I32">
        <f t="shared" si="2"/>
        <v>74.389757725576942</v>
      </c>
      <c r="J32">
        <f t="shared" si="3"/>
        <v>32</v>
      </c>
      <c r="K32">
        <v>2</v>
      </c>
    </row>
    <row r="33" spans="1:17" x14ac:dyDescent="0.4">
      <c r="A33">
        <v>1533</v>
      </c>
      <c r="B33">
        <v>712.627115</v>
      </c>
      <c r="C33">
        <v>634.76730999999995</v>
      </c>
      <c r="D33">
        <v>727.23429699999997</v>
      </c>
      <c r="E33">
        <v>641.265851</v>
      </c>
      <c r="F33">
        <f t="shared" si="0"/>
        <v>14.607181999999966</v>
      </c>
      <c r="G33">
        <f t="shared" si="1"/>
        <v>6.4985410000000456</v>
      </c>
    </row>
    <row r="35" spans="1:17" x14ac:dyDescent="0.4">
      <c r="A35">
        <v>1049</v>
      </c>
      <c r="B35">
        <v>583.65660400000002</v>
      </c>
      <c r="C35">
        <v>649.97068999999999</v>
      </c>
      <c r="D35">
        <v>590.763957</v>
      </c>
      <c r="E35">
        <v>653.67262600000004</v>
      </c>
      <c r="F35">
        <f t="shared" si="0"/>
        <v>7.1073529999999892</v>
      </c>
      <c r="G35">
        <f t="shared" si="1"/>
        <v>3.7019360000000461</v>
      </c>
      <c r="H35" t="s">
        <v>9</v>
      </c>
      <c r="I35">
        <f t="shared" si="2"/>
        <v>86.58295500246372</v>
      </c>
      <c r="J35">
        <f t="shared" si="3"/>
        <v>27</v>
      </c>
      <c r="K35">
        <v>3</v>
      </c>
      <c r="L35">
        <f>AVERAGE(I35:I54)</f>
        <v>93.235328344949124</v>
      </c>
      <c r="M35">
        <f>AVERAGE(J35,J37,J39,J41,J43,J45,J47,J49,J51,J53)/120</f>
        <v>0.16666666666666666</v>
      </c>
      <c r="N35">
        <f>AVERAGE(J36,J38,J40,J42,J44,J46,J48,J50,J52,J54)/120</f>
        <v>0.23583333333333334</v>
      </c>
      <c r="O35">
        <f>1/(M35+N35)</f>
        <v>2.4844720496894412</v>
      </c>
      <c r="P35">
        <f>L35/M35</f>
        <v>559.4119700696948</v>
      </c>
      <c r="Q35">
        <f>L35/N35</f>
        <v>395.34414845914824</v>
      </c>
    </row>
    <row r="36" spans="1:17" x14ac:dyDescent="0.4">
      <c r="A36">
        <v>1076</v>
      </c>
      <c r="B36">
        <v>585.37685499999998</v>
      </c>
      <c r="C36">
        <v>649.33084899999994</v>
      </c>
      <c r="D36">
        <v>587.59507399999995</v>
      </c>
      <c r="E36">
        <v>645.62891200000001</v>
      </c>
      <c r="F36">
        <f t="shared" si="0"/>
        <v>2.2182189999999764</v>
      </c>
      <c r="G36">
        <f t="shared" si="1"/>
        <v>-3.7019369999999299</v>
      </c>
      <c r="H36" t="s">
        <v>10</v>
      </c>
      <c r="I36">
        <f t="shared" si="2"/>
        <v>89.830569659611299</v>
      </c>
      <c r="J36">
        <f t="shared" si="3"/>
        <v>15</v>
      </c>
      <c r="K36">
        <v>3</v>
      </c>
    </row>
    <row r="37" spans="1:17" x14ac:dyDescent="0.4">
      <c r="A37">
        <v>1091</v>
      </c>
      <c r="B37">
        <v>591.53354300000001</v>
      </c>
      <c r="C37">
        <v>647.27421800000002</v>
      </c>
      <c r="D37">
        <v>597.59969100000001</v>
      </c>
      <c r="E37">
        <v>650.88474799999995</v>
      </c>
      <c r="F37">
        <f t="shared" si="0"/>
        <v>6.0661479999999983</v>
      </c>
      <c r="G37">
        <f t="shared" si="1"/>
        <v>3.6105299999999261</v>
      </c>
      <c r="H37" t="s">
        <v>9</v>
      </c>
      <c r="I37">
        <f t="shared" si="2"/>
        <v>87.213384029885319</v>
      </c>
      <c r="J37">
        <f t="shared" si="3"/>
        <v>19</v>
      </c>
      <c r="K37">
        <v>3</v>
      </c>
    </row>
    <row r="38" spans="1:17" x14ac:dyDescent="0.4">
      <c r="A38">
        <v>1110</v>
      </c>
      <c r="B38">
        <v>598.18819800000006</v>
      </c>
      <c r="C38">
        <v>645.35469499999999</v>
      </c>
      <c r="D38">
        <v>601.85504800000001</v>
      </c>
      <c r="E38">
        <v>639.82464200000004</v>
      </c>
      <c r="F38">
        <f t="shared" si="0"/>
        <v>3.666849999999954</v>
      </c>
      <c r="G38">
        <f t="shared" si="1"/>
        <v>-5.5300529999999526</v>
      </c>
      <c r="H38" t="s">
        <v>10</v>
      </c>
      <c r="I38">
        <f t="shared" si="2"/>
        <v>91.592516789133384</v>
      </c>
      <c r="J38">
        <f t="shared" si="3"/>
        <v>27</v>
      </c>
      <c r="K38">
        <v>3</v>
      </c>
    </row>
    <row r="39" spans="1:17" x14ac:dyDescent="0.4">
      <c r="A39">
        <v>1137</v>
      </c>
      <c r="B39">
        <v>612.76505999999995</v>
      </c>
      <c r="C39">
        <v>644.94336899999996</v>
      </c>
      <c r="D39">
        <v>619.19336599999997</v>
      </c>
      <c r="E39">
        <v>649.46795799999995</v>
      </c>
      <c r="F39">
        <f t="shared" si="0"/>
        <v>6.4283060000000205</v>
      </c>
      <c r="G39">
        <f t="shared" si="1"/>
        <v>4.5245889999999918</v>
      </c>
      <c r="H39" t="s">
        <v>9</v>
      </c>
      <c r="I39">
        <f t="shared" si="2"/>
        <v>104.10924966451188</v>
      </c>
      <c r="J39">
        <f t="shared" si="3"/>
        <v>21</v>
      </c>
      <c r="K39">
        <v>3</v>
      </c>
    </row>
    <row r="40" spans="1:17" x14ac:dyDescent="0.4">
      <c r="A40">
        <v>1158</v>
      </c>
      <c r="B40">
        <v>620.077223</v>
      </c>
      <c r="C40">
        <v>643.13120000000004</v>
      </c>
      <c r="D40">
        <v>622.45137</v>
      </c>
      <c r="E40">
        <v>636.95622800000001</v>
      </c>
      <c r="F40">
        <f t="shared" si="0"/>
        <v>2.3741469999999936</v>
      </c>
      <c r="G40">
        <f t="shared" si="1"/>
        <v>-6.1749720000000252</v>
      </c>
      <c r="H40" t="s">
        <v>10</v>
      </c>
      <c r="I40">
        <f t="shared" si="2"/>
        <v>101.29753533923629</v>
      </c>
      <c r="J40">
        <f t="shared" si="3"/>
        <v>28</v>
      </c>
      <c r="K40">
        <v>3</v>
      </c>
    </row>
    <row r="41" spans="1:17" x14ac:dyDescent="0.4">
      <c r="A41">
        <v>1186</v>
      </c>
      <c r="B41">
        <v>624.98647700000004</v>
      </c>
      <c r="C41">
        <v>641.22183399999994</v>
      </c>
      <c r="D41">
        <v>633.07467399999996</v>
      </c>
      <c r="E41">
        <v>646.34056099999998</v>
      </c>
      <c r="F41">
        <f t="shared" si="0"/>
        <v>8.0881969999999228</v>
      </c>
      <c r="G41">
        <f t="shared" si="1"/>
        <v>5.1187270000000353</v>
      </c>
      <c r="H41" t="s">
        <v>9</v>
      </c>
      <c r="I41">
        <f t="shared" si="2"/>
        <v>104.85069061158039</v>
      </c>
      <c r="J41">
        <f t="shared" si="3"/>
        <v>18</v>
      </c>
      <c r="K41">
        <v>3</v>
      </c>
    </row>
    <row r="42" spans="1:17" x14ac:dyDescent="0.4">
      <c r="A42">
        <v>1204</v>
      </c>
      <c r="B42">
        <v>629.09093499999994</v>
      </c>
      <c r="C42">
        <v>641.87183100000004</v>
      </c>
      <c r="D42">
        <v>631.02244499999995</v>
      </c>
      <c r="E42">
        <v>635.737483</v>
      </c>
      <c r="F42">
        <f t="shared" si="0"/>
        <v>1.9315100000000029</v>
      </c>
      <c r="G42">
        <f t="shared" si="1"/>
        <v>-6.1343480000000454</v>
      </c>
      <c r="H42" t="s">
        <v>10</v>
      </c>
      <c r="I42">
        <f t="shared" si="2"/>
        <v>91.528256934603363</v>
      </c>
      <c r="J42">
        <f t="shared" si="3"/>
        <v>36</v>
      </c>
      <c r="K42">
        <v>3</v>
      </c>
    </row>
    <row r="43" spans="1:17" x14ac:dyDescent="0.4">
      <c r="A43">
        <v>1240</v>
      </c>
      <c r="B43">
        <v>644.46083199999998</v>
      </c>
      <c r="C43">
        <v>648.14165300000002</v>
      </c>
      <c r="D43">
        <v>653.58185000000003</v>
      </c>
      <c r="E43">
        <v>651.28330500000004</v>
      </c>
      <c r="F43">
        <f t="shared" si="0"/>
        <v>9.1210180000000491</v>
      </c>
      <c r="G43">
        <f t="shared" si="1"/>
        <v>3.1416520000000219</v>
      </c>
      <c r="H43" t="s">
        <v>9</v>
      </c>
      <c r="I43">
        <f t="shared" si="2"/>
        <v>74.88895702030706</v>
      </c>
      <c r="J43">
        <f t="shared" si="3"/>
        <v>18</v>
      </c>
      <c r="K43">
        <v>3</v>
      </c>
    </row>
    <row r="44" spans="1:17" x14ac:dyDescent="0.4">
      <c r="A44">
        <v>1258</v>
      </c>
      <c r="B44">
        <v>659.44791699999996</v>
      </c>
      <c r="C44">
        <v>647.31110100000001</v>
      </c>
      <c r="D44">
        <v>664.63437799999997</v>
      </c>
      <c r="E44">
        <v>639.65557999999999</v>
      </c>
      <c r="F44">
        <f t="shared" si="0"/>
        <v>5.1864610000000084</v>
      </c>
      <c r="G44">
        <f t="shared" si="1"/>
        <v>-7.6555210000000216</v>
      </c>
      <c r="H44" t="s">
        <v>10</v>
      </c>
      <c r="I44">
        <f t="shared" si="2"/>
        <v>81.455374406511936</v>
      </c>
      <c r="J44">
        <f t="shared" si="3"/>
        <v>31</v>
      </c>
      <c r="K44">
        <v>3</v>
      </c>
    </row>
    <row r="45" spans="1:17" x14ac:dyDescent="0.4">
      <c r="A45">
        <v>1289</v>
      </c>
      <c r="B45">
        <v>688.11891000000003</v>
      </c>
      <c r="C45">
        <v>649.72250799999995</v>
      </c>
      <c r="D45">
        <v>696.25850600000001</v>
      </c>
      <c r="E45">
        <v>653.61749799999996</v>
      </c>
      <c r="F45">
        <f t="shared" si="0"/>
        <v>8.1395959999999832</v>
      </c>
      <c r="G45">
        <f t="shared" si="1"/>
        <v>3.8949900000000071</v>
      </c>
      <c r="H45" t="s">
        <v>9</v>
      </c>
      <c r="I45">
        <f t="shared" si="2"/>
        <v>95.998258112702146</v>
      </c>
      <c r="J45">
        <f t="shared" si="3"/>
        <v>20</v>
      </c>
      <c r="K45">
        <v>3</v>
      </c>
    </row>
    <row r="46" spans="1:17" x14ac:dyDescent="0.4">
      <c r="A46">
        <v>1309</v>
      </c>
      <c r="B46">
        <v>702.75136299999997</v>
      </c>
      <c r="C46">
        <v>647.82251299999996</v>
      </c>
      <c r="D46">
        <v>705.38614500000006</v>
      </c>
      <c r="E46">
        <v>640.41253200000006</v>
      </c>
      <c r="F46">
        <f t="shared" si="0"/>
        <v>2.6347820000000866</v>
      </c>
      <c r="G46">
        <f t="shared" si="1"/>
        <v>-7.4099809999999025</v>
      </c>
      <c r="H46" t="s">
        <v>10</v>
      </c>
      <c r="I46">
        <f t="shared" si="2"/>
        <v>97.209955804491429</v>
      </c>
      <c r="J46">
        <f t="shared" si="3"/>
        <v>32</v>
      </c>
      <c r="K46">
        <v>3</v>
      </c>
    </row>
    <row r="47" spans="1:17" x14ac:dyDescent="0.4">
      <c r="A47">
        <v>1341</v>
      </c>
      <c r="B47">
        <v>721.20818199999997</v>
      </c>
      <c r="C47">
        <v>645.39332999999999</v>
      </c>
      <c r="D47">
        <v>729.65621499999997</v>
      </c>
      <c r="E47">
        <v>649.65776300000005</v>
      </c>
      <c r="F47">
        <f t="shared" si="0"/>
        <v>8.4480330000000095</v>
      </c>
      <c r="G47">
        <f t="shared" si="1"/>
        <v>4.2644330000000537</v>
      </c>
      <c r="H47" t="s">
        <v>9</v>
      </c>
      <c r="I47">
        <f t="shared" si="2"/>
        <v>88.854124540358129</v>
      </c>
      <c r="J47">
        <f t="shared" si="3"/>
        <v>21</v>
      </c>
      <c r="K47">
        <v>3</v>
      </c>
    </row>
    <row r="48" spans="1:17" x14ac:dyDescent="0.4">
      <c r="A48">
        <v>1362</v>
      </c>
      <c r="B48">
        <v>732.04006600000002</v>
      </c>
      <c r="C48">
        <v>641.00223000000005</v>
      </c>
      <c r="D48">
        <v>735.21853399999998</v>
      </c>
      <c r="E48">
        <v>635.00669000000005</v>
      </c>
      <c r="F48">
        <f t="shared" si="0"/>
        <v>3.1784679999999526</v>
      </c>
      <c r="G48">
        <f t="shared" si="1"/>
        <v>-5.9955400000000054</v>
      </c>
      <c r="H48" t="s">
        <v>10</v>
      </c>
      <c r="I48">
        <f t="shared" si="2"/>
        <v>98.753529553448473</v>
      </c>
      <c r="J48">
        <f t="shared" si="3"/>
        <v>29</v>
      </c>
      <c r="K48">
        <v>3</v>
      </c>
    </row>
    <row r="49" spans="1:17" x14ac:dyDescent="0.4">
      <c r="A49">
        <v>1391</v>
      </c>
      <c r="B49">
        <v>741.24089400000003</v>
      </c>
      <c r="C49">
        <v>639.69334400000002</v>
      </c>
      <c r="D49">
        <v>749.85621400000002</v>
      </c>
      <c r="E49">
        <v>646.11110599999995</v>
      </c>
      <c r="F49">
        <f t="shared" si="0"/>
        <v>8.615319999999997</v>
      </c>
      <c r="G49">
        <f t="shared" si="1"/>
        <v>6.4177619999999251</v>
      </c>
      <c r="H49" t="s">
        <v>9</v>
      </c>
      <c r="I49">
        <f t="shared" si="2"/>
        <v>103.16740739637986</v>
      </c>
      <c r="J49">
        <f t="shared" si="3"/>
        <v>22</v>
      </c>
      <c r="K49">
        <v>3</v>
      </c>
    </row>
    <row r="50" spans="1:17" x14ac:dyDescent="0.4">
      <c r="A50">
        <v>1413</v>
      </c>
      <c r="B50">
        <v>737.14234299999998</v>
      </c>
      <c r="C50">
        <v>636.27335300000004</v>
      </c>
      <c r="D50">
        <v>740.32081100000005</v>
      </c>
      <c r="E50">
        <v>628.96892700000001</v>
      </c>
      <c r="F50">
        <f t="shared" si="0"/>
        <v>3.1784680000000662</v>
      </c>
      <c r="G50">
        <f t="shared" si="1"/>
        <v>-7.3044260000000349</v>
      </c>
      <c r="H50" t="s">
        <v>10</v>
      </c>
      <c r="I50">
        <f t="shared" si="2"/>
        <v>93.359758544463872</v>
      </c>
      <c r="J50">
        <f t="shared" si="3"/>
        <v>24</v>
      </c>
      <c r="K50">
        <v>3</v>
      </c>
    </row>
    <row r="51" spans="1:17" x14ac:dyDescent="0.4">
      <c r="A51">
        <v>1437</v>
      </c>
      <c r="B51">
        <v>721.62640199999998</v>
      </c>
      <c r="C51">
        <v>633.99335900000005</v>
      </c>
      <c r="D51">
        <v>732.12370999999996</v>
      </c>
      <c r="E51">
        <v>639.31334500000003</v>
      </c>
      <c r="F51">
        <f t="shared" si="0"/>
        <v>10.497307999999975</v>
      </c>
      <c r="G51">
        <f t="shared" si="1"/>
        <v>5.3199859999999717</v>
      </c>
      <c r="H51" t="s">
        <v>9</v>
      </c>
      <c r="I51">
        <f t="shared" si="2"/>
        <v>96.202085770301139</v>
      </c>
      <c r="J51">
        <f t="shared" si="3"/>
        <v>16</v>
      </c>
      <c r="K51">
        <v>3</v>
      </c>
    </row>
    <row r="52" spans="1:17" x14ac:dyDescent="0.4">
      <c r="A52">
        <v>1453</v>
      </c>
      <c r="B52">
        <v>707.03041900000005</v>
      </c>
      <c r="C52">
        <v>631.68293800000004</v>
      </c>
      <c r="D52">
        <v>710.59922500000005</v>
      </c>
      <c r="E52">
        <v>622.22518500000001</v>
      </c>
      <c r="F52">
        <f t="shared" si="0"/>
        <v>3.568805999999995</v>
      </c>
      <c r="G52">
        <f t="shared" si="1"/>
        <v>-9.4577530000000252</v>
      </c>
      <c r="H52" t="s">
        <v>10</v>
      </c>
      <c r="I52">
        <f t="shared" si="2"/>
        <v>103.26876323700958</v>
      </c>
      <c r="J52">
        <f t="shared" si="3"/>
        <v>29</v>
      </c>
      <c r="K52">
        <v>3</v>
      </c>
    </row>
    <row r="53" spans="1:17" x14ac:dyDescent="0.4">
      <c r="A53">
        <v>1482</v>
      </c>
      <c r="B53">
        <v>689.68825200000003</v>
      </c>
      <c r="C53">
        <v>632.52737999999999</v>
      </c>
      <c r="D53">
        <v>701.39839700000005</v>
      </c>
      <c r="E53">
        <v>640.40884200000005</v>
      </c>
      <c r="F53">
        <f t="shared" si="0"/>
        <v>11.710145000000011</v>
      </c>
      <c r="G53">
        <f t="shared" si="1"/>
        <v>7.8814620000000559</v>
      </c>
      <c r="H53" t="s">
        <v>9</v>
      </c>
      <c r="I53">
        <f t="shared" si="2"/>
        <v>91.545047422741931</v>
      </c>
      <c r="J53">
        <f t="shared" si="3"/>
        <v>18</v>
      </c>
      <c r="K53">
        <v>3</v>
      </c>
    </row>
    <row r="54" spans="1:17" x14ac:dyDescent="0.4">
      <c r="A54">
        <v>1500</v>
      </c>
      <c r="B54">
        <v>695.43179899999996</v>
      </c>
      <c r="C54">
        <v>630.38812700000005</v>
      </c>
      <c r="D54">
        <v>700.00433199999998</v>
      </c>
      <c r="E54">
        <v>623.18221900000003</v>
      </c>
      <c r="F54">
        <f t="shared" si="0"/>
        <v>4.5725330000000213</v>
      </c>
      <c r="G54">
        <f t="shared" si="1"/>
        <v>-7.2059080000000222</v>
      </c>
      <c r="H54" t="s">
        <v>10</v>
      </c>
      <c r="I54">
        <f t="shared" si="2"/>
        <v>82.998147059241447</v>
      </c>
      <c r="J54">
        <f t="shared" si="3"/>
        <v>32</v>
      </c>
      <c r="K54">
        <v>3</v>
      </c>
    </row>
    <row r="55" spans="1:17" x14ac:dyDescent="0.4">
      <c r="A55">
        <v>1532</v>
      </c>
      <c r="B55">
        <v>716.39853500000004</v>
      </c>
      <c r="C55">
        <v>636.97477600000002</v>
      </c>
      <c r="D55">
        <v>725.76665000000003</v>
      </c>
      <c r="E55">
        <v>641.42217300000004</v>
      </c>
      <c r="F55">
        <f t="shared" si="0"/>
        <v>9.3681149999999889</v>
      </c>
      <c r="G55">
        <f t="shared" si="1"/>
        <v>4.4473970000000236</v>
      </c>
    </row>
    <row r="57" spans="1:17" x14ac:dyDescent="0.4">
      <c r="A57">
        <v>774</v>
      </c>
      <c r="B57">
        <v>480.28074800000002</v>
      </c>
      <c r="C57">
        <v>594.76407600000005</v>
      </c>
      <c r="D57">
        <v>489.47995900000001</v>
      </c>
      <c r="E57">
        <v>599.60394899999994</v>
      </c>
      <c r="F57">
        <f t="shared" si="0"/>
        <v>9.1992109999999911</v>
      </c>
      <c r="G57">
        <f t="shared" si="1"/>
        <v>4.8398729999998977</v>
      </c>
      <c r="H57" t="s">
        <v>9</v>
      </c>
      <c r="I57">
        <f t="shared" si="2"/>
        <v>69.859536877603446</v>
      </c>
      <c r="J57">
        <f t="shared" si="3"/>
        <v>27</v>
      </c>
      <c r="K57">
        <v>4</v>
      </c>
      <c r="L57">
        <f>AVERAGE(I57:I78)</f>
        <v>84.761869185802141</v>
      </c>
      <c r="M57">
        <f>AVERAGE(J57,J59,J61,J63,J65,J67,J69,J71,J73,J75,J77)/120</f>
        <v>0.17272727272727273</v>
      </c>
      <c r="N57">
        <f>AVERAGE(J58,J60,J62,J64,J66,J68,J70,J72,J74,J76,J78)/120</f>
        <v>0.16515151515151513</v>
      </c>
      <c r="O57">
        <f>1/(M57+N57)</f>
        <v>2.9596412556053813</v>
      </c>
      <c r="P57">
        <f>L57/M57</f>
        <v>490.72661107569661</v>
      </c>
      <c r="Q57">
        <f>L57/N57</f>
        <v>513.23700607916896</v>
      </c>
    </row>
    <row r="58" spans="1:17" x14ac:dyDescent="0.4">
      <c r="A58">
        <v>801</v>
      </c>
      <c r="B58">
        <v>507.18750799999998</v>
      </c>
      <c r="C58">
        <v>589.41341899999998</v>
      </c>
      <c r="D58">
        <v>513.53363100000001</v>
      </c>
      <c r="E58">
        <v>583.67727300000001</v>
      </c>
      <c r="F58">
        <f t="shared" si="0"/>
        <v>6.3461230000000342</v>
      </c>
      <c r="G58">
        <f t="shared" si="1"/>
        <v>-5.7361459999999624</v>
      </c>
      <c r="H58" t="s">
        <v>10</v>
      </c>
      <c r="I58">
        <f t="shared" si="2"/>
        <v>72.311199014512852</v>
      </c>
      <c r="J58">
        <f t="shared" si="3"/>
        <v>17</v>
      </c>
      <c r="K58">
        <v>4</v>
      </c>
    </row>
    <row r="59" spans="1:17" x14ac:dyDescent="0.4">
      <c r="A59">
        <v>818</v>
      </c>
      <c r="B59">
        <v>512.04042500000003</v>
      </c>
      <c r="C59">
        <v>586.69899299999997</v>
      </c>
      <c r="D59">
        <v>526.11921800000005</v>
      </c>
      <c r="E59">
        <v>594.89348700000005</v>
      </c>
      <c r="F59">
        <f t="shared" si="0"/>
        <v>14.078793000000019</v>
      </c>
      <c r="G59">
        <f t="shared" si="1"/>
        <v>8.194494000000077</v>
      </c>
      <c r="H59" t="s">
        <v>9</v>
      </c>
      <c r="I59">
        <f t="shared" si="2"/>
        <v>11.703327501915902</v>
      </c>
      <c r="J59">
        <f t="shared" si="3"/>
        <v>22</v>
      </c>
      <c r="K59">
        <v>4</v>
      </c>
    </row>
    <row r="60" spans="1:17" x14ac:dyDescent="0.4">
      <c r="A60">
        <v>840</v>
      </c>
      <c r="B60">
        <v>528.73232700000005</v>
      </c>
      <c r="C60">
        <v>581.628649</v>
      </c>
      <c r="D60">
        <v>541.74454400000002</v>
      </c>
      <c r="E60">
        <v>585.98197400000004</v>
      </c>
      <c r="F60">
        <f t="shared" si="0"/>
        <v>13.012216999999964</v>
      </c>
      <c r="G60">
        <f t="shared" si="1"/>
        <v>4.3533250000000407</v>
      </c>
      <c r="H60" t="s">
        <v>10</v>
      </c>
      <c r="I60">
        <f t="shared" si="2"/>
        <v>23.088953054412517</v>
      </c>
      <c r="J60">
        <f t="shared" si="3"/>
        <v>20</v>
      </c>
      <c r="K60">
        <v>4</v>
      </c>
    </row>
    <row r="61" spans="1:17" x14ac:dyDescent="0.4">
      <c r="A61">
        <v>860</v>
      </c>
      <c r="B61">
        <v>507.93411099999997</v>
      </c>
      <c r="C61">
        <v>577.83869500000003</v>
      </c>
      <c r="D61">
        <v>516.36005499999999</v>
      </c>
      <c r="E61">
        <v>585.31617100000005</v>
      </c>
      <c r="F61">
        <f t="shared" ref="F61:F79" si="4">D61-B61</f>
        <v>8.4259440000000154</v>
      </c>
      <c r="G61">
        <f t="shared" ref="G61:G79" si="5">E61-C61</f>
        <v>7.4774760000000242</v>
      </c>
      <c r="H61" t="s">
        <v>9</v>
      </c>
      <c r="I61">
        <f t="shared" ref="I61:I78" si="6">DEGREES(ACOS(SUMPRODUCT(F61:G61,F62:G62)/SQRT(SUMSQ(F61:G61))/SQRT(SUMSQ(F62:G62))))</f>
        <v>112.75771613196827</v>
      </c>
      <c r="J61">
        <f t="shared" ref="J61:J78" si="7">A62-A61</f>
        <v>22</v>
      </c>
      <c r="K61">
        <v>4</v>
      </c>
    </row>
    <row r="62" spans="1:17" x14ac:dyDescent="0.4">
      <c r="A62">
        <v>882</v>
      </c>
      <c r="B62">
        <v>508.52072700000002</v>
      </c>
      <c r="C62">
        <v>570.15635599999996</v>
      </c>
      <c r="D62">
        <v>511.507138</v>
      </c>
      <c r="E62">
        <v>561.39848900000004</v>
      </c>
      <c r="F62">
        <f t="shared" si="4"/>
        <v>2.9864109999999755</v>
      </c>
      <c r="G62">
        <f t="shared" si="5"/>
        <v>-8.7578669999999192</v>
      </c>
      <c r="H62" t="s">
        <v>10</v>
      </c>
      <c r="I62">
        <f t="shared" si="6"/>
        <v>107.09761667650086</v>
      </c>
      <c r="J62">
        <f t="shared" si="7"/>
        <v>19</v>
      </c>
      <c r="K62">
        <v>4</v>
      </c>
    </row>
    <row r="63" spans="1:17" x14ac:dyDescent="0.4">
      <c r="A63">
        <v>901</v>
      </c>
      <c r="B63">
        <v>516.94667100000004</v>
      </c>
      <c r="C63">
        <v>559.81080599999996</v>
      </c>
      <c r="D63">
        <v>525.852574</v>
      </c>
      <c r="E63">
        <v>566.26397099999997</v>
      </c>
      <c r="F63">
        <f t="shared" si="4"/>
        <v>8.9059029999999666</v>
      </c>
      <c r="G63">
        <f t="shared" si="5"/>
        <v>6.4531650000000127</v>
      </c>
      <c r="H63" t="s">
        <v>9</v>
      </c>
      <c r="I63">
        <f t="shared" si="6"/>
        <v>109.42649173331293</v>
      </c>
      <c r="J63">
        <f t="shared" si="7"/>
        <v>20</v>
      </c>
      <c r="K63">
        <v>4</v>
      </c>
    </row>
    <row r="64" spans="1:17" x14ac:dyDescent="0.4">
      <c r="A64">
        <v>921</v>
      </c>
      <c r="B64">
        <v>531.77474900000004</v>
      </c>
      <c r="C64">
        <v>549.68050300000004</v>
      </c>
      <c r="D64">
        <v>535.48274400000003</v>
      </c>
      <c r="E64">
        <v>537.16282200000001</v>
      </c>
      <c r="F64">
        <f t="shared" si="4"/>
        <v>3.7079949999999826</v>
      </c>
      <c r="G64">
        <f t="shared" si="5"/>
        <v>-12.517681000000039</v>
      </c>
      <c r="H64" t="s">
        <v>10</v>
      </c>
      <c r="I64">
        <f t="shared" si="6"/>
        <v>129.71622246523597</v>
      </c>
      <c r="J64">
        <f t="shared" si="7"/>
        <v>19</v>
      </c>
      <c r="K64">
        <v>4</v>
      </c>
    </row>
    <row r="65" spans="1:11" x14ac:dyDescent="0.4">
      <c r="A65">
        <v>940</v>
      </c>
      <c r="B65">
        <v>562.28143299999999</v>
      </c>
      <c r="C65">
        <v>544.55472899999995</v>
      </c>
      <c r="D65">
        <v>569.753604</v>
      </c>
      <c r="E65">
        <v>555.723522</v>
      </c>
      <c r="F65">
        <f t="shared" si="4"/>
        <v>7.472171000000003</v>
      </c>
      <c r="G65">
        <f t="shared" si="5"/>
        <v>11.168793000000051</v>
      </c>
      <c r="H65" t="s">
        <v>9</v>
      </c>
      <c r="I65">
        <f t="shared" si="6"/>
        <v>95.441996403293942</v>
      </c>
      <c r="J65">
        <f t="shared" si="7"/>
        <v>17</v>
      </c>
      <c r="K65">
        <v>4</v>
      </c>
    </row>
    <row r="66" spans="1:11" x14ac:dyDescent="0.4">
      <c r="A66">
        <v>957</v>
      </c>
      <c r="B66">
        <v>585.37212699999998</v>
      </c>
      <c r="C66">
        <v>545.25615000000005</v>
      </c>
      <c r="D66">
        <v>593.23757000000001</v>
      </c>
      <c r="E66">
        <v>538.83544300000005</v>
      </c>
      <c r="F66">
        <f t="shared" si="4"/>
        <v>7.8654430000000275</v>
      </c>
      <c r="G66">
        <f t="shared" si="5"/>
        <v>-6.4207069999999931</v>
      </c>
      <c r="H66" t="s">
        <v>10</v>
      </c>
      <c r="I66">
        <f t="shared" si="6"/>
        <v>94.315527507956261</v>
      </c>
      <c r="J66">
        <f t="shared" si="7"/>
        <v>20</v>
      </c>
      <c r="K66">
        <v>4</v>
      </c>
    </row>
    <row r="67" spans="1:11" x14ac:dyDescent="0.4">
      <c r="A67">
        <v>977</v>
      </c>
      <c r="B67">
        <v>609.87046899999996</v>
      </c>
      <c r="C67">
        <v>549.62471300000004</v>
      </c>
      <c r="D67">
        <v>618.26027499999998</v>
      </c>
      <c r="E67">
        <v>561.64680299999998</v>
      </c>
      <c r="F67">
        <f t="shared" si="4"/>
        <v>8.3898060000000214</v>
      </c>
      <c r="G67">
        <f t="shared" si="5"/>
        <v>12.022089999999935</v>
      </c>
      <c r="H67" t="s">
        <v>9</v>
      </c>
      <c r="I67">
        <f t="shared" si="6"/>
        <v>92.467586605567206</v>
      </c>
      <c r="J67">
        <f t="shared" si="7"/>
        <v>17</v>
      </c>
      <c r="K67">
        <v>4</v>
      </c>
    </row>
    <row r="68" spans="1:11" x14ac:dyDescent="0.4">
      <c r="A68">
        <v>994</v>
      </c>
      <c r="B68">
        <v>613.39951499999995</v>
      </c>
      <c r="C68">
        <v>556.65891399999998</v>
      </c>
      <c r="D68">
        <v>622.18883500000004</v>
      </c>
      <c r="E68">
        <v>549.94444899999996</v>
      </c>
      <c r="F68">
        <f t="shared" si="4"/>
        <v>8.7893200000000888</v>
      </c>
      <c r="G68">
        <f t="shared" si="5"/>
        <v>-6.7144650000000183</v>
      </c>
      <c r="H68" t="s">
        <v>10</v>
      </c>
      <c r="I68">
        <f t="shared" si="6"/>
        <v>93.650296207222567</v>
      </c>
      <c r="J68">
        <f t="shared" si="7"/>
        <v>19</v>
      </c>
      <c r="K68">
        <v>4</v>
      </c>
    </row>
    <row r="69" spans="1:11" x14ac:dyDescent="0.4">
      <c r="A69">
        <v>1013</v>
      </c>
      <c r="B69">
        <v>602.03178700000001</v>
      </c>
      <c r="C69">
        <v>560.35448299999996</v>
      </c>
      <c r="D69">
        <v>609.96289100000001</v>
      </c>
      <c r="E69">
        <v>572.234467</v>
      </c>
      <c r="F69">
        <f t="shared" si="4"/>
        <v>7.9311040000000048</v>
      </c>
      <c r="G69">
        <f t="shared" si="5"/>
        <v>11.879984000000036</v>
      </c>
      <c r="H69" t="s">
        <v>9</v>
      </c>
      <c r="I69">
        <f t="shared" si="6"/>
        <v>120.9787294479997</v>
      </c>
      <c r="J69">
        <f t="shared" si="7"/>
        <v>17</v>
      </c>
      <c r="K69">
        <v>4</v>
      </c>
    </row>
    <row r="70" spans="1:11" x14ac:dyDescent="0.4">
      <c r="A70">
        <v>1030</v>
      </c>
      <c r="B70">
        <v>585.16339300000004</v>
      </c>
      <c r="C70">
        <v>562.45763799999997</v>
      </c>
      <c r="D70">
        <v>588.65544699999998</v>
      </c>
      <c r="E70">
        <v>555.068174</v>
      </c>
      <c r="F70">
        <f t="shared" si="4"/>
        <v>3.4920539999999392</v>
      </c>
      <c r="G70">
        <f t="shared" si="5"/>
        <v>-7.3894639999999754</v>
      </c>
      <c r="H70" t="s">
        <v>10</v>
      </c>
      <c r="I70">
        <f t="shared" si="6"/>
        <v>115.00059825919105</v>
      </c>
      <c r="J70">
        <f t="shared" si="7"/>
        <v>25</v>
      </c>
      <c r="K70">
        <v>4</v>
      </c>
    </row>
    <row r="71" spans="1:11" x14ac:dyDescent="0.4">
      <c r="A71">
        <v>1055</v>
      </c>
      <c r="B71">
        <v>555.27088500000002</v>
      </c>
      <c r="C71">
        <v>565.89221399999997</v>
      </c>
      <c r="D71">
        <v>565.21435899999994</v>
      </c>
      <c r="E71">
        <v>577.86693500000001</v>
      </c>
      <c r="F71">
        <f t="shared" si="4"/>
        <v>9.9434739999999238</v>
      </c>
      <c r="G71">
        <f t="shared" si="5"/>
        <v>11.974721000000045</v>
      </c>
      <c r="H71" t="s">
        <v>9</v>
      </c>
      <c r="I71">
        <f t="shared" si="6"/>
        <v>78.095798939752967</v>
      </c>
      <c r="J71">
        <f t="shared" si="7"/>
        <v>23</v>
      </c>
      <c r="K71">
        <v>4</v>
      </c>
    </row>
    <row r="72" spans="1:11" x14ac:dyDescent="0.4">
      <c r="A72">
        <v>1078</v>
      </c>
      <c r="B72">
        <v>571.60659199999998</v>
      </c>
      <c r="C72">
        <v>557.93433000000005</v>
      </c>
      <c r="D72">
        <v>579.656071</v>
      </c>
      <c r="E72">
        <v>553.69012499999997</v>
      </c>
      <c r="F72">
        <f t="shared" si="4"/>
        <v>8.0494790000000194</v>
      </c>
      <c r="G72">
        <f t="shared" si="5"/>
        <v>-4.2442050000000791</v>
      </c>
      <c r="H72" t="s">
        <v>10</v>
      </c>
      <c r="I72">
        <f t="shared" si="6"/>
        <v>62.319429863812871</v>
      </c>
      <c r="J72">
        <f t="shared" si="7"/>
        <v>16</v>
      </c>
      <c r="K72">
        <v>4</v>
      </c>
    </row>
    <row r="73" spans="1:11" x14ac:dyDescent="0.4">
      <c r="A73">
        <v>1094</v>
      </c>
      <c r="B73">
        <v>589.20496300000002</v>
      </c>
      <c r="C73">
        <v>555.96380599999998</v>
      </c>
      <c r="D73">
        <v>601.43701399999998</v>
      </c>
      <c r="E73">
        <v>564.37642700000004</v>
      </c>
      <c r="F73">
        <f t="shared" si="4"/>
        <v>12.232050999999956</v>
      </c>
      <c r="G73">
        <f t="shared" si="5"/>
        <v>8.4126210000000583</v>
      </c>
      <c r="H73" t="s">
        <v>9</v>
      </c>
      <c r="I73">
        <f t="shared" si="6"/>
        <v>74.42931475592745</v>
      </c>
      <c r="J73">
        <f t="shared" si="7"/>
        <v>20</v>
      </c>
      <c r="K73">
        <v>4</v>
      </c>
    </row>
    <row r="74" spans="1:11" x14ac:dyDescent="0.4">
      <c r="A74">
        <v>1114</v>
      </c>
      <c r="B74">
        <v>612.87990100000002</v>
      </c>
      <c r="C74">
        <v>545.35329300000001</v>
      </c>
      <c r="D74">
        <v>622.66554199999996</v>
      </c>
      <c r="E74">
        <v>537.16804100000002</v>
      </c>
      <c r="F74">
        <f t="shared" si="4"/>
        <v>9.7856409999999414</v>
      </c>
      <c r="G74">
        <f t="shared" si="5"/>
        <v>-8.1852519999999913</v>
      </c>
      <c r="H74" t="s">
        <v>10</v>
      </c>
      <c r="I74">
        <f t="shared" si="6"/>
        <v>76.669168655902766</v>
      </c>
      <c r="J74">
        <f t="shared" si="7"/>
        <v>21</v>
      </c>
      <c r="K74">
        <v>4</v>
      </c>
    </row>
    <row r="75" spans="1:11" x14ac:dyDescent="0.4">
      <c r="A75">
        <v>1135</v>
      </c>
      <c r="B75">
        <v>639.63257999999996</v>
      </c>
      <c r="C75">
        <v>540.42698399999995</v>
      </c>
      <c r="D75">
        <v>654.54779099999996</v>
      </c>
      <c r="E75">
        <v>551.56802200000004</v>
      </c>
      <c r="F75">
        <f t="shared" si="4"/>
        <v>14.915210999999999</v>
      </c>
      <c r="G75">
        <f t="shared" si="5"/>
        <v>11.141038000000094</v>
      </c>
      <c r="H75" t="s">
        <v>9</v>
      </c>
      <c r="I75">
        <f t="shared" si="6"/>
        <v>83.698514573873098</v>
      </c>
      <c r="J75">
        <f t="shared" si="7"/>
        <v>21</v>
      </c>
      <c r="K75">
        <v>4</v>
      </c>
    </row>
    <row r="76" spans="1:11" x14ac:dyDescent="0.4">
      <c r="A76">
        <v>1156</v>
      </c>
      <c r="B76">
        <v>640.05535199999997</v>
      </c>
      <c r="C76">
        <v>536.24354700000004</v>
      </c>
      <c r="D76">
        <v>647.42088799999999</v>
      </c>
      <c r="E76">
        <v>528.36145199999999</v>
      </c>
      <c r="F76">
        <f t="shared" si="4"/>
        <v>7.3655360000000201</v>
      </c>
      <c r="G76">
        <f t="shared" si="5"/>
        <v>-7.8820950000000494</v>
      </c>
      <c r="H76" t="s">
        <v>10</v>
      </c>
      <c r="I76">
        <f t="shared" si="6"/>
        <v>83.366618163881427</v>
      </c>
      <c r="J76">
        <f t="shared" si="7"/>
        <v>23</v>
      </c>
      <c r="K76">
        <v>4</v>
      </c>
    </row>
    <row r="77" spans="1:11" x14ac:dyDescent="0.4">
      <c r="A77">
        <v>1179</v>
      </c>
      <c r="B77">
        <v>635.84647399999994</v>
      </c>
      <c r="C77">
        <v>529.84355600000004</v>
      </c>
      <c r="D77">
        <v>649.17458699999997</v>
      </c>
      <c r="E77">
        <v>539.67933300000004</v>
      </c>
      <c r="F77">
        <f t="shared" si="4"/>
        <v>13.32811300000003</v>
      </c>
      <c r="G77">
        <f t="shared" si="5"/>
        <v>9.8357770000000073</v>
      </c>
      <c r="H77" t="s">
        <v>9</v>
      </c>
      <c r="I77">
        <f t="shared" si="6"/>
        <v>80.719243261764746</v>
      </c>
      <c r="J77">
        <f t="shared" si="7"/>
        <v>22</v>
      </c>
      <c r="K77">
        <v>4</v>
      </c>
    </row>
    <row r="78" spans="1:11" x14ac:dyDescent="0.4">
      <c r="A78">
        <v>1201</v>
      </c>
      <c r="B78">
        <v>647.35073999999997</v>
      </c>
      <c r="C78">
        <v>511.11515900000001</v>
      </c>
      <c r="D78">
        <v>656.18938300000002</v>
      </c>
      <c r="E78">
        <v>502.49201199999999</v>
      </c>
      <c r="F78">
        <f t="shared" si="4"/>
        <v>8.8386430000000473</v>
      </c>
      <c r="G78">
        <f t="shared" si="5"/>
        <v>-8.6231470000000172</v>
      </c>
      <c r="H78" t="s">
        <v>10</v>
      </c>
      <c r="I78">
        <f t="shared" si="6"/>
        <v>77.647235986038169</v>
      </c>
      <c r="J78">
        <f t="shared" si="7"/>
        <v>19</v>
      </c>
      <c r="K78">
        <v>4</v>
      </c>
    </row>
    <row r="79" spans="1:11" x14ac:dyDescent="0.4">
      <c r="A79">
        <v>1220</v>
      </c>
      <c r="B79">
        <v>670.89222500000005</v>
      </c>
      <c r="C79">
        <v>505.404336</v>
      </c>
      <c r="D79">
        <v>685.69084699999996</v>
      </c>
      <c r="E79">
        <v>515.14529800000003</v>
      </c>
      <c r="F79">
        <f t="shared" si="4"/>
        <v>14.798621999999909</v>
      </c>
      <c r="G79">
        <f t="shared" si="5"/>
        <v>9.7409620000000245</v>
      </c>
    </row>
    <row r="81" spans="1:17" x14ac:dyDescent="0.4">
      <c r="A81" s="1">
        <v>3074</v>
      </c>
      <c r="B81" s="1">
        <v>1096.1438169999999</v>
      </c>
      <c r="C81" s="1">
        <v>554.87607700000001</v>
      </c>
      <c r="D81" s="1">
        <v>1100.1483149999999</v>
      </c>
      <c r="E81" s="1">
        <v>557.75114799999994</v>
      </c>
      <c r="F81">
        <f t="shared" ref="F81:F143" si="8">D81-B81</f>
        <v>4.0044980000000123</v>
      </c>
      <c r="G81">
        <f t="shared" ref="G81:G143" si="9">E81-C81</f>
        <v>2.8750709999999344</v>
      </c>
      <c r="H81" t="s">
        <v>9</v>
      </c>
      <c r="I81">
        <f t="shared" ref="I81:I142" si="10">DEGREES(ACOS(SUMPRODUCT(F81:G81,F82:G82)/SQRT(SUMSQ(F81:G81))/SQRT(SUMSQ(F82:G82))))</f>
        <v>104.86319728967672</v>
      </c>
      <c r="J81">
        <f t="shared" ref="J81:J142" si="11">A82-A81</f>
        <v>18</v>
      </c>
      <c r="K81">
        <v>5</v>
      </c>
      <c r="L81">
        <f>AVERAGE(I81:I95)</f>
        <v>94.441474354960476</v>
      </c>
      <c r="M81">
        <f>AVERAGE(J81,J83,J85,J87,J89,J91,J93,J95)/120</f>
        <v>0.13020833333333334</v>
      </c>
      <c r="N81">
        <f>AVERAGE(J82,J84,J86,J88,J90,J92,J94)/120</f>
        <v>0.18214285714285713</v>
      </c>
      <c r="O81">
        <f>1/(M81+N81)</f>
        <v>3.2015245354930921</v>
      </c>
      <c r="P81">
        <f>L81/M81</f>
        <v>725.31052304609636</v>
      </c>
      <c r="Q81">
        <f>L81/N81</f>
        <v>518.50221214488113</v>
      </c>
    </row>
    <row r="82" spans="1:17" x14ac:dyDescent="0.4">
      <c r="A82" s="1">
        <v>3092</v>
      </c>
      <c r="B82" s="1">
        <v>1105.1168580000001</v>
      </c>
      <c r="C82" s="1">
        <v>555.75109899999995</v>
      </c>
      <c r="D82" s="1">
        <v>1107.56405</v>
      </c>
      <c r="E82" s="1">
        <v>549.31344200000001</v>
      </c>
      <c r="F82">
        <f t="shared" si="8"/>
        <v>2.447191999999859</v>
      </c>
      <c r="G82">
        <f t="shared" si="9"/>
        <v>-6.4376569999999447</v>
      </c>
      <c r="H82" t="s">
        <v>10</v>
      </c>
      <c r="I82">
        <f t="shared" si="10"/>
        <v>99.41537567906947</v>
      </c>
      <c r="J82">
        <f t="shared" si="11"/>
        <v>22</v>
      </c>
      <c r="K82">
        <v>5</v>
      </c>
    </row>
    <row r="83" spans="1:17" x14ac:dyDescent="0.4">
      <c r="A83" s="1">
        <v>3114</v>
      </c>
      <c r="B83" s="1">
        <v>1113.2000089999999</v>
      </c>
      <c r="C83" s="1">
        <v>560.25120900000002</v>
      </c>
      <c r="D83" s="1">
        <v>1119.2067549999999</v>
      </c>
      <c r="E83" s="1">
        <v>563.75129400000003</v>
      </c>
      <c r="F83">
        <f t="shared" si="8"/>
        <v>6.006746000000021</v>
      </c>
      <c r="G83">
        <f t="shared" si="9"/>
        <v>3.5000850000000128</v>
      </c>
      <c r="H83" t="s">
        <v>9</v>
      </c>
      <c r="I83">
        <f t="shared" si="10"/>
        <v>79.699582134029228</v>
      </c>
      <c r="J83">
        <f t="shared" si="11"/>
        <v>16</v>
      </c>
      <c r="K83">
        <v>5</v>
      </c>
    </row>
    <row r="84" spans="1:17" x14ac:dyDescent="0.4">
      <c r="A84" s="1">
        <v>3130</v>
      </c>
      <c r="B84" s="1">
        <v>1117.130349</v>
      </c>
      <c r="C84" s="1">
        <v>566.37635799999998</v>
      </c>
      <c r="D84" s="1">
        <v>1120.76406</v>
      </c>
      <c r="E84" s="1">
        <v>562.12625400000002</v>
      </c>
      <c r="F84">
        <f t="shared" si="8"/>
        <v>3.6337109999999484</v>
      </c>
      <c r="G84">
        <f t="shared" si="9"/>
        <v>-4.2501039999999648</v>
      </c>
      <c r="H84" t="s">
        <v>10</v>
      </c>
      <c r="I84">
        <f t="shared" si="10"/>
        <v>93.599322342862791</v>
      </c>
      <c r="J84">
        <f t="shared" si="11"/>
        <v>19</v>
      </c>
      <c r="K84">
        <v>5</v>
      </c>
    </row>
    <row r="85" spans="1:17" x14ac:dyDescent="0.4">
      <c r="A85" s="1">
        <v>3149</v>
      </c>
      <c r="B85" s="1">
        <v>1124.620242</v>
      </c>
      <c r="C85" s="1">
        <v>576.31410100000005</v>
      </c>
      <c r="D85" s="1">
        <v>1128.5505820000001</v>
      </c>
      <c r="E85" s="1">
        <v>580.12669400000004</v>
      </c>
      <c r="F85">
        <f t="shared" si="8"/>
        <v>3.9303400000001147</v>
      </c>
      <c r="G85">
        <f t="shared" si="9"/>
        <v>3.8125929999999926</v>
      </c>
      <c r="H85" t="s">
        <v>9</v>
      </c>
      <c r="I85">
        <f t="shared" si="10"/>
        <v>82.318590091270764</v>
      </c>
      <c r="J85">
        <f t="shared" si="11"/>
        <v>14</v>
      </c>
      <c r="K85">
        <v>5</v>
      </c>
    </row>
    <row r="86" spans="1:17" x14ac:dyDescent="0.4">
      <c r="A86" s="1">
        <v>3163</v>
      </c>
      <c r="B86" s="1">
        <v>1127.8831660000001</v>
      </c>
      <c r="C86" s="1">
        <v>582.43925000000002</v>
      </c>
      <c r="D86" s="1">
        <v>1131.220247</v>
      </c>
      <c r="E86" s="1">
        <v>579.81418599999995</v>
      </c>
      <c r="F86">
        <f t="shared" si="8"/>
        <v>3.3370809999998983</v>
      </c>
      <c r="G86">
        <f t="shared" si="9"/>
        <v>-2.6250640000000658</v>
      </c>
      <c r="H86" t="s">
        <v>10</v>
      </c>
      <c r="I86">
        <f t="shared" si="10"/>
        <v>82.423621877905887</v>
      </c>
      <c r="J86">
        <f t="shared" si="11"/>
        <v>26</v>
      </c>
      <c r="K86">
        <v>5</v>
      </c>
    </row>
    <row r="87" spans="1:17" x14ac:dyDescent="0.4">
      <c r="A87" s="1">
        <v>3189</v>
      </c>
      <c r="B87" s="1">
        <v>1135.2304630000001</v>
      </c>
      <c r="C87" s="1">
        <v>596.28557000000001</v>
      </c>
      <c r="D87" s="1">
        <v>1140.328094</v>
      </c>
      <c r="E87" s="1">
        <v>601.24865399999999</v>
      </c>
      <c r="F87">
        <f t="shared" si="8"/>
        <v>5.0976309999998648</v>
      </c>
      <c r="G87">
        <f t="shared" si="9"/>
        <v>4.9630839999999807</v>
      </c>
      <c r="H87" t="s">
        <v>9</v>
      </c>
      <c r="I87">
        <f t="shared" si="10"/>
        <v>88.077369345052546</v>
      </c>
      <c r="J87">
        <f t="shared" si="11"/>
        <v>15</v>
      </c>
      <c r="K87">
        <v>5</v>
      </c>
    </row>
    <row r="88" spans="1:17" x14ac:dyDescent="0.4">
      <c r="A88" s="1">
        <v>3204</v>
      </c>
      <c r="B88" s="1">
        <v>1137.4277179999999</v>
      </c>
      <c r="C88" s="1">
        <v>601.84126100000003</v>
      </c>
      <c r="D88" s="1">
        <v>1141.2069959999999</v>
      </c>
      <c r="E88" s="1">
        <v>598.21154300000001</v>
      </c>
      <c r="F88">
        <f t="shared" si="8"/>
        <v>3.7792779999999766</v>
      </c>
      <c r="G88">
        <f t="shared" si="9"/>
        <v>-3.6297180000000253</v>
      </c>
      <c r="H88" t="s">
        <v>10</v>
      </c>
      <c r="I88">
        <f t="shared" si="10"/>
        <v>85.286704082266283</v>
      </c>
      <c r="J88">
        <f t="shared" si="11"/>
        <v>22</v>
      </c>
      <c r="K88">
        <v>5</v>
      </c>
    </row>
    <row r="89" spans="1:17" x14ac:dyDescent="0.4">
      <c r="A89" s="1">
        <v>3226</v>
      </c>
      <c r="B89" s="1">
        <v>1131.7148549999999</v>
      </c>
      <c r="C89" s="1">
        <v>607.32287599999995</v>
      </c>
      <c r="D89" s="1">
        <v>1137.251937</v>
      </c>
      <c r="E89" s="1">
        <v>612.21188400000005</v>
      </c>
      <c r="F89">
        <f t="shared" si="8"/>
        <v>5.5370820000000549</v>
      </c>
      <c r="G89">
        <f t="shared" si="9"/>
        <v>4.8890080000001035</v>
      </c>
      <c r="H89" t="s">
        <v>9</v>
      </c>
      <c r="I89">
        <f t="shared" si="10"/>
        <v>112.71663507178422</v>
      </c>
      <c r="J89">
        <f t="shared" si="11"/>
        <v>18</v>
      </c>
      <c r="K89">
        <v>5</v>
      </c>
    </row>
    <row r="90" spans="1:17" x14ac:dyDescent="0.4">
      <c r="A90" s="1">
        <v>3244</v>
      </c>
      <c r="B90" s="1">
        <v>1120.99225</v>
      </c>
      <c r="C90" s="1">
        <v>605.24875099999997</v>
      </c>
      <c r="D90" s="1">
        <v>1122.5742740000001</v>
      </c>
      <c r="E90" s="1">
        <v>600.58197099999995</v>
      </c>
      <c r="F90">
        <f t="shared" si="8"/>
        <v>1.5820240000000467</v>
      </c>
      <c r="G90">
        <f t="shared" si="9"/>
        <v>-4.666780000000017</v>
      </c>
      <c r="H90" t="s">
        <v>10</v>
      </c>
      <c r="I90">
        <f t="shared" si="10"/>
        <v>100.44521240777463</v>
      </c>
      <c r="J90">
        <f t="shared" si="11"/>
        <v>19</v>
      </c>
      <c r="K90">
        <v>5</v>
      </c>
    </row>
    <row r="91" spans="1:17" x14ac:dyDescent="0.4">
      <c r="A91" s="1">
        <v>3263</v>
      </c>
      <c r="B91" s="1">
        <v>1102.007967</v>
      </c>
      <c r="C91" s="1">
        <v>606.50804100000005</v>
      </c>
      <c r="D91" s="1">
        <v>1108.775513</v>
      </c>
      <c r="E91" s="1">
        <v>610.28591100000006</v>
      </c>
      <c r="F91">
        <f t="shared" si="8"/>
        <v>6.7675460000000385</v>
      </c>
      <c r="G91">
        <f t="shared" si="9"/>
        <v>3.7778700000000072</v>
      </c>
      <c r="H91" t="s">
        <v>9</v>
      </c>
      <c r="I91">
        <f t="shared" si="10"/>
        <v>87.38076467359609</v>
      </c>
      <c r="J91">
        <f t="shared" si="11"/>
        <v>14</v>
      </c>
      <c r="K91">
        <v>5</v>
      </c>
    </row>
    <row r="92" spans="1:17" x14ac:dyDescent="0.4">
      <c r="A92" s="1">
        <v>3277</v>
      </c>
      <c r="B92" s="1">
        <v>1093.394728</v>
      </c>
      <c r="C92" s="1">
        <v>603.69315800000004</v>
      </c>
      <c r="D92" s="1">
        <v>1096.470885</v>
      </c>
      <c r="E92" s="1">
        <v>598.73007399999995</v>
      </c>
      <c r="F92">
        <f t="shared" si="8"/>
        <v>3.0761569999999665</v>
      </c>
      <c r="G92">
        <f t="shared" si="9"/>
        <v>-4.9630840000000944</v>
      </c>
      <c r="H92" t="s">
        <v>10</v>
      </c>
      <c r="I92">
        <f t="shared" si="10"/>
        <v>100.23904772999714</v>
      </c>
      <c r="J92">
        <f t="shared" si="11"/>
        <v>23</v>
      </c>
      <c r="K92">
        <v>5</v>
      </c>
    </row>
    <row r="93" spans="1:17" x14ac:dyDescent="0.4">
      <c r="A93" s="1">
        <v>3300</v>
      </c>
      <c r="B93" s="1">
        <v>1082.1447820000001</v>
      </c>
      <c r="C93" s="1">
        <v>604.73022000000003</v>
      </c>
      <c r="D93" s="1">
        <v>1088.472876</v>
      </c>
      <c r="E93" s="1">
        <v>610.43406300000004</v>
      </c>
      <c r="F93">
        <f t="shared" si="8"/>
        <v>6.3280939999999646</v>
      </c>
      <c r="G93">
        <f t="shared" si="9"/>
        <v>5.7038430000000062</v>
      </c>
      <c r="H93" t="s">
        <v>9</v>
      </c>
      <c r="I93">
        <f t="shared" si="10"/>
        <v>110.89306045819843</v>
      </c>
      <c r="J93">
        <f t="shared" si="11"/>
        <v>15</v>
      </c>
      <c r="K93">
        <v>5</v>
      </c>
    </row>
    <row r="94" spans="1:17" x14ac:dyDescent="0.4">
      <c r="A94" s="1">
        <v>3315</v>
      </c>
      <c r="B94" s="1">
        <v>1085.3967190000001</v>
      </c>
      <c r="C94" s="1">
        <v>603.69315800000004</v>
      </c>
      <c r="D94" s="1">
        <v>1087.9455350000001</v>
      </c>
      <c r="E94" s="1">
        <v>597.10040400000003</v>
      </c>
      <c r="F94">
        <f t="shared" si="8"/>
        <v>2.548815999999988</v>
      </c>
      <c r="G94">
        <f t="shared" si="9"/>
        <v>-6.5927540000000135</v>
      </c>
      <c r="H94" t="s">
        <v>10</v>
      </c>
      <c r="I94">
        <f t="shared" si="10"/>
        <v>98.487867560061062</v>
      </c>
      <c r="J94">
        <f t="shared" si="11"/>
        <v>22</v>
      </c>
      <c r="K94">
        <v>5</v>
      </c>
    </row>
    <row r="95" spans="1:17" x14ac:dyDescent="0.4">
      <c r="A95" s="1">
        <v>3337</v>
      </c>
      <c r="B95" s="1">
        <v>1083.3752449999999</v>
      </c>
      <c r="C95" s="1">
        <v>606.65619300000003</v>
      </c>
      <c r="D95" s="1">
        <v>1090.6701310000001</v>
      </c>
      <c r="E95" s="1">
        <v>610.80444299999999</v>
      </c>
      <c r="F95">
        <f t="shared" si="8"/>
        <v>7.2948860000001332</v>
      </c>
      <c r="G95">
        <f t="shared" si="9"/>
        <v>4.1482499999999618</v>
      </c>
      <c r="H95" t="s">
        <v>9</v>
      </c>
      <c r="I95">
        <f t="shared" si="10"/>
        <v>90.775764580861832</v>
      </c>
      <c r="J95">
        <f t="shared" si="11"/>
        <v>15</v>
      </c>
      <c r="K95">
        <v>5</v>
      </c>
    </row>
    <row r="96" spans="1:17" x14ac:dyDescent="0.4">
      <c r="A96" s="1">
        <v>3352</v>
      </c>
      <c r="B96" s="1">
        <v>1079.859637</v>
      </c>
      <c r="C96" s="1">
        <v>607.69325600000002</v>
      </c>
      <c r="D96" s="1">
        <v>1083.2873549999999</v>
      </c>
      <c r="E96" s="1">
        <v>601.47088099999996</v>
      </c>
      <c r="F96">
        <f t="shared" si="8"/>
        <v>3.4277179999999134</v>
      </c>
      <c r="G96">
        <f t="shared" si="9"/>
        <v>-6.2223750000000564</v>
      </c>
    </row>
    <row r="97" spans="1:17" x14ac:dyDescent="0.4">
      <c r="A97" s="1"/>
      <c r="B97" s="1"/>
      <c r="C97" s="1"/>
      <c r="D97" s="1"/>
      <c r="E97" s="1"/>
    </row>
    <row r="98" spans="1:17" x14ac:dyDescent="0.4">
      <c r="A98" s="1">
        <v>6638</v>
      </c>
      <c r="B98" s="1">
        <v>855.48484800000006</v>
      </c>
      <c r="C98" s="1">
        <v>560.14526699999999</v>
      </c>
      <c r="D98" s="1">
        <v>860.29088899999999</v>
      </c>
      <c r="E98" s="1">
        <v>554.45637799999997</v>
      </c>
      <c r="F98">
        <f t="shared" si="8"/>
        <v>4.8060409999999365</v>
      </c>
      <c r="G98">
        <f t="shared" si="9"/>
        <v>-5.6888890000000174</v>
      </c>
      <c r="H98" t="s">
        <v>10</v>
      </c>
      <c r="I98">
        <f t="shared" si="10"/>
        <v>85.176344399927672</v>
      </c>
      <c r="J98">
        <f t="shared" si="11"/>
        <v>25</v>
      </c>
      <c r="K98">
        <v>6</v>
      </c>
      <c r="L98">
        <f>AVERAGE(I98:I107)</f>
        <v>83.983178948460974</v>
      </c>
      <c r="M98">
        <f>AVERAGE(J99,J101,J103,J105,J107)/120</f>
        <v>0.12166666666666666</v>
      </c>
      <c r="N98">
        <f>AVERAGE(J98,J100,J102,J104,J106)/120</f>
        <v>0.19499999999999998</v>
      </c>
      <c r="O98">
        <f>1/(M98+N98)</f>
        <v>3.1578947368421053</v>
      </c>
      <c r="P98">
        <f>L98/M98</f>
        <v>690.27270368598067</v>
      </c>
      <c r="Q98">
        <f>L98/N98</f>
        <v>430.6829689664666</v>
      </c>
    </row>
    <row r="99" spans="1:17" x14ac:dyDescent="0.4">
      <c r="A99" s="1">
        <v>6663</v>
      </c>
      <c r="B99" s="1">
        <v>836.53359599999999</v>
      </c>
      <c r="C99" s="1">
        <v>560.58362699999998</v>
      </c>
      <c r="D99" s="1">
        <v>842.24512200000004</v>
      </c>
      <c r="E99" s="1">
        <v>564.63777800000003</v>
      </c>
      <c r="F99">
        <f t="shared" si="8"/>
        <v>5.711526000000049</v>
      </c>
      <c r="G99">
        <f t="shared" si="9"/>
        <v>4.0541510000000471</v>
      </c>
      <c r="H99" t="s">
        <v>9</v>
      </c>
      <c r="I99">
        <f t="shared" si="10"/>
        <v>85.909823102190344</v>
      </c>
      <c r="J99">
        <f t="shared" si="11"/>
        <v>16</v>
      </c>
      <c r="K99">
        <v>6</v>
      </c>
    </row>
    <row r="100" spans="1:17" x14ac:dyDescent="0.4">
      <c r="A100" s="1">
        <v>6679</v>
      </c>
      <c r="B100" s="1">
        <v>827.85021900000004</v>
      </c>
      <c r="C100" s="1">
        <v>559.53739499999995</v>
      </c>
      <c r="D100" s="1">
        <v>831.79720899999995</v>
      </c>
      <c r="E100" s="1">
        <v>554.74216300000001</v>
      </c>
      <c r="F100">
        <f t="shared" si="8"/>
        <v>3.9469899999999143</v>
      </c>
      <c r="G100">
        <f t="shared" si="9"/>
        <v>-4.7952319999999418</v>
      </c>
      <c r="H100" t="s">
        <v>10</v>
      </c>
      <c r="I100">
        <f t="shared" si="10"/>
        <v>91.471489452518739</v>
      </c>
      <c r="J100">
        <f t="shared" si="11"/>
        <v>21</v>
      </c>
      <c r="K100">
        <v>6</v>
      </c>
    </row>
    <row r="101" spans="1:17" x14ac:dyDescent="0.4">
      <c r="A101" s="1">
        <v>6700</v>
      </c>
      <c r="B101" s="1">
        <v>820.83866499999999</v>
      </c>
      <c r="C101" s="1">
        <v>561.70139600000005</v>
      </c>
      <c r="D101" s="1">
        <v>826.24578199999996</v>
      </c>
      <c r="E101" s="1">
        <v>566.39006800000004</v>
      </c>
      <c r="F101">
        <f t="shared" si="8"/>
        <v>5.4071169999999711</v>
      </c>
      <c r="G101">
        <f t="shared" si="9"/>
        <v>4.6886719999999968</v>
      </c>
      <c r="H101" t="s">
        <v>9</v>
      </c>
      <c r="I101">
        <f t="shared" si="10"/>
        <v>87.366155667903485</v>
      </c>
      <c r="J101">
        <f t="shared" si="11"/>
        <v>15</v>
      </c>
      <c r="K101">
        <v>6</v>
      </c>
    </row>
    <row r="102" spans="1:17" x14ac:dyDescent="0.4">
      <c r="A102" s="1">
        <v>6715</v>
      </c>
      <c r="B102" s="1">
        <v>816.46343999999999</v>
      </c>
      <c r="C102" s="1">
        <v>564.64634699999999</v>
      </c>
      <c r="D102" s="1">
        <v>820.59100999999998</v>
      </c>
      <c r="E102" s="1">
        <v>560.30642</v>
      </c>
      <c r="F102">
        <f t="shared" si="8"/>
        <v>4.1275699999999915</v>
      </c>
      <c r="G102">
        <f t="shared" si="9"/>
        <v>-4.3399269999999888</v>
      </c>
      <c r="H102" t="s">
        <v>10</v>
      </c>
      <c r="I102">
        <f t="shared" si="10"/>
        <v>87.150602047802039</v>
      </c>
      <c r="J102">
        <f t="shared" si="11"/>
        <v>24</v>
      </c>
      <c r="K102">
        <v>6</v>
      </c>
    </row>
    <row r="103" spans="1:17" x14ac:dyDescent="0.4">
      <c r="A103" s="1">
        <v>6739</v>
      </c>
      <c r="B103" s="1">
        <v>816.95874800000001</v>
      </c>
      <c r="C103" s="1">
        <v>572.58996400000001</v>
      </c>
      <c r="D103" s="1">
        <v>821.911833</v>
      </c>
      <c r="E103" s="1">
        <v>576.85239200000001</v>
      </c>
      <c r="F103">
        <f t="shared" si="8"/>
        <v>4.9530849999999873</v>
      </c>
      <c r="G103">
        <f t="shared" si="9"/>
        <v>4.2624279999999999</v>
      </c>
      <c r="H103" t="s">
        <v>9</v>
      </c>
      <c r="I103">
        <f t="shared" si="10"/>
        <v>75.55196857943578</v>
      </c>
      <c r="J103">
        <f t="shared" si="11"/>
        <v>15</v>
      </c>
      <c r="K103">
        <v>6</v>
      </c>
    </row>
    <row r="104" spans="1:17" x14ac:dyDescent="0.4">
      <c r="A104" s="1">
        <v>6754</v>
      </c>
      <c r="B104" s="1">
        <v>817.71628799999996</v>
      </c>
      <c r="C104" s="1">
        <v>577.35833700000001</v>
      </c>
      <c r="D104" s="1">
        <v>821.97227199999998</v>
      </c>
      <c r="E104" s="1">
        <v>574.396164</v>
      </c>
      <c r="F104">
        <f t="shared" si="8"/>
        <v>4.2559840000000122</v>
      </c>
      <c r="G104">
        <f t="shared" si="9"/>
        <v>-2.9621730000000071</v>
      </c>
      <c r="H104" t="s">
        <v>10</v>
      </c>
      <c r="I104">
        <f t="shared" si="10"/>
        <v>72.099908492998495</v>
      </c>
      <c r="J104">
        <f t="shared" si="11"/>
        <v>24</v>
      </c>
      <c r="K104">
        <v>6</v>
      </c>
    </row>
    <row r="105" spans="1:17" x14ac:dyDescent="0.4">
      <c r="A105" s="1">
        <v>6778</v>
      </c>
      <c r="B105" s="1">
        <v>821.34855000000005</v>
      </c>
      <c r="C105" s="1">
        <v>584.21266600000001</v>
      </c>
      <c r="D105" s="1">
        <v>827.732527</v>
      </c>
      <c r="E105" s="1">
        <v>589.06925100000001</v>
      </c>
      <c r="F105">
        <f t="shared" si="8"/>
        <v>6.3839769999999589</v>
      </c>
      <c r="G105">
        <f t="shared" si="9"/>
        <v>4.8565849999999955</v>
      </c>
      <c r="H105" t="s">
        <v>9</v>
      </c>
      <c r="I105">
        <f t="shared" si="10"/>
        <v>85.628384972366902</v>
      </c>
      <c r="J105">
        <f t="shared" si="11"/>
        <v>13</v>
      </c>
      <c r="K105">
        <v>6</v>
      </c>
    </row>
    <row r="106" spans="1:17" x14ac:dyDescent="0.4">
      <c r="A106" s="1">
        <v>6791</v>
      </c>
      <c r="B106" s="1">
        <v>824.06357500000001</v>
      </c>
      <c r="C106" s="1">
        <v>589.20702700000004</v>
      </c>
      <c r="D106" s="1">
        <v>828.50300600000003</v>
      </c>
      <c r="E106" s="1">
        <v>584.21266600000001</v>
      </c>
      <c r="F106">
        <f t="shared" si="8"/>
        <v>4.4394310000000132</v>
      </c>
      <c r="G106">
        <f t="shared" si="9"/>
        <v>-4.9943610000000263</v>
      </c>
      <c r="H106" t="s">
        <v>10</v>
      </c>
      <c r="I106">
        <f t="shared" si="10"/>
        <v>80.029651442025042</v>
      </c>
      <c r="J106">
        <f t="shared" si="11"/>
        <v>23</v>
      </c>
      <c r="K106">
        <v>6</v>
      </c>
    </row>
    <row r="107" spans="1:17" x14ac:dyDescent="0.4">
      <c r="A107" s="1">
        <v>6814</v>
      </c>
      <c r="B107" s="1">
        <v>830.45554800000002</v>
      </c>
      <c r="C107" s="1">
        <v>601.10816599999998</v>
      </c>
      <c r="D107" s="1">
        <v>836.41283899999996</v>
      </c>
      <c r="E107" s="1">
        <v>604.78217800000004</v>
      </c>
      <c r="F107">
        <f t="shared" si="8"/>
        <v>5.9572909999999411</v>
      </c>
      <c r="G107">
        <f t="shared" si="9"/>
        <v>3.6740120000000616</v>
      </c>
      <c r="H107" t="s">
        <v>9</v>
      </c>
      <c r="I107">
        <f t="shared" si="10"/>
        <v>89.447461327441303</v>
      </c>
      <c r="J107">
        <f t="shared" si="11"/>
        <v>14</v>
      </c>
      <c r="K107">
        <v>6</v>
      </c>
    </row>
    <row r="108" spans="1:17" x14ac:dyDescent="0.4">
      <c r="A108" s="1">
        <v>6828</v>
      </c>
      <c r="B108" s="1">
        <v>832.02096700000004</v>
      </c>
      <c r="C108" s="1">
        <v>610.90553199999999</v>
      </c>
      <c r="D108" s="1">
        <v>835.67361300000005</v>
      </c>
      <c r="E108" s="1">
        <v>605.10875699999997</v>
      </c>
      <c r="F108">
        <f t="shared" si="8"/>
        <v>3.6526460000000043</v>
      </c>
      <c r="G108">
        <f t="shared" si="9"/>
        <v>-5.7967750000000251</v>
      </c>
    </row>
    <row r="109" spans="1:17" x14ac:dyDescent="0.4">
      <c r="A109" s="1"/>
      <c r="B109" s="1"/>
      <c r="C109" s="1"/>
      <c r="D109" s="1"/>
      <c r="E109" s="1"/>
    </row>
    <row r="110" spans="1:17" x14ac:dyDescent="0.4">
      <c r="A110" s="1">
        <v>8450</v>
      </c>
      <c r="B110" s="1">
        <v>746.10874000000001</v>
      </c>
      <c r="C110" s="1">
        <v>305.28848699999998</v>
      </c>
      <c r="D110" s="1">
        <v>755.05504099999996</v>
      </c>
      <c r="E110" s="1">
        <v>300.83496700000001</v>
      </c>
      <c r="F110">
        <f t="shared" si="8"/>
        <v>8.9463009999999485</v>
      </c>
      <c r="G110">
        <f t="shared" si="9"/>
        <v>-4.4535199999999691</v>
      </c>
      <c r="H110" t="s">
        <v>10</v>
      </c>
      <c r="I110">
        <f t="shared" si="10"/>
        <v>64.05700333983556</v>
      </c>
      <c r="J110">
        <f t="shared" si="11"/>
        <v>18</v>
      </c>
      <c r="K110">
        <v>7</v>
      </c>
      <c r="L110">
        <f>AVERAGE(I110:I117)</f>
        <v>98.558174662155693</v>
      </c>
      <c r="M110">
        <f>AVERAGE(J111,J113,J115,J117)/120</f>
        <v>0.18541666666666667</v>
      </c>
      <c r="N110">
        <f>AVERAGE(J110,J112,J114,J116)/120</f>
        <v>0.21041666666666667</v>
      </c>
      <c r="O110">
        <f>1/(M110+N110)</f>
        <v>2.5263157894736841</v>
      </c>
      <c r="P110">
        <f>L110/M110</f>
        <v>531.54970604308687</v>
      </c>
      <c r="Q110">
        <f>L110/N110</f>
        <v>468.39528552311617</v>
      </c>
    </row>
    <row r="111" spans="1:17" x14ac:dyDescent="0.4">
      <c r="A111" s="1">
        <v>8468</v>
      </c>
      <c r="B111" s="1">
        <v>760.48672299999998</v>
      </c>
      <c r="C111" s="1">
        <v>293.18652800000001</v>
      </c>
      <c r="D111" s="1">
        <v>770.92407500000002</v>
      </c>
      <c r="E111" s="1">
        <v>301.22222900000003</v>
      </c>
      <c r="F111">
        <f t="shared" si="8"/>
        <v>10.437352000000033</v>
      </c>
      <c r="G111">
        <f t="shared" si="9"/>
        <v>8.0357010000000173</v>
      </c>
      <c r="H111" t="s">
        <v>9</v>
      </c>
      <c r="I111">
        <f t="shared" si="10"/>
        <v>96.313981492321176</v>
      </c>
      <c r="J111">
        <f t="shared" si="11"/>
        <v>23</v>
      </c>
      <c r="K111">
        <v>7</v>
      </c>
    </row>
    <row r="112" spans="1:17" x14ac:dyDescent="0.4">
      <c r="A112" s="1">
        <v>8491</v>
      </c>
      <c r="B112" s="1">
        <v>764.95987400000001</v>
      </c>
      <c r="C112" s="1">
        <v>276.243786</v>
      </c>
      <c r="D112" s="1">
        <v>768.90050699999995</v>
      </c>
      <c r="E112" s="1">
        <v>269.757136</v>
      </c>
      <c r="F112">
        <f t="shared" si="8"/>
        <v>3.9406329999999343</v>
      </c>
      <c r="G112">
        <f t="shared" si="9"/>
        <v>-6.4866499999999974</v>
      </c>
      <c r="H112" t="s">
        <v>10</v>
      </c>
      <c r="I112">
        <f t="shared" si="10"/>
        <v>106.39388980109887</v>
      </c>
      <c r="J112">
        <f t="shared" si="11"/>
        <v>24</v>
      </c>
      <c r="K112">
        <v>7</v>
      </c>
    </row>
    <row r="113" spans="1:17" x14ac:dyDescent="0.4">
      <c r="A113" s="1">
        <v>8515</v>
      </c>
      <c r="B113" s="1">
        <v>762.93630599999995</v>
      </c>
      <c r="C113" s="1">
        <v>258.042439</v>
      </c>
      <c r="D113" s="1">
        <v>771.13708199999996</v>
      </c>
      <c r="E113" s="1">
        <v>267.04629699999998</v>
      </c>
      <c r="F113">
        <f t="shared" si="8"/>
        <v>8.2007760000000189</v>
      </c>
      <c r="G113">
        <f t="shared" si="9"/>
        <v>9.0038579999999797</v>
      </c>
      <c r="H113" t="s">
        <v>9</v>
      </c>
      <c r="I113">
        <f t="shared" si="10"/>
        <v>107.53349388639776</v>
      </c>
      <c r="J113">
        <f t="shared" si="11"/>
        <v>24</v>
      </c>
      <c r="K113">
        <v>7</v>
      </c>
    </row>
    <row r="114" spans="1:17" x14ac:dyDescent="0.4">
      <c r="A114" s="1">
        <v>8539</v>
      </c>
      <c r="B114" s="1">
        <v>760.32577500000002</v>
      </c>
      <c r="C114" s="1">
        <v>237.55336800000001</v>
      </c>
      <c r="D114" s="1">
        <v>763.92322999999999</v>
      </c>
      <c r="E114" s="1">
        <v>231.35716500000001</v>
      </c>
      <c r="F114">
        <f t="shared" si="8"/>
        <v>3.5974549999999681</v>
      </c>
      <c r="G114">
        <f t="shared" si="9"/>
        <v>-6.196202999999997</v>
      </c>
      <c r="H114" t="s">
        <v>10</v>
      </c>
      <c r="I114">
        <f t="shared" si="10"/>
        <v>102.60082183731787</v>
      </c>
      <c r="J114">
        <f t="shared" si="11"/>
        <v>36</v>
      </c>
      <c r="K114">
        <v>7</v>
      </c>
    </row>
    <row r="115" spans="1:17" x14ac:dyDescent="0.4">
      <c r="A115" s="1">
        <v>8575</v>
      </c>
      <c r="B115" s="1">
        <v>745.36793899999998</v>
      </c>
      <c r="C115" s="1">
        <v>207.77717100000001</v>
      </c>
      <c r="D115" s="1">
        <v>756.822991</v>
      </c>
      <c r="E115" s="1">
        <v>218.36235099999999</v>
      </c>
      <c r="F115">
        <f t="shared" si="8"/>
        <v>11.455052000000023</v>
      </c>
      <c r="G115">
        <f t="shared" si="9"/>
        <v>10.58517999999998</v>
      </c>
      <c r="H115" t="s">
        <v>9</v>
      </c>
      <c r="I115">
        <f t="shared" si="10"/>
        <v>119.44960071919806</v>
      </c>
      <c r="J115">
        <f t="shared" si="11"/>
        <v>27</v>
      </c>
      <c r="K115">
        <v>7</v>
      </c>
    </row>
    <row r="116" spans="1:17" x14ac:dyDescent="0.4">
      <c r="A116" s="1">
        <v>8602</v>
      </c>
      <c r="B116" s="1">
        <v>744.66622500000005</v>
      </c>
      <c r="C116" s="1">
        <v>197.16137000000001</v>
      </c>
      <c r="D116" s="1">
        <v>747.61150899999996</v>
      </c>
      <c r="E116" s="1">
        <v>184.69246799999999</v>
      </c>
      <c r="F116">
        <f t="shared" si="8"/>
        <v>2.9452839999999014</v>
      </c>
      <c r="G116">
        <f t="shared" si="9"/>
        <v>-12.468902000000014</v>
      </c>
      <c r="H116" t="s">
        <v>10</v>
      </c>
      <c r="I116">
        <f t="shared" si="10"/>
        <v>94.571339961582339</v>
      </c>
      <c r="J116">
        <f t="shared" si="11"/>
        <v>23</v>
      </c>
      <c r="K116">
        <v>7</v>
      </c>
    </row>
    <row r="117" spans="1:17" x14ac:dyDescent="0.4">
      <c r="A117" s="1">
        <v>8625</v>
      </c>
      <c r="B117" s="1">
        <v>732.29603099999997</v>
      </c>
      <c r="C117" s="1">
        <v>190.73567800000001</v>
      </c>
      <c r="D117" s="1">
        <v>748.20056599999998</v>
      </c>
      <c r="E117" s="1">
        <v>195.86093199999999</v>
      </c>
      <c r="F117">
        <f t="shared" si="8"/>
        <v>15.90453500000001</v>
      </c>
      <c r="G117">
        <f t="shared" si="9"/>
        <v>5.125253999999984</v>
      </c>
      <c r="H117" t="s">
        <v>9</v>
      </c>
      <c r="I117">
        <f t="shared" si="10"/>
        <v>97.5452662594939</v>
      </c>
      <c r="J117">
        <f t="shared" si="11"/>
        <v>15</v>
      </c>
      <c r="K117">
        <v>7</v>
      </c>
    </row>
    <row r="118" spans="1:17" x14ac:dyDescent="0.4">
      <c r="A118" s="1">
        <v>8640</v>
      </c>
      <c r="B118" s="1">
        <v>728.593388</v>
      </c>
      <c r="C118" s="1">
        <v>193.94852399999999</v>
      </c>
      <c r="D118" s="1">
        <v>730.52886000000001</v>
      </c>
      <c r="E118" s="1">
        <v>183.31553400000001</v>
      </c>
      <c r="F118">
        <f t="shared" si="8"/>
        <v>1.9354720000000043</v>
      </c>
      <c r="G118">
        <f t="shared" si="9"/>
        <v>-10.632989999999978</v>
      </c>
    </row>
    <row r="119" spans="1:17" x14ac:dyDescent="0.4">
      <c r="A119" s="1"/>
      <c r="B119" s="1"/>
      <c r="C119" s="1"/>
      <c r="D119" s="1"/>
      <c r="E119" s="1"/>
    </row>
    <row r="120" spans="1:17" x14ac:dyDescent="0.4">
      <c r="A120" s="1">
        <v>1669</v>
      </c>
      <c r="B120" s="1">
        <v>1448.5368000000001</v>
      </c>
      <c r="C120" s="1">
        <v>588.83616099999995</v>
      </c>
      <c r="D120" s="1">
        <v>1452.3166229999999</v>
      </c>
      <c r="E120" s="1">
        <v>603.74731599999996</v>
      </c>
      <c r="F120">
        <f t="shared" si="8"/>
        <v>3.7798229999998512</v>
      </c>
      <c r="G120">
        <f t="shared" si="9"/>
        <v>14.911155000000008</v>
      </c>
      <c r="H120" t="s">
        <v>9</v>
      </c>
      <c r="I120">
        <f t="shared" si="10"/>
        <v>137.35194706276954</v>
      </c>
      <c r="J120">
        <f t="shared" si="11"/>
        <v>20</v>
      </c>
      <c r="K120">
        <v>8</v>
      </c>
      <c r="L120">
        <f>AVERAGE(I120:I125)</f>
        <v>110.4859021113769</v>
      </c>
      <c r="M120">
        <f>AVERAGE(J120,J122,J124)/120</f>
        <v>0.18055555555555555</v>
      </c>
      <c r="N120">
        <f>AVERAGE(J121,J123,J125)/120</f>
        <v>0.2</v>
      </c>
      <c r="O120">
        <f>1/(M120+N120)</f>
        <v>2.6277372262773726</v>
      </c>
      <c r="P120">
        <f>L120/M120</f>
        <v>611.92191938608744</v>
      </c>
      <c r="Q120">
        <f>L120/N120</f>
        <v>552.42951055688445</v>
      </c>
    </row>
    <row r="121" spans="1:17" x14ac:dyDescent="0.4">
      <c r="A121" s="1">
        <v>1689</v>
      </c>
      <c r="B121" s="1">
        <v>1440.466367</v>
      </c>
      <c r="C121" s="1">
        <v>584.11744099999999</v>
      </c>
      <c r="D121" s="1">
        <v>1448.741115</v>
      </c>
      <c r="E121" s="1">
        <v>568.82878800000003</v>
      </c>
      <c r="F121">
        <f t="shared" si="8"/>
        <v>8.2747480000000451</v>
      </c>
      <c r="G121">
        <f t="shared" si="9"/>
        <v>-15.288652999999954</v>
      </c>
      <c r="H121" t="s">
        <v>10</v>
      </c>
      <c r="I121">
        <f t="shared" si="10"/>
        <v>114.42397404848316</v>
      </c>
      <c r="J121">
        <f t="shared" si="11"/>
        <v>21</v>
      </c>
      <c r="K121">
        <v>8</v>
      </c>
    </row>
    <row r="122" spans="1:17" x14ac:dyDescent="0.4">
      <c r="A122" s="1">
        <v>1710</v>
      </c>
      <c r="B122" s="1">
        <v>1425.857863</v>
      </c>
      <c r="C122" s="1">
        <v>582.51307599999996</v>
      </c>
      <c r="D122" s="1">
        <v>1435.869285</v>
      </c>
      <c r="E122" s="1">
        <v>595.72549200000003</v>
      </c>
      <c r="F122">
        <f t="shared" si="8"/>
        <v>10.011422000000039</v>
      </c>
      <c r="G122">
        <f t="shared" si="9"/>
        <v>13.212416000000076</v>
      </c>
      <c r="H122" t="s">
        <v>9</v>
      </c>
      <c r="I122">
        <f t="shared" si="10"/>
        <v>104.18494837975477</v>
      </c>
      <c r="J122">
        <f t="shared" si="11"/>
        <v>23</v>
      </c>
      <c r="K122">
        <v>8</v>
      </c>
    </row>
    <row r="123" spans="1:17" x14ac:dyDescent="0.4">
      <c r="A123" s="1">
        <v>1733</v>
      </c>
      <c r="B123" s="1">
        <v>1433.111036</v>
      </c>
      <c r="C123" s="1">
        <v>564.67631400000005</v>
      </c>
      <c r="D123" s="1">
        <v>1443.5310890000001</v>
      </c>
      <c r="E123" s="1">
        <v>551.652647</v>
      </c>
      <c r="F123">
        <f t="shared" si="8"/>
        <v>10.420053000000053</v>
      </c>
      <c r="G123">
        <f t="shared" si="9"/>
        <v>-13.023667000000046</v>
      </c>
      <c r="H123" t="s">
        <v>10</v>
      </c>
      <c r="I123">
        <f t="shared" si="10"/>
        <v>92.62016751009935</v>
      </c>
      <c r="J123">
        <f t="shared" si="11"/>
        <v>21</v>
      </c>
      <c r="K123">
        <v>8</v>
      </c>
    </row>
    <row r="124" spans="1:17" x14ac:dyDescent="0.4">
      <c r="A124" s="1">
        <v>1754</v>
      </c>
      <c r="B124" s="1">
        <v>1456.607233</v>
      </c>
      <c r="C124" s="1">
        <v>564.29881699999999</v>
      </c>
      <c r="D124" s="1">
        <v>1473.6514360000001</v>
      </c>
      <c r="E124" s="1">
        <v>579.26354600000002</v>
      </c>
      <c r="F124">
        <f t="shared" si="8"/>
        <v>17.044203000000152</v>
      </c>
      <c r="G124">
        <f t="shared" si="9"/>
        <v>14.964729000000034</v>
      </c>
      <c r="H124" t="s">
        <v>9</v>
      </c>
      <c r="I124">
        <f t="shared" si="10"/>
        <v>94.926974383877834</v>
      </c>
      <c r="J124">
        <f t="shared" si="11"/>
        <v>22</v>
      </c>
      <c r="K124">
        <v>8</v>
      </c>
    </row>
    <row r="125" spans="1:17" x14ac:dyDescent="0.4">
      <c r="A125" s="1">
        <v>1776</v>
      </c>
      <c r="B125" s="1">
        <v>1486.364354</v>
      </c>
      <c r="C125" s="1">
        <v>554.684258</v>
      </c>
      <c r="D125" s="1">
        <v>1498.7140460000001</v>
      </c>
      <c r="E125" s="1">
        <v>537.90658599999995</v>
      </c>
      <c r="F125">
        <f t="shared" si="8"/>
        <v>12.349692000000005</v>
      </c>
      <c r="G125">
        <f t="shared" si="9"/>
        <v>-16.777672000000052</v>
      </c>
      <c r="H125" t="s">
        <v>10</v>
      </c>
      <c r="I125">
        <f t="shared" si="10"/>
        <v>119.40740128327671</v>
      </c>
      <c r="J125">
        <f t="shared" si="11"/>
        <v>30</v>
      </c>
      <c r="K125">
        <v>8</v>
      </c>
    </row>
    <row r="126" spans="1:17" x14ac:dyDescent="0.4">
      <c r="A126" s="1">
        <v>1806</v>
      </c>
      <c r="B126" s="1">
        <v>1494.809364</v>
      </c>
      <c r="C126" s="1">
        <v>564.24752999999998</v>
      </c>
      <c r="D126" s="1">
        <v>1502.891147</v>
      </c>
      <c r="E126" s="1">
        <v>582.19963800000005</v>
      </c>
      <c r="F126">
        <f t="shared" si="8"/>
        <v>8.0817830000000868</v>
      </c>
      <c r="G126">
        <f t="shared" si="9"/>
        <v>17.952108000000067</v>
      </c>
    </row>
    <row r="127" spans="1:17" x14ac:dyDescent="0.4">
      <c r="A127" s="1"/>
      <c r="B127" s="1"/>
      <c r="C127" s="1"/>
      <c r="D127" s="1"/>
      <c r="E127" s="1"/>
    </row>
    <row r="128" spans="1:17" x14ac:dyDescent="0.4">
      <c r="A128" s="1">
        <v>12433</v>
      </c>
      <c r="B128" s="1">
        <v>558.03380000000004</v>
      </c>
      <c r="C128" s="1">
        <v>607.92233499999998</v>
      </c>
      <c r="D128" s="1">
        <v>570.25318800000002</v>
      </c>
      <c r="E128" s="1">
        <v>615.92912000000001</v>
      </c>
      <c r="F128">
        <f t="shared" si="8"/>
        <v>12.219387999999981</v>
      </c>
      <c r="G128">
        <f t="shared" si="9"/>
        <v>8.0067850000000362</v>
      </c>
      <c r="H128" t="s">
        <v>9</v>
      </c>
      <c r="I128">
        <f t="shared" si="10"/>
        <v>106.54982133661079</v>
      </c>
      <c r="J128">
        <f t="shared" si="11"/>
        <v>18</v>
      </c>
      <c r="K128">
        <v>9</v>
      </c>
      <c r="L128">
        <f>AVERAGE(I128:I137)</f>
        <v>93.458043851748243</v>
      </c>
      <c r="M128">
        <f>AVERAGE(J128,J130,J132,J134,J136)/120</f>
        <v>0.14166666666666666</v>
      </c>
      <c r="N128">
        <f>AVERAGE(J129,J131,J133,J135,J137)/120</f>
        <v>0.20166666666666666</v>
      </c>
      <c r="O128">
        <f>1/(M128+N128)</f>
        <v>2.912621359223301</v>
      </c>
      <c r="P128">
        <f>L128/M128</f>
        <v>659.70383895351699</v>
      </c>
      <c r="Q128">
        <f>L128/N128</f>
        <v>463.42831662023923</v>
      </c>
    </row>
    <row r="129" spans="1:17" x14ac:dyDescent="0.4">
      <c r="A129" s="1">
        <v>12451</v>
      </c>
      <c r="B129" s="1">
        <v>561.91817800000001</v>
      </c>
      <c r="C129" s="1">
        <v>605.461007</v>
      </c>
      <c r="D129" s="1">
        <v>566.35336400000006</v>
      </c>
      <c r="E129" s="1">
        <v>590.66378399999996</v>
      </c>
      <c r="F129">
        <f t="shared" si="8"/>
        <v>4.4351860000000443</v>
      </c>
      <c r="G129">
        <f t="shared" si="9"/>
        <v>-14.797223000000031</v>
      </c>
      <c r="H129" t="s">
        <v>10</v>
      </c>
      <c r="I129">
        <f t="shared" si="10"/>
        <v>96.213667115388574</v>
      </c>
      <c r="J129">
        <f t="shared" si="11"/>
        <v>21</v>
      </c>
      <c r="K129">
        <v>9</v>
      </c>
    </row>
    <row r="130" spans="1:17" x14ac:dyDescent="0.4">
      <c r="A130" s="1">
        <v>12472</v>
      </c>
      <c r="B130" s="1">
        <v>570.15495099999998</v>
      </c>
      <c r="C130" s="1">
        <v>603.61135400000001</v>
      </c>
      <c r="D130" s="1">
        <v>581.19765700000005</v>
      </c>
      <c r="E130" s="1">
        <v>608.27569600000004</v>
      </c>
      <c r="F130">
        <f t="shared" si="8"/>
        <v>11.042706000000067</v>
      </c>
      <c r="G130">
        <f t="shared" si="9"/>
        <v>4.6643420000000333</v>
      </c>
      <c r="H130" t="s">
        <v>9</v>
      </c>
      <c r="I130">
        <f t="shared" si="10"/>
        <v>79.4945381319273</v>
      </c>
      <c r="J130">
        <f t="shared" si="11"/>
        <v>15</v>
      </c>
      <c r="K130">
        <v>9</v>
      </c>
    </row>
    <row r="131" spans="1:17" x14ac:dyDescent="0.4">
      <c r="A131" s="1">
        <v>12487</v>
      </c>
      <c r="B131" s="1">
        <v>575.22373400000004</v>
      </c>
      <c r="C131" s="1">
        <v>600.39456700000005</v>
      </c>
      <c r="D131" s="1">
        <v>582.01228300000002</v>
      </c>
      <c r="E131" s="1">
        <v>590.10084600000005</v>
      </c>
      <c r="F131">
        <f t="shared" si="8"/>
        <v>6.7885489999999891</v>
      </c>
      <c r="G131">
        <f t="shared" si="9"/>
        <v>-10.293721000000005</v>
      </c>
      <c r="H131" t="s">
        <v>10</v>
      </c>
      <c r="I131">
        <f t="shared" si="10"/>
        <v>90.068166296819726</v>
      </c>
      <c r="J131">
        <f t="shared" si="11"/>
        <v>26</v>
      </c>
      <c r="K131">
        <v>9</v>
      </c>
    </row>
    <row r="132" spans="1:17" x14ac:dyDescent="0.4">
      <c r="A132" s="1">
        <v>12513</v>
      </c>
      <c r="B132" s="1">
        <v>585.36130100000003</v>
      </c>
      <c r="C132" s="1">
        <v>599.67079000000001</v>
      </c>
      <c r="D132" s="1">
        <v>597.03760499999999</v>
      </c>
      <c r="E132" s="1">
        <v>607.39107999999999</v>
      </c>
      <c r="F132">
        <f t="shared" si="8"/>
        <v>11.676303999999959</v>
      </c>
      <c r="G132">
        <f t="shared" si="9"/>
        <v>7.7202899999999772</v>
      </c>
      <c r="H132" t="s">
        <v>9</v>
      </c>
      <c r="I132">
        <f t="shared" si="10"/>
        <v>88.862838848380733</v>
      </c>
      <c r="J132">
        <f t="shared" si="11"/>
        <v>19</v>
      </c>
      <c r="K132">
        <v>9</v>
      </c>
    </row>
    <row r="133" spans="1:17" x14ac:dyDescent="0.4">
      <c r="A133" s="1">
        <v>12532</v>
      </c>
      <c r="B133" s="1">
        <v>590.249056</v>
      </c>
      <c r="C133" s="1">
        <v>600.23372700000004</v>
      </c>
      <c r="D133" s="1">
        <v>597.85223099999996</v>
      </c>
      <c r="E133" s="1">
        <v>589.21623</v>
      </c>
      <c r="F133">
        <f t="shared" si="8"/>
        <v>7.6031749999999647</v>
      </c>
      <c r="G133">
        <f t="shared" si="9"/>
        <v>-11.017497000000049</v>
      </c>
      <c r="H133" t="s">
        <v>10</v>
      </c>
      <c r="I133">
        <f t="shared" si="10"/>
        <v>95.97865176790387</v>
      </c>
      <c r="J133">
        <f t="shared" si="11"/>
        <v>25</v>
      </c>
      <c r="K133">
        <v>9</v>
      </c>
    </row>
    <row r="134" spans="1:17" x14ac:dyDescent="0.4">
      <c r="A134" s="1">
        <v>12557</v>
      </c>
      <c r="B134" s="1">
        <v>596.76606300000003</v>
      </c>
      <c r="C134" s="1">
        <v>602.40505900000005</v>
      </c>
      <c r="D134" s="1">
        <v>606.90362900000002</v>
      </c>
      <c r="E134" s="1">
        <v>611.09038599999997</v>
      </c>
      <c r="F134">
        <f t="shared" si="8"/>
        <v>10.137565999999993</v>
      </c>
      <c r="G134">
        <f t="shared" si="9"/>
        <v>8.6853269999999156</v>
      </c>
      <c r="H134" t="s">
        <v>9</v>
      </c>
      <c r="I134">
        <f t="shared" si="10"/>
        <v>102.31421576994333</v>
      </c>
      <c r="J134">
        <f t="shared" si="11"/>
        <v>18</v>
      </c>
      <c r="K134">
        <v>9</v>
      </c>
    </row>
    <row r="135" spans="1:17" x14ac:dyDescent="0.4">
      <c r="A135" s="1">
        <v>12575</v>
      </c>
      <c r="B135" s="1">
        <v>610.07161900000006</v>
      </c>
      <c r="C135" s="1">
        <v>599.02743199999998</v>
      </c>
      <c r="D135" s="1">
        <v>614.95937400000003</v>
      </c>
      <c r="E135" s="1">
        <v>589.94000700000004</v>
      </c>
      <c r="F135">
        <f t="shared" si="8"/>
        <v>4.8877549999999701</v>
      </c>
      <c r="G135">
        <f t="shared" si="9"/>
        <v>-9.0874249999999392</v>
      </c>
      <c r="H135" t="s">
        <v>10</v>
      </c>
      <c r="I135">
        <f t="shared" si="10"/>
        <v>92.544176819623317</v>
      </c>
      <c r="J135">
        <f t="shared" si="11"/>
        <v>20</v>
      </c>
      <c r="K135">
        <v>9</v>
      </c>
    </row>
    <row r="136" spans="1:17" x14ac:dyDescent="0.4">
      <c r="A136" s="1">
        <v>12595</v>
      </c>
      <c r="B136" s="1">
        <v>630.16572399999995</v>
      </c>
      <c r="C136" s="1">
        <v>596.77568099999996</v>
      </c>
      <c r="D136" s="1">
        <v>642.83768199999997</v>
      </c>
      <c r="E136" s="1">
        <v>604.33513200000004</v>
      </c>
      <c r="F136">
        <f t="shared" si="8"/>
        <v>12.671958000000018</v>
      </c>
      <c r="G136">
        <f t="shared" si="9"/>
        <v>7.559451000000081</v>
      </c>
      <c r="H136" t="s">
        <v>9</v>
      </c>
      <c r="I136">
        <f t="shared" si="10"/>
        <v>87.228967931213333</v>
      </c>
      <c r="J136">
        <f t="shared" si="11"/>
        <v>15</v>
      </c>
      <c r="K136">
        <v>9</v>
      </c>
    </row>
    <row r="137" spans="1:17" x14ac:dyDescent="0.4">
      <c r="A137" s="1">
        <v>12610</v>
      </c>
      <c r="B137" s="1">
        <v>645.046695</v>
      </c>
      <c r="C137" s="1">
        <v>592.984781</v>
      </c>
      <c r="D137" s="1">
        <v>652.69009800000003</v>
      </c>
      <c r="E137" s="1">
        <v>581.47582999999997</v>
      </c>
      <c r="F137">
        <f t="shared" si="8"/>
        <v>7.6434030000000348</v>
      </c>
      <c r="G137">
        <f t="shared" si="9"/>
        <v>-11.508951000000025</v>
      </c>
      <c r="H137" t="s">
        <v>10</v>
      </c>
      <c r="I137">
        <f t="shared" si="10"/>
        <v>95.325394499671432</v>
      </c>
      <c r="J137">
        <f t="shared" si="11"/>
        <v>29</v>
      </c>
      <c r="K137">
        <v>9</v>
      </c>
    </row>
    <row r="138" spans="1:17" x14ac:dyDescent="0.4">
      <c r="A138" s="1">
        <v>12639</v>
      </c>
      <c r="B138" s="1">
        <v>651.32233099999996</v>
      </c>
      <c r="C138" s="1">
        <v>588.48127899999997</v>
      </c>
      <c r="D138" s="1">
        <v>668.05736100000001</v>
      </c>
      <c r="E138" s="1">
        <v>601.99178700000004</v>
      </c>
      <c r="F138">
        <f t="shared" si="8"/>
        <v>16.735030000000052</v>
      </c>
      <c r="G138">
        <f t="shared" si="9"/>
        <v>13.510508000000073</v>
      </c>
    </row>
    <row r="139" spans="1:17" x14ac:dyDescent="0.4">
      <c r="A139" s="1"/>
      <c r="B139" s="1"/>
      <c r="C139" s="1"/>
      <c r="D139" s="1"/>
      <c r="E139" s="1"/>
    </row>
    <row r="140" spans="1:17" x14ac:dyDescent="0.4">
      <c r="A140" s="1">
        <v>1</v>
      </c>
      <c r="B140" s="1">
        <v>607.59294399999999</v>
      </c>
      <c r="C140" s="1">
        <v>446.97022299999998</v>
      </c>
      <c r="D140" s="1">
        <v>619.14932099999999</v>
      </c>
      <c r="E140" s="1">
        <v>454.37858299999999</v>
      </c>
      <c r="F140">
        <f t="shared" si="8"/>
        <v>11.556376999999998</v>
      </c>
      <c r="G140">
        <f t="shared" si="9"/>
        <v>7.408360000000016</v>
      </c>
      <c r="H140" t="s">
        <v>9</v>
      </c>
      <c r="I140">
        <f t="shared" si="10"/>
        <v>79.168684092228972</v>
      </c>
      <c r="J140">
        <f t="shared" si="11"/>
        <v>13</v>
      </c>
      <c r="K140">
        <v>10</v>
      </c>
      <c r="L140">
        <f>AVERAGE(I140:I146)</f>
        <v>94.206668825079888</v>
      </c>
      <c r="M140">
        <f>AVERAGE(J140,J142,J144,J146)/120</f>
        <v>0.1125</v>
      </c>
      <c r="N140">
        <f>AVERAGE(J141,J143,J145)/120</f>
        <v>0.18888888888888891</v>
      </c>
      <c r="O140">
        <f>1/(M140+N140)</f>
        <v>3.3179723502304141</v>
      </c>
      <c r="P140">
        <f>L140/M140</f>
        <v>837.39261177848789</v>
      </c>
      <c r="Q140">
        <f>L140/N140</f>
        <v>498.74118789748172</v>
      </c>
    </row>
    <row r="141" spans="1:17" x14ac:dyDescent="0.4">
      <c r="A141" s="1">
        <v>14</v>
      </c>
      <c r="B141" s="1">
        <v>628.86548900000003</v>
      </c>
      <c r="C141" s="1">
        <v>443.53550100000001</v>
      </c>
      <c r="D141" s="1">
        <v>634.45776699999999</v>
      </c>
      <c r="E141" s="1">
        <v>437.64117700000003</v>
      </c>
      <c r="F141">
        <f t="shared" si="8"/>
        <v>5.5922779999999648</v>
      </c>
      <c r="G141">
        <f t="shared" si="9"/>
        <v>-5.8943239999999832</v>
      </c>
      <c r="H141" t="s">
        <v>10</v>
      </c>
      <c r="I141">
        <f t="shared" si="10"/>
        <v>81.103674298541833</v>
      </c>
      <c r="J141">
        <f t="shared" si="11"/>
        <v>18</v>
      </c>
      <c r="K141">
        <v>10</v>
      </c>
    </row>
    <row r="142" spans="1:17" x14ac:dyDescent="0.4">
      <c r="A142" s="1">
        <v>32</v>
      </c>
      <c r="B142" s="1">
        <v>650.07719299999997</v>
      </c>
      <c r="C142" s="1">
        <v>443.47452700000002</v>
      </c>
      <c r="D142" s="1">
        <v>660.94985799999995</v>
      </c>
      <c r="E142" s="1">
        <v>450.97434800000002</v>
      </c>
      <c r="F142">
        <f t="shared" si="8"/>
        <v>10.872664999999984</v>
      </c>
      <c r="G142">
        <f t="shared" si="9"/>
        <v>7.4998209999999972</v>
      </c>
      <c r="H142" t="s">
        <v>9</v>
      </c>
      <c r="I142">
        <f t="shared" si="10"/>
        <v>99.818674156698265</v>
      </c>
      <c r="J142">
        <f t="shared" si="11"/>
        <v>14</v>
      </c>
      <c r="K142">
        <v>10</v>
      </c>
    </row>
    <row r="143" spans="1:17" x14ac:dyDescent="0.4">
      <c r="A143" s="1">
        <v>46</v>
      </c>
      <c r="B143" s="1">
        <v>657.34787100000005</v>
      </c>
      <c r="C143" s="1">
        <v>444.14524299999999</v>
      </c>
      <c r="D143" s="1">
        <v>662.21722399999999</v>
      </c>
      <c r="E143" s="1">
        <v>433.59671300000002</v>
      </c>
      <c r="F143">
        <f t="shared" si="8"/>
        <v>4.8693529999999328</v>
      </c>
      <c r="G143">
        <f t="shared" si="9"/>
        <v>-10.548529999999971</v>
      </c>
      <c r="H143" t="s">
        <v>10</v>
      </c>
      <c r="I143">
        <f t="shared" ref="I143:I146" si="12">DEGREES(ACOS(SUMPRODUCT(F143:G143,F144:G144)/SQRT(SUMSQ(F143:G143))/SQRT(SUMSQ(F144:G144))))</f>
        <v>97.641996199145765</v>
      </c>
      <c r="J143">
        <f>A144-A143</f>
        <v>24</v>
      </c>
      <c r="K143">
        <v>10</v>
      </c>
    </row>
    <row r="144" spans="1:17" x14ac:dyDescent="0.4">
      <c r="A144" s="1">
        <v>70</v>
      </c>
      <c r="B144" s="1">
        <v>661.55019000000004</v>
      </c>
      <c r="C144" s="1">
        <v>451.09629699999999</v>
      </c>
      <c r="D144" s="1">
        <v>671.82252400000004</v>
      </c>
      <c r="E144" s="1">
        <v>457.62053100000003</v>
      </c>
      <c r="F144">
        <f t="shared" ref="F144:F147" si="13">D144-B144</f>
        <v>10.272334000000001</v>
      </c>
      <c r="G144">
        <f t="shared" ref="G144:G147" si="14">E144-C144</f>
        <v>6.5242340000000354</v>
      </c>
      <c r="H144" t="s">
        <v>9</v>
      </c>
      <c r="I144">
        <f t="shared" si="12"/>
        <v>103.04747051510358</v>
      </c>
      <c r="J144">
        <f t="shared" ref="J144:J146" si="15">A145-A144</f>
        <v>14</v>
      </c>
      <c r="K144">
        <v>10</v>
      </c>
    </row>
    <row r="145" spans="1:11" x14ac:dyDescent="0.4">
      <c r="A145" s="1">
        <v>84</v>
      </c>
      <c r="B145" s="1">
        <v>662.81755599999997</v>
      </c>
      <c r="C145" s="1">
        <v>453.23039199999999</v>
      </c>
      <c r="D145" s="1">
        <v>666.41954299999998</v>
      </c>
      <c r="E145" s="1">
        <v>442.98673400000001</v>
      </c>
      <c r="F145">
        <f t="shared" si="13"/>
        <v>3.6019870000000083</v>
      </c>
      <c r="G145">
        <f t="shared" si="14"/>
        <v>-10.243657999999982</v>
      </c>
      <c r="H145" t="s">
        <v>10</v>
      </c>
      <c r="I145">
        <f t="shared" si="12"/>
        <v>109.21768218737935</v>
      </c>
      <c r="J145">
        <f t="shared" si="15"/>
        <v>26</v>
      </c>
      <c r="K145">
        <v>10</v>
      </c>
    </row>
    <row r="146" spans="1:11" x14ac:dyDescent="0.4">
      <c r="A146" s="1">
        <v>110</v>
      </c>
      <c r="B146" s="1">
        <v>658.48182999999995</v>
      </c>
      <c r="C146" s="1">
        <v>460.36436900000001</v>
      </c>
      <c r="D146" s="1">
        <v>671.08878600000003</v>
      </c>
      <c r="E146" s="1">
        <v>470.42510399999998</v>
      </c>
      <c r="F146">
        <f t="shared" si="13"/>
        <v>12.606956000000082</v>
      </c>
      <c r="G146">
        <f t="shared" si="14"/>
        <v>10.060734999999966</v>
      </c>
      <c r="H146" t="s">
        <v>9</v>
      </c>
      <c r="I146">
        <f t="shared" si="12"/>
        <v>89.448500326461456</v>
      </c>
      <c r="J146">
        <f t="shared" si="15"/>
        <v>13</v>
      </c>
      <c r="K146">
        <v>10</v>
      </c>
    </row>
    <row r="147" spans="1:11" x14ac:dyDescent="0.4">
      <c r="A147" s="1">
        <v>123</v>
      </c>
      <c r="B147" s="1">
        <v>667.21998499999995</v>
      </c>
      <c r="C147" s="1">
        <v>464.99840399999999</v>
      </c>
      <c r="D147" s="1">
        <v>673.423407</v>
      </c>
      <c r="E147" s="1">
        <v>457.37663500000002</v>
      </c>
      <c r="F147">
        <f t="shared" si="13"/>
        <v>6.203422000000046</v>
      </c>
      <c r="G147">
        <f t="shared" si="14"/>
        <v>-7.621768999999972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Lapsansky</dc:creator>
  <cp:lastModifiedBy>Anthony Lapsansky</cp:lastModifiedBy>
  <dcterms:created xsi:type="dcterms:W3CDTF">2019-01-28T23:41:41Z</dcterms:created>
  <dcterms:modified xsi:type="dcterms:W3CDTF">2020-02-03T16:41:34Z</dcterms:modified>
</cp:coreProperties>
</file>