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Wingbeat-based Data\Aquatic Angles\"/>
    </mc:Choice>
  </mc:AlternateContent>
  <xr:revisionPtr revIDLastSave="0" documentId="13_ncr:1_{C548ABE9-192A-436D-936B-9D178F256979}" xr6:coauthVersionLast="44" xr6:coauthVersionMax="44" xr10:uidLastSave="{00000000-0000-0000-0000-000000000000}"/>
  <bookViews>
    <workbookView xWindow="-103" yWindow="-103" windowWidth="22149" windowHeight="11949" xr2:uid="{CFF51FA0-37AD-4BCE-98FF-5AC0EBF4C7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F2" i="1"/>
  <c r="G2" i="1"/>
  <c r="J66" i="1" l="1"/>
  <c r="J67" i="1"/>
  <c r="J68" i="1"/>
  <c r="J69" i="1"/>
  <c r="J70" i="1"/>
  <c r="J71" i="1"/>
  <c r="J72" i="1"/>
  <c r="J73" i="1"/>
  <c r="J76" i="1"/>
  <c r="J77" i="1"/>
  <c r="J78" i="1"/>
  <c r="J79" i="1"/>
  <c r="J80" i="1"/>
  <c r="J81" i="1"/>
  <c r="J82" i="1"/>
  <c r="J83" i="1"/>
  <c r="J86" i="1"/>
  <c r="N86" i="1" s="1"/>
  <c r="J87" i="1"/>
  <c r="J88" i="1"/>
  <c r="J89" i="1"/>
  <c r="J92" i="1"/>
  <c r="J93" i="1"/>
  <c r="J94" i="1"/>
  <c r="J95" i="1"/>
  <c r="J96" i="1"/>
  <c r="J97" i="1"/>
  <c r="J98" i="1"/>
  <c r="J99" i="1"/>
  <c r="J102" i="1"/>
  <c r="J103" i="1"/>
  <c r="J104" i="1"/>
  <c r="J105" i="1"/>
  <c r="J106" i="1"/>
  <c r="J107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6" i="1"/>
  <c r="G76" i="1"/>
  <c r="I76" i="1" s="1"/>
  <c r="F77" i="1"/>
  <c r="G77" i="1"/>
  <c r="F78" i="1"/>
  <c r="G78" i="1"/>
  <c r="I78" i="1" s="1"/>
  <c r="F79" i="1"/>
  <c r="G79" i="1"/>
  <c r="F80" i="1"/>
  <c r="G80" i="1"/>
  <c r="I80" i="1" s="1"/>
  <c r="F81" i="1"/>
  <c r="G81" i="1"/>
  <c r="F82" i="1"/>
  <c r="G82" i="1"/>
  <c r="I82" i="1" s="1"/>
  <c r="F83" i="1"/>
  <c r="G83" i="1"/>
  <c r="F84" i="1"/>
  <c r="G84" i="1"/>
  <c r="F86" i="1"/>
  <c r="G86" i="1"/>
  <c r="F87" i="1"/>
  <c r="G87" i="1"/>
  <c r="F88" i="1"/>
  <c r="G88" i="1"/>
  <c r="F89" i="1"/>
  <c r="G89" i="1"/>
  <c r="F90" i="1"/>
  <c r="G90" i="1"/>
  <c r="F92" i="1"/>
  <c r="G92" i="1"/>
  <c r="I92" i="1" s="1"/>
  <c r="F93" i="1"/>
  <c r="G93" i="1"/>
  <c r="F94" i="1"/>
  <c r="G94" i="1"/>
  <c r="I94" i="1" s="1"/>
  <c r="F95" i="1"/>
  <c r="G95" i="1"/>
  <c r="F96" i="1"/>
  <c r="G96" i="1"/>
  <c r="I96" i="1" s="1"/>
  <c r="F97" i="1"/>
  <c r="G97" i="1"/>
  <c r="F98" i="1"/>
  <c r="G98" i="1"/>
  <c r="I98" i="1" s="1"/>
  <c r="F99" i="1"/>
  <c r="G99" i="1"/>
  <c r="F100" i="1"/>
  <c r="G100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10" i="1"/>
  <c r="G110" i="1"/>
  <c r="I110" i="1" s="1"/>
  <c r="F111" i="1"/>
  <c r="G111" i="1"/>
  <c r="F112" i="1"/>
  <c r="G112" i="1"/>
  <c r="I112" i="1" s="1"/>
  <c r="F113" i="1"/>
  <c r="G113" i="1"/>
  <c r="F114" i="1"/>
  <c r="G114" i="1"/>
  <c r="I114" i="1" s="1"/>
  <c r="F115" i="1"/>
  <c r="G115" i="1"/>
  <c r="F116" i="1"/>
  <c r="G116" i="1"/>
  <c r="I116" i="1" s="1"/>
  <c r="F117" i="1"/>
  <c r="G117" i="1"/>
  <c r="F118" i="1"/>
  <c r="G118" i="1"/>
  <c r="I118" i="1" s="1"/>
  <c r="F119" i="1"/>
  <c r="G119" i="1"/>
  <c r="F120" i="1"/>
  <c r="G120" i="1"/>
  <c r="I120" i="1" s="1"/>
  <c r="F121" i="1"/>
  <c r="I121" i="1" s="1"/>
  <c r="G121" i="1"/>
  <c r="F122" i="1"/>
  <c r="G122" i="1"/>
  <c r="F123" i="1"/>
  <c r="I123" i="1" s="1"/>
  <c r="G123" i="1"/>
  <c r="F124" i="1"/>
  <c r="G124" i="1"/>
  <c r="I107" i="1" l="1"/>
  <c r="I105" i="1"/>
  <c r="I87" i="1"/>
  <c r="I73" i="1"/>
  <c r="I71" i="1"/>
  <c r="I67" i="1"/>
  <c r="I122" i="1"/>
  <c r="I103" i="1"/>
  <c r="I89" i="1"/>
  <c r="I69" i="1"/>
  <c r="I119" i="1"/>
  <c r="I117" i="1"/>
  <c r="L110" i="1" s="1"/>
  <c r="I115" i="1"/>
  <c r="I113" i="1"/>
  <c r="I111" i="1"/>
  <c r="I106" i="1"/>
  <c r="I104" i="1"/>
  <c r="I102" i="1"/>
  <c r="I99" i="1"/>
  <c r="I97" i="1"/>
  <c r="L92" i="1" s="1"/>
  <c r="I95" i="1"/>
  <c r="I93" i="1"/>
  <c r="I88" i="1"/>
  <c r="I86" i="1"/>
  <c r="L86" i="1" s="1"/>
  <c r="I83" i="1"/>
  <c r="I81" i="1"/>
  <c r="I79" i="1"/>
  <c r="I77" i="1"/>
  <c r="L76" i="1" s="1"/>
  <c r="I72" i="1"/>
  <c r="I70" i="1"/>
  <c r="I68" i="1"/>
  <c r="I66" i="1"/>
  <c r="L66" i="1" s="1"/>
  <c r="L102" i="1"/>
  <c r="M110" i="1"/>
  <c r="N102" i="1"/>
  <c r="M92" i="1"/>
  <c r="M76" i="1"/>
  <c r="N66" i="1"/>
  <c r="N110" i="1"/>
  <c r="M102" i="1"/>
  <c r="N92" i="1"/>
  <c r="M86" i="1"/>
  <c r="O86" i="1" s="1"/>
  <c r="N76" i="1"/>
  <c r="M66" i="1"/>
  <c r="F3" i="1"/>
  <c r="G3" i="1"/>
  <c r="I3" i="1"/>
  <c r="J3" i="1"/>
  <c r="F4" i="1"/>
  <c r="G4" i="1"/>
  <c r="I4" i="1"/>
  <c r="J4" i="1"/>
  <c r="F5" i="1"/>
  <c r="G5" i="1"/>
  <c r="I5" i="1"/>
  <c r="J5" i="1"/>
  <c r="F6" i="1"/>
  <c r="G6" i="1"/>
  <c r="I6" i="1"/>
  <c r="J6" i="1"/>
  <c r="F7" i="1"/>
  <c r="G7" i="1"/>
  <c r="I7" i="1"/>
  <c r="J7" i="1"/>
  <c r="F8" i="1"/>
  <c r="G8" i="1"/>
  <c r="I8" i="1"/>
  <c r="J8" i="1"/>
  <c r="F9" i="1"/>
  <c r="G9" i="1"/>
  <c r="I9" i="1"/>
  <c r="J9" i="1"/>
  <c r="F10" i="1"/>
  <c r="G10" i="1"/>
  <c r="I10" i="1"/>
  <c r="J10" i="1"/>
  <c r="F11" i="1"/>
  <c r="G11" i="1"/>
  <c r="I11" i="1"/>
  <c r="J11" i="1"/>
  <c r="F12" i="1"/>
  <c r="G12" i="1"/>
  <c r="I12" i="1"/>
  <c r="J12" i="1"/>
  <c r="F13" i="1"/>
  <c r="G13" i="1"/>
  <c r="I13" i="1"/>
  <c r="J13" i="1"/>
  <c r="F14" i="1"/>
  <c r="G14" i="1"/>
  <c r="I14" i="1"/>
  <c r="J14" i="1"/>
  <c r="F15" i="1"/>
  <c r="G15" i="1"/>
  <c r="I15" i="1"/>
  <c r="J15" i="1"/>
  <c r="F16" i="1"/>
  <c r="G16" i="1"/>
  <c r="I16" i="1"/>
  <c r="J16" i="1"/>
  <c r="F17" i="1"/>
  <c r="G17" i="1"/>
  <c r="I17" i="1"/>
  <c r="J17" i="1"/>
  <c r="F18" i="1"/>
  <c r="G18" i="1"/>
  <c r="I18" i="1"/>
  <c r="J18" i="1"/>
  <c r="F19" i="1"/>
  <c r="G19" i="1"/>
  <c r="I19" i="1"/>
  <c r="J19" i="1"/>
  <c r="F20" i="1"/>
  <c r="G20" i="1"/>
  <c r="I20" i="1"/>
  <c r="J20" i="1"/>
  <c r="F21" i="1"/>
  <c r="G21" i="1"/>
  <c r="I21" i="1"/>
  <c r="J21" i="1"/>
  <c r="F22" i="1"/>
  <c r="G22" i="1"/>
  <c r="I22" i="1"/>
  <c r="J22" i="1"/>
  <c r="F23" i="1"/>
  <c r="G23" i="1"/>
  <c r="I23" i="1"/>
  <c r="J23" i="1"/>
  <c r="F24" i="1"/>
  <c r="G24" i="1"/>
  <c r="I24" i="1"/>
  <c r="J24" i="1"/>
  <c r="F25" i="1"/>
  <c r="G25" i="1"/>
  <c r="F27" i="1"/>
  <c r="I27" i="1" s="1"/>
  <c r="G27" i="1"/>
  <c r="J27" i="1"/>
  <c r="F28" i="1"/>
  <c r="G28" i="1"/>
  <c r="J28" i="1"/>
  <c r="F29" i="1"/>
  <c r="G29" i="1"/>
  <c r="J29" i="1"/>
  <c r="F30" i="1"/>
  <c r="G30" i="1"/>
  <c r="J30" i="1"/>
  <c r="F31" i="1"/>
  <c r="I31" i="1" s="1"/>
  <c r="G31" i="1"/>
  <c r="J31" i="1"/>
  <c r="F32" i="1"/>
  <c r="G32" i="1"/>
  <c r="J32" i="1"/>
  <c r="F33" i="1"/>
  <c r="G33" i="1"/>
  <c r="J33" i="1"/>
  <c r="F34" i="1"/>
  <c r="G34" i="1"/>
  <c r="J34" i="1"/>
  <c r="F35" i="1"/>
  <c r="I35" i="1" s="1"/>
  <c r="G35" i="1"/>
  <c r="J35" i="1"/>
  <c r="F36" i="1"/>
  <c r="G36" i="1"/>
  <c r="F38" i="1"/>
  <c r="G38" i="1"/>
  <c r="I38" i="1"/>
  <c r="J38" i="1"/>
  <c r="F39" i="1"/>
  <c r="G39" i="1"/>
  <c r="I39" i="1"/>
  <c r="J39" i="1"/>
  <c r="F40" i="1"/>
  <c r="G40" i="1"/>
  <c r="I40" i="1"/>
  <c r="J40" i="1"/>
  <c r="F41" i="1"/>
  <c r="G41" i="1"/>
  <c r="I41" i="1"/>
  <c r="J41" i="1"/>
  <c r="F42" i="1"/>
  <c r="G42" i="1"/>
  <c r="I42" i="1"/>
  <c r="J42" i="1"/>
  <c r="F43" i="1"/>
  <c r="G43" i="1"/>
  <c r="I43" i="1"/>
  <c r="J43" i="1"/>
  <c r="F44" i="1"/>
  <c r="G44" i="1"/>
  <c r="I44" i="1"/>
  <c r="J44" i="1"/>
  <c r="F45" i="1"/>
  <c r="G45" i="1"/>
  <c r="I45" i="1"/>
  <c r="J45" i="1"/>
  <c r="F46" i="1"/>
  <c r="G46" i="1"/>
  <c r="F48" i="1"/>
  <c r="G48" i="1"/>
  <c r="J48" i="1"/>
  <c r="F49" i="1"/>
  <c r="G49" i="1"/>
  <c r="J49" i="1"/>
  <c r="F50" i="1"/>
  <c r="G50" i="1"/>
  <c r="J50" i="1"/>
  <c r="F51" i="1"/>
  <c r="I51" i="1" s="1"/>
  <c r="G51" i="1"/>
  <c r="J51" i="1"/>
  <c r="F52" i="1"/>
  <c r="G52" i="1"/>
  <c r="J52" i="1"/>
  <c r="F53" i="1"/>
  <c r="G53" i="1"/>
  <c r="J53" i="1"/>
  <c r="F54" i="1"/>
  <c r="G54" i="1"/>
  <c r="J54" i="1"/>
  <c r="F55" i="1"/>
  <c r="I55" i="1" s="1"/>
  <c r="G55" i="1"/>
  <c r="J55" i="1"/>
  <c r="F56" i="1"/>
  <c r="G56" i="1"/>
  <c r="J56" i="1"/>
  <c r="F57" i="1"/>
  <c r="G57" i="1"/>
  <c r="J57" i="1"/>
  <c r="F58" i="1"/>
  <c r="G58" i="1"/>
  <c r="J58" i="1"/>
  <c r="F59" i="1"/>
  <c r="G59" i="1"/>
  <c r="J59" i="1"/>
  <c r="F60" i="1"/>
  <c r="G60" i="1"/>
  <c r="J60" i="1"/>
  <c r="F61" i="1"/>
  <c r="G61" i="1"/>
  <c r="J61" i="1"/>
  <c r="F62" i="1"/>
  <c r="G62" i="1"/>
  <c r="J62" i="1"/>
  <c r="F63" i="1"/>
  <c r="I63" i="1" s="1"/>
  <c r="G63" i="1"/>
  <c r="J63" i="1"/>
  <c r="F64" i="1"/>
  <c r="G64" i="1"/>
  <c r="I60" i="1" l="1"/>
  <c r="I32" i="1"/>
  <c r="I28" i="1"/>
  <c r="I56" i="1"/>
  <c r="I48" i="1"/>
  <c r="I61" i="1"/>
  <c r="I57" i="1"/>
  <c r="I53" i="1"/>
  <c r="L48" i="1" s="1"/>
  <c r="I49" i="1"/>
  <c r="I33" i="1"/>
  <c r="I29" i="1"/>
  <c r="I59" i="1"/>
  <c r="I52" i="1"/>
  <c r="I62" i="1"/>
  <c r="I58" i="1"/>
  <c r="I54" i="1"/>
  <c r="I50" i="1"/>
  <c r="I34" i="1"/>
  <c r="I30" i="1"/>
  <c r="L27" i="1"/>
  <c r="M27" i="1"/>
  <c r="O110" i="1"/>
  <c r="Q76" i="1"/>
  <c r="P76" i="1"/>
  <c r="M48" i="1"/>
  <c r="N27" i="1"/>
  <c r="L38" i="1"/>
  <c r="P102" i="1"/>
  <c r="Q102" i="1"/>
  <c r="N48" i="1"/>
  <c r="I2" i="1"/>
  <c r="L2" i="1" s="1"/>
  <c r="O76" i="1"/>
  <c r="P66" i="1"/>
  <c r="Q66" i="1"/>
  <c r="P92" i="1"/>
  <c r="Q92" i="1"/>
  <c r="N38" i="1"/>
  <c r="M38" i="1"/>
  <c r="O38" i="1" s="1"/>
  <c r="M2" i="1"/>
  <c r="O2" i="1" s="1"/>
  <c r="N2" i="1"/>
  <c r="O66" i="1"/>
  <c r="O102" i="1"/>
  <c r="O92" i="1"/>
  <c r="Q86" i="1"/>
  <c r="P86" i="1"/>
  <c r="Q110" i="1"/>
  <c r="P110" i="1"/>
  <c r="O48" i="1" l="1"/>
  <c r="O27" i="1"/>
  <c r="Q48" i="1"/>
  <c r="P48" i="1"/>
  <c r="P2" i="1"/>
  <c r="Q2" i="1"/>
  <c r="Q38" i="1"/>
  <c r="P38" i="1"/>
  <c r="Q27" i="1"/>
  <c r="P27" i="1"/>
</calcChain>
</file>

<file path=xl/sharedStrings.xml><?xml version="1.0" encoding="utf-8"?>
<sst xmlns="http://schemas.openxmlformats.org/spreadsheetml/2006/main" count="120" uniqueCount="18">
  <si>
    <t>pt1_cam1_X</t>
  </si>
  <si>
    <t>pt1_cam1_Y</t>
  </si>
  <si>
    <t>pt2_cam1_X</t>
  </si>
  <si>
    <t>pt2_cam1_Y</t>
  </si>
  <si>
    <t>wristx</t>
  </si>
  <si>
    <t>wristy</t>
  </si>
  <si>
    <t>wristang</t>
  </si>
  <si>
    <t>length</t>
  </si>
  <si>
    <t>stroke</t>
  </si>
  <si>
    <t>down</t>
  </si>
  <si>
    <t>up</t>
  </si>
  <si>
    <t>run</t>
  </si>
  <si>
    <t>amplitude</t>
  </si>
  <si>
    <t>down dur</t>
  </si>
  <si>
    <t>up dur</t>
  </si>
  <si>
    <t>freq</t>
  </si>
  <si>
    <t>down vel</t>
  </si>
  <si>
    <t>up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</si>
</sst>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28021-E450-4E6D-BF03-3CB122C35E92}">
  <dimension ref="A1:Q124"/>
  <sheetViews>
    <sheetView tabSelected="1" topLeftCell="G1" zoomScaleNormal="100" workbookViewId="0">
      <pane ySplit="1" topLeftCell="A107" activePane="bottomLeft" state="frozen"/>
      <selection activeCell="F1" sqref="F1"/>
      <selection pane="bottomLeft" activeCell="J101" sqref="J101"/>
    </sheetView>
  </sheetViews>
  <sheetFormatPr defaultRowHeight="14.6" x14ac:dyDescent="0.4"/>
  <cols>
    <col min="10" max="10" width="8.84375" customWidth="1"/>
  </cols>
  <sheetData>
    <row r="1" spans="1:1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6</v>
      </c>
      <c r="J1" t="s">
        <v>7</v>
      </c>
      <c r="K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4">
      <c r="A2">
        <v>3787</v>
      </c>
      <c r="B2">
        <v>957.72131100000001</v>
      </c>
      <c r="C2">
        <v>628.84604100000001</v>
      </c>
      <c r="D2">
        <v>968.56618200000003</v>
      </c>
      <c r="E2">
        <v>636.58519899999999</v>
      </c>
      <c r="F2">
        <f>D2-B2</f>
        <v>10.844871000000012</v>
      </c>
      <c r="G2">
        <f>E2-C2</f>
        <v>7.7391579999999749</v>
      </c>
      <c r="H2" t="s">
        <v>9</v>
      </c>
      <c r="I2">
        <f>DEGREES(ACOS(SUMPRODUCT(F2:G2,F3:G3)/SQRT(SUMSQ(F2:G2))/SQRT(SUMSQ(F3:G3))))</f>
        <v>94.070056951545297</v>
      </c>
      <c r="J2">
        <f>A3-A2</f>
        <v>22</v>
      </c>
      <c r="K2">
        <v>1</v>
      </c>
      <c r="L2">
        <f>AVERAGE(I2:I24)</f>
        <v>96.769952696689103</v>
      </c>
      <c r="M2">
        <f>AVERAGE(J2,J4,J6,J8,J10,J12,J14,J16,J18,J20,J22,J24)/120</f>
        <v>0.17430555555555557</v>
      </c>
      <c r="N2">
        <f>AVERAGE(J3,J5,J7,J9,J11,J13,J15,J17,J19,J21,J23)/120</f>
        <v>0.22272727272727272</v>
      </c>
      <c r="O2">
        <f>1/(M2+N2)</f>
        <v>2.518683415487359</v>
      </c>
      <c r="P2">
        <f>L2/M2</f>
        <v>555.17423061048726</v>
      </c>
      <c r="Q2">
        <f>L2/N2</f>
        <v>434.47733863819599</v>
      </c>
    </row>
    <row r="3" spans="1:17" x14ac:dyDescent="0.4">
      <c r="A3">
        <v>3809</v>
      </c>
      <c r="B3">
        <v>954.556466</v>
      </c>
      <c r="C3">
        <v>620.17494299999998</v>
      </c>
      <c r="D3">
        <v>958.396478</v>
      </c>
      <c r="E3">
        <v>613.89447399999995</v>
      </c>
      <c r="F3">
        <f t="shared" ref="F3:F64" si="0">D3-B3</f>
        <v>3.8400120000000015</v>
      </c>
      <c r="G3">
        <f t="shared" ref="G3:G64" si="1">E3-C3</f>
        <v>-6.2804690000000392</v>
      </c>
      <c r="H3" t="s">
        <v>10</v>
      </c>
      <c r="I3">
        <f t="shared" ref="I3:I63" si="2">DEGREES(ACOS(SUMPRODUCT(F3:G3,F4:G4)/SQRT(SUMSQ(F3:G3))/SQRT(SUMSQ(F4:G4))))</f>
        <v>98.894449333837173</v>
      </c>
      <c r="J3">
        <f t="shared" ref="J3:J63" si="3">A4-A3</f>
        <v>25</v>
      </c>
      <c r="K3">
        <v>1</v>
      </c>
    </row>
    <row r="4" spans="1:17" x14ac:dyDescent="0.4">
      <c r="A4">
        <v>3834</v>
      </c>
      <c r="B4">
        <v>948.56435799999997</v>
      </c>
      <c r="C4">
        <v>617.86535100000003</v>
      </c>
      <c r="D4">
        <v>954.76745500000004</v>
      </c>
      <c r="E4">
        <v>623.13284099999998</v>
      </c>
      <c r="F4">
        <f t="shared" si="0"/>
        <v>6.2030970000000707</v>
      </c>
      <c r="G4">
        <f t="shared" si="1"/>
        <v>5.2674899999999525</v>
      </c>
      <c r="H4" t="s">
        <v>9</v>
      </c>
      <c r="I4">
        <f t="shared" si="2"/>
        <v>110.62945135907816</v>
      </c>
      <c r="J4">
        <f t="shared" si="3"/>
        <v>24</v>
      </c>
      <c r="K4">
        <v>1</v>
      </c>
    </row>
    <row r="5" spans="1:17" x14ac:dyDescent="0.4">
      <c r="A5">
        <v>3858</v>
      </c>
      <c r="B5">
        <v>955.10126200000002</v>
      </c>
      <c r="C5">
        <v>609.23164299999996</v>
      </c>
      <c r="D5">
        <v>957.80192999999997</v>
      </c>
      <c r="E5">
        <v>601.69207900000004</v>
      </c>
      <c r="F5">
        <f t="shared" si="0"/>
        <v>2.7006679999999506</v>
      </c>
      <c r="G5">
        <f t="shared" si="1"/>
        <v>-7.5395639999999275</v>
      </c>
      <c r="H5" t="s">
        <v>10</v>
      </c>
      <c r="I5">
        <f t="shared" si="2"/>
        <v>120.89243605213716</v>
      </c>
      <c r="J5">
        <f t="shared" si="3"/>
        <v>31</v>
      </c>
      <c r="K5">
        <v>1</v>
      </c>
    </row>
    <row r="6" spans="1:17" x14ac:dyDescent="0.4">
      <c r="A6">
        <v>3889</v>
      </c>
      <c r="B6">
        <v>964.80366200000003</v>
      </c>
      <c r="C6">
        <v>600.87569399999995</v>
      </c>
      <c r="D6">
        <v>970.40504799999997</v>
      </c>
      <c r="E6">
        <v>607.69491700000003</v>
      </c>
      <c r="F6">
        <f t="shared" si="0"/>
        <v>5.601385999999934</v>
      </c>
      <c r="G6">
        <f t="shared" si="1"/>
        <v>6.8192230000000791</v>
      </c>
      <c r="H6" t="s">
        <v>9</v>
      </c>
      <c r="I6">
        <f t="shared" si="2"/>
        <v>107.57341107840136</v>
      </c>
      <c r="J6">
        <f t="shared" si="3"/>
        <v>22</v>
      </c>
      <c r="K6">
        <v>1</v>
      </c>
    </row>
    <row r="7" spans="1:17" x14ac:dyDescent="0.4">
      <c r="A7">
        <v>3911</v>
      </c>
      <c r="B7">
        <v>966.93306900000005</v>
      </c>
      <c r="C7">
        <v>598.49263900000005</v>
      </c>
      <c r="D7">
        <v>971.28970300000003</v>
      </c>
      <c r="E7">
        <v>591.79080499999998</v>
      </c>
      <c r="F7">
        <f t="shared" si="0"/>
        <v>4.3566339999999855</v>
      </c>
      <c r="G7">
        <f t="shared" si="1"/>
        <v>-6.7018340000000762</v>
      </c>
      <c r="H7" t="s">
        <v>10</v>
      </c>
      <c r="I7">
        <f t="shared" si="2"/>
        <v>97.281060495863628</v>
      </c>
      <c r="J7">
        <f t="shared" si="3"/>
        <v>32</v>
      </c>
      <c r="K7">
        <v>1</v>
      </c>
    </row>
    <row r="8" spans="1:17" x14ac:dyDescent="0.4">
      <c r="A8">
        <v>3943</v>
      </c>
      <c r="B8">
        <v>965.28821800000003</v>
      </c>
      <c r="C8">
        <v>594.30932900000005</v>
      </c>
      <c r="D8">
        <v>972.53445499999998</v>
      </c>
      <c r="E8">
        <v>600.45623399999999</v>
      </c>
      <c r="F8">
        <f t="shared" si="0"/>
        <v>7.246236999999951</v>
      </c>
      <c r="G8">
        <f t="shared" si="1"/>
        <v>6.146904999999947</v>
      </c>
      <c r="H8" t="s">
        <v>9</v>
      </c>
      <c r="I8">
        <f t="shared" si="2"/>
        <v>115.02925765855657</v>
      </c>
      <c r="J8">
        <f t="shared" si="3"/>
        <v>19</v>
      </c>
      <c r="K8">
        <v>1</v>
      </c>
    </row>
    <row r="9" spans="1:17" x14ac:dyDescent="0.4">
      <c r="A9">
        <v>3962</v>
      </c>
      <c r="B9">
        <v>955.86366399999997</v>
      </c>
      <c r="C9">
        <v>593.58365200000003</v>
      </c>
      <c r="D9">
        <v>957.28623800000003</v>
      </c>
      <c r="E9">
        <v>588.37585799999999</v>
      </c>
      <c r="F9">
        <f t="shared" si="0"/>
        <v>1.4225740000000542</v>
      </c>
      <c r="G9">
        <f t="shared" si="1"/>
        <v>-5.2077940000000353</v>
      </c>
      <c r="H9" t="s">
        <v>10</v>
      </c>
      <c r="I9">
        <f t="shared" si="2"/>
        <v>104.54259680015716</v>
      </c>
      <c r="J9">
        <f t="shared" si="3"/>
        <v>30</v>
      </c>
      <c r="K9">
        <v>1</v>
      </c>
    </row>
    <row r="10" spans="1:17" x14ac:dyDescent="0.4">
      <c r="A10">
        <v>3992</v>
      </c>
      <c r="B10">
        <v>938.875991</v>
      </c>
      <c r="C10">
        <v>593.37075600000003</v>
      </c>
      <c r="D10">
        <v>948.05539899999997</v>
      </c>
      <c r="E10">
        <v>598.63230499999997</v>
      </c>
      <c r="F10">
        <f t="shared" si="0"/>
        <v>9.1794079999999667</v>
      </c>
      <c r="G10">
        <f t="shared" si="1"/>
        <v>5.2615489999999454</v>
      </c>
      <c r="H10" t="s">
        <v>9</v>
      </c>
      <c r="I10">
        <f t="shared" si="2"/>
        <v>106.45964339669112</v>
      </c>
      <c r="J10">
        <f t="shared" si="3"/>
        <v>17</v>
      </c>
      <c r="K10">
        <v>1</v>
      </c>
    </row>
    <row r="11" spans="1:17" x14ac:dyDescent="0.4">
      <c r="A11">
        <v>4009</v>
      </c>
      <c r="B11">
        <v>927.54223100000002</v>
      </c>
      <c r="C11">
        <v>593.05596300000002</v>
      </c>
      <c r="D11">
        <v>929.36874599999999</v>
      </c>
      <c r="E11">
        <v>585.36600699999997</v>
      </c>
      <c r="F11">
        <f t="shared" si="0"/>
        <v>1.8265149999999721</v>
      </c>
      <c r="G11">
        <f t="shared" si="1"/>
        <v>-7.689956000000052</v>
      </c>
      <c r="H11" t="s">
        <v>10</v>
      </c>
      <c r="I11">
        <f t="shared" si="2"/>
        <v>118.66416960865529</v>
      </c>
      <c r="J11">
        <f t="shared" si="3"/>
        <v>31</v>
      </c>
      <c r="K11">
        <v>1</v>
      </c>
    </row>
    <row r="12" spans="1:17" x14ac:dyDescent="0.4">
      <c r="A12">
        <v>4040</v>
      </c>
      <c r="B12">
        <v>902.42951000000005</v>
      </c>
      <c r="C12">
        <v>598.01311199999998</v>
      </c>
      <c r="D12">
        <v>909.88127499999996</v>
      </c>
      <c r="E12">
        <v>604.72870699999999</v>
      </c>
      <c r="F12">
        <f t="shared" si="0"/>
        <v>7.4517649999999094</v>
      </c>
      <c r="G12">
        <f t="shared" si="1"/>
        <v>6.7155950000000075</v>
      </c>
      <c r="H12" t="s">
        <v>9</v>
      </c>
      <c r="I12">
        <f t="shared" si="2"/>
        <v>86.036787640653543</v>
      </c>
      <c r="J12">
        <f t="shared" si="3"/>
        <v>21</v>
      </c>
      <c r="K12">
        <v>1</v>
      </c>
    </row>
    <row r="13" spans="1:17" x14ac:dyDescent="0.4">
      <c r="A13">
        <v>4061</v>
      </c>
      <c r="B13">
        <v>885.02818200000002</v>
      </c>
      <c r="C13">
        <v>590.418094</v>
      </c>
      <c r="D13">
        <v>891.85549700000001</v>
      </c>
      <c r="E13">
        <v>583.82242099999996</v>
      </c>
      <c r="F13">
        <f t="shared" si="0"/>
        <v>6.8273149999999987</v>
      </c>
      <c r="G13">
        <f t="shared" si="1"/>
        <v>-6.5956730000000334</v>
      </c>
      <c r="H13" t="s">
        <v>10</v>
      </c>
      <c r="I13">
        <f t="shared" si="2"/>
        <v>82.433567301139234</v>
      </c>
      <c r="J13">
        <f t="shared" si="3"/>
        <v>24</v>
      </c>
      <c r="K13">
        <v>1</v>
      </c>
    </row>
    <row r="14" spans="1:17" x14ac:dyDescent="0.4">
      <c r="A14">
        <v>4085</v>
      </c>
      <c r="B14">
        <v>867.36073699999997</v>
      </c>
      <c r="C14">
        <v>581.14558799999998</v>
      </c>
      <c r="D14">
        <v>874.42172900000003</v>
      </c>
      <c r="E14">
        <v>586.74652300000002</v>
      </c>
      <c r="F14">
        <f t="shared" si="0"/>
        <v>7.0609920000000557</v>
      </c>
      <c r="G14">
        <f t="shared" si="1"/>
        <v>5.6009350000000495</v>
      </c>
      <c r="H14" t="s">
        <v>9</v>
      </c>
      <c r="I14">
        <f t="shared" si="2"/>
        <v>100.34604234717699</v>
      </c>
      <c r="J14">
        <f t="shared" si="3"/>
        <v>22</v>
      </c>
      <c r="K14">
        <v>1</v>
      </c>
    </row>
    <row r="15" spans="1:17" x14ac:dyDescent="0.4">
      <c r="A15">
        <v>4107</v>
      </c>
      <c r="B15">
        <v>851.52724000000001</v>
      </c>
      <c r="C15">
        <v>565.68638899999996</v>
      </c>
      <c r="D15">
        <v>854.97708999999998</v>
      </c>
      <c r="E15">
        <v>559.21892600000001</v>
      </c>
      <c r="F15">
        <f t="shared" si="0"/>
        <v>3.4498499999999694</v>
      </c>
      <c r="G15">
        <f t="shared" si="1"/>
        <v>-6.4674629999999524</v>
      </c>
      <c r="H15" t="s">
        <v>10</v>
      </c>
      <c r="I15">
        <f t="shared" si="2"/>
        <v>95.943302743248324</v>
      </c>
      <c r="J15">
        <f t="shared" si="3"/>
        <v>26</v>
      </c>
      <c r="K15">
        <v>1</v>
      </c>
    </row>
    <row r="16" spans="1:17" x14ac:dyDescent="0.4">
      <c r="A16">
        <v>4133</v>
      </c>
      <c r="B16">
        <v>830.68951000000004</v>
      </c>
      <c r="C16">
        <v>555.64236500000004</v>
      </c>
      <c r="D16">
        <v>841.75093500000003</v>
      </c>
      <c r="E16">
        <v>563.10886600000003</v>
      </c>
      <c r="F16">
        <f t="shared" si="0"/>
        <v>11.061424999999986</v>
      </c>
      <c r="G16">
        <f t="shared" si="1"/>
        <v>7.4665009999999938</v>
      </c>
      <c r="H16" t="s">
        <v>9</v>
      </c>
      <c r="I16">
        <f t="shared" si="2"/>
        <v>90.649176301164161</v>
      </c>
      <c r="J16">
        <f t="shared" si="3"/>
        <v>19</v>
      </c>
      <c r="K16">
        <v>1</v>
      </c>
    </row>
    <row r="17" spans="1:17" x14ac:dyDescent="0.4">
      <c r="A17">
        <v>4152</v>
      </c>
      <c r="B17">
        <v>824.807365</v>
      </c>
      <c r="C17">
        <v>544.46716700000002</v>
      </c>
      <c r="D17">
        <v>829.30711099999996</v>
      </c>
      <c r="E17">
        <v>537.63524399999994</v>
      </c>
      <c r="F17">
        <f t="shared" si="0"/>
        <v>4.4997459999999592</v>
      </c>
      <c r="G17">
        <f t="shared" si="1"/>
        <v>-6.8319230000000744</v>
      </c>
      <c r="H17" t="s">
        <v>10</v>
      </c>
      <c r="I17">
        <f t="shared" si="2"/>
        <v>100.83406529476876</v>
      </c>
      <c r="J17">
        <f t="shared" si="3"/>
        <v>27</v>
      </c>
      <c r="K17">
        <v>1</v>
      </c>
    </row>
    <row r="18" spans="1:17" x14ac:dyDescent="0.4">
      <c r="A18">
        <v>4179</v>
      </c>
      <c r="B18">
        <v>815.57711600000005</v>
      </c>
      <c r="C18">
        <v>537.782962</v>
      </c>
      <c r="D18">
        <v>827.49951999999996</v>
      </c>
      <c r="E18">
        <v>549.37876600000004</v>
      </c>
      <c r="F18">
        <f t="shared" si="0"/>
        <v>11.922403999999915</v>
      </c>
      <c r="G18">
        <f t="shared" si="1"/>
        <v>11.595804000000044</v>
      </c>
      <c r="H18" t="s">
        <v>9</v>
      </c>
      <c r="I18">
        <f t="shared" si="2"/>
        <v>95.457731681211357</v>
      </c>
      <c r="J18">
        <f t="shared" si="3"/>
        <v>23</v>
      </c>
      <c r="K18">
        <v>1</v>
      </c>
    </row>
    <row r="19" spans="1:17" x14ac:dyDescent="0.4">
      <c r="A19">
        <v>4202</v>
      </c>
      <c r="B19">
        <v>822.03350899999998</v>
      </c>
      <c r="C19">
        <v>525.868201</v>
      </c>
      <c r="D19">
        <v>828.11863500000004</v>
      </c>
      <c r="E19">
        <v>518.28538200000003</v>
      </c>
      <c r="F19">
        <f t="shared" si="0"/>
        <v>6.0851260000000593</v>
      </c>
      <c r="G19">
        <f t="shared" si="1"/>
        <v>-7.5828189999999722</v>
      </c>
      <c r="H19" t="s">
        <v>10</v>
      </c>
      <c r="I19">
        <f t="shared" si="2"/>
        <v>90.142367703414962</v>
      </c>
      <c r="J19">
        <f t="shared" si="3"/>
        <v>29</v>
      </c>
      <c r="K19">
        <v>1</v>
      </c>
    </row>
    <row r="20" spans="1:17" x14ac:dyDescent="0.4">
      <c r="A20">
        <v>4231</v>
      </c>
      <c r="B20">
        <v>829.42542700000001</v>
      </c>
      <c r="C20">
        <v>514.10327199999995</v>
      </c>
      <c r="D20">
        <v>840.061104</v>
      </c>
      <c r="E20">
        <v>522.68181500000003</v>
      </c>
      <c r="F20">
        <f t="shared" si="0"/>
        <v>10.635676999999987</v>
      </c>
      <c r="G20">
        <f t="shared" si="1"/>
        <v>8.5785430000000815</v>
      </c>
      <c r="H20" t="s">
        <v>9</v>
      </c>
      <c r="I20">
        <f t="shared" si="2"/>
        <v>87.729226575609459</v>
      </c>
      <c r="J20">
        <f t="shared" si="3"/>
        <v>20</v>
      </c>
      <c r="K20">
        <v>1</v>
      </c>
    </row>
    <row r="21" spans="1:17" x14ac:dyDescent="0.4">
      <c r="A21">
        <v>4251</v>
      </c>
      <c r="B21">
        <v>836.04993400000001</v>
      </c>
      <c r="C21">
        <v>492.68609400000003</v>
      </c>
      <c r="D21">
        <v>843.03909399999998</v>
      </c>
      <c r="E21">
        <v>484.691126</v>
      </c>
      <c r="F21">
        <f t="shared" si="0"/>
        <v>6.9891599999999698</v>
      </c>
      <c r="G21">
        <f t="shared" si="1"/>
        <v>-7.9949680000000285</v>
      </c>
      <c r="H21" t="s">
        <v>10</v>
      </c>
      <c r="I21">
        <f t="shared" si="2"/>
        <v>87.833641852545185</v>
      </c>
      <c r="J21">
        <f t="shared" si="3"/>
        <v>22</v>
      </c>
      <c r="K21">
        <v>1</v>
      </c>
    </row>
    <row r="22" spans="1:17" x14ac:dyDescent="0.4">
      <c r="A22">
        <v>4273</v>
      </c>
      <c r="B22">
        <v>834.97240499999998</v>
      </c>
      <c r="C22">
        <v>475.09242</v>
      </c>
      <c r="D22">
        <v>848.74813900000004</v>
      </c>
      <c r="E22">
        <v>486.24517400000002</v>
      </c>
      <c r="F22">
        <f t="shared" si="0"/>
        <v>13.775734000000057</v>
      </c>
      <c r="G22">
        <f t="shared" si="1"/>
        <v>11.152754000000016</v>
      </c>
      <c r="H22" t="s">
        <v>9</v>
      </c>
      <c r="I22">
        <f t="shared" si="2"/>
        <v>86.806553490467977</v>
      </c>
      <c r="J22">
        <f t="shared" si="3"/>
        <v>20</v>
      </c>
      <c r="K22">
        <v>1</v>
      </c>
    </row>
    <row r="23" spans="1:17" x14ac:dyDescent="0.4">
      <c r="A23">
        <v>4293</v>
      </c>
      <c r="B23">
        <v>830.81267300000002</v>
      </c>
      <c r="C23">
        <v>458.12986000000001</v>
      </c>
      <c r="D23">
        <v>839.51029400000004</v>
      </c>
      <c r="E23">
        <v>448.53330399999999</v>
      </c>
      <c r="F23">
        <f t="shared" si="0"/>
        <v>8.6976210000000265</v>
      </c>
      <c r="G23">
        <f t="shared" si="1"/>
        <v>-9.596556000000021</v>
      </c>
      <c r="H23" t="s">
        <v>10</v>
      </c>
      <c r="I23">
        <f t="shared" si="2"/>
        <v>87.925719191168398</v>
      </c>
      <c r="J23">
        <f t="shared" si="3"/>
        <v>17</v>
      </c>
      <c r="K23">
        <v>1</v>
      </c>
    </row>
    <row r="24" spans="1:17" x14ac:dyDescent="0.4">
      <c r="A24">
        <v>4310</v>
      </c>
      <c r="B24">
        <v>818.22543399999995</v>
      </c>
      <c r="C24">
        <v>438.98862100000002</v>
      </c>
      <c r="D24">
        <v>829.67820099999994</v>
      </c>
      <c r="E24">
        <v>448.63704999999999</v>
      </c>
      <c r="F24">
        <f t="shared" si="0"/>
        <v>11.452766999999994</v>
      </c>
      <c r="G24">
        <f t="shared" si="1"/>
        <v>9.6484289999999646</v>
      </c>
      <c r="H24" t="s">
        <v>9</v>
      </c>
      <c r="I24">
        <f t="shared" si="2"/>
        <v>59.534197166358268</v>
      </c>
      <c r="J24">
        <f t="shared" si="3"/>
        <v>22</v>
      </c>
      <c r="K24">
        <v>1</v>
      </c>
    </row>
    <row r="25" spans="1:17" x14ac:dyDescent="0.4">
      <c r="A25">
        <v>4332</v>
      </c>
      <c r="B25">
        <v>797.68911900000001</v>
      </c>
      <c r="C25">
        <v>407.05033100000003</v>
      </c>
      <c r="D25">
        <v>814.07994199999996</v>
      </c>
      <c r="E25">
        <v>401.27126399999997</v>
      </c>
      <c r="F25">
        <f t="shared" si="0"/>
        <v>16.390822999999955</v>
      </c>
      <c r="G25">
        <f t="shared" si="1"/>
        <v>-5.7790670000000546</v>
      </c>
    </row>
    <row r="27" spans="1:17" x14ac:dyDescent="0.4">
      <c r="A27">
        <v>13487</v>
      </c>
      <c r="B27">
        <v>390.61697700000002</v>
      </c>
      <c r="C27">
        <v>489.37631499999998</v>
      </c>
      <c r="D27">
        <v>397.33138700000001</v>
      </c>
      <c r="E27">
        <v>496.36044099999998</v>
      </c>
      <c r="F27">
        <f t="shared" si="0"/>
        <v>6.7144099999999867</v>
      </c>
      <c r="G27">
        <f t="shared" si="1"/>
        <v>6.9841260000000034</v>
      </c>
      <c r="H27" t="s">
        <v>9</v>
      </c>
      <c r="I27">
        <f t="shared" si="2"/>
        <v>103.28254487299391</v>
      </c>
      <c r="J27">
        <f t="shared" si="3"/>
        <v>21</v>
      </c>
      <c r="K27">
        <v>2</v>
      </c>
      <c r="L27">
        <f>AVERAGE(I27:I35)</f>
        <v>75.279698807073004</v>
      </c>
      <c r="M27">
        <f>AVERAGE(J27,J29,J31,J33,J35)/120</f>
        <v>0.18000000000000002</v>
      </c>
      <c r="N27">
        <f>AVERAGE(J28,J30,J32,J34)/120</f>
        <v>0.40833333333333333</v>
      </c>
      <c r="O27">
        <f>1/(M27+N27)</f>
        <v>1.6997167138810196</v>
      </c>
      <c r="P27">
        <f>L27/M27</f>
        <v>418.22054892818329</v>
      </c>
      <c r="Q27">
        <f>L27/N27</f>
        <v>184.35844605813799</v>
      </c>
    </row>
    <row r="28" spans="1:17" x14ac:dyDescent="0.4">
      <c r="A28">
        <v>13508</v>
      </c>
      <c r="B28">
        <v>376.13902999999999</v>
      </c>
      <c r="C28">
        <v>480.75953399999997</v>
      </c>
      <c r="D28">
        <v>381.17483700000003</v>
      </c>
      <c r="E28">
        <v>472.95908100000003</v>
      </c>
      <c r="F28">
        <f t="shared" si="0"/>
        <v>5.0358070000000339</v>
      </c>
      <c r="G28">
        <f t="shared" si="1"/>
        <v>-7.8004529999999477</v>
      </c>
      <c r="H28" t="s">
        <v>10</v>
      </c>
      <c r="I28">
        <f t="shared" si="2"/>
        <v>92.925961167713282</v>
      </c>
      <c r="J28">
        <f t="shared" si="3"/>
        <v>43</v>
      </c>
      <c r="K28">
        <v>2</v>
      </c>
    </row>
    <row r="29" spans="1:17" x14ac:dyDescent="0.4">
      <c r="A29">
        <v>13551</v>
      </c>
      <c r="B29">
        <v>342.98662999999999</v>
      </c>
      <c r="C29">
        <v>464.07019200000002</v>
      </c>
      <c r="D29">
        <v>351.79929299999998</v>
      </c>
      <c r="E29">
        <v>470.419398</v>
      </c>
      <c r="F29">
        <f t="shared" si="0"/>
        <v>8.8126629999999864</v>
      </c>
      <c r="G29">
        <f t="shared" si="1"/>
        <v>6.349205999999981</v>
      </c>
      <c r="H29" t="s">
        <v>9</v>
      </c>
      <c r="I29">
        <f t="shared" si="2"/>
        <v>70.160717143096178</v>
      </c>
      <c r="J29">
        <f t="shared" si="3"/>
        <v>21</v>
      </c>
      <c r="K29">
        <v>2</v>
      </c>
    </row>
    <row r="30" spans="1:17" x14ac:dyDescent="0.4">
      <c r="A30">
        <v>13572</v>
      </c>
      <c r="B30">
        <v>337.00660800000003</v>
      </c>
      <c r="C30">
        <v>453.91146199999997</v>
      </c>
      <c r="D30">
        <v>344.56031999999999</v>
      </c>
      <c r="E30">
        <v>448.74139400000001</v>
      </c>
      <c r="F30">
        <f t="shared" si="0"/>
        <v>7.5537119999999618</v>
      </c>
      <c r="G30">
        <f t="shared" si="1"/>
        <v>-5.1700679999999579</v>
      </c>
      <c r="H30" t="s">
        <v>10</v>
      </c>
      <c r="I30">
        <f t="shared" si="2"/>
        <v>60.123834178645566</v>
      </c>
      <c r="J30">
        <f t="shared" si="3"/>
        <v>38</v>
      </c>
      <c r="K30">
        <v>2</v>
      </c>
    </row>
    <row r="31" spans="1:17" x14ac:dyDescent="0.4">
      <c r="A31">
        <v>13610</v>
      </c>
      <c r="B31">
        <v>337.84591</v>
      </c>
      <c r="C31">
        <v>438.85477300000002</v>
      </c>
      <c r="D31">
        <v>349.70103999999998</v>
      </c>
      <c r="E31">
        <v>444.56905799999998</v>
      </c>
      <c r="F31">
        <f t="shared" si="0"/>
        <v>11.855129999999974</v>
      </c>
      <c r="G31">
        <f t="shared" si="1"/>
        <v>5.7142849999999612</v>
      </c>
      <c r="H31" t="s">
        <v>9</v>
      </c>
      <c r="I31">
        <f t="shared" si="2"/>
        <v>71.633689243831114</v>
      </c>
      <c r="J31">
        <f t="shared" si="3"/>
        <v>22</v>
      </c>
      <c r="K31">
        <v>2</v>
      </c>
    </row>
    <row r="32" spans="1:17" x14ac:dyDescent="0.4">
      <c r="A32">
        <v>13632</v>
      </c>
      <c r="B32">
        <v>345.088258</v>
      </c>
      <c r="C32">
        <v>424.45883800000001</v>
      </c>
      <c r="D32">
        <v>350.87011100000001</v>
      </c>
      <c r="E32">
        <v>418.49259899999998</v>
      </c>
      <c r="F32">
        <f t="shared" si="0"/>
        <v>5.7818530000000123</v>
      </c>
      <c r="G32">
        <f t="shared" si="1"/>
        <v>-5.96623900000003</v>
      </c>
      <c r="H32" t="s">
        <v>10</v>
      </c>
      <c r="I32">
        <f t="shared" si="2"/>
        <v>79.340965381066525</v>
      </c>
      <c r="J32">
        <f t="shared" si="3"/>
        <v>48</v>
      </c>
      <c r="K32">
        <v>2</v>
      </c>
    </row>
    <row r="33" spans="1:17" x14ac:dyDescent="0.4">
      <c r="A33">
        <v>13680</v>
      </c>
      <c r="B33">
        <v>356.18568599999998</v>
      </c>
      <c r="C33">
        <v>404.14137699999998</v>
      </c>
      <c r="D33">
        <v>369.61450600000001</v>
      </c>
      <c r="E33">
        <v>413.01011</v>
      </c>
      <c r="F33">
        <f t="shared" si="0"/>
        <v>13.42882000000003</v>
      </c>
      <c r="G33">
        <f t="shared" si="1"/>
        <v>8.8687330000000202</v>
      </c>
      <c r="H33" t="s">
        <v>9</v>
      </c>
      <c r="I33">
        <f t="shared" si="2"/>
        <v>59.275811353591564</v>
      </c>
      <c r="J33">
        <f t="shared" si="3"/>
        <v>24</v>
      </c>
      <c r="K33">
        <v>2</v>
      </c>
    </row>
    <row r="34" spans="1:17" x14ac:dyDescent="0.4">
      <c r="A34">
        <v>13704</v>
      </c>
      <c r="B34">
        <v>353.57452699999999</v>
      </c>
      <c r="C34">
        <v>393.66014799999999</v>
      </c>
      <c r="D34">
        <v>365.23148900000001</v>
      </c>
      <c r="E34">
        <v>388.01640900000001</v>
      </c>
      <c r="F34">
        <f t="shared" si="0"/>
        <v>11.656962000000021</v>
      </c>
      <c r="G34">
        <f t="shared" si="1"/>
        <v>-5.6437389999999823</v>
      </c>
      <c r="H34" t="s">
        <v>10</v>
      </c>
      <c r="I34">
        <f t="shared" si="2"/>
        <v>69.176499900692065</v>
      </c>
      <c r="J34">
        <f t="shared" si="3"/>
        <v>67</v>
      </c>
      <c r="K34">
        <v>2</v>
      </c>
    </row>
    <row r="35" spans="1:17" x14ac:dyDescent="0.4">
      <c r="A35">
        <v>13771</v>
      </c>
      <c r="B35">
        <v>353.48127099999999</v>
      </c>
      <c r="C35">
        <v>380.67954800000001</v>
      </c>
      <c r="D35">
        <v>365.697767</v>
      </c>
      <c r="E35">
        <v>392.20890100000003</v>
      </c>
      <c r="F35">
        <f t="shared" si="0"/>
        <v>12.216496000000006</v>
      </c>
      <c r="G35">
        <f t="shared" si="1"/>
        <v>11.529353000000015</v>
      </c>
      <c r="H35" t="s">
        <v>9</v>
      </c>
      <c r="I35">
        <f t="shared" si="2"/>
        <v>71.597266022026943</v>
      </c>
      <c r="J35">
        <f t="shared" si="3"/>
        <v>20</v>
      </c>
      <c r="K35">
        <v>2</v>
      </c>
    </row>
    <row r="36" spans="1:17" x14ac:dyDescent="0.4">
      <c r="A36">
        <v>13791</v>
      </c>
      <c r="B36">
        <v>360.57571899999999</v>
      </c>
      <c r="C36">
        <v>377.963977</v>
      </c>
      <c r="D36">
        <v>372.84402399999999</v>
      </c>
      <c r="E36">
        <v>371.370656</v>
      </c>
      <c r="F36">
        <f t="shared" si="0"/>
        <v>12.268304999999998</v>
      </c>
      <c r="G36">
        <f t="shared" si="1"/>
        <v>-6.5933210000000031</v>
      </c>
    </row>
    <row r="38" spans="1:17" x14ac:dyDescent="0.4">
      <c r="A38">
        <v>5304</v>
      </c>
      <c r="B38">
        <v>318.79539899999997</v>
      </c>
      <c r="C38">
        <v>457.27270800000002</v>
      </c>
      <c r="D38">
        <v>328.68414100000001</v>
      </c>
      <c r="E38">
        <v>468.52034700000002</v>
      </c>
      <c r="F38">
        <f t="shared" si="0"/>
        <v>9.8887420000000361</v>
      </c>
      <c r="G38">
        <f t="shared" si="1"/>
        <v>11.247638999999992</v>
      </c>
      <c r="H38" t="s">
        <v>9</v>
      </c>
      <c r="I38">
        <f t="shared" si="2"/>
        <v>95.722855890625169</v>
      </c>
      <c r="J38">
        <f t="shared" si="3"/>
        <v>21</v>
      </c>
      <c r="K38">
        <v>3</v>
      </c>
      <c r="L38">
        <f>AVERAGE(I38:I45)</f>
        <v>86.074076735261272</v>
      </c>
      <c r="M38">
        <f>AVERAGE(J38,J40,J42,J44)/120</f>
        <v>0.18333333333333332</v>
      </c>
      <c r="N38">
        <f>AVERAGE(J39,J41,J43,J45)/120</f>
        <v>0.32291666666666669</v>
      </c>
      <c r="O38">
        <f>1/(M38+N38)</f>
        <v>1.9753086419753088</v>
      </c>
      <c r="P38">
        <f>L38/M38</f>
        <v>469.49496401051607</v>
      </c>
      <c r="Q38">
        <f>L38/N38</f>
        <v>266.55197956726067</v>
      </c>
    </row>
    <row r="39" spans="1:17" x14ac:dyDescent="0.4">
      <c r="A39">
        <v>5325</v>
      </c>
      <c r="B39">
        <v>304.01433300000002</v>
      </c>
      <c r="C39">
        <v>444.63073200000002</v>
      </c>
      <c r="D39">
        <v>311.71714200000002</v>
      </c>
      <c r="E39">
        <v>436.35767499999997</v>
      </c>
      <c r="F39">
        <f t="shared" si="0"/>
        <v>7.702809000000002</v>
      </c>
      <c r="G39">
        <f t="shared" si="1"/>
        <v>-8.2730570000000512</v>
      </c>
      <c r="H39" t="s">
        <v>10</v>
      </c>
      <c r="I39">
        <f t="shared" si="2"/>
        <v>85.685231685370852</v>
      </c>
      <c r="J39">
        <f t="shared" si="3"/>
        <v>32</v>
      </c>
      <c r="K39">
        <v>3</v>
      </c>
    </row>
    <row r="40" spans="1:17" x14ac:dyDescent="0.4">
      <c r="A40">
        <v>5357</v>
      </c>
      <c r="B40">
        <v>296.62380000000002</v>
      </c>
      <c r="C40">
        <v>434.40560499999998</v>
      </c>
      <c r="D40">
        <v>307.55346200000002</v>
      </c>
      <c r="E40">
        <v>443.143441</v>
      </c>
      <c r="F40">
        <f t="shared" si="0"/>
        <v>10.929662000000008</v>
      </c>
      <c r="G40">
        <f t="shared" si="1"/>
        <v>8.7378360000000157</v>
      </c>
      <c r="H40" t="s">
        <v>9</v>
      </c>
      <c r="I40">
        <f t="shared" si="2"/>
        <v>80.406287477982957</v>
      </c>
      <c r="J40">
        <f t="shared" si="3"/>
        <v>24</v>
      </c>
      <c r="K40">
        <v>3</v>
      </c>
    </row>
    <row r="41" spans="1:17" x14ac:dyDescent="0.4">
      <c r="A41">
        <v>5381</v>
      </c>
      <c r="B41">
        <v>301.30794100000003</v>
      </c>
      <c r="C41">
        <v>421.11293999999998</v>
      </c>
      <c r="D41">
        <v>308.282106</v>
      </c>
      <c r="E41">
        <v>414.884908</v>
      </c>
      <c r="F41">
        <f t="shared" si="0"/>
        <v>6.9741649999999709</v>
      </c>
      <c r="G41">
        <f t="shared" si="1"/>
        <v>-6.2280319999999847</v>
      </c>
      <c r="H41" t="s">
        <v>10</v>
      </c>
      <c r="I41">
        <f t="shared" si="2"/>
        <v>75.920616074099939</v>
      </c>
      <c r="J41">
        <f t="shared" si="3"/>
        <v>44</v>
      </c>
      <c r="K41">
        <v>3</v>
      </c>
    </row>
    <row r="42" spans="1:17" x14ac:dyDescent="0.4">
      <c r="A42">
        <v>5425</v>
      </c>
      <c r="B42">
        <v>304.01433300000002</v>
      </c>
      <c r="C42">
        <v>406.05411600000002</v>
      </c>
      <c r="D42">
        <v>320.04450300000002</v>
      </c>
      <c r="E42">
        <v>416.92993300000001</v>
      </c>
      <c r="F42">
        <f t="shared" si="0"/>
        <v>16.030169999999998</v>
      </c>
      <c r="G42">
        <f t="shared" si="1"/>
        <v>10.875816999999984</v>
      </c>
      <c r="H42" t="s">
        <v>9</v>
      </c>
      <c r="I42">
        <f t="shared" si="2"/>
        <v>84.322508065842882</v>
      </c>
      <c r="J42">
        <f t="shared" si="3"/>
        <v>21</v>
      </c>
      <c r="K42">
        <v>3</v>
      </c>
    </row>
    <row r="43" spans="1:17" x14ac:dyDescent="0.4">
      <c r="A43">
        <v>5446</v>
      </c>
      <c r="B43">
        <v>303.70205700000002</v>
      </c>
      <c r="C43">
        <v>403.17248999999998</v>
      </c>
      <c r="D43">
        <v>311.30077399999999</v>
      </c>
      <c r="E43">
        <v>394.06283100000002</v>
      </c>
      <c r="F43">
        <f t="shared" si="0"/>
        <v>7.5987169999999651</v>
      </c>
      <c r="G43">
        <f t="shared" si="1"/>
        <v>-9.1096589999999651</v>
      </c>
      <c r="H43" t="s">
        <v>10</v>
      </c>
      <c r="I43">
        <f t="shared" si="2"/>
        <v>87.217085777505091</v>
      </c>
      <c r="J43">
        <f t="shared" si="3"/>
        <v>42</v>
      </c>
      <c r="K43">
        <v>3</v>
      </c>
    </row>
    <row r="44" spans="1:17" x14ac:dyDescent="0.4">
      <c r="A44">
        <v>5488</v>
      </c>
      <c r="B44">
        <v>285.90747399999998</v>
      </c>
      <c r="C44">
        <v>392.44710900000001</v>
      </c>
      <c r="D44">
        <v>303.85756400000002</v>
      </c>
      <c r="E44">
        <v>405.99798399999997</v>
      </c>
      <c r="F44">
        <f t="shared" si="0"/>
        <v>17.950090000000046</v>
      </c>
      <c r="G44">
        <f t="shared" si="1"/>
        <v>13.550874999999962</v>
      </c>
      <c r="H44" t="s">
        <v>9</v>
      </c>
      <c r="I44">
        <f t="shared" si="2"/>
        <v>85.194558538613521</v>
      </c>
      <c r="J44">
        <f t="shared" si="3"/>
        <v>22</v>
      </c>
      <c r="K44">
        <v>3</v>
      </c>
    </row>
    <row r="45" spans="1:17" x14ac:dyDescent="0.4">
      <c r="A45">
        <v>5510</v>
      </c>
      <c r="B45">
        <v>285.90747399999998</v>
      </c>
      <c r="C45">
        <v>389.30727200000001</v>
      </c>
      <c r="D45">
        <v>294.78999199999998</v>
      </c>
      <c r="E45">
        <v>379.391997</v>
      </c>
      <c r="F45">
        <f t="shared" si="0"/>
        <v>8.8825180000000046</v>
      </c>
      <c r="G45">
        <f t="shared" si="1"/>
        <v>-9.9152750000000083</v>
      </c>
      <c r="H45" t="s">
        <v>10</v>
      </c>
      <c r="I45">
        <f t="shared" si="2"/>
        <v>94.123470372049695</v>
      </c>
      <c r="J45">
        <f t="shared" si="3"/>
        <v>37</v>
      </c>
      <c r="K45">
        <v>3</v>
      </c>
    </row>
    <row r="46" spans="1:17" x14ac:dyDescent="0.4">
      <c r="A46">
        <v>5547</v>
      </c>
      <c r="B46">
        <v>303.11735399999998</v>
      </c>
      <c r="C46">
        <v>384.10175199999998</v>
      </c>
      <c r="D46">
        <v>314.77565900000002</v>
      </c>
      <c r="E46">
        <v>396.16533700000002</v>
      </c>
      <c r="F46">
        <f t="shared" si="0"/>
        <v>11.658305000000041</v>
      </c>
      <c r="G46">
        <f t="shared" si="1"/>
        <v>12.063585000000046</v>
      </c>
    </row>
    <row r="48" spans="1:17" x14ac:dyDescent="0.4">
      <c r="A48">
        <v>248</v>
      </c>
      <c r="B48">
        <v>179.133375</v>
      </c>
      <c r="C48">
        <v>605.40694399999995</v>
      </c>
      <c r="D48">
        <v>190.947036</v>
      </c>
      <c r="E48">
        <v>613.70402100000001</v>
      </c>
      <c r="F48">
        <f t="shared" si="0"/>
        <v>11.813660999999996</v>
      </c>
      <c r="G48">
        <f t="shared" si="1"/>
        <v>8.2970770000000584</v>
      </c>
      <c r="H48" t="s">
        <v>9</v>
      </c>
      <c r="I48">
        <f t="shared" si="2"/>
        <v>76.14551418887315</v>
      </c>
      <c r="J48">
        <f t="shared" si="3"/>
        <v>18</v>
      </c>
      <c r="K48">
        <v>4</v>
      </c>
      <c r="L48">
        <f>AVERAGE(I48:I63)</f>
        <v>76.119917066599498</v>
      </c>
      <c r="M48">
        <f>AVERAGE(J48,J50,J52,J54,J56,J58,J60,J62)/120</f>
        <v>0.14895833333333333</v>
      </c>
      <c r="N48">
        <f>AVERAGE(J49,J51,J53,J55,J57,J59,J61,J63)/120</f>
        <v>0.22916666666666666</v>
      </c>
      <c r="O48">
        <f>1/(M48+N48)</f>
        <v>2.6446280991735538</v>
      </c>
      <c r="P48">
        <f>L48/M48</f>
        <v>511.01482785968892</v>
      </c>
      <c r="Q48">
        <f>L48/N48</f>
        <v>332.15963810879782</v>
      </c>
    </row>
    <row r="49" spans="1:11" x14ac:dyDescent="0.4">
      <c r="A49">
        <v>266</v>
      </c>
      <c r="B49">
        <v>176.68916899999999</v>
      </c>
      <c r="C49">
        <v>605.40694399999995</v>
      </c>
      <c r="D49">
        <v>185.24388999999999</v>
      </c>
      <c r="E49">
        <v>597.95363699999996</v>
      </c>
      <c r="F49">
        <f t="shared" si="0"/>
        <v>8.5547210000000007</v>
      </c>
      <c r="G49">
        <f t="shared" si="1"/>
        <v>-7.4533069999999952</v>
      </c>
      <c r="H49" t="s">
        <v>10</v>
      </c>
      <c r="I49">
        <f t="shared" si="2"/>
        <v>73.977947141461556</v>
      </c>
      <c r="J49">
        <f t="shared" si="3"/>
        <v>29</v>
      </c>
      <c r="K49">
        <v>4</v>
      </c>
    </row>
    <row r="50" spans="1:11" x14ac:dyDescent="0.4">
      <c r="A50">
        <v>295</v>
      </c>
      <c r="B50">
        <v>176.960748</v>
      </c>
      <c r="C50">
        <v>607.37574199999995</v>
      </c>
      <c r="D50">
        <v>186.737571</v>
      </c>
      <c r="E50">
        <v>613.70402100000001</v>
      </c>
      <c r="F50">
        <f t="shared" si="0"/>
        <v>9.7768230000000074</v>
      </c>
      <c r="G50">
        <f t="shared" si="1"/>
        <v>6.3282790000000659</v>
      </c>
      <c r="H50" t="s">
        <v>9</v>
      </c>
      <c r="I50">
        <f t="shared" si="2"/>
        <v>77.019329541849032</v>
      </c>
      <c r="J50">
        <f t="shared" si="3"/>
        <v>18</v>
      </c>
      <c r="K50">
        <v>4</v>
      </c>
    </row>
    <row r="51" spans="1:11" x14ac:dyDescent="0.4">
      <c r="A51">
        <v>313</v>
      </c>
      <c r="B51">
        <v>182.63516100000001</v>
      </c>
      <c r="C51">
        <v>600.06240400000002</v>
      </c>
      <c r="D51">
        <v>189.6962</v>
      </c>
      <c r="E51">
        <v>593.21848699999998</v>
      </c>
      <c r="F51">
        <f t="shared" si="0"/>
        <v>7.0610389999999938</v>
      </c>
      <c r="G51">
        <f t="shared" si="1"/>
        <v>-6.8439170000000331</v>
      </c>
      <c r="H51" t="s">
        <v>10</v>
      </c>
      <c r="I51">
        <f t="shared" si="2"/>
        <v>82.836259660189754</v>
      </c>
      <c r="J51">
        <f t="shared" si="3"/>
        <v>26</v>
      </c>
      <c r="K51">
        <v>4</v>
      </c>
    </row>
    <row r="52" spans="1:11" x14ac:dyDescent="0.4">
      <c r="A52">
        <v>339</v>
      </c>
      <c r="B52">
        <v>187.70462499999999</v>
      </c>
      <c r="C52">
        <v>597.15608299999997</v>
      </c>
      <c r="D52">
        <v>199.74460099999999</v>
      </c>
      <c r="E52">
        <v>606.81256900000005</v>
      </c>
      <c r="F52">
        <f t="shared" si="0"/>
        <v>12.039975999999996</v>
      </c>
      <c r="G52">
        <f t="shared" si="1"/>
        <v>9.6564860000000863</v>
      </c>
      <c r="H52" t="s">
        <v>9</v>
      </c>
      <c r="I52">
        <f t="shared" si="2"/>
        <v>75.045567599884123</v>
      </c>
      <c r="J52">
        <f t="shared" si="3"/>
        <v>17</v>
      </c>
      <c r="K52">
        <v>4</v>
      </c>
    </row>
    <row r="53" spans="1:11" x14ac:dyDescent="0.4">
      <c r="A53">
        <v>356</v>
      </c>
      <c r="B53">
        <v>188.79093800000001</v>
      </c>
      <c r="C53">
        <v>598.74987199999998</v>
      </c>
      <c r="D53">
        <v>197.209869</v>
      </c>
      <c r="E53">
        <v>592.56222100000002</v>
      </c>
      <c r="F53">
        <f t="shared" si="0"/>
        <v>8.4189309999999864</v>
      </c>
      <c r="G53">
        <f t="shared" si="1"/>
        <v>-6.1876509999999598</v>
      </c>
      <c r="H53" t="s">
        <v>10</v>
      </c>
      <c r="I53">
        <f t="shared" si="2"/>
        <v>70.375041014557056</v>
      </c>
      <c r="J53">
        <f t="shared" si="3"/>
        <v>27</v>
      </c>
      <c r="K53">
        <v>4</v>
      </c>
    </row>
    <row r="54" spans="1:11" x14ac:dyDescent="0.4">
      <c r="A54">
        <v>383</v>
      </c>
      <c r="B54">
        <v>188.15725499999999</v>
      </c>
      <c r="C54">
        <v>605.875046</v>
      </c>
      <c r="D54">
        <v>201.19301899999999</v>
      </c>
      <c r="E54">
        <v>614.68776100000002</v>
      </c>
      <c r="F54">
        <f t="shared" si="0"/>
        <v>13.035764</v>
      </c>
      <c r="G54">
        <f t="shared" si="1"/>
        <v>8.8127150000000256</v>
      </c>
      <c r="H54" t="s">
        <v>9</v>
      </c>
      <c r="I54">
        <f t="shared" si="2"/>
        <v>77.918033716664638</v>
      </c>
      <c r="J54">
        <f t="shared" si="3"/>
        <v>17</v>
      </c>
      <c r="K54">
        <v>4</v>
      </c>
    </row>
    <row r="55" spans="1:11" x14ac:dyDescent="0.4">
      <c r="A55">
        <v>400</v>
      </c>
      <c r="B55">
        <v>186.52778499999999</v>
      </c>
      <c r="C55">
        <v>604.56251399999996</v>
      </c>
      <c r="D55">
        <v>195.30882</v>
      </c>
      <c r="E55">
        <v>596.12480800000003</v>
      </c>
      <c r="F55">
        <f t="shared" si="0"/>
        <v>8.7810350000000028</v>
      </c>
      <c r="G55">
        <f t="shared" si="1"/>
        <v>-8.4377059999999346</v>
      </c>
      <c r="H55" t="s">
        <v>10</v>
      </c>
      <c r="I55">
        <f t="shared" si="2"/>
        <v>83.264446107621069</v>
      </c>
      <c r="J55">
        <f t="shared" si="3"/>
        <v>25</v>
      </c>
      <c r="K55">
        <v>4</v>
      </c>
    </row>
    <row r="56" spans="1:11" x14ac:dyDescent="0.4">
      <c r="A56">
        <v>425</v>
      </c>
      <c r="B56">
        <v>187.523572</v>
      </c>
      <c r="C56">
        <v>608.96887100000004</v>
      </c>
      <c r="D56">
        <v>201.10249300000001</v>
      </c>
      <c r="E56">
        <v>620.12539400000003</v>
      </c>
      <c r="F56">
        <f t="shared" si="0"/>
        <v>13.578921000000008</v>
      </c>
      <c r="G56">
        <f t="shared" si="1"/>
        <v>11.156522999999993</v>
      </c>
      <c r="H56" t="s">
        <v>9</v>
      </c>
      <c r="I56">
        <f t="shared" si="2"/>
        <v>84.787089014723634</v>
      </c>
      <c r="J56">
        <f t="shared" si="3"/>
        <v>18</v>
      </c>
      <c r="K56">
        <v>4</v>
      </c>
    </row>
    <row r="57" spans="1:11" x14ac:dyDescent="0.4">
      <c r="A57">
        <v>443</v>
      </c>
      <c r="B57">
        <v>203.99932999999999</v>
      </c>
      <c r="C57">
        <v>605.03127500000005</v>
      </c>
      <c r="D57">
        <v>212.418261</v>
      </c>
      <c r="E57">
        <v>596.49981700000001</v>
      </c>
      <c r="F57">
        <f t="shared" si="0"/>
        <v>8.4189310000000148</v>
      </c>
      <c r="G57">
        <f t="shared" si="1"/>
        <v>-8.5314580000000433</v>
      </c>
      <c r="H57" t="s">
        <v>10</v>
      </c>
      <c r="I57">
        <f t="shared" si="2"/>
        <v>79.207131680304457</v>
      </c>
      <c r="J57">
        <f t="shared" si="3"/>
        <v>24</v>
      </c>
      <c r="K57">
        <v>4</v>
      </c>
    </row>
    <row r="58" spans="1:11" x14ac:dyDescent="0.4">
      <c r="A58">
        <v>467</v>
      </c>
      <c r="B58">
        <v>225.36349799999999</v>
      </c>
      <c r="C58">
        <v>603.06247699999994</v>
      </c>
      <c r="D58">
        <v>239.213998</v>
      </c>
      <c r="E58">
        <v>612.34395400000005</v>
      </c>
      <c r="F58">
        <f t="shared" si="0"/>
        <v>13.850500000000011</v>
      </c>
      <c r="G58">
        <f t="shared" si="1"/>
        <v>9.281477000000109</v>
      </c>
      <c r="H58" t="s">
        <v>9</v>
      </c>
      <c r="I58">
        <f t="shared" si="2"/>
        <v>68.156742868368099</v>
      </c>
      <c r="J58">
        <f t="shared" si="3"/>
        <v>17</v>
      </c>
      <c r="K58">
        <v>4</v>
      </c>
    </row>
    <row r="59" spans="1:11" x14ac:dyDescent="0.4">
      <c r="A59">
        <v>484</v>
      </c>
      <c r="B59">
        <v>243.52888799999999</v>
      </c>
      <c r="C59">
        <v>596.50035400000002</v>
      </c>
      <c r="D59">
        <v>254.63342800000001</v>
      </c>
      <c r="E59">
        <v>588.91683599999999</v>
      </c>
      <c r="F59">
        <f t="shared" si="0"/>
        <v>11.104540000000014</v>
      </c>
      <c r="G59">
        <f t="shared" si="1"/>
        <v>-7.5835180000000264</v>
      </c>
      <c r="H59" t="s">
        <v>10</v>
      </c>
      <c r="I59">
        <f t="shared" si="2"/>
        <v>54.010511444308747</v>
      </c>
      <c r="J59">
        <f t="shared" si="3"/>
        <v>32</v>
      </c>
      <c r="K59">
        <v>4</v>
      </c>
    </row>
    <row r="60" spans="1:11" x14ac:dyDescent="0.4">
      <c r="A60">
        <v>516</v>
      </c>
      <c r="B60">
        <v>274.106606</v>
      </c>
      <c r="C60">
        <v>587.41679899999997</v>
      </c>
      <c r="D60">
        <v>289.71733599999999</v>
      </c>
      <c r="E60">
        <v>593.000269</v>
      </c>
      <c r="F60">
        <f t="shared" si="0"/>
        <v>15.61072999999999</v>
      </c>
      <c r="G60">
        <f t="shared" si="1"/>
        <v>5.5834700000000339</v>
      </c>
      <c r="H60" t="s">
        <v>9</v>
      </c>
      <c r="I60">
        <f t="shared" si="2"/>
        <v>73.286968961575539</v>
      </c>
      <c r="J60">
        <f t="shared" si="3"/>
        <v>19</v>
      </c>
      <c r="K60">
        <v>4</v>
      </c>
    </row>
    <row r="61" spans="1:11" x14ac:dyDescent="0.4">
      <c r="A61">
        <v>535</v>
      </c>
      <c r="B61">
        <v>285.05021099999999</v>
      </c>
      <c r="C61">
        <v>566.83296299999995</v>
      </c>
      <c r="D61">
        <v>293.09697799999998</v>
      </c>
      <c r="E61">
        <v>555.91602999999998</v>
      </c>
      <c r="F61">
        <f t="shared" si="0"/>
        <v>8.0467669999999885</v>
      </c>
      <c r="G61">
        <f t="shared" si="1"/>
        <v>-10.916932999999972</v>
      </c>
      <c r="H61" t="s">
        <v>10</v>
      </c>
      <c r="I61">
        <f t="shared" si="2"/>
        <v>92.314638406579448</v>
      </c>
      <c r="J61">
        <f t="shared" si="3"/>
        <v>32</v>
      </c>
      <c r="K61">
        <v>4</v>
      </c>
    </row>
    <row r="62" spans="1:11" x14ac:dyDescent="0.4">
      <c r="A62">
        <v>567</v>
      </c>
      <c r="B62">
        <v>308.30536999999998</v>
      </c>
      <c r="C62">
        <v>556.91605400000003</v>
      </c>
      <c r="D62">
        <v>321.82393999999999</v>
      </c>
      <c r="E62">
        <v>567.74965199999997</v>
      </c>
      <c r="F62">
        <f t="shared" si="0"/>
        <v>13.518570000000011</v>
      </c>
      <c r="G62">
        <f t="shared" si="1"/>
        <v>10.833597999999938</v>
      </c>
      <c r="H62" t="s">
        <v>9</v>
      </c>
      <c r="I62">
        <f t="shared" si="2"/>
        <v>75.410220506467567</v>
      </c>
      <c r="J62">
        <f t="shared" si="3"/>
        <v>19</v>
      </c>
      <c r="K62">
        <v>4</v>
      </c>
    </row>
    <row r="63" spans="1:11" x14ac:dyDescent="0.4">
      <c r="A63">
        <v>586</v>
      </c>
      <c r="B63">
        <v>327.36456399999997</v>
      </c>
      <c r="C63">
        <v>545.16037600000004</v>
      </c>
      <c r="D63">
        <v>344.72174100000001</v>
      </c>
      <c r="E63">
        <v>532.22178799999995</v>
      </c>
      <c r="F63">
        <f t="shared" si="0"/>
        <v>17.357177000000036</v>
      </c>
      <c r="G63">
        <f t="shared" si="1"/>
        <v>-12.938588000000095</v>
      </c>
      <c r="H63" t="s">
        <v>10</v>
      </c>
      <c r="I63">
        <f t="shared" si="2"/>
        <v>74.163231212163936</v>
      </c>
      <c r="J63">
        <f t="shared" si="3"/>
        <v>25</v>
      </c>
      <c r="K63">
        <v>4</v>
      </c>
    </row>
    <row r="64" spans="1:11" x14ac:dyDescent="0.4">
      <c r="A64">
        <v>611</v>
      </c>
      <c r="B64">
        <v>391.19786299999998</v>
      </c>
      <c r="C64">
        <v>548.49519299999997</v>
      </c>
      <c r="D64">
        <v>410.75206100000003</v>
      </c>
      <c r="E64">
        <v>563.47864100000004</v>
      </c>
      <c r="F64">
        <f t="shared" si="0"/>
        <v>19.554198000000042</v>
      </c>
      <c r="G64">
        <f t="shared" si="1"/>
        <v>14.983448000000067</v>
      </c>
    </row>
    <row r="66" spans="1:17" x14ac:dyDescent="0.4">
      <c r="A66">
        <v>193</v>
      </c>
      <c r="B66">
        <v>634.83147499999995</v>
      </c>
      <c r="C66">
        <v>955.30602099999999</v>
      </c>
      <c r="D66">
        <v>641.95869800000003</v>
      </c>
      <c r="E66">
        <v>939.11812599999996</v>
      </c>
      <c r="F66">
        <f t="shared" ref="F66:F124" si="4">D66-B66</f>
        <v>7.1272230000000718</v>
      </c>
      <c r="G66">
        <f t="shared" ref="G66:G124" si="5">E66-C66</f>
        <v>-16.187895000000026</v>
      </c>
      <c r="H66" t="s">
        <v>10</v>
      </c>
      <c r="I66">
        <f t="shared" ref="I66:I123" si="6">DEGREES(ACOS(SUMPRODUCT(F66:G66,F67:G67)/SQRT(SUMSQ(F66:G66))/SQRT(SUMSQ(F67:G67))))</f>
        <v>97.397140134040512</v>
      </c>
      <c r="J66">
        <f t="shared" ref="J66:J123" si="7">A67-A66</f>
        <v>29</v>
      </c>
      <c r="K66">
        <v>5</v>
      </c>
      <c r="L66">
        <f>AVERAGE(I66:I73)</f>
        <v>90.500252047558718</v>
      </c>
      <c r="M66">
        <f>AVERAGE(J67,J69,J71,J73)/120</f>
        <v>0.2</v>
      </c>
      <c r="N66">
        <f>AVERAGE(J66,J68,J70,J72)/120</f>
        <v>0.22916666666666666</v>
      </c>
      <c r="O66">
        <f>1/(M66+N66)</f>
        <v>2.3300970873786406</v>
      </c>
      <c r="P66">
        <f>L66/M66</f>
        <v>452.50126023779359</v>
      </c>
      <c r="Q66">
        <f>L66/N66</f>
        <v>394.91019075298351</v>
      </c>
    </row>
    <row r="67" spans="1:17" x14ac:dyDescent="0.4">
      <c r="A67">
        <v>222</v>
      </c>
      <c r="B67">
        <v>627.09767899999997</v>
      </c>
      <c r="C67">
        <v>945.18858599999999</v>
      </c>
      <c r="D67">
        <v>641.20048299999996</v>
      </c>
      <c r="E67">
        <v>953.716138</v>
      </c>
      <c r="F67">
        <f t="shared" si="4"/>
        <v>14.102803999999992</v>
      </c>
      <c r="G67">
        <f t="shared" si="5"/>
        <v>8.5275520000000142</v>
      </c>
      <c r="H67" t="s">
        <v>9</v>
      </c>
      <c r="I67">
        <f t="shared" si="6"/>
        <v>93.100217723544532</v>
      </c>
      <c r="J67">
        <f t="shared" si="7"/>
        <v>24</v>
      </c>
      <c r="K67">
        <v>5</v>
      </c>
    </row>
    <row r="68" spans="1:17" x14ac:dyDescent="0.4">
      <c r="A68">
        <v>246</v>
      </c>
      <c r="B68">
        <v>638.47090800000001</v>
      </c>
      <c r="C68">
        <v>923.65290400000004</v>
      </c>
      <c r="D68">
        <v>648.02441999999996</v>
      </c>
      <c r="E68">
        <v>905.730592</v>
      </c>
      <c r="F68">
        <f t="shared" si="4"/>
        <v>9.5535119999999552</v>
      </c>
      <c r="G68">
        <f t="shared" si="5"/>
        <v>-17.922312000000034</v>
      </c>
      <c r="H68" t="s">
        <v>10</v>
      </c>
      <c r="I68">
        <f t="shared" si="6"/>
        <v>79.798159072379008</v>
      </c>
      <c r="J68">
        <f t="shared" si="7"/>
        <v>24</v>
      </c>
      <c r="K68">
        <v>5</v>
      </c>
    </row>
    <row r="69" spans="1:17" x14ac:dyDescent="0.4">
      <c r="A69">
        <v>270</v>
      </c>
      <c r="B69">
        <v>653.02864</v>
      </c>
      <c r="C69">
        <v>898.79292199999998</v>
      </c>
      <c r="D69">
        <v>674.56195300000002</v>
      </c>
      <c r="E69">
        <v>905.730592</v>
      </c>
      <c r="F69">
        <f t="shared" si="4"/>
        <v>21.533313000000021</v>
      </c>
      <c r="G69">
        <f t="shared" si="5"/>
        <v>6.9376700000000255</v>
      </c>
      <c r="H69" t="s">
        <v>9</v>
      </c>
      <c r="I69">
        <f t="shared" si="6"/>
        <v>102.7709248587522</v>
      </c>
      <c r="J69">
        <f t="shared" si="7"/>
        <v>23</v>
      </c>
      <c r="K69">
        <v>5</v>
      </c>
    </row>
    <row r="70" spans="1:17" x14ac:dyDescent="0.4">
      <c r="A70">
        <v>293</v>
      </c>
      <c r="B70">
        <v>668.43556699999999</v>
      </c>
      <c r="C70">
        <v>866.78896699999996</v>
      </c>
      <c r="D70">
        <v>670.32268099999999</v>
      </c>
      <c r="E70">
        <v>845.59053200000005</v>
      </c>
      <c r="F70">
        <f t="shared" si="4"/>
        <v>1.8871139999999968</v>
      </c>
      <c r="G70">
        <f t="shared" si="5"/>
        <v>-21.198434999999904</v>
      </c>
      <c r="H70" t="s">
        <v>10</v>
      </c>
      <c r="I70">
        <f t="shared" si="6"/>
        <v>104.1262766820529</v>
      </c>
      <c r="J70">
        <f t="shared" si="7"/>
        <v>30</v>
      </c>
      <c r="K70">
        <v>5</v>
      </c>
    </row>
    <row r="71" spans="1:17" x14ac:dyDescent="0.4">
      <c r="A71">
        <v>323</v>
      </c>
      <c r="B71">
        <v>703.05763100000001</v>
      </c>
      <c r="C71">
        <v>819.35969699999998</v>
      </c>
      <c r="D71">
        <v>727.23398399999996</v>
      </c>
      <c r="E71">
        <v>827.78514199999995</v>
      </c>
      <c r="F71">
        <f t="shared" si="4"/>
        <v>24.176352999999949</v>
      </c>
      <c r="G71">
        <f t="shared" si="5"/>
        <v>8.4254449999999679</v>
      </c>
      <c r="H71" t="s">
        <v>9</v>
      </c>
      <c r="I71">
        <f t="shared" si="6"/>
        <v>80.863073141796107</v>
      </c>
      <c r="J71">
        <f t="shared" si="7"/>
        <v>25</v>
      </c>
      <c r="K71">
        <v>5</v>
      </c>
    </row>
    <row r="72" spans="1:17" x14ac:dyDescent="0.4">
      <c r="A72">
        <v>348</v>
      </c>
      <c r="B72">
        <v>720.04060100000004</v>
      </c>
      <c r="C72">
        <v>781.51147100000003</v>
      </c>
      <c r="D72">
        <v>730.26496199999997</v>
      </c>
      <c r="E72">
        <v>762.56267700000001</v>
      </c>
      <c r="F72">
        <f t="shared" si="4"/>
        <v>10.224360999999931</v>
      </c>
      <c r="G72">
        <f t="shared" si="5"/>
        <v>-18.948794000000021</v>
      </c>
      <c r="H72" t="s">
        <v>10</v>
      </c>
      <c r="I72">
        <f t="shared" si="6"/>
        <v>83.529932638375371</v>
      </c>
      <c r="J72">
        <f t="shared" si="7"/>
        <v>27</v>
      </c>
      <c r="K72">
        <v>5</v>
      </c>
    </row>
    <row r="73" spans="1:17" x14ac:dyDescent="0.4">
      <c r="A73">
        <v>375</v>
      </c>
      <c r="B73">
        <v>732.82105200000001</v>
      </c>
      <c r="C73">
        <v>750.51665800000001</v>
      </c>
      <c r="D73">
        <v>758.09794399999998</v>
      </c>
      <c r="E73">
        <v>760.66779699999995</v>
      </c>
      <c r="F73">
        <f t="shared" si="4"/>
        <v>25.276891999999975</v>
      </c>
      <c r="G73">
        <f t="shared" si="5"/>
        <v>10.151138999999944</v>
      </c>
      <c r="H73" t="s">
        <v>9</v>
      </c>
      <c r="I73">
        <f t="shared" si="6"/>
        <v>82.41629212952904</v>
      </c>
      <c r="J73">
        <f t="shared" si="7"/>
        <v>24</v>
      </c>
      <c r="K73">
        <v>5</v>
      </c>
    </row>
    <row r="74" spans="1:17" x14ac:dyDescent="0.4">
      <c r="A74">
        <v>399</v>
      </c>
      <c r="B74">
        <v>737.47824600000001</v>
      </c>
      <c r="C74">
        <v>741.87117699999999</v>
      </c>
      <c r="D74">
        <v>751.615634</v>
      </c>
      <c r="E74">
        <v>716.84673799999996</v>
      </c>
      <c r="F74">
        <f t="shared" si="4"/>
        <v>14.137387999999987</v>
      </c>
      <c r="G74">
        <f t="shared" si="5"/>
        <v>-25.024439000000029</v>
      </c>
    </row>
    <row r="76" spans="1:17" x14ac:dyDescent="0.4">
      <c r="A76">
        <v>7323</v>
      </c>
      <c r="B76">
        <v>748.690787</v>
      </c>
      <c r="C76">
        <v>705.19783199999995</v>
      </c>
      <c r="D76">
        <v>762.19471499999997</v>
      </c>
      <c r="E76">
        <v>716.61607900000001</v>
      </c>
      <c r="F76">
        <f t="shared" si="4"/>
        <v>13.503927999999974</v>
      </c>
      <c r="G76">
        <f t="shared" si="5"/>
        <v>11.418247000000065</v>
      </c>
      <c r="H76" t="s">
        <v>9</v>
      </c>
      <c r="I76">
        <f t="shared" si="6"/>
        <v>92.962684712800282</v>
      </c>
      <c r="J76">
        <f t="shared" si="7"/>
        <v>23</v>
      </c>
      <c r="K76">
        <v>6</v>
      </c>
      <c r="L76">
        <f>AVERAGE(I76:I83)</f>
        <v>82.869988675733126</v>
      </c>
      <c r="M76">
        <f>AVERAGE(J76,J78,J80,J82)/120</f>
        <v>0.1875</v>
      </c>
      <c r="N76">
        <f>AVERAGE(J77,J79,J81,J83)/120</f>
        <v>0.26458333333333334</v>
      </c>
      <c r="O76">
        <f>1/(M76+N76)</f>
        <v>2.2119815668202767</v>
      </c>
      <c r="P76">
        <f>L76/M76</f>
        <v>441.97327293724334</v>
      </c>
      <c r="Q76">
        <f>L76/N76</f>
        <v>313.20940601851891</v>
      </c>
    </row>
    <row r="77" spans="1:17" x14ac:dyDescent="0.4">
      <c r="A77">
        <v>7346</v>
      </c>
      <c r="B77">
        <v>746.316281</v>
      </c>
      <c r="C77">
        <v>713.49422900000002</v>
      </c>
      <c r="D77">
        <v>752.76496599999996</v>
      </c>
      <c r="E77">
        <v>705.01485500000001</v>
      </c>
      <c r="F77">
        <f t="shared" si="4"/>
        <v>6.4486849999999549</v>
      </c>
      <c r="G77">
        <f t="shared" si="5"/>
        <v>-8.4793740000000071</v>
      </c>
      <c r="H77" t="s">
        <v>10</v>
      </c>
      <c r="I77">
        <f t="shared" si="6"/>
        <v>80.535879940225499</v>
      </c>
      <c r="J77">
        <f t="shared" si="7"/>
        <v>34</v>
      </c>
      <c r="K77">
        <v>6</v>
      </c>
    </row>
    <row r="78" spans="1:17" x14ac:dyDescent="0.4">
      <c r="A78">
        <v>7380</v>
      </c>
      <c r="B78">
        <v>736.93057199999998</v>
      </c>
      <c r="C78">
        <v>720.43189800000005</v>
      </c>
      <c r="D78">
        <v>750.33872799999995</v>
      </c>
      <c r="E78">
        <v>727.49804300000005</v>
      </c>
      <c r="F78">
        <f t="shared" si="4"/>
        <v>13.408155999999963</v>
      </c>
      <c r="G78">
        <f t="shared" si="5"/>
        <v>7.0661450000000059</v>
      </c>
      <c r="H78" t="s">
        <v>9</v>
      </c>
      <c r="I78">
        <f t="shared" si="6"/>
        <v>82.450750265393239</v>
      </c>
      <c r="J78">
        <f t="shared" si="7"/>
        <v>22</v>
      </c>
      <c r="K78">
        <v>6</v>
      </c>
    </row>
    <row r="79" spans="1:17" x14ac:dyDescent="0.4">
      <c r="A79">
        <v>7402</v>
      </c>
      <c r="B79">
        <v>731.95039999999995</v>
      </c>
      <c r="C79">
        <v>723.90073299999995</v>
      </c>
      <c r="D79">
        <v>739.10141699999997</v>
      </c>
      <c r="E79">
        <v>713.81541700000002</v>
      </c>
      <c r="F79">
        <f t="shared" si="4"/>
        <v>7.1510170000000244</v>
      </c>
      <c r="G79">
        <f t="shared" si="5"/>
        <v>-10.085315999999921</v>
      </c>
      <c r="H79" t="s">
        <v>10</v>
      </c>
      <c r="I79">
        <f t="shared" si="6"/>
        <v>90.799480408150956</v>
      </c>
      <c r="J79">
        <f t="shared" si="7"/>
        <v>32</v>
      </c>
      <c r="K79">
        <v>6</v>
      </c>
    </row>
    <row r="80" spans="1:17" x14ac:dyDescent="0.4">
      <c r="A80">
        <v>7434</v>
      </c>
      <c r="B80">
        <v>723.51422500000001</v>
      </c>
      <c r="C80">
        <v>729.359196</v>
      </c>
      <c r="D80">
        <v>737.58924100000002</v>
      </c>
      <c r="E80">
        <v>739.63722399999995</v>
      </c>
      <c r="F80">
        <f t="shared" si="4"/>
        <v>14.075016000000005</v>
      </c>
      <c r="G80">
        <f t="shared" si="5"/>
        <v>10.278027999999949</v>
      </c>
      <c r="H80" t="s">
        <v>9</v>
      </c>
      <c r="I80">
        <f t="shared" si="6"/>
        <v>77.066588915975728</v>
      </c>
      <c r="J80">
        <f t="shared" si="7"/>
        <v>23</v>
      </c>
      <c r="K80">
        <v>6</v>
      </c>
    </row>
    <row r="81" spans="1:17" x14ac:dyDescent="0.4">
      <c r="A81">
        <v>7457</v>
      </c>
      <c r="B81">
        <v>719.82520899999997</v>
      </c>
      <c r="C81">
        <v>733.18490599999996</v>
      </c>
      <c r="D81">
        <v>728.45183099999997</v>
      </c>
      <c r="E81">
        <v>725.70478500000002</v>
      </c>
      <c r="F81">
        <f t="shared" si="4"/>
        <v>8.6266219999999976</v>
      </c>
      <c r="G81">
        <f t="shared" si="5"/>
        <v>-7.4801209999999401</v>
      </c>
      <c r="H81" t="s">
        <v>10</v>
      </c>
      <c r="I81">
        <f t="shared" si="6"/>
        <v>76.21848997211292</v>
      </c>
      <c r="J81">
        <f t="shared" si="7"/>
        <v>32</v>
      </c>
      <c r="K81">
        <v>6</v>
      </c>
    </row>
    <row r="82" spans="1:17" x14ac:dyDescent="0.4">
      <c r="A82">
        <v>7489</v>
      </c>
      <c r="B82">
        <v>711.50615800000003</v>
      </c>
      <c r="C82">
        <v>740.50157899999999</v>
      </c>
      <c r="D82">
        <v>728.86030000000005</v>
      </c>
      <c r="E82">
        <v>752.78445799999997</v>
      </c>
      <c r="F82">
        <f t="shared" si="4"/>
        <v>17.354142000000024</v>
      </c>
      <c r="G82">
        <f t="shared" si="5"/>
        <v>12.28287899999998</v>
      </c>
      <c r="H82" t="s">
        <v>9</v>
      </c>
      <c r="I82">
        <f t="shared" si="6"/>
        <v>83.43141241162381</v>
      </c>
      <c r="J82">
        <f t="shared" si="7"/>
        <v>22</v>
      </c>
      <c r="K82">
        <v>6</v>
      </c>
    </row>
    <row r="83" spans="1:17" x14ac:dyDescent="0.4">
      <c r="A83">
        <v>7511</v>
      </c>
      <c r="B83">
        <v>702.42550200000005</v>
      </c>
      <c r="C83">
        <v>744.86656900000003</v>
      </c>
      <c r="D83">
        <v>712.111535</v>
      </c>
      <c r="E83">
        <v>734.05560600000001</v>
      </c>
      <c r="F83">
        <f t="shared" si="4"/>
        <v>9.6860329999999522</v>
      </c>
      <c r="G83">
        <f t="shared" si="5"/>
        <v>-10.810963000000015</v>
      </c>
      <c r="H83" t="s">
        <v>10</v>
      </c>
      <c r="I83">
        <f t="shared" si="6"/>
        <v>79.494622779582571</v>
      </c>
      <c r="J83">
        <f t="shared" si="7"/>
        <v>29</v>
      </c>
      <c r="K83">
        <v>6</v>
      </c>
    </row>
    <row r="84" spans="1:17" x14ac:dyDescent="0.4">
      <c r="A84">
        <v>7540</v>
      </c>
      <c r="B84">
        <v>686.64106300000003</v>
      </c>
      <c r="C84">
        <v>750.31536200000005</v>
      </c>
      <c r="D84">
        <v>705.89354800000001</v>
      </c>
      <c r="E84">
        <v>762.045568</v>
      </c>
      <c r="F84">
        <f t="shared" si="4"/>
        <v>19.252484999999979</v>
      </c>
      <c r="G84">
        <f t="shared" si="5"/>
        <v>11.730205999999953</v>
      </c>
    </row>
    <row r="86" spans="1:17" x14ac:dyDescent="0.4">
      <c r="A86">
        <v>10300</v>
      </c>
      <c r="B86">
        <v>316.16625099999999</v>
      </c>
      <c r="C86">
        <v>410.491086</v>
      </c>
      <c r="D86">
        <v>327.88228199999998</v>
      </c>
      <c r="E86">
        <v>404.11050499999999</v>
      </c>
      <c r="F86">
        <f t="shared" si="4"/>
        <v>11.716030999999987</v>
      </c>
      <c r="G86">
        <f t="shared" si="5"/>
        <v>-6.3805810000000065</v>
      </c>
      <c r="H86" t="s">
        <v>10</v>
      </c>
      <c r="I86">
        <f t="shared" si="6"/>
        <v>63.756666924124467</v>
      </c>
      <c r="J86">
        <f t="shared" si="7"/>
        <v>29</v>
      </c>
      <c r="K86">
        <v>7</v>
      </c>
      <c r="L86">
        <f>AVERAGE(I86:I89)</f>
        <v>66.672022002856707</v>
      </c>
      <c r="M86">
        <f>AVERAGE(J87,J89)/120</f>
        <v>0.15</v>
      </c>
      <c r="N86">
        <f>AVERAGE(J86,J88)/120</f>
        <v>0.24166666666666667</v>
      </c>
      <c r="O86">
        <f>1/(M86+N86)</f>
        <v>2.5531914893617023</v>
      </c>
      <c r="P86">
        <f>L86/M86</f>
        <v>444.48014668571142</v>
      </c>
      <c r="Q86">
        <f>L86/N86</f>
        <v>275.88422897733807</v>
      </c>
    </row>
    <row r="87" spans="1:17" x14ac:dyDescent="0.4">
      <c r="A87">
        <v>10329</v>
      </c>
      <c r="B87">
        <v>318.622839</v>
      </c>
      <c r="C87">
        <v>409.19647600000002</v>
      </c>
      <c r="D87">
        <v>329.77196500000002</v>
      </c>
      <c r="E87">
        <v>417.05661099999998</v>
      </c>
      <c r="F87">
        <f t="shared" si="4"/>
        <v>11.149126000000024</v>
      </c>
      <c r="G87">
        <f t="shared" si="5"/>
        <v>7.860134999999957</v>
      </c>
      <c r="H87" t="s">
        <v>9</v>
      </c>
      <c r="I87">
        <f t="shared" si="6"/>
        <v>62.97287308220659</v>
      </c>
      <c r="J87">
        <f t="shared" si="7"/>
        <v>18</v>
      </c>
      <c r="K87">
        <v>7</v>
      </c>
    </row>
    <row r="88" spans="1:17" x14ac:dyDescent="0.4">
      <c r="A88">
        <v>10347</v>
      </c>
      <c r="B88">
        <v>318.150418</v>
      </c>
      <c r="C88">
        <v>410.491086</v>
      </c>
      <c r="D88">
        <v>326.74847299999999</v>
      </c>
      <c r="E88">
        <v>405.95994899999999</v>
      </c>
      <c r="F88">
        <f t="shared" si="4"/>
        <v>8.598054999999988</v>
      </c>
      <c r="G88">
        <f t="shared" si="5"/>
        <v>-4.5311370000000011</v>
      </c>
      <c r="H88" t="s">
        <v>10</v>
      </c>
      <c r="I88">
        <f t="shared" si="6"/>
        <v>52.625448779839132</v>
      </c>
      <c r="J88">
        <f t="shared" si="7"/>
        <v>29</v>
      </c>
      <c r="K88">
        <v>7</v>
      </c>
    </row>
    <row r="89" spans="1:17" x14ac:dyDescent="0.4">
      <c r="A89">
        <v>10376</v>
      </c>
      <c r="B89">
        <v>308.32406900000001</v>
      </c>
      <c r="C89">
        <v>410.121197</v>
      </c>
      <c r="D89">
        <v>327.504346</v>
      </c>
      <c r="E89">
        <v>418.99852700000002</v>
      </c>
      <c r="F89">
        <f t="shared" si="4"/>
        <v>19.18027699999999</v>
      </c>
      <c r="G89">
        <f t="shared" si="5"/>
        <v>8.877330000000029</v>
      </c>
      <c r="H89" t="s">
        <v>9</v>
      </c>
      <c r="I89">
        <f t="shared" si="6"/>
        <v>87.333099225256618</v>
      </c>
      <c r="J89">
        <f t="shared" si="7"/>
        <v>18</v>
      </c>
      <c r="K89">
        <v>7</v>
      </c>
    </row>
    <row r="90" spans="1:17" x14ac:dyDescent="0.4">
      <c r="A90">
        <v>10394</v>
      </c>
      <c r="B90">
        <v>298.11978399999998</v>
      </c>
      <c r="C90">
        <v>413.080307</v>
      </c>
      <c r="D90">
        <v>305.67851400000001</v>
      </c>
      <c r="E90">
        <v>398.56217400000003</v>
      </c>
      <c r="F90">
        <f t="shared" si="4"/>
        <v>7.5587300000000255</v>
      </c>
      <c r="G90">
        <f t="shared" si="5"/>
        <v>-14.518132999999978</v>
      </c>
    </row>
    <row r="92" spans="1:17" x14ac:dyDescent="0.4">
      <c r="A92">
        <v>5304</v>
      </c>
      <c r="B92">
        <v>314.48383000000001</v>
      </c>
      <c r="C92">
        <v>460.87501700000001</v>
      </c>
      <c r="D92">
        <v>326.128421</v>
      </c>
      <c r="E92">
        <v>467.37766599999998</v>
      </c>
      <c r="F92">
        <f t="shared" si="4"/>
        <v>11.644590999999991</v>
      </c>
      <c r="G92">
        <f t="shared" si="5"/>
        <v>6.5026489999999626</v>
      </c>
      <c r="H92" t="s">
        <v>9</v>
      </c>
      <c r="I92">
        <f t="shared" si="6"/>
        <v>76.403645005298031</v>
      </c>
      <c r="J92">
        <f t="shared" si="7"/>
        <v>23</v>
      </c>
      <c r="K92">
        <v>8</v>
      </c>
      <c r="L92">
        <f>AVERAGE(I92:I99)</f>
        <v>83.789598115227093</v>
      </c>
      <c r="M92">
        <f>AVERAGE(J92,J94,J96,J98)/120</f>
        <v>0.17916666666666667</v>
      </c>
      <c r="N92">
        <f>AVERAGE(J93,J95,J97,J99)/120</f>
        <v>0.33333333333333331</v>
      </c>
      <c r="O92">
        <f>1/(M92+N92)</f>
        <v>1.9512195121951221</v>
      </c>
      <c r="P92">
        <f>L92/M92</f>
        <v>467.66287320126747</v>
      </c>
      <c r="Q92">
        <f>L92/N92</f>
        <v>251.36879434568129</v>
      </c>
    </row>
    <row r="93" spans="1:17" x14ac:dyDescent="0.4">
      <c r="A93">
        <v>5327</v>
      </c>
      <c r="B93">
        <v>304.25684200000001</v>
      </c>
      <c r="C93">
        <v>444.98997400000002</v>
      </c>
      <c r="D93">
        <v>311.64862499999998</v>
      </c>
      <c r="E93">
        <v>437.00100600000002</v>
      </c>
      <c r="F93">
        <f t="shared" si="4"/>
        <v>7.3917829999999753</v>
      </c>
      <c r="G93">
        <f t="shared" si="5"/>
        <v>-7.9889679999999998</v>
      </c>
      <c r="H93" t="s">
        <v>10</v>
      </c>
      <c r="I93">
        <f t="shared" si="6"/>
        <v>83.213907759074644</v>
      </c>
      <c r="J93">
        <f t="shared" si="7"/>
        <v>29</v>
      </c>
      <c r="K93">
        <v>8</v>
      </c>
    </row>
    <row r="94" spans="1:17" x14ac:dyDescent="0.4">
      <c r="A94">
        <v>5356</v>
      </c>
      <c r="B94">
        <v>297.06757199999998</v>
      </c>
      <c r="C94">
        <v>434.86442099999999</v>
      </c>
      <c r="D94">
        <v>309.21845000000002</v>
      </c>
      <c r="E94">
        <v>443.68944499999998</v>
      </c>
      <c r="F94">
        <f t="shared" si="4"/>
        <v>12.150878000000034</v>
      </c>
      <c r="G94">
        <f t="shared" si="5"/>
        <v>8.8250239999999849</v>
      </c>
      <c r="H94" t="s">
        <v>9</v>
      </c>
      <c r="I94">
        <f t="shared" si="6"/>
        <v>86.07704442443891</v>
      </c>
      <c r="J94">
        <f t="shared" si="7"/>
        <v>22</v>
      </c>
      <c r="K94">
        <v>8</v>
      </c>
    </row>
    <row r="95" spans="1:17" x14ac:dyDescent="0.4">
      <c r="A95">
        <v>5378</v>
      </c>
      <c r="B95">
        <v>300.81409300000001</v>
      </c>
      <c r="C95">
        <v>421.85912300000001</v>
      </c>
      <c r="D95">
        <v>307.49707599999999</v>
      </c>
      <c r="E95">
        <v>413.87015400000001</v>
      </c>
      <c r="F95">
        <f t="shared" si="4"/>
        <v>6.6829829999999788</v>
      </c>
      <c r="G95">
        <f t="shared" si="5"/>
        <v>-7.9889689999999973</v>
      </c>
      <c r="H95" t="s">
        <v>10</v>
      </c>
      <c r="I95">
        <f t="shared" si="6"/>
        <v>82.298871253035458</v>
      </c>
      <c r="J95">
        <f t="shared" si="7"/>
        <v>47</v>
      </c>
      <c r="K95">
        <v>8</v>
      </c>
    </row>
    <row r="96" spans="1:17" x14ac:dyDescent="0.4">
      <c r="A96">
        <v>5425</v>
      </c>
      <c r="B96">
        <v>304.35809899999998</v>
      </c>
      <c r="C96">
        <v>406.717241</v>
      </c>
      <c r="D96">
        <v>321.16681299999999</v>
      </c>
      <c r="E96">
        <v>417.30726900000002</v>
      </c>
      <c r="F96">
        <f t="shared" si="4"/>
        <v>16.808714000000009</v>
      </c>
      <c r="G96">
        <f t="shared" si="5"/>
        <v>10.590028000000018</v>
      </c>
      <c r="H96" t="s">
        <v>9</v>
      </c>
      <c r="I96">
        <f t="shared" si="6"/>
        <v>73.396288693863625</v>
      </c>
      <c r="J96">
        <f t="shared" si="7"/>
        <v>21</v>
      </c>
      <c r="K96">
        <v>8</v>
      </c>
    </row>
    <row r="97" spans="1:17" x14ac:dyDescent="0.4">
      <c r="A97">
        <v>5446</v>
      </c>
      <c r="B97">
        <v>301.52946100000003</v>
      </c>
      <c r="C97">
        <v>402.28552300000001</v>
      </c>
      <c r="D97">
        <v>311.25016199999999</v>
      </c>
      <c r="E97">
        <v>393.78047199999997</v>
      </c>
      <c r="F97">
        <f t="shared" si="4"/>
        <v>9.7207009999999627</v>
      </c>
      <c r="G97">
        <f t="shared" si="5"/>
        <v>-8.5050510000000372</v>
      </c>
      <c r="H97" t="s">
        <v>10</v>
      </c>
      <c r="I97">
        <f t="shared" si="6"/>
        <v>76.623190989353674</v>
      </c>
      <c r="J97">
        <f t="shared" si="7"/>
        <v>43</v>
      </c>
      <c r="K97">
        <v>8</v>
      </c>
    </row>
    <row r="98" spans="1:17" x14ac:dyDescent="0.4">
      <c r="A98">
        <v>5489</v>
      </c>
      <c r="B98">
        <v>288.56852500000002</v>
      </c>
      <c r="C98">
        <v>394.77135099999998</v>
      </c>
      <c r="D98">
        <v>303.41959700000001</v>
      </c>
      <c r="E98">
        <v>405.34073599999999</v>
      </c>
      <c r="F98">
        <f t="shared" si="4"/>
        <v>14.851071999999988</v>
      </c>
      <c r="G98">
        <f t="shared" si="5"/>
        <v>10.569385000000011</v>
      </c>
      <c r="H98" t="s">
        <v>9</v>
      </c>
      <c r="I98">
        <f t="shared" si="6"/>
        <v>90.964627550712251</v>
      </c>
      <c r="J98">
        <f t="shared" si="7"/>
        <v>20</v>
      </c>
      <c r="K98">
        <v>8</v>
      </c>
    </row>
    <row r="99" spans="1:17" x14ac:dyDescent="0.4">
      <c r="A99">
        <v>5509</v>
      </c>
      <c r="B99">
        <v>287.66845999999998</v>
      </c>
      <c r="C99">
        <v>388.578352</v>
      </c>
      <c r="D99">
        <v>294.86898000000002</v>
      </c>
      <c r="E99">
        <v>378.09154100000001</v>
      </c>
      <c r="F99">
        <f t="shared" si="4"/>
        <v>7.20052000000004</v>
      </c>
      <c r="G99">
        <f t="shared" si="5"/>
        <v>-10.486810999999989</v>
      </c>
      <c r="H99" t="s">
        <v>10</v>
      </c>
      <c r="I99">
        <f t="shared" si="6"/>
        <v>101.33920924604</v>
      </c>
      <c r="J99">
        <f t="shared" si="7"/>
        <v>41</v>
      </c>
      <c r="K99">
        <v>8</v>
      </c>
    </row>
    <row r="100" spans="1:17" x14ac:dyDescent="0.4">
      <c r="A100">
        <v>5550</v>
      </c>
      <c r="B100">
        <v>304.76969500000001</v>
      </c>
      <c r="C100">
        <v>381.72476699999999</v>
      </c>
      <c r="D100">
        <v>317.37060400000001</v>
      </c>
      <c r="E100">
        <v>394.68877800000001</v>
      </c>
      <c r="F100">
        <f t="shared" si="4"/>
        <v>12.600909000000001</v>
      </c>
      <c r="G100">
        <f t="shared" si="5"/>
        <v>12.964011000000028</v>
      </c>
    </row>
    <row r="102" spans="1:17" x14ac:dyDescent="0.4">
      <c r="A102">
        <v>17313</v>
      </c>
      <c r="B102">
        <v>383.77179699999999</v>
      </c>
      <c r="C102">
        <v>592.45635700000003</v>
      </c>
      <c r="D102">
        <v>393.16990900000002</v>
      </c>
      <c r="E102">
        <v>587.31813099999999</v>
      </c>
      <c r="F102">
        <f t="shared" si="4"/>
        <v>9.398112000000026</v>
      </c>
      <c r="G102">
        <f t="shared" si="5"/>
        <v>-5.1382260000000315</v>
      </c>
      <c r="H102" t="s">
        <v>10</v>
      </c>
      <c r="I102">
        <f t="shared" si="6"/>
        <v>72.478383193174849</v>
      </c>
      <c r="J102">
        <f t="shared" si="7"/>
        <v>30</v>
      </c>
      <c r="K102">
        <v>9</v>
      </c>
      <c r="L102">
        <f>AVERAGE(I102:I107)</f>
        <v>77.622536823249234</v>
      </c>
      <c r="M102">
        <f>AVERAGE(J103,J105,J107)/120</f>
        <v>0.16944444444444443</v>
      </c>
      <c r="N102">
        <f>AVERAGE(J102,J104,J106)/120</f>
        <v>0.36666666666666664</v>
      </c>
      <c r="O102">
        <f>1/(M102+N102)</f>
        <v>1.8652849740932642</v>
      </c>
      <c r="P102">
        <f>L102/M102</f>
        <v>458.10021731753653</v>
      </c>
      <c r="Q102">
        <f>L102/N102</f>
        <v>211.69782769977064</v>
      </c>
    </row>
    <row r="103" spans="1:17" x14ac:dyDescent="0.4">
      <c r="A103">
        <v>17343</v>
      </c>
      <c r="B103">
        <v>373.36313699999999</v>
      </c>
      <c r="C103">
        <v>589.74182199999996</v>
      </c>
      <c r="D103">
        <v>381.14436799999999</v>
      </c>
      <c r="E103">
        <v>597.20679199999995</v>
      </c>
      <c r="F103">
        <f t="shared" si="4"/>
        <v>7.7812309999999911</v>
      </c>
      <c r="G103">
        <f t="shared" si="5"/>
        <v>7.4649699999999939</v>
      </c>
      <c r="H103" t="s">
        <v>9</v>
      </c>
      <c r="I103">
        <f t="shared" si="6"/>
        <v>90.115195521579182</v>
      </c>
      <c r="J103">
        <f t="shared" si="7"/>
        <v>19</v>
      </c>
      <c r="K103">
        <v>9</v>
      </c>
    </row>
    <row r="104" spans="1:17" x14ac:dyDescent="0.4">
      <c r="A104">
        <v>17362</v>
      </c>
      <c r="B104">
        <v>364.87452000000002</v>
      </c>
      <c r="C104">
        <v>585.08833400000003</v>
      </c>
      <c r="D104">
        <v>372.65575200000001</v>
      </c>
      <c r="E104">
        <v>576.94473100000005</v>
      </c>
      <c r="F104">
        <f t="shared" si="4"/>
        <v>7.7812319999999886</v>
      </c>
      <c r="G104">
        <f t="shared" si="5"/>
        <v>-8.1436029999999846</v>
      </c>
      <c r="H104" t="s">
        <v>10</v>
      </c>
      <c r="I104">
        <f t="shared" si="6"/>
        <v>79.867014063393583</v>
      </c>
      <c r="J104">
        <f t="shared" si="7"/>
        <v>50</v>
      </c>
      <c r="K104">
        <v>9</v>
      </c>
    </row>
    <row r="105" spans="1:17" x14ac:dyDescent="0.4">
      <c r="A105">
        <v>17412</v>
      </c>
      <c r="B105">
        <v>343.95614399999999</v>
      </c>
      <c r="C105">
        <v>574.52103899999997</v>
      </c>
      <c r="D105">
        <v>354.769024</v>
      </c>
      <c r="E105">
        <v>581.69516599999997</v>
      </c>
      <c r="F105">
        <f t="shared" si="4"/>
        <v>10.812880000000007</v>
      </c>
      <c r="G105">
        <f t="shared" si="5"/>
        <v>7.1741269999999986</v>
      </c>
      <c r="H105" t="s">
        <v>9</v>
      </c>
      <c r="I105">
        <f t="shared" si="6"/>
        <v>72.325812008771095</v>
      </c>
      <c r="J105">
        <f t="shared" si="7"/>
        <v>22</v>
      </c>
      <c r="K105">
        <v>9</v>
      </c>
    </row>
    <row r="106" spans="1:17" x14ac:dyDescent="0.4">
      <c r="A106">
        <v>17434</v>
      </c>
      <c r="B106">
        <v>336.94213200000002</v>
      </c>
      <c r="C106">
        <v>563.90640399999995</v>
      </c>
      <c r="D106">
        <v>345.20618200000001</v>
      </c>
      <c r="E106">
        <v>557.27087500000005</v>
      </c>
      <c r="F106">
        <f t="shared" si="4"/>
        <v>8.2640499999999975</v>
      </c>
      <c r="G106">
        <f t="shared" si="5"/>
        <v>-6.6355289999999059</v>
      </c>
      <c r="H106" t="s">
        <v>10</v>
      </c>
      <c r="I106">
        <f t="shared" si="6"/>
        <v>76.91602529287097</v>
      </c>
      <c r="J106">
        <f t="shared" si="7"/>
        <v>52</v>
      </c>
      <c r="K106">
        <v>9</v>
      </c>
    </row>
    <row r="107" spans="1:17" x14ac:dyDescent="0.4">
      <c r="A107">
        <v>17486</v>
      </c>
      <c r="B107">
        <v>325.35449699999998</v>
      </c>
      <c r="C107">
        <v>552.186508</v>
      </c>
      <c r="D107">
        <v>336.76247899999998</v>
      </c>
      <c r="E107">
        <v>561.14878099999999</v>
      </c>
      <c r="F107">
        <f t="shared" si="4"/>
        <v>11.407982000000004</v>
      </c>
      <c r="G107">
        <f t="shared" si="5"/>
        <v>8.9622729999999819</v>
      </c>
      <c r="H107" t="s">
        <v>9</v>
      </c>
      <c r="I107">
        <f t="shared" si="6"/>
        <v>74.032790859705742</v>
      </c>
      <c r="J107">
        <f t="shared" si="7"/>
        <v>20</v>
      </c>
      <c r="K107">
        <v>9</v>
      </c>
    </row>
    <row r="108" spans="1:17" x14ac:dyDescent="0.4">
      <c r="A108">
        <v>17506</v>
      </c>
      <c r="B108">
        <v>321.671605</v>
      </c>
      <c r="C108">
        <v>553.99619800000005</v>
      </c>
      <c r="D108">
        <v>332.98976099999999</v>
      </c>
      <c r="E108">
        <v>545.80950700000005</v>
      </c>
      <c r="F108">
        <f t="shared" si="4"/>
        <v>11.318155999999988</v>
      </c>
      <c r="G108">
        <f t="shared" si="5"/>
        <v>-8.1866909999999962</v>
      </c>
    </row>
    <row r="110" spans="1:17" x14ac:dyDescent="0.4">
      <c r="A110">
        <v>250</v>
      </c>
      <c r="B110">
        <v>179.98748000000001</v>
      </c>
      <c r="C110">
        <v>606.03603299999997</v>
      </c>
      <c r="D110">
        <v>191.927706</v>
      </c>
      <c r="E110">
        <v>613.38261199999999</v>
      </c>
      <c r="F110">
        <f t="shared" si="4"/>
        <v>11.940225999999996</v>
      </c>
      <c r="G110">
        <f t="shared" si="5"/>
        <v>7.3465790000000197</v>
      </c>
      <c r="H110" t="s">
        <v>9</v>
      </c>
      <c r="I110">
        <f t="shared" si="6"/>
        <v>71.328270510753256</v>
      </c>
      <c r="J110">
        <f t="shared" si="7"/>
        <v>16</v>
      </c>
      <c r="K110">
        <v>10</v>
      </c>
      <c r="L110">
        <f>AVERAGE(I110:I123)</f>
        <v>82.523873417899964</v>
      </c>
      <c r="M110">
        <f>AVERAGE(J110,J112,J114,J116,J118,J120,J122)/120</f>
        <v>0.14285714285714285</v>
      </c>
      <c r="N110">
        <f>AVERAGE(J111,J113,J115,J117,J119,J121,J123)/120</f>
        <v>0.23571428571428571</v>
      </c>
      <c r="O110">
        <f>1/(M110+N110)</f>
        <v>2.6415094339622645</v>
      </c>
      <c r="P110">
        <f>L110/M110</f>
        <v>577.66711392529976</v>
      </c>
      <c r="Q110">
        <f>L110/N110</f>
        <v>350.10128116684831</v>
      </c>
    </row>
    <row r="111" spans="1:17" x14ac:dyDescent="0.4">
      <c r="A111">
        <v>266</v>
      </c>
      <c r="B111">
        <v>177.26427100000001</v>
      </c>
      <c r="C111">
        <v>605.09416399999998</v>
      </c>
      <c r="D111">
        <v>185.53863799999999</v>
      </c>
      <c r="E111">
        <v>598.21852000000001</v>
      </c>
      <c r="F111">
        <f t="shared" si="4"/>
        <v>8.2743669999999838</v>
      </c>
      <c r="G111">
        <f t="shared" si="5"/>
        <v>-6.8756439999999657</v>
      </c>
      <c r="H111" t="s">
        <v>10</v>
      </c>
      <c r="I111">
        <f t="shared" si="6"/>
        <v>68.56073652543779</v>
      </c>
      <c r="J111">
        <f t="shared" si="7"/>
        <v>31</v>
      </c>
      <c r="K111">
        <v>10</v>
      </c>
    </row>
    <row r="112" spans="1:17" x14ac:dyDescent="0.4">
      <c r="A112">
        <v>297</v>
      </c>
      <c r="B112">
        <v>178.31165899999999</v>
      </c>
      <c r="C112">
        <v>607.07208900000001</v>
      </c>
      <c r="D112">
        <v>188.576063</v>
      </c>
      <c r="E112">
        <v>612.72330299999999</v>
      </c>
      <c r="F112">
        <f t="shared" si="4"/>
        <v>10.264404000000013</v>
      </c>
      <c r="G112">
        <f t="shared" si="5"/>
        <v>5.6512139999999818</v>
      </c>
      <c r="H112" t="s">
        <v>9</v>
      </c>
      <c r="I112">
        <f t="shared" si="6"/>
        <v>72.068098181211823</v>
      </c>
      <c r="J112">
        <f t="shared" si="7"/>
        <v>17</v>
      </c>
      <c r="K112">
        <v>10</v>
      </c>
    </row>
    <row r="113" spans="1:11" x14ac:dyDescent="0.4">
      <c r="A113">
        <v>314</v>
      </c>
      <c r="B113">
        <v>182.605951</v>
      </c>
      <c r="C113">
        <v>601.51506199999994</v>
      </c>
      <c r="D113">
        <v>189.51871299999999</v>
      </c>
      <c r="E113">
        <v>595.016166</v>
      </c>
      <c r="F113">
        <f t="shared" si="4"/>
        <v>6.9127619999999865</v>
      </c>
      <c r="G113">
        <f t="shared" si="5"/>
        <v>-6.4988959999999452</v>
      </c>
      <c r="H113" t="s">
        <v>10</v>
      </c>
      <c r="I113">
        <f t="shared" si="6"/>
        <v>77.85753978916695</v>
      </c>
      <c r="J113">
        <f t="shared" si="7"/>
        <v>25</v>
      </c>
      <c r="K113">
        <v>10</v>
      </c>
    </row>
    <row r="114" spans="1:11" x14ac:dyDescent="0.4">
      <c r="A114">
        <v>339</v>
      </c>
      <c r="B114">
        <v>188.576063</v>
      </c>
      <c r="C114">
        <v>598.97201600000005</v>
      </c>
      <c r="D114">
        <v>200.30681100000001</v>
      </c>
      <c r="E114">
        <v>607.07208900000001</v>
      </c>
      <c r="F114">
        <f t="shared" si="4"/>
        <v>11.730748000000006</v>
      </c>
      <c r="G114">
        <f t="shared" si="5"/>
        <v>8.1000729999999521</v>
      </c>
      <c r="H114" t="s">
        <v>9</v>
      </c>
      <c r="I114">
        <f t="shared" si="6"/>
        <v>88.950719213251887</v>
      </c>
      <c r="J114">
        <f t="shared" si="7"/>
        <v>16</v>
      </c>
      <c r="K114">
        <v>10</v>
      </c>
    </row>
    <row r="115" spans="1:11" x14ac:dyDescent="0.4">
      <c r="A115">
        <v>355</v>
      </c>
      <c r="B115">
        <v>191.927706</v>
      </c>
      <c r="C115">
        <v>598.12433299999998</v>
      </c>
      <c r="D115">
        <v>197.269385</v>
      </c>
      <c r="E115">
        <v>590.68356800000004</v>
      </c>
      <c r="F115">
        <f t="shared" si="4"/>
        <v>5.3416789999999992</v>
      </c>
      <c r="G115">
        <f t="shared" si="5"/>
        <v>-7.4407649999999421</v>
      </c>
      <c r="H115" t="s">
        <v>10</v>
      </c>
      <c r="I115">
        <f t="shared" si="6"/>
        <v>97.816625874076351</v>
      </c>
      <c r="J115">
        <f t="shared" si="7"/>
        <v>28</v>
      </c>
      <c r="K115">
        <v>10</v>
      </c>
    </row>
    <row r="116" spans="1:11" x14ac:dyDescent="0.4">
      <c r="A116">
        <v>383</v>
      </c>
      <c r="B116">
        <v>191.40401199999999</v>
      </c>
      <c r="C116">
        <v>606.88371500000005</v>
      </c>
      <c r="D116">
        <v>200.93524400000001</v>
      </c>
      <c r="E116">
        <v>615.925658</v>
      </c>
      <c r="F116">
        <f t="shared" si="4"/>
        <v>9.531232000000017</v>
      </c>
      <c r="G116">
        <f t="shared" si="5"/>
        <v>9.0419429999999466</v>
      </c>
      <c r="H116" t="s">
        <v>9</v>
      </c>
      <c r="I116">
        <f t="shared" si="6"/>
        <v>93.765437655539188</v>
      </c>
      <c r="J116">
        <f t="shared" si="7"/>
        <v>17</v>
      </c>
      <c r="K116">
        <v>10</v>
      </c>
    </row>
    <row r="117" spans="1:11" x14ac:dyDescent="0.4">
      <c r="A117">
        <v>400</v>
      </c>
      <c r="B117">
        <v>187.73815300000001</v>
      </c>
      <c r="C117">
        <v>604.71741699999995</v>
      </c>
      <c r="D117">
        <v>194.86039299999999</v>
      </c>
      <c r="E117">
        <v>596.14640799999995</v>
      </c>
      <c r="F117">
        <f t="shared" si="4"/>
        <v>7.1222399999999766</v>
      </c>
      <c r="G117">
        <f t="shared" si="5"/>
        <v>-8.5710090000000037</v>
      </c>
      <c r="H117" t="s">
        <v>10</v>
      </c>
      <c r="I117">
        <f t="shared" si="6"/>
        <v>92.238097282882492</v>
      </c>
      <c r="J117">
        <f t="shared" si="7"/>
        <v>25</v>
      </c>
      <c r="K117">
        <v>10</v>
      </c>
    </row>
    <row r="118" spans="1:11" x14ac:dyDescent="0.4">
      <c r="A118">
        <v>425</v>
      </c>
      <c r="B118">
        <v>188.576063</v>
      </c>
      <c r="C118">
        <v>608.86163999999997</v>
      </c>
      <c r="D118">
        <v>201.144722</v>
      </c>
      <c r="E118">
        <v>620.16406800000004</v>
      </c>
      <c r="F118">
        <f t="shared" si="4"/>
        <v>12.568658999999997</v>
      </c>
      <c r="G118">
        <f t="shared" si="5"/>
        <v>11.302428000000077</v>
      </c>
      <c r="H118" t="s">
        <v>9</v>
      </c>
      <c r="I118">
        <f t="shared" si="6"/>
        <v>94.108322401920233</v>
      </c>
      <c r="J118">
        <f t="shared" si="7"/>
        <v>17</v>
      </c>
      <c r="K118">
        <v>10</v>
      </c>
    </row>
    <row r="119" spans="1:11" x14ac:dyDescent="0.4">
      <c r="A119">
        <v>442</v>
      </c>
      <c r="B119">
        <v>204.391625</v>
      </c>
      <c r="C119">
        <v>605.09416399999998</v>
      </c>
      <c r="D119">
        <v>211.199648</v>
      </c>
      <c r="E119">
        <v>596.33478200000002</v>
      </c>
      <c r="F119">
        <f t="shared" si="4"/>
        <v>6.8080229999999915</v>
      </c>
      <c r="G119">
        <f t="shared" si="5"/>
        <v>-8.7593819999999596</v>
      </c>
      <c r="H119" t="s">
        <v>10</v>
      </c>
      <c r="I119">
        <f t="shared" si="6"/>
        <v>88.784537910499182</v>
      </c>
      <c r="J119">
        <f t="shared" si="7"/>
        <v>24</v>
      </c>
      <c r="K119">
        <v>10</v>
      </c>
    </row>
    <row r="120" spans="1:11" x14ac:dyDescent="0.4">
      <c r="A120">
        <v>466</v>
      </c>
      <c r="B120">
        <v>225.12991099999999</v>
      </c>
      <c r="C120">
        <v>602.927865</v>
      </c>
      <c r="D120">
        <v>239.06017399999999</v>
      </c>
      <c r="E120">
        <v>613.28842499999996</v>
      </c>
      <c r="F120">
        <f t="shared" si="4"/>
        <v>13.930262999999997</v>
      </c>
      <c r="G120">
        <f t="shared" si="5"/>
        <v>10.360559999999964</v>
      </c>
      <c r="H120" t="s">
        <v>9</v>
      </c>
      <c r="I120">
        <f t="shared" si="6"/>
        <v>75.787572467104724</v>
      </c>
      <c r="J120">
        <f t="shared" si="7"/>
        <v>18</v>
      </c>
      <c r="K120">
        <v>10</v>
      </c>
    </row>
    <row r="121" spans="1:11" x14ac:dyDescent="0.4">
      <c r="A121">
        <v>484</v>
      </c>
      <c r="B121">
        <v>244.71607</v>
      </c>
      <c r="C121">
        <v>597.46502499999997</v>
      </c>
      <c r="D121">
        <v>254.666258</v>
      </c>
      <c r="E121">
        <v>589.36495100000002</v>
      </c>
      <c r="F121">
        <f t="shared" si="4"/>
        <v>9.9501879999999971</v>
      </c>
      <c r="G121">
        <f t="shared" si="5"/>
        <v>-8.1000739999999496</v>
      </c>
      <c r="H121" t="s">
        <v>10</v>
      </c>
      <c r="I121">
        <f t="shared" si="6"/>
        <v>58.438265597323948</v>
      </c>
      <c r="J121">
        <f t="shared" si="7"/>
        <v>33</v>
      </c>
      <c r="K121">
        <v>10</v>
      </c>
    </row>
    <row r="122" spans="1:11" x14ac:dyDescent="0.4">
      <c r="A122">
        <v>517</v>
      </c>
      <c r="B122">
        <v>274.14767799999998</v>
      </c>
      <c r="C122">
        <v>586.25678400000004</v>
      </c>
      <c r="D122">
        <v>291.63905999999997</v>
      </c>
      <c r="E122">
        <v>592.37893199999996</v>
      </c>
      <c r="F122">
        <f t="shared" si="4"/>
        <v>17.491381999999987</v>
      </c>
      <c r="G122">
        <f t="shared" si="5"/>
        <v>6.1221479999999247</v>
      </c>
      <c r="H122" t="s">
        <v>9</v>
      </c>
      <c r="I122">
        <f t="shared" si="6"/>
        <v>75.994800937065008</v>
      </c>
      <c r="J122">
        <f t="shared" si="7"/>
        <v>19</v>
      </c>
      <c r="K122">
        <v>10</v>
      </c>
    </row>
    <row r="123" spans="1:11" x14ac:dyDescent="0.4">
      <c r="A123">
        <v>536</v>
      </c>
      <c r="B123">
        <v>286.27639299999998</v>
      </c>
      <c r="C123">
        <v>566.11250099999995</v>
      </c>
      <c r="D123">
        <v>293.55897399999998</v>
      </c>
      <c r="E123">
        <v>555.02402800000004</v>
      </c>
      <c r="F123">
        <f t="shared" si="4"/>
        <v>7.2825809999999933</v>
      </c>
      <c r="G123">
        <f t="shared" si="5"/>
        <v>-11.088472999999908</v>
      </c>
      <c r="H123" t="s">
        <v>10</v>
      </c>
      <c r="I123">
        <f t="shared" si="6"/>
        <v>99.635203504366629</v>
      </c>
      <c r="J123">
        <f t="shared" si="7"/>
        <v>32</v>
      </c>
      <c r="K123">
        <v>10</v>
      </c>
    </row>
    <row r="124" spans="1:11" x14ac:dyDescent="0.4">
      <c r="A124">
        <v>568</v>
      </c>
      <c r="B124">
        <v>309.19997100000001</v>
      </c>
      <c r="C124">
        <v>554.27983500000005</v>
      </c>
      <c r="D124">
        <v>323.59961800000002</v>
      </c>
      <c r="E124">
        <v>567.67530499999998</v>
      </c>
      <c r="F124">
        <f t="shared" si="4"/>
        <v>14.399647000000016</v>
      </c>
      <c r="G124">
        <f t="shared" si="5"/>
        <v>13.395469999999932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2019-01-28T23:45:26Z</dcterms:created>
  <dcterms:modified xsi:type="dcterms:W3CDTF">2020-02-03T16:43:27Z</dcterms:modified>
</cp:coreProperties>
</file>