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L!\Admin's Shitpost\Year-In-Stats\Main\Data\"/>
    </mc:Choice>
  </mc:AlternateContent>
  <bookViews>
    <workbookView xWindow="0" yWindow="0" windowWidth="28800" windowHeight="12330" activeTab="3"/>
  </bookViews>
  <sheets>
    <sheet name="2018 - Multimedia" sheetId="2" r:id="rId1"/>
    <sheet name="2018 - data" sheetId="1" r:id="rId2"/>
    <sheet name="2019 - Multimedia" sheetId="3" r:id="rId3"/>
    <sheet name="2019 -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3" l="1"/>
  <c r="B39" i="4"/>
  <c r="C39" i="4"/>
  <c r="D39" i="4"/>
  <c r="E39" i="4"/>
  <c r="F39" i="4"/>
  <c r="G39" i="4"/>
  <c r="H39" i="4"/>
  <c r="I39" i="4"/>
  <c r="J39" i="4"/>
  <c r="K39" i="4"/>
  <c r="L39" i="4"/>
  <c r="A39" i="4"/>
  <c r="A40" i="4"/>
  <c r="A36" i="4"/>
  <c r="A32" i="4"/>
  <c r="A28" i="4"/>
  <c r="A20" i="4"/>
  <c r="B39" i="3"/>
  <c r="C39" i="3"/>
  <c r="D39" i="3"/>
  <c r="E39" i="3"/>
  <c r="F39" i="3"/>
  <c r="G39" i="3"/>
  <c r="H39" i="3"/>
  <c r="I39" i="3"/>
  <c r="J39" i="3"/>
  <c r="K39" i="3"/>
  <c r="L39" i="3"/>
  <c r="A39" i="3"/>
  <c r="L40" i="3" l="1"/>
  <c r="K40" i="3"/>
  <c r="J40" i="3"/>
  <c r="I40" i="3"/>
  <c r="L36" i="3"/>
  <c r="K36" i="3"/>
  <c r="J36" i="3"/>
  <c r="I36" i="3"/>
  <c r="H36" i="3"/>
  <c r="G36" i="3"/>
  <c r="F36" i="3"/>
  <c r="E36" i="3"/>
  <c r="D36" i="3"/>
  <c r="C36" i="3"/>
  <c r="B36" i="3"/>
  <c r="A34" i="3"/>
  <c r="D32" i="3"/>
  <c r="L32" i="3"/>
  <c r="K32" i="3"/>
  <c r="J32" i="3"/>
  <c r="I32" i="3"/>
  <c r="H32" i="3"/>
  <c r="G32" i="3"/>
  <c r="F32" i="3"/>
  <c r="E32" i="3"/>
  <c r="C32" i="3"/>
  <c r="B32" i="3"/>
  <c r="A30" i="3"/>
  <c r="L28" i="3"/>
  <c r="K28" i="3"/>
  <c r="J28" i="3"/>
  <c r="I28" i="3"/>
  <c r="H28" i="3"/>
  <c r="G28" i="3"/>
  <c r="F28" i="3"/>
  <c r="E28" i="3"/>
  <c r="D28" i="3"/>
  <c r="C28" i="3"/>
  <c r="B28" i="3"/>
  <c r="A26" i="3"/>
  <c r="C14" i="4"/>
  <c r="L20" i="3"/>
  <c r="K20" i="3"/>
  <c r="J20" i="3"/>
  <c r="I20" i="3"/>
  <c r="H20" i="3"/>
  <c r="G20" i="3"/>
  <c r="F20" i="3"/>
  <c r="E20" i="3"/>
  <c r="D20" i="3"/>
  <c r="C20" i="3"/>
  <c r="B20" i="3"/>
  <c r="A20" i="3"/>
  <c r="B18" i="3"/>
  <c r="A18" i="3"/>
  <c r="L8" i="3"/>
  <c r="K8" i="3"/>
  <c r="J8" i="3"/>
  <c r="I8" i="3"/>
  <c r="H8" i="3"/>
  <c r="G8" i="3"/>
  <c r="F8" i="3"/>
  <c r="E8" i="3"/>
  <c r="D8" i="3"/>
  <c r="C8" i="3"/>
  <c r="B8" i="3"/>
  <c r="A8" i="3"/>
  <c r="B6" i="3"/>
  <c r="A6" i="3"/>
  <c r="A18" i="4"/>
  <c r="C18" i="4" s="1"/>
  <c r="A6" i="4"/>
  <c r="C6" i="4" s="1"/>
  <c r="A38" i="3" l="1"/>
  <c r="A36" i="3"/>
  <c r="B34" i="3" s="1"/>
  <c r="B34" i="4" s="1"/>
  <c r="A32" i="3"/>
  <c r="B30" i="3" s="1"/>
  <c r="B30" i="4" s="1"/>
  <c r="A28" i="3"/>
  <c r="B26" i="3" s="1"/>
  <c r="B26" i="4" s="1"/>
  <c r="D40" i="3"/>
  <c r="B40" i="3"/>
  <c r="F40" i="3"/>
  <c r="C40" i="3"/>
  <c r="G40" i="3"/>
  <c r="A26" i="4"/>
  <c r="C26" i="4" s="1"/>
  <c r="A4" i="4"/>
  <c r="A30" i="4" l="1"/>
  <c r="C30" i="4" s="1"/>
  <c r="A34" i="4"/>
  <c r="C34" i="4" s="1"/>
  <c r="E40" i="3"/>
  <c r="A12" i="4"/>
  <c r="A16" i="4"/>
  <c r="E12" i="3"/>
  <c r="I12" i="3"/>
  <c r="K12" i="3"/>
  <c r="A10" i="3"/>
  <c r="A10" i="4"/>
  <c r="C10" i="4" s="1"/>
  <c r="B24" i="3"/>
  <c r="L16" i="3"/>
  <c r="J16" i="3"/>
  <c r="I16" i="3"/>
  <c r="H16" i="3"/>
  <c r="F16" i="3"/>
  <c r="E16" i="3"/>
  <c r="D16" i="3"/>
  <c r="B16" i="3"/>
  <c r="A16" i="3"/>
  <c r="A14" i="3"/>
  <c r="J12" i="3"/>
  <c r="G12" i="3"/>
  <c r="F12" i="3"/>
  <c r="B12" i="3"/>
  <c r="A12" i="3"/>
  <c r="B4" i="3"/>
  <c r="A4" i="3"/>
  <c r="B18" i="4" l="1"/>
  <c r="H12" i="3"/>
  <c r="D12" i="3"/>
  <c r="G16" i="3"/>
  <c r="A14" i="4"/>
  <c r="K16" i="3"/>
  <c r="C16" i="3"/>
  <c r="B14" i="3" s="1"/>
  <c r="L12" i="3"/>
  <c r="D24" i="3"/>
  <c r="C12" i="3"/>
  <c r="A2" i="4"/>
  <c r="C2" i="4" s="1"/>
  <c r="E24" i="3"/>
  <c r="E4" i="3"/>
  <c r="D4" i="3"/>
  <c r="C4" i="3"/>
  <c r="A24" i="3"/>
  <c r="B23" i="2"/>
  <c r="B24" i="2" s="1"/>
  <c r="C23" i="2"/>
  <c r="A22" i="2" s="1"/>
  <c r="D23" i="2"/>
  <c r="E23" i="2"/>
  <c r="F23" i="2"/>
  <c r="F24" i="2" s="1"/>
  <c r="G23" i="2"/>
  <c r="H23" i="2"/>
  <c r="I23" i="2"/>
  <c r="J23" i="2"/>
  <c r="J24" i="2" s="1"/>
  <c r="K23" i="2"/>
  <c r="L23" i="2"/>
  <c r="A23" i="2"/>
  <c r="L24" i="2"/>
  <c r="K24" i="2"/>
  <c r="I24" i="2"/>
  <c r="H24" i="2"/>
  <c r="G24" i="2"/>
  <c r="E24" i="2"/>
  <c r="D24" i="2"/>
  <c r="C24" i="2"/>
  <c r="A24" i="2"/>
  <c r="B23" i="1"/>
  <c r="C23" i="1"/>
  <c r="D23" i="1"/>
  <c r="E23" i="1"/>
  <c r="F23" i="1"/>
  <c r="G23" i="1"/>
  <c r="H23" i="1"/>
  <c r="I23" i="1"/>
  <c r="J23" i="1"/>
  <c r="K23" i="1"/>
  <c r="L23" i="1"/>
  <c r="A23" i="1"/>
  <c r="A38" i="4" l="1"/>
  <c r="C38" i="4" s="1"/>
  <c r="A40" i="3"/>
  <c r="B38" i="3" s="1"/>
  <c r="B38" i="4" s="1"/>
  <c r="B6" i="4"/>
  <c r="B10" i="3"/>
  <c r="B10" i="4" s="1"/>
  <c r="C24" i="3"/>
  <c r="B14" i="4"/>
  <c r="A22" i="4"/>
  <c r="C22" i="4" s="1"/>
  <c r="F24" i="3"/>
  <c r="F4" i="3"/>
  <c r="B22" i="2"/>
  <c r="B22" i="1" s="1"/>
  <c r="A22" i="1"/>
  <c r="C22" i="1" s="1"/>
  <c r="L8" i="2"/>
  <c r="K8" i="2"/>
  <c r="J8" i="2"/>
  <c r="I8" i="2"/>
  <c r="H8" i="2"/>
  <c r="G8" i="2"/>
  <c r="F8" i="2"/>
  <c r="E8" i="2"/>
  <c r="D8" i="2"/>
  <c r="C8" i="2"/>
  <c r="B8" i="2"/>
  <c r="A8" i="2"/>
  <c r="L12" i="2"/>
  <c r="K12" i="2"/>
  <c r="J12" i="2"/>
  <c r="I12" i="2"/>
  <c r="H12" i="2"/>
  <c r="G12" i="2"/>
  <c r="F12" i="2"/>
  <c r="E12" i="2"/>
  <c r="D12" i="2"/>
  <c r="C12" i="2"/>
  <c r="B12" i="2"/>
  <c r="A12" i="2"/>
  <c r="A18" i="2"/>
  <c r="A14" i="2"/>
  <c r="A6" i="2"/>
  <c r="K20" i="2"/>
  <c r="J20" i="2"/>
  <c r="I20" i="2"/>
  <c r="H20" i="2"/>
  <c r="G20" i="2"/>
  <c r="F20" i="2"/>
  <c r="E20" i="2"/>
  <c r="D20" i="2"/>
  <c r="C20" i="2"/>
  <c r="B20" i="2"/>
  <c r="A20" i="2"/>
  <c r="K16" i="2"/>
  <c r="J16" i="2"/>
  <c r="I16" i="2"/>
  <c r="H16" i="2"/>
  <c r="G16" i="2"/>
  <c r="F16" i="2"/>
  <c r="E16" i="2"/>
  <c r="D16" i="2"/>
  <c r="C16" i="2"/>
  <c r="B16" i="2"/>
  <c r="A16" i="2"/>
  <c r="G24" i="3" l="1"/>
  <c r="G4" i="3"/>
  <c r="H4" i="3"/>
  <c r="H24" i="3"/>
  <c r="B10" i="2"/>
  <c r="B10" i="1" s="1"/>
  <c r="L20" i="2"/>
  <c r="B18" i="2" s="1"/>
  <c r="B18" i="1" s="1"/>
  <c r="L16" i="2"/>
  <c r="B14" i="2" s="1"/>
  <c r="B14" i="1" s="1"/>
  <c r="A10" i="2"/>
  <c r="B6" i="2"/>
  <c r="B6" i="1" s="1"/>
  <c r="A18" i="1"/>
  <c r="C18" i="1" s="1"/>
  <c r="A14" i="1"/>
  <c r="C14" i="1" s="1"/>
  <c r="A10" i="1"/>
  <c r="C10" i="1" s="1"/>
  <c r="A6" i="1"/>
  <c r="C6" i="1" s="1"/>
  <c r="A4" i="2"/>
  <c r="B4" i="2"/>
  <c r="C4" i="2"/>
  <c r="D4" i="2"/>
  <c r="E4" i="2"/>
  <c r="F4" i="2"/>
  <c r="G4" i="2"/>
  <c r="H4" i="2"/>
  <c r="I4" i="2"/>
  <c r="J4" i="2"/>
  <c r="K4" i="2"/>
  <c r="A2" i="2"/>
  <c r="A2" i="1"/>
  <c r="C2" i="1" l="1"/>
  <c r="L4" i="2"/>
  <c r="B2" i="2" s="1"/>
  <c r="B2" i="1" s="1"/>
  <c r="J4" i="3" l="1"/>
  <c r="J24" i="3"/>
  <c r="I24" i="3"/>
  <c r="I4" i="3"/>
  <c r="K4" i="3" l="1"/>
  <c r="L4" i="3" l="1"/>
  <c r="L24" i="3"/>
  <c r="A2" i="3"/>
  <c r="K24" i="3"/>
  <c r="B22" i="3" l="1"/>
  <c r="B22" i="4" s="1"/>
  <c r="B2" i="3"/>
  <c r="B2" i="4" s="1"/>
  <c r="A22" i="3"/>
</calcChain>
</file>

<file path=xl/comments1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sharedStrings.xml><?xml version="1.0" encoding="utf-8"?>
<sst xmlns="http://schemas.openxmlformats.org/spreadsheetml/2006/main" count="32" uniqueCount="10">
  <si>
    <t>TEJÓN</t>
  </si>
  <si>
    <t>ADMIN</t>
  </si>
  <si>
    <t>SENPAI</t>
  </si>
  <si>
    <t>SERGÄY</t>
  </si>
  <si>
    <t>NIGGO</t>
  </si>
  <si>
    <t>WOL! (TOTAL)</t>
  </si>
  <si>
    <t>BOSBONI</t>
  </si>
  <si>
    <t>COHETE</t>
  </si>
  <si>
    <t>KAREN</t>
  </si>
  <si>
    <t>SANTY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</si>
</sst>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6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4"/>
  <sheetViews>
    <sheetView workbookViewId="0">
      <selection activeCell="A24" sqref="A24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6164</v>
      </c>
      <c r="B2" s="11">
        <f>AVERAGE(A4:L4)</f>
        <v>11.783209493348958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515</v>
      </c>
      <c r="B3" s="1">
        <v>565</v>
      </c>
      <c r="C3" s="1">
        <v>785</v>
      </c>
      <c r="D3" s="1">
        <v>792</v>
      </c>
      <c r="E3" s="1">
        <v>503</v>
      </c>
      <c r="F3" s="1">
        <v>511</v>
      </c>
      <c r="G3" s="1">
        <v>444</v>
      </c>
      <c r="H3" s="1">
        <v>386</v>
      </c>
      <c r="I3" s="1">
        <v>455</v>
      </c>
      <c r="J3" s="1">
        <v>351</v>
      </c>
      <c r="K3" s="1">
        <v>496</v>
      </c>
      <c r="L3" s="4">
        <v>361</v>
      </c>
    </row>
    <row r="4" spans="1:12" ht="18.75" customHeight="1" x14ac:dyDescent="0.25">
      <c r="A4" s="9">
        <f>A3*100/'2018 - data'!A3</f>
        <v>10.689082606890826</v>
      </c>
      <c r="B4" s="9">
        <f>B3*100/'2018 - data'!B3</f>
        <v>12.538837106080781</v>
      </c>
      <c r="C4" s="9">
        <f>C3*100/'2018 - data'!C3</f>
        <v>13.425688387207115</v>
      </c>
      <c r="D4" s="9">
        <f>D3*100/'2018 - data'!D3</f>
        <v>13.714285714285714</v>
      </c>
      <c r="E4" s="9">
        <f>E3*100/'2018 - data'!E3</f>
        <v>10.757057313943541</v>
      </c>
      <c r="F4" s="9">
        <f>F3*100/'2018 - data'!F3</f>
        <v>10.787418197171206</v>
      </c>
      <c r="G4" s="9">
        <f>G3*100/'2018 - data'!G3</f>
        <v>9.77112676056338</v>
      </c>
      <c r="H4" s="9">
        <f>H3*100/'2018 - data'!H3</f>
        <v>12.689020381328074</v>
      </c>
      <c r="I4" s="9">
        <f>I3*100/'2018 - data'!I3</f>
        <v>14.67741935483871</v>
      </c>
      <c r="J4" s="9">
        <f>J3*100/'2018 - data'!J3</f>
        <v>12.268437609227544</v>
      </c>
      <c r="K4" s="9">
        <f>K3*100/'2018 - data'!K3</f>
        <v>10.450906026127265</v>
      </c>
      <c r="L4" s="10">
        <f>L3*100/'2018 - data'!L3</f>
        <v>9.629234462523339</v>
      </c>
    </row>
    <row r="5" spans="1:12" ht="18.75" customHeight="1" x14ac:dyDescent="0.25">
      <c r="A5" s="21" t="s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2">
        <f>SUM(A7:L7)</f>
        <v>530</v>
      </c>
      <c r="B6" s="11">
        <f>AVERAGE(A8:L8)</f>
        <v>2.4064712126361476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36</v>
      </c>
      <c r="B7" s="14">
        <v>28</v>
      </c>
      <c r="C7" s="14">
        <v>58</v>
      </c>
      <c r="D7" s="14">
        <v>57</v>
      </c>
      <c r="E7" s="14">
        <v>57</v>
      </c>
      <c r="F7" s="14">
        <v>52</v>
      </c>
      <c r="G7" s="14">
        <v>56</v>
      </c>
      <c r="H7" s="14">
        <v>22</v>
      </c>
      <c r="I7" s="14">
        <v>27</v>
      </c>
      <c r="J7" s="14">
        <v>33</v>
      </c>
      <c r="K7" s="14">
        <v>47</v>
      </c>
      <c r="L7" s="4">
        <v>57</v>
      </c>
    </row>
    <row r="8" spans="1:12" ht="18.75" customHeight="1" x14ac:dyDescent="0.25">
      <c r="A8" s="9">
        <f>A7*100/'2018 - data'!A7</f>
        <v>1.2478336221837087</v>
      </c>
      <c r="B8" s="9">
        <f>B7*100/'2018 - data'!B7</f>
        <v>0.92226613965744397</v>
      </c>
      <c r="C8" s="9">
        <f>C7*100/'2018 - data'!C7</f>
        <v>2.5438596491228069</v>
      </c>
      <c r="D8" s="9">
        <f>D7*100/'2018 - data'!D7</f>
        <v>2.8758829465186682</v>
      </c>
      <c r="E8" s="9">
        <f>E7*100/'2018 - data'!E7</f>
        <v>4.7899159663865545</v>
      </c>
      <c r="F8" s="9">
        <f>F7*100/'2018 - data'!F7</f>
        <v>2.5641025641025643</v>
      </c>
      <c r="G8" s="9">
        <f>G7*100/'2018 - data'!G7</f>
        <v>3.5286704473850032</v>
      </c>
      <c r="H8" s="9">
        <f>H7*100/'2018 - data'!H7</f>
        <v>1.6541353383458646</v>
      </c>
      <c r="I8" s="9">
        <f>I7*100/'2018 - data'!I7</f>
        <v>1.9081272084805654</v>
      </c>
      <c r="J8" s="9">
        <f>J7*100/'2018 - data'!J7</f>
        <v>2.6378896882494005</v>
      </c>
      <c r="K8" s="9">
        <f>K7*100/'2018 - data'!K7</f>
        <v>2.333664349553128</v>
      </c>
      <c r="L8" s="10">
        <f>L7*100/'2018 - data'!L7</f>
        <v>1.8713066316480631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2109</v>
      </c>
      <c r="B10" s="11">
        <f>AVERAGE(A12:L12)</f>
        <v>11.293988889940913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208</v>
      </c>
      <c r="B11" s="3">
        <v>205</v>
      </c>
      <c r="C11" s="3">
        <v>257</v>
      </c>
      <c r="D11" s="3">
        <v>252</v>
      </c>
      <c r="E11" s="3">
        <v>238</v>
      </c>
      <c r="F11" s="3">
        <v>169</v>
      </c>
      <c r="G11" s="3">
        <v>143</v>
      </c>
      <c r="H11" s="3">
        <v>92</v>
      </c>
      <c r="I11" s="3">
        <v>134</v>
      </c>
      <c r="J11" s="3">
        <v>98</v>
      </c>
      <c r="K11" s="3">
        <v>201</v>
      </c>
      <c r="L11" s="4">
        <v>112</v>
      </c>
    </row>
    <row r="12" spans="1:12" ht="18.75" customHeight="1" x14ac:dyDescent="0.25">
      <c r="A12" s="9">
        <f>A11*100/'2018 - data'!A11</f>
        <v>12.760736196319018</v>
      </c>
      <c r="B12" s="9">
        <f>B11*100/'2018 - data'!B11</f>
        <v>13.888888888888889</v>
      </c>
      <c r="C12" s="9">
        <f>C11*100/'2018 - data'!C11</f>
        <v>14.089912280701755</v>
      </c>
      <c r="D12" s="9">
        <f>D11*100/'2018 - data'!D11</f>
        <v>9.5563139931740615</v>
      </c>
      <c r="E12" s="9">
        <f>E11*100/'2018 - data'!E11</f>
        <v>11.168465509150634</v>
      </c>
      <c r="F12" s="9">
        <f>F11*100/'2018 - data'!F11</f>
        <v>8.4163346613545809</v>
      </c>
      <c r="G12" s="9">
        <f>G11*100/'2018 - data'!G11</f>
        <v>10.719640179910044</v>
      </c>
      <c r="H12" s="9">
        <f>H11*100/'2018 - data'!H11</f>
        <v>9.7976570820021305</v>
      </c>
      <c r="I12" s="9">
        <f>I11*100/'2018 - data'!I11</f>
        <v>11.41396933560477</v>
      </c>
      <c r="J12" s="9">
        <f>J11*100/'2018 - data'!J11</f>
        <v>17.253521126760564</v>
      </c>
      <c r="K12" s="9">
        <f>K11*100/'2018 - data'!K11</f>
        <v>7.0427470217238959</v>
      </c>
      <c r="L12" s="10">
        <f>L11*100/'2018 - data'!L11</f>
        <v>9.419680403700589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816</v>
      </c>
      <c r="B14" s="11">
        <f>AVERAGE(A16:L16)</f>
        <v>7.4191566901679238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42</v>
      </c>
      <c r="B15" s="3">
        <v>36</v>
      </c>
      <c r="C15" s="3">
        <v>81</v>
      </c>
      <c r="D15" s="3">
        <v>60</v>
      </c>
      <c r="E15" s="3">
        <v>58</v>
      </c>
      <c r="F15" s="3">
        <v>63</v>
      </c>
      <c r="G15" s="3">
        <v>61</v>
      </c>
      <c r="H15" s="3">
        <v>57</v>
      </c>
      <c r="I15" s="3">
        <v>43</v>
      </c>
      <c r="J15" s="3">
        <v>90</v>
      </c>
      <c r="K15" s="3">
        <v>96</v>
      </c>
      <c r="L15" s="4">
        <v>129</v>
      </c>
    </row>
    <row r="16" spans="1:12" ht="18.75" customHeight="1" x14ac:dyDescent="0.25">
      <c r="A16" s="9">
        <f>A15*100/'2018 - data'!A15</f>
        <v>5.4901960784313726</v>
      </c>
      <c r="B16" s="9">
        <f>B15*100/'2018 - data'!B15</f>
        <v>4.3269230769230766</v>
      </c>
      <c r="C16" s="9">
        <f>C15*100/'2018 - data'!C15</f>
        <v>7.0742358078602621</v>
      </c>
      <c r="D16" s="9">
        <f>D15*100/'2018 - data'!D15</f>
        <v>5.1107325383304945</v>
      </c>
      <c r="E16" s="9">
        <f>E15*100/'2018 - data'!E15</f>
        <v>5.7711442786069655</v>
      </c>
      <c r="F16" s="9">
        <f>F15*100/'2018 - data'!F15</f>
        <v>6.2007874015748028</v>
      </c>
      <c r="G16" s="9">
        <f>G15*100/'2018 - data'!G15</f>
        <v>6.3278008298755184</v>
      </c>
      <c r="H16" s="9">
        <f>H15*100/'2018 - data'!H15</f>
        <v>9.3596059113300498</v>
      </c>
      <c r="I16" s="9">
        <f>I15*100/'2018 - data'!I15</f>
        <v>9.8850574712643677</v>
      </c>
      <c r="J16" s="9">
        <f>J15*100/'2018 - data'!J15</f>
        <v>11.642949547218629</v>
      </c>
      <c r="K16" s="9">
        <f>K15*100/'2018 - data'!K15</f>
        <v>7.754442649434572</v>
      </c>
      <c r="L16" s="10">
        <f>L15*100/'2018 - data'!L15</f>
        <v>10.086004691164973</v>
      </c>
    </row>
    <row r="17" spans="1:12" ht="18.75" customHeight="1" x14ac:dyDescent="0.25">
      <c r="A17" s="21" t="s">
        <v>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5">
        <f>SUM(A19:L19)</f>
        <v>30</v>
      </c>
      <c r="B18" s="15">
        <f>AVERAGE(A20:L20)</f>
        <v>1.1362735130637163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3</v>
      </c>
      <c r="B19" s="3">
        <v>0</v>
      </c>
      <c r="C19" s="3">
        <v>1</v>
      </c>
      <c r="D19" s="3">
        <v>9</v>
      </c>
      <c r="E19" s="3">
        <v>2</v>
      </c>
      <c r="F19" s="3">
        <v>8</v>
      </c>
      <c r="G19" s="3">
        <v>2</v>
      </c>
      <c r="H19" s="3">
        <v>0</v>
      </c>
      <c r="I19" s="3">
        <v>0</v>
      </c>
      <c r="J19" s="3">
        <v>1</v>
      </c>
      <c r="K19" s="3">
        <v>3</v>
      </c>
      <c r="L19" s="4">
        <v>1</v>
      </c>
    </row>
    <row r="20" spans="1:12" ht="18.75" customHeight="1" x14ac:dyDescent="0.25">
      <c r="A20" s="13">
        <f>A19*100/'2018 - data'!A19</f>
        <v>4.7619047619047619</v>
      </c>
      <c r="B20" s="13">
        <f>B19*100/'2018 - data'!B19</f>
        <v>0</v>
      </c>
      <c r="C20" s="13">
        <f>C19*100/'2018 - data'!C19</f>
        <v>0.35714285714285715</v>
      </c>
      <c r="D20" s="13">
        <f>D19*100/'2018 - data'!D19</f>
        <v>2.5280898876404496</v>
      </c>
      <c r="E20" s="13">
        <f>E19*100/'2018 - data'!E19</f>
        <v>0.49261083743842365</v>
      </c>
      <c r="F20" s="13">
        <f>F19*100/'2018 - data'!F19</f>
        <v>1.7897091722595078</v>
      </c>
      <c r="G20" s="13">
        <f>G19*100/'2018 - data'!G19</f>
        <v>0.78431372549019607</v>
      </c>
      <c r="H20" s="13">
        <f>H19*100/'2018 - data'!H19</f>
        <v>0</v>
      </c>
      <c r="I20" s="13">
        <f>I19*100/'2018 - data'!I19</f>
        <v>0</v>
      </c>
      <c r="J20" s="13">
        <f>J19*100/'2018 - data'!J19</f>
        <v>1.3333333333333333</v>
      </c>
      <c r="K20" s="13">
        <f>K19*100/'2018 - data'!K19</f>
        <v>0.92592592592592593</v>
      </c>
      <c r="L20" s="10">
        <f>L19*100/'2018 - data'!L19</f>
        <v>0.66225165562913912</v>
      </c>
    </row>
    <row r="21" spans="1:12" ht="18.75" customHeight="1" x14ac:dyDescent="0.25">
      <c r="A21" s="18" t="s">
        <v>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</row>
    <row r="22" spans="1:12" ht="18.75" customHeight="1" x14ac:dyDescent="0.25">
      <c r="A22" s="5">
        <f>SUM(A23:L23)</f>
        <v>9649</v>
      </c>
      <c r="B22" s="15">
        <f>AVERAGE(A24:L24)</f>
        <v>8.8765167499549236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f>SUM(A3,A7,A11,A15,A19)</f>
        <v>804</v>
      </c>
      <c r="B23" s="3">
        <f t="shared" ref="B23:L23" si="0">SUM(B3,B7,B11,B15,B19)</f>
        <v>834</v>
      </c>
      <c r="C23" s="3">
        <f t="shared" si="0"/>
        <v>1182</v>
      </c>
      <c r="D23" s="3">
        <f t="shared" si="0"/>
        <v>1170</v>
      </c>
      <c r="E23" s="3">
        <f t="shared" si="0"/>
        <v>858</v>
      </c>
      <c r="F23" s="3">
        <f t="shared" si="0"/>
        <v>803</v>
      </c>
      <c r="G23" s="3">
        <f t="shared" si="0"/>
        <v>706</v>
      </c>
      <c r="H23" s="3">
        <f t="shared" si="0"/>
        <v>557</v>
      </c>
      <c r="I23" s="3">
        <f t="shared" si="0"/>
        <v>659</v>
      </c>
      <c r="J23" s="3">
        <f t="shared" si="0"/>
        <v>573</v>
      </c>
      <c r="K23" s="3">
        <f t="shared" si="0"/>
        <v>843</v>
      </c>
      <c r="L23" s="4">
        <f t="shared" si="0"/>
        <v>660</v>
      </c>
    </row>
    <row r="24" spans="1:12" ht="18.75" customHeight="1" x14ac:dyDescent="0.25">
      <c r="A24" s="13">
        <f>A23*100/'2018 - data'!A23</f>
        <v>7.912607026867434</v>
      </c>
      <c r="B24" s="13">
        <f>B23*100/'2018 - data'!B23</f>
        <v>8.4208400646203554</v>
      </c>
      <c r="C24" s="13">
        <f>C23*100/'2018 - data'!C23</f>
        <v>10.390295358649789</v>
      </c>
      <c r="D24" s="13">
        <f>D23*100/'2018 - data'!D23</f>
        <v>9.8121435759812137</v>
      </c>
      <c r="E24" s="13">
        <f>E23*100/'2018 - data'!E23</f>
        <v>9.1198979591836729</v>
      </c>
      <c r="F24" s="13">
        <f>F23*100/'2018 - data'!F23</f>
        <v>7.8448612739351313</v>
      </c>
      <c r="G24" s="13">
        <f>G23*100/'2018 - data'!G23</f>
        <v>8.1298940580377703</v>
      </c>
      <c r="H24" s="13">
        <f>H23*100/'2018 - data'!H23</f>
        <v>9.2617226471566347</v>
      </c>
      <c r="I24" s="13">
        <f>I23*100/'2018 - data'!I23</f>
        <v>10.706742485783915</v>
      </c>
      <c r="J24" s="13">
        <f>J23*100/'2018 - data'!J23</f>
        <v>10.365412445730826</v>
      </c>
      <c r="K24" s="13">
        <f>K23*100/'2018 - data'!K23</f>
        <v>7.5429491768074444</v>
      </c>
      <c r="L24" s="10">
        <f>L23*100/'2018 - data'!L23</f>
        <v>7.0108349267049075</v>
      </c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8"/>
  <sheetViews>
    <sheetView workbookViewId="0">
      <selection activeCell="C22" sqref="C22"/>
    </sheetView>
  </sheetViews>
  <sheetFormatPr baseColWidth="10" defaultColWidth="10.7109375" defaultRowHeight="18.75" customHeight="1" x14ac:dyDescent="0.25"/>
  <cols>
    <col min="1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52401</v>
      </c>
      <c r="B2" s="11">
        <f>100-'2018 - Multimedia'!B2</f>
        <v>88.216790506651037</v>
      </c>
      <c r="C2" s="3">
        <f>TRUNC(A2/A4)</f>
        <v>143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4818</v>
      </c>
      <c r="B3" s="3">
        <v>4506</v>
      </c>
      <c r="C3" s="3">
        <v>5847</v>
      </c>
      <c r="D3" s="3">
        <v>5775</v>
      </c>
      <c r="E3" s="3">
        <v>4676</v>
      </c>
      <c r="F3" s="3">
        <v>4737</v>
      </c>
      <c r="G3" s="3">
        <v>4544</v>
      </c>
      <c r="H3" s="3">
        <v>3042</v>
      </c>
      <c r="I3" s="3">
        <v>3100</v>
      </c>
      <c r="J3" s="3">
        <v>2861</v>
      </c>
      <c r="K3" s="3">
        <v>4746</v>
      </c>
      <c r="L3" s="4">
        <v>3749</v>
      </c>
    </row>
    <row r="4" spans="1:12" ht="18.75" customHeight="1" x14ac:dyDescent="0.25">
      <c r="A4" s="6">
        <v>365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24044</v>
      </c>
      <c r="B6" s="11">
        <f>100-'2018 - Multimedia'!B6</f>
        <v>97.593528787363852</v>
      </c>
      <c r="C6" s="3">
        <f>TRUNC(A6/A8)</f>
        <v>65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2885</v>
      </c>
      <c r="B7" s="3">
        <v>3036</v>
      </c>
      <c r="C7" s="3">
        <v>2280</v>
      </c>
      <c r="D7" s="3">
        <v>1982</v>
      </c>
      <c r="E7" s="3">
        <v>1190</v>
      </c>
      <c r="F7" s="3">
        <v>2028</v>
      </c>
      <c r="G7" s="3">
        <v>1587</v>
      </c>
      <c r="H7" s="3">
        <v>1330</v>
      </c>
      <c r="I7" s="3">
        <v>1415</v>
      </c>
      <c r="J7" s="3">
        <v>1251</v>
      </c>
      <c r="K7" s="3">
        <v>2014</v>
      </c>
      <c r="L7" s="12">
        <v>3046</v>
      </c>
    </row>
    <row r="8" spans="1:12" ht="18.75" customHeight="1" x14ac:dyDescent="0.25">
      <c r="A8" s="6">
        <v>365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19764</v>
      </c>
      <c r="B10" s="11">
        <f>100-'2018 - Multimedia'!B10</f>
        <v>88.70601111005908</v>
      </c>
      <c r="C10" s="3">
        <f>TRUNC(A10/A12)</f>
        <v>54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1630</v>
      </c>
      <c r="B11" s="3">
        <v>1476</v>
      </c>
      <c r="C11" s="3">
        <v>1824</v>
      </c>
      <c r="D11" s="3">
        <v>2637</v>
      </c>
      <c r="E11" s="3">
        <v>2131</v>
      </c>
      <c r="F11" s="3">
        <v>2008</v>
      </c>
      <c r="G11" s="3">
        <v>1334</v>
      </c>
      <c r="H11" s="3">
        <v>939</v>
      </c>
      <c r="I11" s="3">
        <v>1174</v>
      </c>
      <c r="J11" s="3">
        <v>568</v>
      </c>
      <c r="K11" s="3">
        <v>2854</v>
      </c>
      <c r="L11" s="4">
        <v>1189</v>
      </c>
    </row>
    <row r="12" spans="1:12" ht="18.75" customHeight="1" x14ac:dyDescent="0.25">
      <c r="A12" s="6">
        <v>365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11235</v>
      </c>
      <c r="B14" s="11">
        <f>100-'2018 - Multimedia'!B14</f>
        <v>92.580843309832076</v>
      </c>
      <c r="C14" s="3">
        <f>TRUNC(A14/A16)</f>
        <v>30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765</v>
      </c>
      <c r="B15" s="3">
        <v>832</v>
      </c>
      <c r="C15" s="3">
        <v>1145</v>
      </c>
      <c r="D15" s="3">
        <v>1174</v>
      </c>
      <c r="E15" s="3">
        <v>1005</v>
      </c>
      <c r="F15" s="3">
        <v>1016</v>
      </c>
      <c r="G15" s="3">
        <v>964</v>
      </c>
      <c r="H15" s="3">
        <v>609</v>
      </c>
      <c r="I15" s="3">
        <v>435</v>
      </c>
      <c r="J15" s="3">
        <v>773</v>
      </c>
      <c r="K15" s="3">
        <v>1238</v>
      </c>
      <c r="L15" s="4">
        <v>1279</v>
      </c>
    </row>
    <row r="16" spans="1:12" ht="18.75" customHeight="1" x14ac:dyDescent="0.25">
      <c r="A16" s="6">
        <v>365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2536</v>
      </c>
      <c r="B18" s="11">
        <f>100-'2018 - Multimedia'!B18</f>
        <v>98.863726486936287</v>
      </c>
      <c r="C18" s="3">
        <f>TRUNC(A18/A20)</f>
        <v>6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63</v>
      </c>
      <c r="B19" s="3">
        <v>54</v>
      </c>
      <c r="C19" s="3">
        <v>280</v>
      </c>
      <c r="D19" s="3">
        <v>356</v>
      </c>
      <c r="E19" s="3">
        <v>406</v>
      </c>
      <c r="F19" s="3">
        <v>447</v>
      </c>
      <c r="G19" s="3">
        <v>255</v>
      </c>
      <c r="H19" s="3">
        <v>94</v>
      </c>
      <c r="I19" s="3">
        <v>31</v>
      </c>
      <c r="J19" s="3">
        <v>75</v>
      </c>
      <c r="K19" s="3">
        <v>324</v>
      </c>
      <c r="L19" s="4">
        <v>151</v>
      </c>
    </row>
    <row r="20" spans="1:12" ht="18.75" customHeight="1" x14ac:dyDescent="0.25">
      <c r="A20" s="6">
        <v>365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4" t="s">
        <v>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1:12" ht="18.75" customHeight="1" x14ac:dyDescent="0.25">
      <c r="A22" s="2">
        <f>SUM(A23:L23)</f>
        <v>109980</v>
      </c>
      <c r="B22" s="11">
        <f>100-'2018 - Multimedia'!B22</f>
        <v>91.123483250045069</v>
      </c>
      <c r="C22" s="3">
        <f>TRUNC(A22/A24)</f>
        <v>301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3">
        <f>SUM(A3,A7,A11,A15,A19)</f>
        <v>10161</v>
      </c>
      <c r="B23" s="3">
        <f t="shared" ref="B23:L23" si="0">SUM(B3,B7,B11,B15,B19)</f>
        <v>9904</v>
      </c>
      <c r="C23" s="3">
        <f t="shared" si="0"/>
        <v>11376</v>
      </c>
      <c r="D23" s="3">
        <f t="shared" si="0"/>
        <v>11924</v>
      </c>
      <c r="E23" s="3">
        <f t="shared" si="0"/>
        <v>9408</v>
      </c>
      <c r="F23" s="3">
        <f t="shared" si="0"/>
        <v>10236</v>
      </c>
      <c r="G23" s="3">
        <f t="shared" si="0"/>
        <v>8684</v>
      </c>
      <c r="H23" s="3">
        <f t="shared" si="0"/>
        <v>6014</v>
      </c>
      <c r="I23" s="3">
        <f t="shared" si="0"/>
        <v>6155</v>
      </c>
      <c r="J23" s="3">
        <f t="shared" si="0"/>
        <v>5528</v>
      </c>
      <c r="K23" s="3">
        <f t="shared" si="0"/>
        <v>11176</v>
      </c>
      <c r="L23" s="4">
        <f t="shared" si="0"/>
        <v>9414</v>
      </c>
    </row>
    <row r="24" spans="1:12" ht="18.75" customHeight="1" x14ac:dyDescent="0.25">
      <c r="A24" s="6">
        <v>365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8" spans="1:12" ht="18.75" customHeight="1" x14ac:dyDescent="0.25">
      <c r="F28" s="16"/>
    </row>
  </sheetData>
  <mergeCells count="6">
    <mergeCell ref="A21:L21"/>
    <mergeCell ref="A1:L1"/>
    <mergeCell ref="A5:L5"/>
    <mergeCell ref="A13:L13"/>
    <mergeCell ref="A17:L17"/>
    <mergeCell ref="A9:L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40"/>
  <sheetViews>
    <sheetView topLeftCell="A17" workbookViewId="0">
      <selection activeCell="G40" sqref="G40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3058</v>
      </c>
      <c r="B2" s="11">
        <f>AVERAGEIF(A4:L4,"&gt;=0")</f>
        <v>17.093123951040674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375</v>
      </c>
      <c r="B3" s="1">
        <v>349</v>
      </c>
      <c r="C3" s="1">
        <v>307</v>
      </c>
      <c r="D3" s="1">
        <v>382</v>
      </c>
      <c r="E3" s="1">
        <v>311</v>
      </c>
      <c r="F3" s="1">
        <v>354</v>
      </c>
      <c r="G3" s="1">
        <v>361</v>
      </c>
      <c r="H3" s="1">
        <v>619</v>
      </c>
      <c r="I3" s="1"/>
      <c r="J3" s="1"/>
      <c r="K3" s="1"/>
      <c r="L3" s="4"/>
    </row>
    <row r="4" spans="1:12" ht="18.75" customHeight="1" x14ac:dyDescent="0.25">
      <c r="A4" s="9">
        <f>A3*100/'2019 - data'!A3</f>
        <v>9.709994821336096</v>
      </c>
      <c r="B4" s="9">
        <f>B3*100/'2019 - data'!B3</f>
        <v>17.149877149877149</v>
      </c>
      <c r="C4" s="9">
        <f>C3*100/'2019 - data'!C3</f>
        <v>20.065359477124183</v>
      </c>
      <c r="D4" s="9">
        <f>D3*100/'2019 - data'!D3</f>
        <v>20.041972717733472</v>
      </c>
      <c r="E4" s="9">
        <f>E3*100/'2019 - data'!E3</f>
        <v>18.446026097271648</v>
      </c>
      <c r="F4" s="9">
        <f>F3*100/'2019 - data'!F3</f>
        <v>17.134559535333977</v>
      </c>
      <c r="G4" s="9">
        <f>G3*100/'2019 - data'!G3</f>
        <v>16.853408029878619</v>
      </c>
      <c r="H4" s="9">
        <f>H3*100/'2019 - data'!H3</f>
        <v>17.343793779770245</v>
      </c>
      <c r="I4" s="9" t="e">
        <f>I3*100/'2019 - data'!I3</f>
        <v>#DIV/0!</v>
      </c>
      <c r="J4" s="9" t="e">
        <f>J3*100/'2019 - data'!J3</f>
        <v>#DIV/0!</v>
      </c>
      <c r="K4" s="9" t="e">
        <f>K3*100/'2019 - data'!K3</f>
        <v>#DIV/0!</v>
      </c>
      <c r="L4" s="10" t="e">
        <f>L3*100/'2019 - data'!L3</f>
        <v>#DIV/0!</v>
      </c>
    </row>
    <row r="5" spans="1:12" ht="18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5">
        <f>SUM(A7:L7)</f>
        <v>14</v>
      </c>
      <c r="B6" s="15">
        <f>AVERAGEIF(A8:L8,"&gt;=0")</f>
        <v>1.7052845971598423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</v>
      </c>
      <c r="B7" s="3">
        <v>0</v>
      </c>
      <c r="C7" s="17">
        <v>5</v>
      </c>
      <c r="D7" s="3">
        <v>0</v>
      </c>
      <c r="E7" s="3">
        <v>0</v>
      </c>
      <c r="F7" s="3">
        <v>0</v>
      </c>
      <c r="G7" s="3">
        <v>6</v>
      </c>
      <c r="H7" s="3">
        <v>1</v>
      </c>
      <c r="I7" s="3"/>
      <c r="J7" s="3"/>
      <c r="K7" s="3"/>
      <c r="L7" s="4"/>
    </row>
    <row r="8" spans="1:12" ht="18.75" customHeight="1" x14ac:dyDescent="0.25">
      <c r="A8" s="13">
        <f>A7*100/'2019 - data'!A7</f>
        <v>1.9607843137254901</v>
      </c>
      <c r="B8" s="13">
        <f>B7*100/'2019 - data'!B7</f>
        <v>0</v>
      </c>
      <c r="C8" s="13">
        <f>C7*100/'2019 - data'!C7</f>
        <v>3.2894736842105261</v>
      </c>
      <c r="D8" s="13">
        <f>D7*100/'2019 - data'!D7</f>
        <v>0</v>
      </c>
      <c r="E8" s="13">
        <f>E7*100/'2019 - data'!E7</f>
        <v>0</v>
      </c>
      <c r="F8" s="13">
        <f>F7*100/'2019 - data'!F7</f>
        <v>0</v>
      </c>
      <c r="G8" s="13">
        <f>G7*100/'2019 - data'!G7</f>
        <v>4.225352112676056</v>
      </c>
      <c r="H8" s="13">
        <f>H7*100/'2019 - data'!H7</f>
        <v>4.166666666666667</v>
      </c>
      <c r="I8" s="13" t="e">
        <f>I7*100/'2019 - data'!I7</f>
        <v>#DIV/0!</v>
      </c>
      <c r="J8" s="13" t="e">
        <f>J7*100/'2019 - data'!J7</f>
        <v>#DIV/0!</v>
      </c>
      <c r="K8" s="13" t="e">
        <f>K7*100/'2019 - data'!K7</f>
        <v>#DIV/0!</v>
      </c>
      <c r="L8" s="10" t="e">
        <f>L7*100/'2019 - data'!L7</f>
        <v>#DIV/0!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1086</v>
      </c>
      <c r="B10" s="11">
        <f>AVERAGEIF(A12:L12,"&gt;=0")</f>
        <v>13.984843529370206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101</v>
      </c>
      <c r="B11" s="3">
        <v>95</v>
      </c>
      <c r="C11" s="3">
        <v>143</v>
      </c>
      <c r="D11" s="3">
        <v>213</v>
      </c>
      <c r="E11" s="3">
        <v>171</v>
      </c>
      <c r="F11" s="3">
        <v>178</v>
      </c>
      <c r="G11" s="3">
        <v>51</v>
      </c>
      <c r="H11" s="3">
        <v>134</v>
      </c>
      <c r="I11" s="3"/>
      <c r="J11" s="3"/>
      <c r="K11" s="3"/>
      <c r="L11" s="4"/>
    </row>
    <row r="12" spans="1:12" ht="18.75" customHeight="1" x14ac:dyDescent="0.25">
      <c r="A12" s="9">
        <f>A11*100/'2019 - data'!A11</f>
        <v>7.2609633357296905</v>
      </c>
      <c r="B12" s="9">
        <f>B11*100/'2019 - data'!B11</f>
        <v>10.248112189859762</v>
      </c>
      <c r="C12" s="9">
        <f>C11*100/'2019 - data'!C11</f>
        <v>13.167587476979742</v>
      </c>
      <c r="D12" s="9">
        <f>D11*100/'2019 - data'!D11</f>
        <v>16.575875486381324</v>
      </c>
      <c r="E12" s="9">
        <f>E11*100/'2019 - data'!E11</f>
        <v>15.545454545454545</v>
      </c>
      <c r="F12" s="9">
        <f>F11*100/'2019 - data'!F11</f>
        <v>15.200683176771991</v>
      </c>
      <c r="G12" s="9">
        <f>G11*100/'2019 - data'!G11</f>
        <v>17.832167832167833</v>
      </c>
      <c r="H12" s="9">
        <f>H11*100/'2019 - data'!H11</f>
        <v>16.047904191616766</v>
      </c>
      <c r="I12" s="9" t="e">
        <f>I11*100/'2019 - data'!I11</f>
        <v>#DIV/0!</v>
      </c>
      <c r="J12" s="9" t="e">
        <f>J11*100/'2019 - data'!J11</f>
        <v>#DIV/0!</v>
      </c>
      <c r="K12" s="9" t="e">
        <f>K11*100/'2019 - data'!K11</f>
        <v>#DIV/0!</v>
      </c>
      <c r="L12" s="10" t="e">
        <f>L11*100/'2019 - data'!L11</f>
        <v>#DIV/0!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742</v>
      </c>
      <c r="B14" s="11">
        <f>AVERAGEIF(A16:L16,"&gt;=0")</f>
        <v>14.452002617905038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123</v>
      </c>
      <c r="B15" s="3">
        <v>102</v>
      </c>
      <c r="C15" s="17">
        <v>73</v>
      </c>
      <c r="D15" s="3">
        <v>92</v>
      </c>
      <c r="E15" s="3">
        <v>57</v>
      </c>
      <c r="F15" s="3">
        <v>68</v>
      </c>
      <c r="G15" s="3">
        <v>88</v>
      </c>
      <c r="H15" s="3">
        <v>139</v>
      </c>
      <c r="I15" s="3"/>
      <c r="J15" s="3"/>
      <c r="K15" s="3"/>
      <c r="L15" s="4"/>
    </row>
    <row r="16" spans="1:12" ht="18.75" customHeight="1" x14ac:dyDescent="0.25">
      <c r="A16" s="9">
        <f>A15*100/'2019 - data'!A15</f>
        <v>12.202380952380953</v>
      </c>
      <c r="B16" s="9">
        <f>B15*100/'2019 - data'!B15</f>
        <v>17.739130434782609</v>
      </c>
      <c r="C16" s="9">
        <f>C15*100/'2019 - data'!C15</f>
        <v>15.498938428874734</v>
      </c>
      <c r="D16" s="9">
        <f>D15*100/'2019 - data'!D15</f>
        <v>17.358490566037737</v>
      </c>
      <c r="E16" s="9">
        <f>E15*100/'2019 - data'!E15</f>
        <v>14.921465968586388</v>
      </c>
      <c r="F16" s="9">
        <f>F15*100/'2019 - data'!F15</f>
        <v>13.991769547325102</v>
      </c>
      <c r="G16" s="9">
        <f>G15*100/'2019 - data'!G15</f>
        <v>10.602409638554217</v>
      </c>
      <c r="H16" s="9">
        <f>H15*100/'2019 - data'!H15</f>
        <v>13.301435406698564</v>
      </c>
      <c r="I16" s="9" t="e">
        <f>I15*100/'2019 - data'!I15</f>
        <v>#DIV/0!</v>
      </c>
      <c r="J16" s="9" t="e">
        <f>J15*100/'2019 - data'!J15</f>
        <v>#DIV/0!</v>
      </c>
      <c r="K16" s="9" t="e">
        <f>K15*100/'2019 - data'!K15</f>
        <v>#DIV/0!</v>
      </c>
      <c r="L16" s="10" t="e">
        <f>L15*100/'2019 - data'!L15</f>
        <v>#DIV/0!</v>
      </c>
    </row>
    <row r="17" spans="1:12" ht="18.75" customHeight="1" x14ac:dyDescent="0.25">
      <c r="A17" s="21" t="s">
        <v>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2">
        <f>SUM(A19:L19)</f>
        <v>251</v>
      </c>
      <c r="B18" s="11">
        <f>AVERAGEIF(A20:L20,"&gt;=0")</f>
        <v>10.992244010342461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14">
        <v>34</v>
      </c>
      <c r="B19" s="14">
        <v>22</v>
      </c>
      <c r="C19" s="14">
        <v>0</v>
      </c>
      <c r="D19" s="14">
        <v>0</v>
      </c>
      <c r="E19" s="14">
        <v>0</v>
      </c>
      <c r="F19" s="14">
        <v>0</v>
      </c>
      <c r="G19" s="14">
        <v>47</v>
      </c>
      <c r="H19" s="14">
        <v>148</v>
      </c>
      <c r="I19" s="14"/>
      <c r="J19" s="14"/>
      <c r="K19" s="14"/>
      <c r="L19" s="14"/>
    </row>
    <row r="20" spans="1:12" ht="18.75" customHeight="1" x14ac:dyDescent="0.25">
      <c r="A20" s="9">
        <f>A19*100/'2019 - data'!A19</f>
        <v>1.3793103448275863</v>
      </c>
      <c r="B20" s="9">
        <f>B19*100/'2019 - data'!B19</f>
        <v>2.3835319609967498</v>
      </c>
      <c r="C20" s="9" t="e">
        <f>C19*100/'2019 - data'!C19</f>
        <v>#DIV/0!</v>
      </c>
      <c r="D20" s="9" t="e">
        <f>D19*100/'2019 - data'!D19</f>
        <v>#DIV/0!</v>
      </c>
      <c r="E20" s="9" t="e">
        <f>E19*100/'2019 - data'!E19</f>
        <v>#DIV/0!</v>
      </c>
      <c r="F20" s="9" t="e">
        <f>F19*100/'2019 - data'!F19</f>
        <v>#DIV/0!</v>
      </c>
      <c r="G20" s="9">
        <f>G19*100/'2019 - data'!G19</f>
        <v>30.718954248366014</v>
      </c>
      <c r="H20" s="9">
        <f>H19*100/'2019 - data'!H19</f>
        <v>9.4871794871794872</v>
      </c>
      <c r="I20" s="9" t="e">
        <f>I19*100/'2019 - data'!I19</f>
        <v>#DIV/0!</v>
      </c>
      <c r="J20" s="9" t="e">
        <f>J19*100/'2019 - data'!J19</f>
        <v>#DIV/0!</v>
      </c>
      <c r="K20" s="9" t="e">
        <f>K19*100/'2019 - data'!K19</f>
        <v>#DIV/0!</v>
      </c>
      <c r="L20" s="10" t="e">
        <f>L19*100/'2019 - data'!L19</f>
        <v>#DIV/0!</v>
      </c>
    </row>
    <row r="21" spans="1:12" ht="18.75" customHeight="1" x14ac:dyDescent="0.25">
      <c r="A21" s="21" t="s">
        <v>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3"/>
    </row>
    <row r="22" spans="1:12" ht="18.75" customHeight="1" x14ac:dyDescent="0.25">
      <c r="A22" s="5">
        <f>SUM(A23:L23)</f>
        <v>212</v>
      </c>
      <c r="B22" s="15">
        <f>AVERAGEIF(A24:L24,"&gt;0")</f>
        <v>21.327967806841045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212</v>
      </c>
      <c r="I23" s="3"/>
      <c r="J23" s="3"/>
      <c r="K23" s="3"/>
      <c r="L23" s="4"/>
    </row>
    <row r="24" spans="1:12" ht="18.75" customHeight="1" x14ac:dyDescent="0.25">
      <c r="A24" s="13" t="e">
        <f>A23*100/'2019 - data'!A23</f>
        <v>#DIV/0!</v>
      </c>
      <c r="B24" s="13" t="e">
        <f>B23*100/'2019 - data'!B23</f>
        <v>#DIV/0!</v>
      </c>
      <c r="C24" s="13" t="e">
        <f>C23*100/'2019 - data'!C23</f>
        <v>#DIV/0!</v>
      </c>
      <c r="D24" s="13" t="e">
        <f>D23*100/'2019 - data'!D23</f>
        <v>#DIV/0!</v>
      </c>
      <c r="E24" s="13" t="e">
        <f>E23*100/'2019 - data'!E23</f>
        <v>#DIV/0!</v>
      </c>
      <c r="F24" s="13" t="e">
        <f>F23*100/'2019 - data'!F23</f>
        <v>#DIV/0!</v>
      </c>
      <c r="G24" s="13" t="e">
        <f>G23*100/'2019 - data'!G23</f>
        <v>#DIV/0!</v>
      </c>
      <c r="H24" s="13">
        <f>H23*100/'2019 - data'!H23</f>
        <v>21.327967806841045</v>
      </c>
      <c r="I24" s="13" t="e">
        <f>I23*100/'2019 - data'!I23</f>
        <v>#DIV/0!</v>
      </c>
      <c r="J24" s="13" t="e">
        <f>J23*100/'2019 - data'!J23</f>
        <v>#DIV/0!</v>
      </c>
      <c r="K24" s="13" t="e">
        <f>K23*100/'2019 - data'!K23</f>
        <v>#DIV/0!</v>
      </c>
      <c r="L24" s="10" t="e">
        <f>L23*100/'2019 - data'!L23</f>
        <v>#DIV/0!</v>
      </c>
    </row>
    <row r="25" spans="1:12" ht="18.75" customHeight="1" x14ac:dyDescent="0.25">
      <c r="A25" s="21" t="s">
        <v>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</row>
    <row r="26" spans="1:12" ht="18.75" customHeight="1" x14ac:dyDescent="0.25">
      <c r="A26" s="5">
        <f>SUM(A27:L27)</f>
        <v>28</v>
      </c>
      <c r="B26" s="15">
        <f>AVERAGEIF(A28:L28,"&gt;0")</f>
        <v>22.222222222222221</v>
      </c>
      <c r="C26" s="3"/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28</v>
      </c>
      <c r="I27" s="3"/>
      <c r="J27" s="3"/>
      <c r="K27" s="3"/>
      <c r="L27" s="4"/>
    </row>
    <row r="28" spans="1:12" ht="18.75" customHeight="1" x14ac:dyDescent="0.25">
      <c r="A28" s="13" t="e">
        <f>A27*100/'2019 - data'!A27</f>
        <v>#DIV/0!</v>
      </c>
      <c r="B28" s="13" t="e">
        <f>B27*100/'2019 - data'!B27</f>
        <v>#DIV/0!</v>
      </c>
      <c r="C28" s="13" t="e">
        <f>C27*100/'2019 - data'!C27</f>
        <v>#DIV/0!</v>
      </c>
      <c r="D28" s="13" t="e">
        <f>D27*100/'2019 - data'!D27</f>
        <v>#DIV/0!</v>
      </c>
      <c r="E28" s="13" t="e">
        <f>E27*100/'2019 - data'!E27</f>
        <v>#DIV/0!</v>
      </c>
      <c r="F28" s="13" t="e">
        <f>F27*100/'2019 - data'!F27</f>
        <v>#DIV/0!</v>
      </c>
      <c r="G28" s="13" t="e">
        <f>G27*100/'2019 - data'!G27</f>
        <v>#DIV/0!</v>
      </c>
      <c r="H28" s="13">
        <f>H27*100/'2019 - data'!H27</f>
        <v>22.222222222222221</v>
      </c>
      <c r="I28" s="13" t="e">
        <f>I27*100/'2019 - data'!I27</f>
        <v>#DIV/0!</v>
      </c>
      <c r="J28" s="13" t="e">
        <f>J27*100/'2019 - data'!J27</f>
        <v>#DIV/0!</v>
      </c>
      <c r="K28" s="13" t="e">
        <f>K27*100/'2019 - data'!K27</f>
        <v>#DIV/0!</v>
      </c>
      <c r="L28" s="10" t="e">
        <f>L27*100/'2019 - data'!L27</f>
        <v>#DIV/0!</v>
      </c>
    </row>
    <row r="29" spans="1:12" ht="18.75" customHeight="1" x14ac:dyDescent="0.25">
      <c r="A29" s="21" t="s">
        <v>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/>
    </row>
    <row r="30" spans="1:12" ht="18.75" customHeight="1" x14ac:dyDescent="0.25">
      <c r="A30" s="5">
        <f>SUM(A31:L31)</f>
        <v>4</v>
      </c>
      <c r="B30" s="15">
        <f>AVERAGEIF(A32:L32,"&gt;0")</f>
        <v>15.384615384615385</v>
      </c>
      <c r="C30" s="3"/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4</v>
      </c>
      <c r="I31" s="3"/>
      <c r="J31" s="3"/>
      <c r="K31" s="3"/>
      <c r="L31" s="4"/>
    </row>
    <row r="32" spans="1:12" ht="18.75" customHeight="1" x14ac:dyDescent="0.25">
      <c r="A32" s="13" t="e">
        <f>A31*100/'2019 - data'!A31</f>
        <v>#DIV/0!</v>
      </c>
      <c r="B32" s="13" t="e">
        <f>B31*100/'2019 - data'!B31</f>
        <v>#DIV/0!</v>
      </c>
      <c r="C32" s="13" t="e">
        <f>C31*100/'2019 - data'!C31</f>
        <v>#DIV/0!</v>
      </c>
      <c r="D32" s="13" t="e">
        <f>D31*100/'2019 - data'!D31</f>
        <v>#DIV/0!</v>
      </c>
      <c r="E32" s="13" t="e">
        <f>E31*100/'2019 - data'!E31</f>
        <v>#DIV/0!</v>
      </c>
      <c r="F32" s="13" t="e">
        <f>F31*100/'2019 - data'!F31</f>
        <v>#DIV/0!</v>
      </c>
      <c r="G32" s="13" t="e">
        <f>G31*100/'2019 - data'!G31</f>
        <v>#DIV/0!</v>
      </c>
      <c r="H32" s="13">
        <f>H31*100/'2019 - data'!H31</f>
        <v>15.384615384615385</v>
      </c>
      <c r="I32" s="13" t="e">
        <f>I31*100/'2019 - data'!I31</f>
        <v>#DIV/0!</v>
      </c>
      <c r="J32" s="13" t="e">
        <f>J31*100/'2019 - data'!J31</f>
        <v>#DIV/0!</v>
      </c>
      <c r="K32" s="13" t="e">
        <f>K31*100/'2019 - data'!K31</f>
        <v>#DIV/0!</v>
      </c>
      <c r="L32" s="10" t="e">
        <f>L31*100/'2019 - data'!L31</f>
        <v>#DIV/0!</v>
      </c>
    </row>
    <row r="33" spans="1:12" ht="18.75" customHeight="1" x14ac:dyDescent="0.25">
      <c r="A33" s="21" t="s">
        <v>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3"/>
    </row>
    <row r="34" spans="1:12" ht="18.75" customHeight="1" x14ac:dyDescent="0.25">
      <c r="A34" s="5">
        <f>SUM(A35:L35)</f>
        <v>11</v>
      </c>
      <c r="B34" s="15">
        <f>AVERAGEIF(A36:L36,"&gt;0")</f>
        <v>25</v>
      </c>
      <c r="C34" s="3"/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11</v>
      </c>
      <c r="I35" s="3"/>
      <c r="J35" s="3"/>
      <c r="K35" s="3"/>
      <c r="L35" s="4"/>
    </row>
    <row r="36" spans="1:12" ht="18.75" customHeight="1" x14ac:dyDescent="0.25">
      <c r="A36" s="13" t="e">
        <f>A35*100/'2019 - data'!A35</f>
        <v>#DIV/0!</v>
      </c>
      <c r="B36" s="13" t="e">
        <f>B35*100/'2019 - data'!B35</f>
        <v>#DIV/0!</v>
      </c>
      <c r="C36" s="13" t="e">
        <f>C35*100/'2019 - data'!C35</f>
        <v>#DIV/0!</v>
      </c>
      <c r="D36" s="13" t="e">
        <f>D35*100/'2019 - data'!D35</f>
        <v>#DIV/0!</v>
      </c>
      <c r="E36" s="13" t="e">
        <f>E35*100/'2019 - data'!E35</f>
        <v>#DIV/0!</v>
      </c>
      <c r="F36" s="13" t="e">
        <f>F35*100/'2019 - data'!F35</f>
        <v>#DIV/0!</v>
      </c>
      <c r="G36" s="13" t="e">
        <f>G35*100/'2019 - data'!G35</f>
        <v>#DIV/0!</v>
      </c>
      <c r="H36" s="13">
        <f>H35*100/'2019 - data'!H35</f>
        <v>25</v>
      </c>
      <c r="I36" s="13" t="e">
        <f>I35*100/'2019 - data'!I35</f>
        <v>#DIV/0!</v>
      </c>
      <c r="J36" s="13" t="e">
        <f>J35*100/'2019 - data'!J35</f>
        <v>#DIV/0!</v>
      </c>
      <c r="K36" s="13" t="e">
        <f>K35*100/'2019 - data'!K35</f>
        <v>#DIV/0!</v>
      </c>
      <c r="L36" s="10" t="e">
        <f>L35*100/'2019 - data'!L35</f>
        <v>#DIV/0!</v>
      </c>
    </row>
    <row r="37" spans="1:12" ht="18.75" customHeight="1" x14ac:dyDescent="0.25">
      <c r="A37" s="18" t="s">
        <v>5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0"/>
    </row>
    <row r="38" spans="1:12" ht="18.75" customHeight="1" x14ac:dyDescent="0.25">
      <c r="A38" s="5">
        <f>SUM(A39:L39)</f>
        <v>5406</v>
      </c>
      <c r="B38" s="15">
        <f>AVERAGEIF(A40:L40,"&gt;0")</f>
        <v>14.708244151916855</v>
      </c>
      <c r="C38" s="3"/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2">
        <f>SUM(A3,A7,A11,A15,A19,A23,A27,A31,A35)</f>
        <v>635</v>
      </c>
      <c r="B39" s="3">
        <f t="shared" ref="B39:L39" si="0">SUM(B3,B7,B11,B15,B19,B23,B27,B31,B35)</f>
        <v>568</v>
      </c>
      <c r="C39" s="3">
        <f t="shared" si="0"/>
        <v>528</v>
      </c>
      <c r="D39" s="3">
        <f t="shared" si="0"/>
        <v>687</v>
      </c>
      <c r="E39" s="3">
        <f t="shared" si="0"/>
        <v>539</v>
      </c>
      <c r="F39" s="3">
        <f t="shared" si="0"/>
        <v>600</v>
      </c>
      <c r="G39" s="3">
        <f t="shared" si="0"/>
        <v>553</v>
      </c>
      <c r="H39" s="3">
        <f t="shared" si="0"/>
        <v>1296</v>
      </c>
      <c r="I39" s="3">
        <f t="shared" si="0"/>
        <v>0</v>
      </c>
      <c r="J39" s="3">
        <f t="shared" si="0"/>
        <v>0</v>
      </c>
      <c r="K39" s="3">
        <f t="shared" si="0"/>
        <v>0</v>
      </c>
      <c r="L39" s="4">
        <f t="shared" si="0"/>
        <v>0</v>
      </c>
    </row>
    <row r="40" spans="1:12" ht="18.75" customHeight="1" x14ac:dyDescent="0.25">
      <c r="A40" s="13">
        <f>A39*100/'2019 - data'!A39</f>
        <v>7.1930222020842773</v>
      </c>
      <c r="B40" s="13">
        <f>B39*100/'2019 - data'!B39</f>
        <v>12.684234033050469</v>
      </c>
      <c r="C40" s="13">
        <f>C39*100/'2019 - data'!C39</f>
        <v>16.301327570237728</v>
      </c>
      <c r="D40" s="13">
        <f>D39*100/'2019 - data'!D39</f>
        <v>17.624422780913289</v>
      </c>
      <c r="E40" s="13">
        <f>E39*100/'2019 - data'!E39</f>
        <v>16.610169491525422</v>
      </c>
      <c r="F40" s="13">
        <f>F39*100/'2019 - data'!F39</f>
        <v>15.927794000530927</v>
      </c>
      <c r="G40" s="13">
        <f>G39*100/'2019 - data'!G39</f>
        <v>15.564311849141571</v>
      </c>
      <c r="H40" s="13">
        <f>H39*100/'2019 - data'!H39</f>
        <v>15.760671287851149</v>
      </c>
      <c r="I40" s="13" t="e">
        <f>I39*100/'2019 - data'!I39</f>
        <v>#DIV/0!</v>
      </c>
      <c r="J40" s="13" t="e">
        <f>J39*100/'2019 - data'!J39</f>
        <v>#DIV/0!</v>
      </c>
      <c r="K40" s="13" t="e">
        <f>K39*100/'2019 - data'!K39</f>
        <v>#DIV/0!</v>
      </c>
      <c r="L40" s="10" t="e">
        <f>L39*100/'2019 - data'!L39</f>
        <v>#DIV/0!</v>
      </c>
    </row>
  </sheetData>
  <mergeCells count="10">
    <mergeCell ref="A1:L1"/>
    <mergeCell ref="A5:L5"/>
    <mergeCell ref="A9:L9"/>
    <mergeCell ref="A13:L13"/>
    <mergeCell ref="A17:L17"/>
    <mergeCell ref="A25:L25"/>
    <mergeCell ref="A29:L29"/>
    <mergeCell ref="A33:L33"/>
    <mergeCell ref="A37:L37"/>
    <mergeCell ref="A21:L2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40"/>
  <sheetViews>
    <sheetView tabSelected="1" workbookViewId="0">
      <selection sqref="A1:L1"/>
    </sheetView>
  </sheetViews>
  <sheetFormatPr baseColWidth="10" defaultColWidth="10.7109375" defaultRowHeight="18.75" customHeight="1" x14ac:dyDescent="0.25"/>
  <cols>
    <col min="1" max="1" width="11.85546875" style="1" bestFit="1" customWidth="1"/>
    <col min="2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18796</v>
      </c>
      <c r="B2" s="11">
        <f>100-'2019 - Multimedia'!B2</f>
        <v>82.906876048959333</v>
      </c>
      <c r="C2" s="3">
        <f>TRUNC(A2/A4)</f>
        <v>77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3862</v>
      </c>
      <c r="B3" s="3">
        <v>2035</v>
      </c>
      <c r="C3" s="17">
        <v>1530</v>
      </c>
      <c r="D3" s="3">
        <v>1906</v>
      </c>
      <c r="E3" s="3">
        <v>1686</v>
      </c>
      <c r="F3" s="3">
        <v>2066</v>
      </c>
      <c r="G3" s="3">
        <v>2142</v>
      </c>
      <c r="H3" s="3">
        <v>3569</v>
      </c>
      <c r="I3" s="3"/>
      <c r="J3" s="3"/>
      <c r="K3" s="3"/>
      <c r="L3" s="4"/>
    </row>
    <row r="4" spans="1:12" ht="18.75" customHeight="1" x14ac:dyDescent="0.25">
      <c r="A4" s="6">
        <f>_xlfn.DAYS("1/9/2019","1/1/2019")</f>
        <v>243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4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736</v>
      </c>
      <c r="B6" s="11">
        <f>100-'2019 - Multimedia'!B6</f>
        <v>98.294715402840154</v>
      </c>
      <c r="C6" s="3">
        <f>TRUNC(A6/A8)</f>
        <v>3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102</v>
      </c>
      <c r="B7" s="3">
        <v>18</v>
      </c>
      <c r="C7" s="3">
        <v>152</v>
      </c>
      <c r="D7" s="3">
        <v>177</v>
      </c>
      <c r="E7" s="3">
        <v>77</v>
      </c>
      <c r="F7" s="3">
        <v>44</v>
      </c>
      <c r="G7" s="3">
        <v>142</v>
      </c>
      <c r="H7" s="3">
        <v>24</v>
      </c>
      <c r="I7" s="3"/>
      <c r="J7" s="3"/>
      <c r="K7" s="3"/>
      <c r="L7" s="4"/>
    </row>
    <row r="8" spans="1:12" ht="18.75" customHeight="1" x14ac:dyDescent="0.25">
      <c r="A8" s="6">
        <v>243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8081</v>
      </c>
      <c r="B10" s="11">
        <f>100-'2019 - Multimedia'!B10</f>
        <v>86.01515647062979</v>
      </c>
      <c r="C10" s="3">
        <f>TRUNC(A10/A12)</f>
        <v>33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1391</v>
      </c>
      <c r="B11" s="3">
        <v>927</v>
      </c>
      <c r="C11" s="3">
        <v>1086</v>
      </c>
      <c r="D11" s="3">
        <v>1285</v>
      </c>
      <c r="E11" s="3">
        <v>1100</v>
      </c>
      <c r="F11" s="3">
        <v>1171</v>
      </c>
      <c r="G11" s="3">
        <v>286</v>
      </c>
      <c r="H11" s="3">
        <v>835</v>
      </c>
      <c r="I11" s="3"/>
      <c r="J11" s="3"/>
      <c r="K11" s="3"/>
      <c r="L11" s="4"/>
    </row>
    <row r="12" spans="1:12" ht="18.75" customHeight="1" x14ac:dyDescent="0.25">
      <c r="A12" s="6">
        <f>A4</f>
        <v>243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5327</v>
      </c>
      <c r="B14" s="11">
        <f>100-'2019 - Multimedia'!B14</f>
        <v>85.547997382094962</v>
      </c>
      <c r="C14" s="3">
        <f>TRUNC(A14/A16)</f>
        <v>21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1008</v>
      </c>
      <c r="B15" s="3">
        <v>575</v>
      </c>
      <c r="C15" s="3">
        <v>471</v>
      </c>
      <c r="D15" s="3">
        <v>530</v>
      </c>
      <c r="E15" s="3">
        <v>382</v>
      </c>
      <c r="F15" s="3">
        <v>486</v>
      </c>
      <c r="G15" s="3">
        <v>830</v>
      </c>
      <c r="H15" s="3">
        <v>1045</v>
      </c>
      <c r="I15" s="3"/>
      <c r="J15" s="3"/>
      <c r="K15" s="3"/>
      <c r="L15" s="4"/>
    </row>
    <row r="16" spans="1:12" ht="18.75" customHeight="1" x14ac:dyDescent="0.25">
      <c r="A16" s="6">
        <f>A4</f>
        <v>243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5101</v>
      </c>
      <c r="B18" s="11">
        <f>100-'2019 - Multimedia'!B18</f>
        <v>89.007755989657539</v>
      </c>
      <c r="C18" s="3">
        <f>TRUNC(A18/A20)</f>
        <v>20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2465</v>
      </c>
      <c r="B19" s="3">
        <v>923</v>
      </c>
      <c r="C19" s="3">
        <v>0</v>
      </c>
      <c r="D19" s="3">
        <v>0</v>
      </c>
      <c r="E19" s="3">
        <v>0</v>
      </c>
      <c r="F19" s="3">
        <v>0</v>
      </c>
      <c r="G19" s="3">
        <v>153</v>
      </c>
      <c r="H19" s="3">
        <v>1560</v>
      </c>
      <c r="I19" s="3"/>
      <c r="J19" s="3"/>
      <c r="K19" s="3"/>
      <c r="L19" s="4"/>
    </row>
    <row r="20" spans="1:12" ht="18.75" customHeight="1" x14ac:dyDescent="0.25">
      <c r="A20" s="6">
        <f>A4</f>
        <v>243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7" t="s">
        <v>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1:12" ht="18.75" customHeight="1" x14ac:dyDescent="0.25">
      <c r="A22" s="2">
        <f>SUM(A23:L23)</f>
        <v>994</v>
      </c>
      <c r="B22" s="11">
        <f>100-'2019 - Multimedia'!B22</f>
        <v>78.672032193158955</v>
      </c>
      <c r="C22" s="3">
        <f>TRUNC(A22/A24)</f>
        <v>32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994</v>
      </c>
      <c r="I23" s="3"/>
      <c r="J23" s="3"/>
      <c r="K23" s="3"/>
      <c r="L23" s="4"/>
    </row>
    <row r="24" spans="1:12" ht="18.75" customHeight="1" x14ac:dyDescent="0.25">
      <c r="A24" s="6">
        <v>31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9"/>
    </row>
    <row r="26" spans="1:12" ht="18.75" customHeight="1" x14ac:dyDescent="0.25">
      <c r="A26" s="2">
        <f>SUM(A27:L27)</f>
        <v>126</v>
      </c>
      <c r="B26" s="11">
        <f>100-'2019 - Multimedia'!B26</f>
        <v>77.777777777777771</v>
      </c>
      <c r="C26" s="3">
        <f>TRUNC(A26/A28)</f>
        <v>4</v>
      </c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126</v>
      </c>
      <c r="I27" s="3"/>
      <c r="J27" s="3"/>
      <c r="K27" s="3"/>
      <c r="L27" s="4"/>
    </row>
    <row r="28" spans="1:12" ht="18.75" customHeight="1" x14ac:dyDescent="0.25">
      <c r="A28" s="6">
        <f>A24</f>
        <v>31</v>
      </c>
      <c r="B28" s="7">
        <v>369</v>
      </c>
      <c r="C28" s="7">
        <v>369</v>
      </c>
      <c r="D28" s="7"/>
      <c r="E28" s="7"/>
      <c r="F28" s="7"/>
      <c r="G28" s="7"/>
      <c r="H28" s="7"/>
      <c r="I28" s="7"/>
      <c r="J28" s="7"/>
      <c r="K28" s="7"/>
      <c r="L28" s="8"/>
    </row>
    <row r="29" spans="1:12" ht="18.75" customHeight="1" x14ac:dyDescent="0.25">
      <c r="A29" s="27" t="s">
        <v>8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9"/>
    </row>
    <row r="30" spans="1:12" ht="18.75" customHeight="1" x14ac:dyDescent="0.25">
      <c r="A30" s="2">
        <f>SUM(A31:L31)</f>
        <v>26</v>
      </c>
      <c r="B30" s="11">
        <f>100-'2019 - Multimedia'!B30</f>
        <v>84.615384615384613</v>
      </c>
      <c r="C30" s="3">
        <f>TRUNC(A30/A32)</f>
        <v>0</v>
      </c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26</v>
      </c>
      <c r="I31" s="3"/>
      <c r="J31" s="3"/>
      <c r="K31" s="3"/>
      <c r="L31" s="4"/>
    </row>
    <row r="32" spans="1:12" ht="18.75" customHeight="1" x14ac:dyDescent="0.25">
      <c r="A32" s="6">
        <f>A24</f>
        <v>31</v>
      </c>
      <c r="B32" s="7">
        <v>369</v>
      </c>
      <c r="C32" s="7">
        <v>369</v>
      </c>
      <c r="D32" s="7"/>
      <c r="E32" s="7"/>
      <c r="F32" s="7"/>
      <c r="G32" s="7"/>
      <c r="H32" s="7"/>
      <c r="I32" s="7"/>
      <c r="J32" s="7"/>
      <c r="K32" s="7"/>
      <c r="L32" s="8"/>
    </row>
    <row r="33" spans="1:12" ht="18.75" customHeight="1" x14ac:dyDescent="0.25">
      <c r="A33" s="27" t="s">
        <v>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4" spans="1:12" ht="18.75" customHeight="1" x14ac:dyDescent="0.25">
      <c r="A34" s="2">
        <f>SUM(A35:L35)</f>
        <v>44</v>
      </c>
      <c r="B34" s="11">
        <f>100-'2019 - Multimedia'!B34</f>
        <v>75</v>
      </c>
      <c r="C34" s="3">
        <f>TRUNC(A34/A36)</f>
        <v>1</v>
      </c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44</v>
      </c>
      <c r="I35" s="3"/>
      <c r="J35" s="3"/>
      <c r="K35" s="3"/>
      <c r="L35" s="4"/>
    </row>
    <row r="36" spans="1:12" ht="18.75" customHeight="1" x14ac:dyDescent="0.25">
      <c r="A36" s="6">
        <f>A24</f>
        <v>31</v>
      </c>
      <c r="B36" s="7">
        <v>369</v>
      </c>
      <c r="C36" s="7">
        <v>369</v>
      </c>
      <c r="D36" s="7"/>
      <c r="E36" s="7"/>
      <c r="F36" s="7"/>
      <c r="G36" s="7"/>
      <c r="H36" s="7"/>
      <c r="I36" s="7"/>
      <c r="J36" s="7"/>
      <c r="K36" s="7"/>
      <c r="L36" s="8"/>
    </row>
    <row r="37" spans="1:12" ht="18.75" customHeight="1" x14ac:dyDescent="0.25">
      <c r="A37" s="24" t="s">
        <v>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6"/>
    </row>
    <row r="38" spans="1:12" ht="18.75" customHeight="1" x14ac:dyDescent="0.25">
      <c r="A38" s="2">
        <f>SUM(A39:L39)</f>
        <v>39231</v>
      </c>
      <c r="B38" s="11">
        <f>100-'2019 - Multimedia'!B38</f>
        <v>85.291755848083142</v>
      </c>
      <c r="C38" s="3">
        <f>TRUNC(A38/A40)</f>
        <v>161</v>
      </c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3">
        <f>SUM(A3,A7,A11,A15,A19,A23,A27,A31,A35)</f>
        <v>8828</v>
      </c>
      <c r="B39" s="3">
        <f t="shared" ref="B39:L39" si="0">SUM(B3,B7,B11,B15,B19,B23,B27,B31,B35)</f>
        <v>4478</v>
      </c>
      <c r="C39" s="3">
        <f t="shared" si="0"/>
        <v>3239</v>
      </c>
      <c r="D39" s="3">
        <f t="shared" si="0"/>
        <v>3898</v>
      </c>
      <c r="E39" s="3">
        <f t="shared" si="0"/>
        <v>3245</v>
      </c>
      <c r="F39" s="3">
        <f t="shared" si="0"/>
        <v>3767</v>
      </c>
      <c r="G39" s="3">
        <f t="shared" si="0"/>
        <v>3553</v>
      </c>
      <c r="H39" s="3">
        <f t="shared" si="0"/>
        <v>8223</v>
      </c>
      <c r="I39" s="3">
        <f t="shared" si="0"/>
        <v>0</v>
      </c>
      <c r="J39" s="3">
        <f t="shared" si="0"/>
        <v>0</v>
      </c>
      <c r="K39" s="3">
        <f t="shared" si="0"/>
        <v>0</v>
      </c>
      <c r="L39" s="4">
        <f t="shared" si="0"/>
        <v>0</v>
      </c>
    </row>
    <row r="40" spans="1:12" ht="18.75" customHeight="1" x14ac:dyDescent="0.25">
      <c r="A40" s="6">
        <f>A4</f>
        <v>243</v>
      </c>
      <c r="B40" s="7">
        <v>369</v>
      </c>
      <c r="C40" s="7">
        <v>369</v>
      </c>
      <c r="D40" s="7"/>
      <c r="E40" s="7"/>
      <c r="F40" s="7"/>
      <c r="G40" s="7"/>
      <c r="H40" s="7"/>
      <c r="I40" s="7"/>
      <c r="J40" s="7"/>
      <c r="K40" s="7"/>
      <c r="L40" s="8"/>
    </row>
  </sheetData>
  <mergeCells count="10">
    <mergeCell ref="A1:L1"/>
    <mergeCell ref="A5:L5"/>
    <mergeCell ref="A9:L9"/>
    <mergeCell ref="A13:L13"/>
    <mergeCell ref="A17:L17"/>
    <mergeCell ref="A25:L25"/>
    <mergeCell ref="A29:L29"/>
    <mergeCell ref="A33:L33"/>
    <mergeCell ref="A37:L37"/>
    <mergeCell ref="A21:L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2018 - Multimedia</vt:lpstr>
      <vt:lpstr>2018 - data</vt:lpstr>
      <vt:lpstr>2019 - Multimedia</vt:lpstr>
      <vt:lpstr>2019 -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2018-11-29T19:48:28Z</dcterms:created>
  <dcterms:modified xsi:type="dcterms:W3CDTF">2019-10-31T02:28:21Z</dcterms:modified>
</cp:coreProperties>
</file>