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hidePivotFieldList="1"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调整月环比文件/2017-07/"/>
    </mc:Choice>
  </mc:AlternateContent>
  <bookViews>
    <workbookView xWindow="1960" yWindow="620" windowWidth="19960" windowHeight="13500" tabRatio="500"/>
  </bookViews>
  <sheets>
    <sheet name="调数工具表" sheetId="1" r:id="rId1"/>
    <sheet name="install_monthly_momc" sheetId="36" r:id="rId2"/>
    <sheet name="Estimated_Newuser" sheetId="31" r:id="rId3"/>
    <sheet name="index_baidu" sheetId="8" r:id="rId4"/>
    <sheet name="index_360" sheetId="16" r:id="rId5"/>
    <sheet name="hot_index_kuchuan" sheetId="35" r:id="rId6"/>
    <sheet name="rank_aso100" sheetId="34" r:id="rId7"/>
    <sheet name="downloads_myapp" sheetId="33" r:id="rId8"/>
    <sheet name="downloads_360" sheetId="32" r:id="rId9"/>
    <sheet name="lookup_table" sheetId="10" r:id="rId10"/>
  </sheets>
  <definedNames>
    <definedName name="_xlnm._FilterDatabase" localSheetId="4" hidden="1">index_360!$F$1:$F$32</definedName>
    <definedName name="_xlnm._FilterDatabase" localSheetId="3" hidden="1">index_baidu!#REF!</definedName>
    <definedName name="_xlnm._FilterDatabase" localSheetId="0" hidden="1">调数工具表!$B$1:$AB$2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R3" i="35"/>
  <c r="Y4" i="1"/>
  <c r="P3" i="34"/>
  <c r="Z4" i="1"/>
  <c r="O3" i="33"/>
  <c r="AA4" i="1"/>
  <c r="O3" i="32"/>
  <c r="AB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R4" i="35"/>
  <c r="Y5" i="1"/>
  <c r="P4" i="34"/>
  <c r="Z5" i="1"/>
  <c r="O4" i="33"/>
  <c r="AA5" i="1"/>
  <c r="O4" i="32"/>
  <c r="AB5" i="1"/>
  <c r="R2" i="35"/>
  <c r="Y3" i="1"/>
  <c r="O2" i="32"/>
  <c r="AB3" i="1"/>
  <c r="O2" i="33"/>
  <c r="AA3" i="1"/>
  <c r="P2" i="34"/>
  <c r="Z3" i="1"/>
  <c r="X3" i="1"/>
  <c r="AA3" i="8"/>
  <c r="AA4" i="8"/>
  <c r="AA2" i="8"/>
  <c r="S3" i="1"/>
  <c r="T3" i="1"/>
  <c r="U3" i="1"/>
  <c r="V3" i="1"/>
  <c r="W3" i="1"/>
  <c r="J3" i="1"/>
  <c r="K3" i="1"/>
  <c r="L3" i="1"/>
  <c r="M3" i="1"/>
  <c r="N3" i="1"/>
  <c r="O3" i="1"/>
  <c r="P3" i="1"/>
  <c r="Q3" i="1"/>
  <c r="R3" i="1"/>
  <c r="G3" i="1"/>
  <c r="H3" i="1"/>
  <c r="I3" i="1"/>
  <c r="F3" i="1"/>
</calcChain>
</file>

<file path=xl/sharedStrings.xml><?xml version="1.0" encoding="utf-8"?>
<sst xmlns="http://schemas.openxmlformats.org/spreadsheetml/2006/main" count="195" uniqueCount="46">
  <si>
    <t>com.tencent.android.qqdownloader</t>
  </si>
  <si>
    <t>com.xiaomi.market</t>
  </si>
  <si>
    <t>com.baidu.appsearch</t>
  </si>
  <si>
    <t>com.wuba</t>
  </si>
  <si>
    <t>com.wuba.zhuanzhuan</t>
  </si>
  <si>
    <t>com.tencent.mobileqq</t>
  </si>
  <si>
    <t>com.qiyi.video</t>
  </si>
  <si>
    <t>com.funshion.video.mobile</t>
  </si>
  <si>
    <t>com.A17zuoye.mobile.homework</t>
  </si>
  <si>
    <t>应用宝</t>
  </si>
  <si>
    <t>小米应用商店</t>
  </si>
  <si>
    <t>百度手机助手</t>
  </si>
  <si>
    <t>58同城</t>
  </si>
  <si>
    <t>转转</t>
  </si>
  <si>
    <t>QQ</t>
  </si>
  <si>
    <t>风行视频</t>
  </si>
  <si>
    <t>Myapp</t>
  </si>
  <si>
    <t>Xiaomi Appstore</t>
  </si>
  <si>
    <t>Baidu Mobile Assistant</t>
  </si>
  <si>
    <t>爱奇艺</t>
  </si>
  <si>
    <t>一起作业学生端</t>
  </si>
  <si>
    <t>百度指数</t>
    <rPh sb="0" eb="1">
      <t>bai'du'zhi'shu</t>
    </rPh>
    <phoneticPr fontId="3" type="noConversion"/>
  </si>
  <si>
    <t>酷传搜索热度指数</t>
    <rPh sb="0" eb="1">
      <t>ku'chuan</t>
    </rPh>
    <rPh sb="2" eb="3">
      <t>sou'suo</t>
    </rPh>
    <rPh sb="4" eb="5">
      <t>re'du</t>
    </rPh>
    <rPh sb="6" eb="7">
      <t>zhi'shu</t>
    </rPh>
    <phoneticPr fontId="3" type="noConversion"/>
  </si>
  <si>
    <t>ASO100日均排名</t>
    <rPh sb="6" eb="7">
      <t>ri'jun</t>
    </rPh>
    <rPh sb="8" eb="9">
      <t>pai'ming</t>
    </rPh>
    <phoneticPr fontId="3" type="noConversion"/>
  </si>
  <si>
    <t>月环比</t>
    <rPh sb="0" eb="1">
      <t>yue</t>
    </rPh>
    <rPh sb="1" eb="2">
      <t>huan'bi</t>
    </rPh>
    <phoneticPr fontId="3" type="noConversion"/>
  </si>
  <si>
    <t>总榜免费</t>
    <rPh sb="2" eb="3">
      <t>mian'gei</t>
    </rPh>
    <phoneticPr fontId="3" type="noConversion"/>
  </si>
  <si>
    <t>下载量</t>
    <rPh sb="0" eb="1">
      <t>xia'zai'liang</t>
    </rPh>
    <phoneticPr fontId="3" type="noConversion"/>
  </si>
  <si>
    <t>应用宝</t>
    <rPh sb="0" eb="1">
      <t>ying'yong'bao</t>
    </rPh>
    <phoneticPr fontId="3" type="noConversion"/>
  </si>
  <si>
    <t>App_Store</t>
  </si>
  <si>
    <t>N/A</t>
  </si>
  <si>
    <t>Package Name</t>
  </si>
  <si>
    <t>Package Name</t>
    <phoneticPr fontId="3" type="noConversion"/>
  </si>
  <si>
    <t>App Name</t>
  </si>
  <si>
    <t>App Name</t>
    <phoneticPr fontId="3" type="noConversion"/>
  </si>
  <si>
    <t>MoM Change</t>
    <phoneticPr fontId="3" type="noConversion"/>
  </si>
  <si>
    <t>Chinese Name</t>
  </si>
  <si>
    <t>revised</t>
    <phoneticPr fontId="3" type="noConversion"/>
  </si>
  <si>
    <t>沙箱估计新增</t>
    <rPh sb="0" eb="1">
      <t>sha'xiang</t>
    </rPh>
    <rPh sb="2" eb="3">
      <t>gu'ji</t>
    </rPh>
    <rPh sb="4" eb="5">
      <t>xin'zeng</t>
    </rPh>
    <phoneticPr fontId="3" type="noConversion"/>
  </si>
  <si>
    <t>Category</t>
    <phoneticPr fontId="8" type="noConversion"/>
  </si>
  <si>
    <t>Package Name</t>
    <phoneticPr fontId="8" type="noConversion"/>
  </si>
  <si>
    <t>English Name</t>
    <phoneticPr fontId="8" type="noConversion"/>
  </si>
  <si>
    <t>Chinese Name</t>
    <phoneticPr fontId="8" type="noConversion"/>
  </si>
  <si>
    <t>Apple Appid</t>
    <phoneticPr fontId="8" type="noConversion"/>
  </si>
  <si>
    <t>App_Store</t>
    <phoneticPr fontId="3" type="noConversion"/>
  </si>
  <si>
    <t>Category</t>
  </si>
  <si>
    <t>环比</t>
    <rPh sb="0" eb="1">
      <t>huan'bi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</si>
</sst>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6" formatCode="_(* #,##0_);_(* \(#,##0\);_(* &quot;-&quot;??_);_(@_)"/>
    <numFmt numFmtId="177" formatCode="[$-409]mmm\-yy;@"/>
    <numFmt numFmtId="178" formatCode="yyyy/m"/>
    <numFmt numFmtId="179" formatCode="_ * #,##0_ ;_ * \-#,##0_ ;_ * &quot;-&quot;??_ ;_ @_ "/>
    <numFmt numFmtId="181" formatCode="0.0000%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  <family val="2"/>
    </font>
    <font>
      <sz val="12"/>
      <name val="宋体"/>
      <family val="3"/>
      <charset val="134"/>
    </font>
    <font>
      <sz val="11"/>
      <color theme="1"/>
      <name val="DengXian"/>
      <family val="2"/>
      <scheme val="minor"/>
    </font>
    <font>
      <b/>
      <sz val="10"/>
      <color indexed="8"/>
      <name val="DengXian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vertical="top" wrapText="1"/>
    </xf>
    <xf numFmtId="9" fontId="5" fillId="0" borderId="0" applyFont="0" applyFill="0" applyBorder="0" applyAlignment="0" applyProtection="0">
      <alignment vertical="center"/>
    </xf>
    <xf numFmtId="177" fontId="5" fillId="0" borderId="0" applyNumberFormat="0" applyFill="0" applyBorder="0" applyAlignment="0" applyProtection="0"/>
    <xf numFmtId="177" fontId="5" fillId="0" borderId="0">
      <alignment vertical="center"/>
    </xf>
    <xf numFmtId="0" fontId="6" fillId="0" borderId="0"/>
  </cellStyleXfs>
  <cellXfs count="31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/>
    <xf numFmtId="10" fontId="0" fillId="0" borderId="0" xfId="1" applyNumberFormat="1" applyFont="1" applyFill="1"/>
    <xf numFmtId="9" fontId="0" fillId="0" borderId="0" xfId="1" applyFont="1"/>
    <xf numFmtId="0" fontId="0" fillId="0" borderId="0" xfId="0" applyAlignment="1">
      <alignment horizontal="left"/>
    </xf>
    <xf numFmtId="17" fontId="0" fillId="0" borderId="0" xfId="0" applyNumberFormat="1" applyFill="1"/>
    <xf numFmtId="43" fontId="0" fillId="0" borderId="0" xfId="2" applyFont="1"/>
    <xf numFmtId="0" fontId="0" fillId="0" borderId="0" xfId="0" applyFill="1" applyAlignment="1"/>
    <xf numFmtId="17" fontId="0" fillId="0" borderId="0" xfId="0" applyNumberFormat="1" applyAlignment="1">
      <alignment horizontal="left"/>
    </xf>
    <xf numFmtId="17" fontId="0" fillId="0" borderId="0" xfId="0" applyNumberFormat="1"/>
    <xf numFmtId="176" fontId="0" fillId="0" borderId="0" xfId="2" applyNumberFormat="1" applyFont="1"/>
    <xf numFmtId="9" fontId="0" fillId="0" borderId="0" xfId="1" applyFon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left"/>
    </xf>
    <xf numFmtId="179" fontId="0" fillId="0" borderId="0" xfId="0" applyNumberFormat="1"/>
    <xf numFmtId="0" fontId="0" fillId="2" borderId="0" xfId="0" applyFill="1" applyAlignment="1">
      <alignment horizontal="center"/>
    </xf>
    <xf numFmtId="179" fontId="0" fillId="0" borderId="0" xfId="1" applyNumberFormat="1" applyFont="1"/>
    <xf numFmtId="17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181" fontId="0" fillId="0" borderId="0" xfId="1" applyNumberFormat="1" applyFont="1"/>
    <xf numFmtId="177" fontId="0" fillId="0" borderId="0" xfId="0" applyNumberFormat="1" applyFill="1"/>
    <xf numFmtId="0" fontId="7" fillId="0" borderId="0" xfId="0" applyFont="1" applyFill="1" applyAlignment="1">
      <alignment vertical="top"/>
    </xf>
    <xf numFmtId="0" fontId="0" fillId="2" borderId="0" xfId="0" applyFill="1" applyAlignment="1">
      <alignment horizontal="center"/>
    </xf>
    <xf numFmtId="10" fontId="0" fillId="0" borderId="1" xfId="1" applyNumberFormat="1" applyFont="1" applyBorder="1"/>
    <xf numFmtId="0" fontId="0" fillId="0" borderId="0" xfId="0" applyAlignment="1">
      <alignment horizontal="right"/>
    </xf>
    <xf numFmtId="176" fontId="0" fillId="0" borderId="0" xfId="2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8">
    <cellStyle name="Normal_travel websites traffic data 2" xfId="6"/>
    <cellStyle name="百分比" xfId="1" builtinId="5"/>
    <cellStyle name="百分比 2" xfId="4"/>
    <cellStyle name="常规" xfId="0" builtinId="0"/>
    <cellStyle name="常规 13" xfId="7"/>
    <cellStyle name="常规 14" xfId="3"/>
    <cellStyle name="常规 3" xfId="5"/>
    <cellStyle name="千位分隔" xfId="2" builtin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C5"/>
  <sheetViews>
    <sheetView tabSelected="1" zoomScale="80" zoomScaleNormal="80" zoomScalePageLayoutView="8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B7" sqref="B7"/>
    </sheetView>
  </sheetViews>
  <sheetFormatPr baseColWidth="10" defaultRowHeight="16" outlineLevelCol="1" x14ac:dyDescent="0.2"/>
  <cols>
    <col min="1" max="1" width="12.33203125" customWidth="1"/>
    <col min="2" max="2" width="16.5" customWidth="1"/>
    <col min="3" max="3" width="15.5" style="2" customWidth="1"/>
    <col min="4" max="4" width="8.6640625" style="22" bestFit="1" customWidth="1"/>
    <col min="5" max="5" width="8.1640625" style="1" bestFit="1" customWidth="1"/>
    <col min="6" max="6" width="7.83203125" bestFit="1" customWidth="1"/>
    <col min="7" max="7" width="8.33203125" customWidth="1"/>
    <col min="8" max="8" width="8.5" hidden="1" customWidth="1" outlineLevel="1"/>
    <col min="9" max="9" width="8.33203125" hidden="1" customWidth="1" outlineLevel="1"/>
    <col min="10" max="10" width="8.6640625" hidden="1" customWidth="1" outlineLevel="1"/>
    <col min="11" max="11" width="7.83203125" hidden="1" customWidth="1" outlineLevel="1"/>
    <col min="12" max="12" width="7.33203125" hidden="1" customWidth="1" outlineLevel="1"/>
    <col min="13" max="13" width="8.6640625" hidden="1" customWidth="1" outlineLevel="1"/>
    <col min="14" max="14" width="8.33203125" hidden="1" customWidth="1" outlineLevel="1"/>
    <col min="15" max="15" width="8.1640625" hidden="1" customWidth="1" outlineLevel="1"/>
    <col min="16" max="16" width="8.6640625" hidden="1" customWidth="1" outlineLevel="1"/>
    <col min="17" max="17" width="8.5" hidden="1" customWidth="1" outlineLevel="1"/>
    <col min="18" max="18" width="9" hidden="1" customWidth="1" outlineLevel="1"/>
    <col min="19" max="19" width="8.33203125" hidden="1" customWidth="1" outlineLevel="1"/>
    <col min="20" max="20" width="8.5" hidden="1" customWidth="1" outlineLevel="1"/>
    <col min="21" max="21" width="8.33203125" hidden="1" customWidth="1" outlineLevel="1"/>
    <col min="22" max="22" width="8.6640625" bestFit="1" customWidth="1" collapsed="1"/>
    <col min="23" max="23" width="8.6640625" customWidth="1"/>
    <col min="24" max="24" width="9.5" customWidth="1"/>
    <col min="25" max="25" width="17.83203125" customWidth="1"/>
    <col min="26" max="26" width="17.33203125" bestFit="1" customWidth="1"/>
    <col min="27" max="27" width="9" customWidth="1"/>
    <col min="28" max="28" width="8" customWidth="1"/>
    <col min="29" max="29" width="14.33203125" bestFit="1" customWidth="1"/>
  </cols>
  <sheetData>
    <row r="1" spans="1:29" x14ac:dyDescent="0.2">
      <c r="D1" s="22" t="s">
        <v>24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7"/>
      <c r="U1" s="20"/>
      <c r="V1" s="21"/>
      <c r="W1" s="25"/>
      <c r="X1" s="9" t="s">
        <v>21</v>
      </c>
      <c r="Y1" s="9" t="s">
        <v>22</v>
      </c>
      <c r="Z1" s="9" t="s">
        <v>23</v>
      </c>
      <c r="AA1" s="29" t="s">
        <v>26</v>
      </c>
      <c r="AB1" s="29"/>
      <c r="AC1" s="9" t="s">
        <v>37</v>
      </c>
    </row>
    <row r="2" spans="1:29" s="3" customFormat="1" x14ac:dyDescent="0.2">
      <c r="A2" t="s">
        <v>44</v>
      </c>
      <c r="B2" t="s">
        <v>30</v>
      </c>
      <c r="C2" t="s">
        <v>35</v>
      </c>
      <c r="D2" s="23">
        <v>42917</v>
      </c>
      <c r="E2" s="4" t="s">
        <v>36</v>
      </c>
      <c r="F2" s="7">
        <v>42370</v>
      </c>
      <c r="G2" s="7">
        <v>42401</v>
      </c>
      <c r="H2" s="7">
        <v>42430</v>
      </c>
      <c r="I2" s="7">
        <v>42461</v>
      </c>
      <c r="J2" s="7">
        <v>42491</v>
      </c>
      <c r="K2" s="7">
        <v>42522</v>
      </c>
      <c r="L2" s="7">
        <v>42552</v>
      </c>
      <c r="M2" s="7">
        <v>42583</v>
      </c>
      <c r="N2" s="7">
        <v>42614</v>
      </c>
      <c r="O2" s="7">
        <v>42644</v>
      </c>
      <c r="P2" s="7">
        <v>42675</v>
      </c>
      <c r="Q2" s="7">
        <v>42705</v>
      </c>
      <c r="R2" s="7">
        <v>42736</v>
      </c>
      <c r="S2" s="7">
        <v>42767</v>
      </c>
      <c r="T2" s="7">
        <v>42795</v>
      </c>
      <c r="U2" s="7">
        <v>42826</v>
      </c>
      <c r="V2" s="7">
        <v>42856</v>
      </c>
      <c r="W2" s="7">
        <v>42887</v>
      </c>
      <c r="X2" s="7"/>
      <c r="Y2" s="7">
        <v>42917</v>
      </c>
      <c r="Z2" t="s">
        <v>25</v>
      </c>
      <c r="AA2" s="3" t="s">
        <v>27</v>
      </c>
      <c r="AB2" s="3">
        <v>360</v>
      </c>
      <c r="AC2" s="7">
        <v>42917</v>
      </c>
    </row>
    <row r="3" spans="1:29" x14ac:dyDescent="0.2">
      <c r="A3" t="s">
        <v>28</v>
      </c>
      <c r="B3" t="s">
        <v>0</v>
      </c>
      <c r="C3" t="s">
        <v>9</v>
      </c>
      <c r="D3" s="5">
        <v>1.1584450234149335E-2</v>
      </c>
      <c r="F3" s="5">
        <f>VLOOKUP($B3,install_monthly_momc!$B:$AR,COLUMN(U:U)-1,FALSE)</f>
        <v>-1.1140722954510629E-2</v>
      </c>
      <c r="G3" s="5">
        <f>VLOOKUP($B3,install_monthly_momc!$B:$AR,COLUMN(V:V)-1,FALSE)</f>
        <v>1.4455137121935913E-3</v>
      </c>
      <c r="H3" s="5">
        <f>VLOOKUP($B3,install_monthly_momc!$B:$AR,COLUMN(W:W)-1,FALSE)</f>
        <v>8.498734888215953E-3</v>
      </c>
      <c r="I3" s="5">
        <f>VLOOKUP($B3,install_monthly_momc!$B:$AR,COLUMN(X:X)-1,FALSE)</f>
        <v>-1.4505276714871229E-5</v>
      </c>
      <c r="J3" s="5">
        <f>VLOOKUP($B3,install_monthly_momc!$B:$AR,COLUMN(Y:Y)-1,FALSE)</f>
        <v>-1.5841630612792645E-2</v>
      </c>
      <c r="K3" s="5">
        <f>VLOOKUP($B3,install_monthly_momc!$B:$AR,COLUMN(Z:Z)-1,FALSE)</f>
        <v>5.8152315636315066E-3</v>
      </c>
      <c r="L3" s="5">
        <f>VLOOKUP($B3,install_monthly_momc!$B:$AR,COLUMN(AA:AA)-1,FALSE)</f>
        <v>-3.0005517815775429E-3</v>
      </c>
      <c r="M3" s="5">
        <f>VLOOKUP($B3,install_monthly_momc!$B:$AR,COLUMN(AB:AB)-1,FALSE)</f>
        <v>2.565947477233621E-2</v>
      </c>
      <c r="N3" s="5">
        <f>VLOOKUP($B3,install_monthly_momc!$B:$AR,COLUMN(AC:AC)-1,FALSE)</f>
        <v>2.7006449082698225E-2</v>
      </c>
      <c r="O3" s="5">
        <f>VLOOKUP($B3,install_monthly_momc!$B:$AR,COLUMN(AD:AD)-1,FALSE)</f>
        <v>3.3622768551713644E-2</v>
      </c>
      <c r="P3" s="5">
        <f>VLOOKUP($B3,install_monthly_momc!$B:$AR,COLUMN(AE:AE)-1,FALSE)</f>
        <v>-5.5481743446927911E-3</v>
      </c>
      <c r="Q3" s="5">
        <f>VLOOKUP($B3,install_monthly_momc!$B:$AR,COLUMN(AF:AF)-1,FALSE)</f>
        <v>6.1428285931772741E-3</v>
      </c>
      <c r="R3" s="5">
        <f>VLOOKUP($B3,install_monthly_momc!$B:$AR,COLUMN(AG:AG)-1,FALSE)</f>
        <v>1.7442146440811879E-2</v>
      </c>
      <c r="S3" s="5">
        <f>VLOOKUP($B3,install_monthly_momc!$B:$AR,COLUMN(AH:AH)-1,FALSE)</f>
        <v>-1.9383954620477373E-2</v>
      </c>
      <c r="T3" s="5">
        <f>VLOOKUP($B3,install_monthly_momc!$B:$AR,COLUMN(AI:AI)-1,FALSE)</f>
        <v>2.8866492525468912E-2</v>
      </c>
      <c r="U3" s="5">
        <f>VLOOKUP($B3,install_monthly_momc!$B:$AR,COLUMN(AJ:AJ)-1,FALSE)</f>
        <v>1.0342970206E-2</v>
      </c>
      <c r="V3" s="5">
        <f>VLOOKUP($B3,install_monthly_momc!$B:$AR,COLUMN(AK:AK)-1,FALSE)</f>
        <v>5.4712905628699999E-3</v>
      </c>
      <c r="W3" s="5">
        <f>VLOOKUP($B3,install_monthly_momc!$B:$AR,COLUMN(AL:AL)-1,FALSE)</f>
        <v>3.0333168267299999E-2</v>
      </c>
      <c r="X3" s="13" t="str">
        <f>IFERROR(VLOOKUP(B3,index_baidu!A:AA,27,FALSE),"N/A")</f>
        <v>N/A</v>
      </c>
      <c r="Y3" s="13">
        <f>IFERROR(VLOOKUP(B3,hot_index_kuchuan!B:R,17,FALSE),"N/A")</f>
        <v>-7.741211179718821E-3</v>
      </c>
      <c r="Z3" s="13" t="str">
        <f>IFERROR(VLOOKUP(B3,rank_aso100!B:P,15,FALSE),"N/A")</f>
        <v>N/A</v>
      </c>
      <c r="AA3" s="13" t="str">
        <f>IFERROR(VLOOKUP(B3,downloads_myapp!B:O,14,FALSE),"N/A")</f>
        <v>N/A</v>
      </c>
      <c r="AB3" s="13" t="str">
        <f>IFERROR(VLOOKUP(B3,downloads_360!B:O,14,FALSE),"N/A")</f>
        <v>N/A</v>
      </c>
      <c r="AC3" s="13" t="s">
        <v>29</v>
      </c>
    </row>
    <row r="4" spans="1:29" x14ac:dyDescent="0.2">
      <c r="A4" t="s">
        <v>28</v>
      </c>
      <c r="B4" t="s">
        <v>1</v>
      </c>
      <c r="C4" t="s">
        <v>10</v>
      </c>
      <c r="D4" s="5">
        <v>-9.6205541921258741E-2</v>
      </c>
      <c r="E4" s="26"/>
      <c r="F4" s="5">
        <f>VLOOKUP($B4,install_monthly_momc!$B:$AR,COLUMN(U:U)-1,FALSE)</f>
        <v>9.484318110048795E-3</v>
      </c>
      <c r="G4" s="5">
        <f>VLOOKUP($B4,install_monthly_momc!$B:$AR,COLUMN(V:V)-1,FALSE)</f>
        <v>2.4733366701125137E-2</v>
      </c>
      <c r="H4" s="5">
        <f>VLOOKUP($B4,install_monthly_momc!$B:$AR,COLUMN(W:W)-1,FALSE)</f>
        <v>4.5452294453672604E-2</v>
      </c>
      <c r="I4" s="5">
        <f>VLOOKUP($B4,install_monthly_momc!$B:$AR,COLUMN(X:X)-1,FALSE)</f>
        <v>5.2120171429126394E-2</v>
      </c>
      <c r="J4" s="5">
        <f>VLOOKUP($B4,install_monthly_momc!$B:$AR,COLUMN(Y:Y)-1,FALSE)</f>
        <v>-5.342249518146025E-2</v>
      </c>
      <c r="K4" s="5">
        <f>VLOOKUP($B4,install_monthly_momc!$B:$AR,COLUMN(Z:Z)-1,FALSE)</f>
        <v>-7.643869463062658E-2</v>
      </c>
      <c r="L4" s="5">
        <f>VLOOKUP($B4,install_monthly_momc!$B:$AR,COLUMN(AA:AA)-1,FALSE)</f>
        <v>-2.9473448278134251E-2</v>
      </c>
      <c r="M4" s="5">
        <f>VLOOKUP($B4,install_monthly_momc!$B:$AR,COLUMN(AB:AB)-1,FALSE)</f>
        <v>-1.4726787272999808E-2</v>
      </c>
      <c r="N4" s="5">
        <f>VLOOKUP($B4,install_monthly_momc!$B:$AR,COLUMN(AC:AC)-1,FALSE)</f>
        <v>4.8925243453044054E-3</v>
      </c>
      <c r="O4" s="5">
        <f>VLOOKUP($B4,install_monthly_momc!$B:$AR,COLUMN(AD:AD)-1,FALSE)</f>
        <v>-8.4399724956024658E-3</v>
      </c>
      <c r="P4" s="5">
        <f>VLOOKUP($B4,install_monthly_momc!$B:$AR,COLUMN(AE:AE)-1,FALSE)</f>
        <v>2.3424538063799405E-2</v>
      </c>
      <c r="Q4" s="5">
        <f>VLOOKUP($B4,install_monthly_momc!$B:$AR,COLUMN(AF:AF)-1,FALSE)</f>
        <v>-5.7008104373529545E-2</v>
      </c>
      <c r="R4" s="5">
        <f>VLOOKUP($B4,install_monthly_momc!$B:$AR,COLUMN(AG:AG)-1,FALSE)</f>
        <v>1.2878447413869454E-2</v>
      </c>
      <c r="S4" s="5">
        <f>VLOOKUP($B4,install_monthly_momc!$B:$AR,COLUMN(AH:AH)-1,FALSE)</f>
        <v>-1.8144273842762515E-2</v>
      </c>
      <c r="T4" s="5">
        <f>VLOOKUP($B4,install_monthly_momc!$B:$AR,COLUMN(AI:AI)-1,FALSE)</f>
        <v>-5.7278027224903827E-2</v>
      </c>
      <c r="U4" s="5">
        <f>VLOOKUP($B4,install_monthly_momc!$B:$AR,COLUMN(AJ:AJ)-1,FALSE)</f>
        <v>-4.1447374194599998E-2</v>
      </c>
      <c r="V4" s="5">
        <f>VLOOKUP($B4,install_monthly_momc!$B:$AR,COLUMN(AK:AK)-1,FALSE)</f>
        <v>1.82967052045E-2</v>
      </c>
      <c r="W4" s="5">
        <f>VLOOKUP($B4,install_monthly_momc!$B:$AR,COLUMN(AL:AL)-1,FALSE)</f>
        <v>-4.2072193881900012E-2</v>
      </c>
      <c r="X4" s="13" t="str">
        <f>IFERROR(VLOOKUP(B4,index_baidu!A:AA,27,FALSE),"N/A")</f>
        <v>N/A</v>
      </c>
      <c r="Y4" s="13">
        <f>IFERROR(VLOOKUP(B4,hot_index_kuchuan!B:R,17,FALSE),"N/A")</f>
        <v>7.8838684478910181E-4</v>
      </c>
      <c r="Z4" s="13" t="str">
        <f>IFERROR(VLOOKUP(B4,rank_aso100!B:P,15,FALSE),"N/A")</f>
        <v>N/A</v>
      </c>
      <c r="AA4" s="13" t="str">
        <f>IFERROR(VLOOKUP(B4,downloads_myapp!B:O,14,FALSE),"N/A")</f>
        <v>N/A</v>
      </c>
      <c r="AB4" s="13" t="str">
        <f>IFERROR(VLOOKUP(B4,downloads_360!B:O,14,FALSE),"N/A")</f>
        <v>N/A</v>
      </c>
      <c r="AC4" s="13" t="s">
        <v>29</v>
      </c>
    </row>
    <row r="5" spans="1:29" x14ac:dyDescent="0.2">
      <c r="A5" t="s">
        <v>28</v>
      </c>
      <c r="B5" t="s">
        <v>2</v>
      </c>
      <c r="C5" t="s">
        <v>11</v>
      </c>
      <c r="D5" s="5">
        <v>9.1605568327262077E-3</v>
      </c>
      <c r="F5" s="5">
        <f>VLOOKUP($B5,install_monthly_momc!$B:$AR,COLUMN(U:U)-1,FALSE)</f>
        <v>2.5542614294904009E-2</v>
      </c>
      <c r="G5" s="5">
        <f>VLOOKUP($B5,install_monthly_momc!$B:$AR,COLUMN(V:V)-1,FALSE)</f>
        <v>-6.2136639942085292E-3</v>
      </c>
      <c r="H5" s="5">
        <f>VLOOKUP($B5,install_monthly_momc!$B:$AR,COLUMN(W:W)-1,FALSE)</f>
        <v>-9.8559002378310057E-3</v>
      </c>
      <c r="I5" s="5">
        <f>VLOOKUP($B5,install_monthly_momc!$B:$AR,COLUMN(X:X)-1,FALSE)</f>
        <v>3.45280486160362E-2</v>
      </c>
      <c r="J5" s="5">
        <f>VLOOKUP($B5,install_monthly_momc!$B:$AR,COLUMN(Y:Y)-1,FALSE)</f>
        <v>7.7978189799170483E-3</v>
      </c>
      <c r="K5" s="5">
        <f>VLOOKUP($B5,install_monthly_momc!$B:$AR,COLUMN(Z:Z)-1,FALSE)</f>
        <v>1.2446151181945142E-2</v>
      </c>
      <c r="L5" s="5">
        <f>VLOOKUP($B5,install_monthly_momc!$B:$AR,COLUMN(AA:AA)-1,FALSE)</f>
        <v>2.8470613675597001E-2</v>
      </c>
      <c r="M5" s="5">
        <f>VLOOKUP($B5,install_monthly_momc!$B:$AR,COLUMN(AB:AB)-1,FALSE)</f>
        <v>-1.4768740261818958E-2</v>
      </c>
      <c r="N5" s="5">
        <f>VLOOKUP($B5,install_monthly_momc!$B:$AR,COLUMN(AC:AC)-1,FALSE)</f>
        <v>2.1955210917756096E-2</v>
      </c>
      <c r="O5" s="5">
        <f>VLOOKUP($B5,install_monthly_momc!$B:$AR,COLUMN(AD:AD)-1,FALSE)</f>
        <v>-9.7169916337315199E-3</v>
      </c>
      <c r="P5" s="5">
        <f>VLOOKUP($B5,install_monthly_momc!$B:$AR,COLUMN(AE:AE)-1,FALSE)</f>
        <v>-4.0371915088503685E-2</v>
      </c>
      <c r="Q5" s="5">
        <f>VLOOKUP($B5,install_monthly_momc!$B:$AR,COLUMN(AF:AF)-1,FALSE)</f>
        <v>-3.7896705085954552E-2</v>
      </c>
      <c r="R5" s="5">
        <f>VLOOKUP($B5,install_monthly_momc!$B:$AR,COLUMN(AG:AG)-1,FALSE)</f>
        <v>-3.2505516399767509E-2</v>
      </c>
      <c r="S5" s="5">
        <f>VLOOKUP($B5,install_monthly_momc!$B:$AR,COLUMN(AH:AH)-1,FALSE)</f>
        <v>-8.2659853976496445E-2</v>
      </c>
      <c r="T5" s="5">
        <f>VLOOKUP($B5,install_monthly_momc!$B:$AR,COLUMN(AI:AI)-1,FALSE)</f>
        <v>-4.8096306366954611E-2</v>
      </c>
      <c r="U5" s="5">
        <f>VLOOKUP($B5,install_monthly_momc!$B:$AR,COLUMN(AJ:AJ)-1,FALSE)</f>
        <v>-2.1007862149200002E-2</v>
      </c>
      <c r="V5" s="5">
        <f>VLOOKUP($B5,install_monthly_momc!$B:$AR,COLUMN(AK:AK)-1,FALSE)</f>
        <v>-5.4405067083800003E-2</v>
      </c>
      <c r="W5" s="5">
        <f>VLOOKUP($B5,install_monthly_momc!$B:$AR,COLUMN(AL:AL)-1,FALSE)</f>
        <v>-4.8588202023599992E-3</v>
      </c>
      <c r="X5" s="13" t="str">
        <f>IFERROR(VLOOKUP(B5,index_baidu!A:AA,27,FALSE),"N/A")</f>
        <v>N/A</v>
      </c>
      <c r="Y5" s="13">
        <f>IFERROR(VLOOKUP(B5,hot_index_kuchuan!B:R,17,FALSE),"N/A")</f>
        <v>2.284582451650996E-2</v>
      </c>
      <c r="Z5" s="13" t="str">
        <f>IFERROR(VLOOKUP(B5,rank_aso100!B:P,15,FALSE),"N/A")</f>
        <v>N/A</v>
      </c>
      <c r="AA5" s="13" t="str">
        <f>IFERROR(VLOOKUP(B5,downloads_myapp!B:O,14,FALSE),"N/A")</f>
        <v>N/A</v>
      </c>
      <c r="AB5" s="13" t="str">
        <f>IFERROR(VLOOKUP(B5,downloads_360!B:O,14,FALSE),"N/A")</f>
        <v>N/A</v>
      </c>
      <c r="AC5" s="13" t="s">
        <v>29</v>
      </c>
    </row>
  </sheetData>
  <dataConsolidate/>
  <mergeCells count="2">
    <mergeCell ref="AA1:AB1"/>
    <mergeCell ref="F1:S1"/>
  </mergeCells>
  <phoneticPr fontId="3" type="noConversion"/>
  <conditionalFormatting sqref="F1:W1048576">
    <cfRule type="containsText" dxfId="7" priority="3" operator="containsText" text="N/A">
      <formula>NOT(ISERROR(SEARCH("N/A",F1)))</formula>
    </cfRule>
  </conditionalFormatting>
  <conditionalFormatting sqref="C3:C5">
    <cfRule type="duplicateValues" dxfId="6" priority="1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11.5" customWidth="1"/>
    <col min="2" max="2" width="18" customWidth="1"/>
    <col min="3" max="3" width="15" customWidth="1"/>
  </cols>
  <sheetData>
    <row r="1" spans="1:44" x14ac:dyDescent="0.2">
      <c r="A1" s="24" t="s">
        <v>38</v>
      </c>
      <c r="B1" s="24" t="s">
        <v>39</v>
      </c>
      <c r="C1" s="24" t="s">
        <v>41</v>
      </c>
      <c r="D1" s="14">
        <v>41852</v>
      </c>
      <c r="E1" s="14">
        <v>41883</v>
      </c>
      <c r="F1" s="14">
        <v>41913</v>
      </c>
      <c r="G1" s="14">
        <v>41944</v>
      </c>
      <c r="H1" s="14">
        <v>41974</v>
      </c>
      <c r="I1" s="14">
        <v>42005</v>
      </c>
      <c r="J1" s="14">
        <v>42036</v>
      </c>
      <c r="K1" s="14">
        <v>42064</v>
      </c>
      <c r="L1" s="14">
        <v>42095</v>
      </c>
      <c r="M1" s="14">
        <v>42125</v>
      </c>
      <c r="N1" s="14">
        <v>42156</v>
      </c>
      <c r="O1" s="14">
        <v>42186</v>
      </c>
      <c r="P1" s="14">
        <v>42217</v>
      </c>
      <c r="Q1" s="14">
        <v>42248</v>
      </c>
      <c r="R1" s="14">
        <v>42278</v>
      </c>
      <c r="S1" s="14">
        <v>42309</v>
      </c>
      <c r="T1" s="14">
        <v>42339</v>
      </c>
      <c r="U1" s="14">
        <v>42370</v>
      </c>
      <c r="V1" s="14">
        <v>42401</v>
      </c>
      <c r="W1" s="14">
        <v>42430</v>
      </c>
      <c r="X1" s="14">
        <v>42461</v>
      </c>
      <c r="Y1" s="14">
        <v>42491</v>
      </c>
      <c r="Z1" s="14">
        <v>42522</v>
      </c>
      <c r="AA1" s="14">
        <v>42552</v>
      </c>
      <c r="AB1" s="14">
        <v>42583</v>
      </c>
      <c r="AC1" s="14">
        <v>42614</v>
      </c>
      <c r="AD1" s="14">
        <v>42644</v>
      </c>
      <c r="AE1" s="14">
        <v>42675</v>
      </c>
      <c r="AF1" s="14">
        <v>42705</v>
      </c>
      <c r="AG1" s="14">
        <v>42736</v>
      </c>
      <c r="AH1" s="14">
        <v>42767</v>
      </c>
      <c r="AI1" s="14">
        <v>42795</v>
      </c>
      <c r="AJ1" s="14">
        <v>42826</v>
      </c>
      <c r="AK1" s="14">
        <v>42856</v>
      </c>
      <c r="AL1" s="14">
        <v>42887</v>
      </c>
      <c r="AM1" s="14">
        <v>42917</v>
      </c>
      <c r="AN1" s="14">
        <v>42948</v>
      </c>
      <c r="AO1" s="14">
        <v>42979</v>
      </c>
      <c r="AP1" s="14">
        <v>43009</v>
      </c>
      <c r="AQ1" s="14">
        <v>43040</v>
      </c>
      <c r="AR1" s="14">
        <v>43070</v>
      </c>
    </row>
    <row r="2" spans="1:44" x14ac:dyDescent="0.2">
      <c r="A2" t="s">
        <v>43</v>
      </c>
      <c r="B2" t="s">
        <v>0</v>
      </c>
      <c r="C2" t="s">
        <v>9</v>
      </c>
      <c r="D2" s="5">
        <v>0.12453073779902679</v>
      </c>
      <c r="E2" s="5">
        <v>3.7645117603485989E-2</v>
      </c>
      <c r="F2" s="5">
        <v>8.5975657500185321E-2</v>
      </c>
      <c r="G2" s="5">
        <v>5.6312336357456472E-2</v>
      </c>
      <c r="H2" s="5">
        <v>7.4188429069521611E-4</v>
      </c>
      <c r="I2" s="5">
        <v>-3.5302281937301672E-3</v>
      </c>
      <c r="J2" s="5">
        <v>1.8006301058056673E-2</v>
      </c>
      <c r="K2" s="5">
        <v>4.1938602765115407E-2</v>
      </c>
      <c r="L2" s="5">
        <v>4.6536695773465642E-2</v>
      </c>
      <c r="M2" s="5">
        <v>-1.2165104843524066E-2</v>
      </c>
      <c r="N2" s="5">
        <v>2.2565778192650709E-2</v>
      </c>
      <c r="O2" s="5">
        <v>2.0668675375978829E-4</v>
      </c>
      <c r="P2" s="5">
        <v>1.6540756511507215E-2</v>
      </c>
      <c r="Q2" s="5">
        <v>6.0642112309523544E-3</v>
      </c>
      <c r="R2" s="5">
        <v>3.6658393881495055E-2</v>
      </c>
      <c r="S2" s="5">
        <v>-2.147440746856899E-2</v>
      </c>
      <c r="T2" s="5">
        <v>4.4585334511132002E-2</v>
      </c>
      <c r="U2" s="5">
        <v>-1.1140722954510629E-2</v>
      </c>
      <c r="V2" s="5">
        <v>1.4455137121935913E-3</v>
      </c>
      <c r="W2" s="5">
        <v>8.498734888215953E-3</v>
      </c>
      <c r="X2" s="5">
        <v>-1.4505276714871229E-5</v>
      </c>
      <c r="Y2" s="5">
        <v>-1.5841630612792645E-2</v>
      </c>
      <c r="Z2" s="5">
        <v>5.8152315636315066E-3</v>
      </c>
      <c r="AA2" s="5">
        <v>-3.0005517815775429E-3</v>
      </c>
      <c r="AB2" s="5">
        <v>2.565947477233621E-2</v>
      </c>
      <c r="AC2" s="5">
        <v>2.7006449082698225E-2</v>
      </c>
      <c r="AD2" s="5">
        <v>3.3622768551713644E-2</v>
      </c>
      <c r="AE2" s="5">
        <v>-5.5481743446927911E-3</v>
      </c>
      <c r="AF2" s="5">
        <v>6.1428285931772741E-3</v>
      </c>
      <c r="AG2" s="5">
        <v>1.7442146440811879E-2</v>
      </c>
      <c r="AH2" s="5">
        <v>-1.9383954620477373E-2</v>
      </c>
      <c r="AI2" s="5">
        <v>2.8866492525468912E-2</v>
      </c>
      <c r="AJ2" s="5">
        <v>1.0342970206E-2</v>
      </c>
      <c r="AK2" s="5">
        <v>5.4712905628699999E-3</v>
      </c>
      <c r="AL2" s="5">
        <v>3.0333168267299999E-2</v>
      </c>
    </row>
    <row r="3" spans="1:44" x14ac:dyDescent="0.2">
      <c r="A3" t="s">
        <v>43</v>
      </c>
      <c r="B3" t="s">
        <v>1</v>
      </c>
      <c r="C3" t="s">
        <v>10</v>
      </c>
      <c r="D3" s="5">
        <v>0.21624651743183043</v>
      </c>
      <c r="E3" s="5">
        <v>7.110617146107101E-2</v>
      </c>
      <c r="F3" s="5">
        <v>7.0559613674288757E-2</v>
      </c>
      <c r="G3" s="5">
        <v>0.1237833628689109</v>
      </c>
      <c r="H3" s="5">
        <v>3.198205465135584E-2</v>
      </c>
      <c r="I3" s="5">
        <v>7.7547090318716982E-3</v>
      </c>
      <c r="J3" s="5">
        <v>4.9004348497394545E-4</v>
      </c>
      <c r="K3" s="5">
        <v>4.0505754980839859E-2</v>
      </c>
      <c r="L3" s="5">
        <v>9.6284716082630784E-3</v>
      </c>
      <c r="M3" s="5">
        <v>-5.7714471118226474E-3</v>
      </c>
      <c r="N3" s="5">
        <v>4.6694273788975282E-2</v>
      </c>
      <c r="O3" s="5">
        <v>4.2174016680114113E-2</v>
      </c>
      <c r="P3" s="5">
        <v>2.1271093228653282E-2</v>
      </c>
      <c r="Q3" s="5">
        <v>-3.0065665268001696E-2</v>
      </c>
      <c r="R3" s="5">
        <v>8.3633222276168429E-2</v>
      </c>
      <c r="S3" s="5">
        <v>0.13637957793221522</v>
      </c>
      <c r="T3" s="5">
        <v>4.3633162603544662E-3</v>
      </c>
      <c r="U3" s="5">
        <v>9.484318110048795E-3</v>
      </c>
      <c r="V3" s="5">
        <v>2.4733366701125137E-2</v>
      </c>
      <c r="W3" s="5">
        <v>4.5452294453672604E-2</v>
      </c>
      <c r="X3" s="5">
        <v>5.2120171429126394E-2</v>
      </c>
      <c r="Y3" s="5">
        <v>-5.342249518146025E-2</v>
      </c>
      <c r="Z3" s="5">
        <v>-7.643869463062658E-2</v>
      </c>
      <c r="AA3" s="5">
        <v>-2.9473448278134251E-2</v>
      </c>
      <c r="AB3" s="5">
        <v>-1.4726787272999808E-2</v>
      </c>
      <c r="AC3" s="5">
        <v>4.8925243453044054E-3</v>
      </c>
      <c r="AD3" s="5">
        <v>-8.4399724956024658E-3</v>
      </c>
      <c r="AE3" s="5">
        <v>2.3424538063799405E-2</v>
      </c>
      <c r="AF3" s="5">
        <v>-5.7008104373529545E-2</v>
      </c>
      <c r="AG3" s="5">
        <v>1.2878447413869454E-2</v>
      </c>
      <c r="AH3" s="5">
        <v>-1.8144273842762515E-2</v>
      </c>
      <c r="AI3" s="5">
        <v>-5.7278027224903827E-2</v>
      </c>
      <c r="AJ3" s="5">
        <v>-4.1447374194599998E-2</v>
      </c>
      <c r="AK3" s="5">
        <v>1.82967052045E-2</v>
      </c>
      <c r="AL3" s="5">
        <v>-4.2072193881900012E-2</v>
      </c>
    </row>
    <row r="4" spans="1:44" x14ac:dyDescent="0.2">
      <c r="A4" t="s">
        <v>43</v>
      </c>
      <c r="B4" t="s">
        <v>2</v>
      </c>
      <c r="C4" t="s">
        <v>11</v>
      </c>
      <c r="D4" s="5">
        <v>6.333939496636054E-2</v>
      </c>
      <c r="E4" s="5">
        <v>-5.6471850907437227E-2</v>
      </c>
      <c r="F4" s="5">
        <v>1.8316990210060613E-2</v>
      </c>
      <c r="G4" s="5">
        <v>1.9591666316873813E-2</v>
      </c>
      <c r="H4" s="5">
        <v>-3.1133777699660747E-2</v>
      </c>
      <c r="I4" s="5">
        <v>1.7973258234726952E-2</v>
      </c>
      <c r="J4" s="5">
        <v>5.4583357585777925E-3</v>
      </c>
      <c r="K4" s="5">
        <v>5.7657709085190412E-4</v>
      </c>
      <c r="L4" s="5">
        <v>-2.4635002382609072E-2</v>
      </c>
      <c r="M4" s="5">
        <v>1.0996766555580351E-2</v>
      </c>
      <c r="N4" s="5">
        <v>4.5027782701689167E-2</v>
      </c>
      <c r="O4" s="5">
        <v>7.7399484401014407E-2</v>
      </c>
      <c r="P4" s="5">
        <v>9.3134630160149889E-3</v>
      </c>
      <c r="Q4" s="5">
        <v>-3.668799564504388E-2</v>
      </c>
      <c r="R4" s="5">
        <v>4.4477681217932163E-2</v>
      </c>
      <c r="S4" s="5">
        <v>-2.4507628701617823E-2</v>
      </c>
      <c r="T4" s="5">
        <v>2.7977647917833748E-2</v>
      </c>
      <c r="U4" s="5">
        <v>2.5542614294904009E-2</v>
      </c>
      <c r="V4" s="5">
        <v>-6.2136639942085292E-3</v>
      </c>
      <c r="W4" s="5">
        <v>-9.8559002378310057E-3</v>
      </c>
      <c r="X4" s="5">
        <v>3.45280486160362E-2</v>
      </c>
      <c r="Y4" s="5">
        <v>7.7978189799170483E-3</v>
      </c>
      <c r="Z4" s="5">
        <v>1.2446151181945142E-2</v>
      </c>
      <c r="AA4" s="5">
        <v>2.8470613675597001E-2</v>
      </c>
      <c r="AB4" s="5">
        <v>-1.4768740261818958E-2</v>
      </c>
      <c r="AC4" s="5">
        <v>2.1955210917756096E-2</v>
      </c>
      <c r="AD4" s="5">
        <v>-9.7169916337315199E-3</v>
      </c>
      <c r="AE4" s="5">
        <v>-4.0371915088503685E-2</v>
      </c>
      <c r="AF4" s="5">
        <v>-3.7896705085954552E-2</v>
      </c>
      <c r="AG4" s="5">
        <v>-3.2505516399767509E-2</v>
      </c>
      <c r="AH4" s="5">
        <v>-8.2659853976496445E-2</v>
      </c>
      <c r="AI4" s="5">
        <v>-4.8096306366954611E-2</v>
      </c>
      <c r="AJ4" s="5">
        <v>-2.1007862149200002E-2</v>
      </c>
      <c r="AK4" s="5">
        <v>-5.4405067083800003E-2</v>
      </c>
      <c r="AL4" s="5">
        <v>-4.8588202023599992E-3</v>
      </c>
    </row>
  </sheetData>
  <phoneticPr fontId="3" type="noConversion"/>
  <conditionalFormatting sqref="C2:C4">
    <cfRule type="duplicateValues" dxfId="5" priority="17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zoomScale="96" zoomScaleNormal="96" zoomScalePageLayoutView="9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10.83203125" customWidth="1"/>
    <col min="2" max="2" width="19.5" bestFit="1" customWidth="1"/>
    <col min="41" max="41" width="8.6640625" bestFit="1" customWidth="1"/>
  </cols>
  <sheetData>
    <row r="1" spans="1:47" x14ac:dyDescent="0.2">
      <c r="A1" t="s">
        <v>30</v>
      </c>
      <c r="B1" t="s">
        <v>35</v>
      </c>
      <c r="C1" s="11">
        <v>41730</v>
      </c>
      <c r="D1" s="11">
        <v>41760</v>
      </c>
      <c r="E1" s="11">
        <v>41791</v>
      </c>
      <c r="F1" s="11">
        <v>41821</v>
      </c>
      <c r="G1" s="11">
        <v>41852</v>
      </c>
      <c r="H1" s="11">
        <v>41883</v>
      </c>
      <c r="I1" s="11">
        <v>41913</v>
      </c>
      <c r="J1" s="11">
        <v>41944</v>
      </c>
      <c r="K1" s="11">
        <v>41974</v>
      </c>
      <c r="L1" s="11">
        <v>42005</v>
      </c>
      <c r="M1" s="11">
        <v>42036</v>
      </c>
      <c r="N1" s="11">
        <v>42064</v>
      </c>
      <c r="O1" s="11">
        <v>42095</v>
      </c>
      <c r="P1" s="11">
        <v>42125</v>
      </c>
      <c r="Q1" s="11">
        <v>42156</v>
      </c>
      <c r="R1" s="11">
        <v>42186</v>
      </c>
      <c r="S1" s="11">
        <v>42217</v>
      </c>
      <c r="T1" s="11">
        <v>42248</v>
      </c>
      <c r="U1" s="11">
        <v>42278</v>
      </c>
      <c r="V1" s="11">
        <v>42309</v>
      </c>
      <c r="W1" s="11">
        <v>42339</v>
      </c>
      <c r="X1" s="11">
        <v>42370</v>
      </c>
      <c r="Y1" s="11">
        <v>42401</v>
      </c>
      <c r="Z1" s="11">
        <v>42430</v>
      </c>
      <c r="AA1" s="11">
        <v>42461</v>
      </c>
      <c r="AB1" s="11">
        <v>42491</v>
      </c>
      <c r="AC1" s="11">
        <v>42522</v>
      </c>
      <c r="AD1" s="11">
        <v>42552</v>
      </c>
      <c r="AE1" s="11">
        <v>42583</v>
      </c>
      <c r="AF1" s="11">
        <v>42614</v>
      </c>
      <c r="AG1" s="11">
        <v>42644</v>
      </c>
      <c r="AH1" s="11">
        <v>42675</v>
      </c>
      <c r="AI1" s="11">
        <v>42705</v>
      </c>
      <c r="AJ1" s="11">
        <v>42736</v>
      </c>
      <c r="AK1" s="11">
        <v>42767</v>
      </c>
      <c r="AL1" s="11">
        <v>42795</v>
      </c>
      <c r="AM1" s="11">
        <v>42826</v>
      </c>
      <c r="AN1" s="11">
        <v>42856</v>
      </c>
      <c r="AO1" s="11">
        <v>42887</v>
      </c>
      <c r="AP1" s="11">
        <v>42917</v>
      </c>
      <c r="AQ1" s="11">
        <v>42948</v>
      </c>
      <c r="AR1" s="11">
        <v>42979</v>
      </c>
      <c r="AS1" s="11">
        <v>43009</v>
      </c>
      <c r="AT1" s="11">
        <v>43040</v>
      </c>
      <c r="AU1" s="11">
        <v>43070</v>
      </c>
    </row>
    <row r="2" spans="1:47" x14ac:dyDescent="0.2">
      <c r="A2" t="s">
        <v>4</v>
      </c>
      <c r="B2" t="s">
        <v>13</v>
      </c>
      <c r="C2" s="5"/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>
        <v>1.8796972793328419</v>
      </c>
      <c r="X2" s="5">
        <v>0.78450679104419319</v>
      </c>
      <c r="Y2" s="5">
        <v>-0.55019344595625053</v>
      </c>
      <c r="Z2" s="5">
        <v>0.20786879634142341</v>
      </c>
      <c r="AA2" s="5">
        <v>-1.6123013314476187E-2</v>
      </c>
      <c r="AB2" s="5">
        <v>1.1134026728173692</v>
      </c>
      <c r="AC2" s="5">
        <v>0.18251049275254227</v>
      </c>
      <c r="AD2" s="5">
        <v>2.6052994735198234</v>
      </c>
      <c r="AE2" s="5">
        <v>-0.41880293038638172</v>
      </c>
      <c r="AF2" s="5">
        <v>0.609307780215953</v>
      </c>
      <c r="AG2" s="5">
        <v>-0.4158939278782805</v>
      </c>
      <c r="AH2" s="5">
        <v>-6.9693378892388025E-2</v>
      </c>
      <c r="AI2" s="5">
        <v>0.53865026927969106</v>
      </c>
      <c r="AJ2" s="5">
        <v>-0.11732441833896168</v>
      </c>
      <c r="AK2" s="5">
        <v>-0.17599526662182996</v>
      </c>
      <c r="AL2" s="5">
        <v>1.2540912731700882E-2</v>
      </c>
      <c r="AM2" s="5">
        <v>-0.26886714576048365</v>
      </c>
      <c r="AN2" s="5">
        <v>-9.3094955201357465E-2</v>
      </c>
      <c r="AO2" s="5">
        <v>0.13646780212145249</v>
      </c>
    </row>
    <row r="3" spans="1:47" x14ac:dyDescent="0.2">
      <c r="A3" t="s">
        <v>8</v>
      </c>
      <c r="B3" t="s">
        <v>20</v>
      </c>
      <c r="C3" s="5"/>
      <c r="D3" s="5" t="s">
        <v>29</v>
      </c>
      <c r="E3" s="5" t="s">
        <v>29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>
        <v>620.87028165671779</v>
      </c>
      <c r="U3" s="5">
        <v>-0.178476623006109</v>
      </c>
      <c r="V3" s="5">
        <v>-0.29244273477129101</v>
      </c>
      <c r="W3" s="5">
        <v>-0.15580020216155266</v>
      </c>
      <c r="X3" s="5">
        <v>-0.76966374789741054</v>
      </c>
      <c r="Y3" s="5">
        <v>0.31184261060483398</v>
      </c>
      <c r="Z3" s="5">
        <v>1.2014203596858102</v>
      </c>
      <c r="AA3" s="5">
        <v>-0.33459632501965142</v>
      </c>
      <c r="AB3" s="5">
        <v>-1.9489826282350742E-2</v>
      </c>
      <c r="AC3" s="5">
        <v>-0.40605000948180003</v>
      </c>
      <c r="AD3" s="5">
        <v>-0.78524261961172981</v>
      </c>
      <c r="AE3" s="5">
        <v>3.9145281787795456</v>
      </c>
      <c r="AF3" s="5">
        <v>4.3939436070954416</v>
      </c>
      <c r="AG3" s="5">
        <v>0.17735836984722519</v>
      </c>
      <c r="AH3" s="5">
        <v>-0.33726404010220845</v>
      </c>
      <c r="AI3" s="5">
        <v>-0.32428641675165859</v>
      </c>
      <c r="AJ3" s="5">
        <v>-0.64900961469082286</v>
      </c>
      <c r="AK3" s="5">
        <v>1.3753808239224781</v>
      </c>
      <c r="AL3" s="5">
        <v>-0.26631302311554172</v>
      </c>
      <c r="AM3" s="5">
        <v>-0.30497029975434709</v>
      </c>
      <c r="AN3" s="5">
        <v>0.63042358310052715</v>
      </c>
      <c r="AO3" s="5">
        <v>-0.58043709055895232</v>
      </c>
    </row>
    <row r="4" spans="1:47" x14ac:dyDescent="0.2">
      <c r="A4" t="s">
        <v>7</v>
      </c>
      <c r="B4" t="s">
        <v>15</v>
      </c>
      <c r="C4" s="5"/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>
        <v>1.5763487496214701</v>
      </c>
      <c r="V4" s="5">
        <v>-0.37709663877430954</v>
      </c>
      <c r="W4" s="5">
        <v>0.23398006875251864</v>
      </c>
      <c r="X4" s="5">
        <v>-0.39526290123040142</v>
      </c>
      <c r="Y4" s="5">
        <v>-0.32316589908411808</v>
      </c>
      <c r="Z4" s="5">
        <v>1.0162304210699395</v>
      </c>
      <c r="AA4" s="5">
        <v>-0.53644811233655842</v>
      </c>
      <c r="AB4" s="5">
        <v>-0.10889412671836263</v>
      </c>
      <c r="AC4" s="5">
        <v>-0.10136255370470348</v>
      </c>
      <c r="AD4" s="5">
        <v>5.082759793640923E-2</v>
      </c>
      <c r="AE4" s="5">
        <v>3.4042936069773377E-2</v>
      </c>
      <c r="AF4" s="5">
        <v>-7.5060536193720995E-2</v>
      </c>
      <c r="AG4" s="5">
        <v>2.58341431258855E-2</v>
      </c>
      <c r="AH4" s="5">
        <v>-0.25065847595240132</v>
      </c>
      <c r="AI4" s="5">
        <v>-0.1170697703517013</v>
      </c>
      <c r="AJ4" s="5">
        <v>-0.23225818381527463</v>
      </c>
      <c r="AK4" s="5">
        <v>6.8258067206779849E-2</v>
      </c>
      <c r="AL4" s="5">
        <v>-3.5870370708362409E-2</v>
      </c>
      <c r="AM4" s="5">
        <v>-0.71153669084694537</v>
      </c>
      <c r="AN4" s="5">
        <v>-0.76519817557634962</v>
      </c>
      <c r="AO4" s="5">
        <v>10.554274001684236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zoomScale="80" zoomScaleNormal="80" zoomScalePageLayoutView="80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W11" sqref="W11"/>
    </sheetView>
  </sheetViews>
  <sheetFormatPr baseColWidth="10" defaultRowHeight="16" x14ac:dyDescent="0.2"/>
  <cols>
    <col min="1" max="1" width="15" customWidth="1"/>
    <col min="2" max="2" width="11.5" bestFit="1" customWidth="1"/>
    <col min="3" max="3" width="13" customWidth="1"/>
    <col min="4" max="4" width="14.33203125" customWidth="1"/>
    <col min="17" max="18" width="10" bestFit="1" customWidth="1"/>
    <col min="19" max="21" width="10" customWidth="1"/>
    <col min="22" max="22" width="14" bestFit="1" customWidth="1"/>
  </cols>
  <sheetData>
    <row r="1" spans="1:27" s="6" customFormat="1" x14ac:dyDescent="0.2">
      <c r="A1" s="15" t="s">
        <v>31</v>
      </c>
      <c r="B1" s="15" t="s">
        <v>33</v>
      </c>
      <c r="C1" s="11">
        <v>42370</v>
      </c>
      <c r="D1" s="11">
        <v>42401</v>
      </c>
      <c r="E1" s="11">
        <v>42430</v>
      </c>
      <c r="F1" s="11">
        <v>42461</v>
      </c>
      <c r="G1" s="11">
        <v>42491</v>
      </c>
      <c r="H1" s="11">
        <v>42522</v>
      </c>
      <c r="I1" s="11">
        <v>42552</v>
      </c>
      <c r="J1" s="11">
        <v>42583</v>
      </c>
      <c r="K1" s="11">
        <v>42614</v>
      </c>
      <c r="L1" s="11">
        <v>42644</v>
      </c>
      <c r="M1" s="11">
        <v>42675</v>
      </c>
      <c r="N1" s="11">
        <v>42705</v>
      </c>
      <c r="O1" s="11">
        <v>42736</v>
      </c>
      <c r="P1" s="11">
        <v>42767</v>
      </c>
      <c r="Q1" s="11">
        <v>42795</v>
      </c>
      <c r="R1" s="11">
        <v>42826</v>
      </c>
      <c r="S1" s="11">
        <v>42856</v>
      </c>
      <c r="T1" s="11">
        <v>42887</v>
      </c>
      <c r="U1" s="11">
        <v>42917</v>
      </c>
      <c r="V1" s="11">
        <v>42948</v>
      </c>
      <c r="W1" s="11">
        <v>42979</v>
      </c>
      <c r="X1" s="11">
        <v>43009</v>
      </c>
      <c r="Y1" s="11">
        <v>43040</v>
      </c>
      <c r="Z1" s="11">
        <v>43070</v>
      </c>
      <c r="AA1" s="15"/>
    </row>
    <row r="2" spans="1:27" x14ac:dyDescent="0.2">
      <c r="A2" t="s">
        <v>3</v>
      </c>
      <c r="B2" t="s">
        <v>12</v>
      </c>
      <c r="C2" s="16">
        <v>243480.75</v>
      </c>
      <c r="D2" s="16">
        <v>227427</v>
      </c>
      <c r="E2" s="16">
        <v>368822</v>
      </c>
      <c r="F2" s="16">
        <v>283583</v>
      </c>
      <c r="G2" s="16">
        <v>287702.5</v>
      </c>
      <c r="H2" s="16">
        <v>278122.40000000002</v>
      </c>
      <c r="I2" s="16">
        <v>269746.25</v>
      </c>
      <c r="J2" s="16">
        <v>252066.8</v>
      </c>
      <c r="K2" s="16">
        <v>267987.5</v>
      </c>
      <c r="L2" s="16">
        <v>264122.75</v>
      </c>
      <c r="M2" s="16">
        <v>247685</v>
      </c>
      <c r="N2" s="16">
        <v>211542.75</v>
      </c>
      <c r="O2" s="16">
        <v>168172.75</v>
      </c>
      <c r="P2" s="16">
        <v>345432</v>
      </c>
      <c r="Q2" s="16">
        <v>275845.59999999998</v>
      </c>
      <c r="R2" s="18">
        <v>205036.25</v>
      </c>
      <c r="S2" s="12">
        <v>226594.4</v>
      </c>
      <c r="T2" s="12">
        <v>272511.25</v>
      </c>
      <c r="U2" s="12">
        <v>259187.25</v>
      </c>
      <c r="V2" s="5"/>
      <c r="AA2" s="5">
        <f>U2/T2-1</f>
        <v>-4.8893394309409199E-2</v>
      </c>
    </row>
    <row r="3" spans="1:27" x14ac:dyDescent="0.2">
      <c r="A3" t="s">
        <v>5</v>
      </c>
      <c r="B3" t="s">
        <v>14</v>
      </c>
      <c r="C3" s="16">
        <v>400050.84269662923</v>
      </c>
      <c r="D3" s="16">
        <v>512296.17415730353</v>
      </c>
      <c r="E3" s="16">
        <v>349078.4</v>
      </c>
      <c r="F3" s="16">
        <v>322109</v>
      </c>
      <c r="G3" s="16">
        <v>329526.75</v>
      </c>
      <c r="H3" s="16">
        <v>351276.6</v>
      </c>
      <c r="I3" s="16">
        <v>395426</v>
      </c>
      <c r="J3" s="16">
        <v>342091.4</v>
      </c>
      <c r="K3" s="16">
        <v>273593</v>
      </c>
      <c r="L3" s="16">
        <v>268939.25</v>
      </c>
      <c r="M3" s="16">
        <v>258901.4</v>
      </c>
      <c r="N3" s="16">
        <v>243585.75</v>
      </c>
      <c r="O3" s="16">
        <v>263448.25</v>
      </c>
      <c r="P3" s="16">
        <v>263111.5</v>
      </c>
      <c r="Q3" s="16">
        <v>231922.4</v>
      </c>
      <c r="R3" s="18">
        <v>226898.25</v>
      </c>
      <c r="S3" s="12">
        <v>228904.8</v>
      </c>
      <c r="T3" s="12">
        <v>292163.5</v>
      </c>
      <c r="U3" s="12">
        <v>270188</v>
      </c>
      <c r="V3" s="5"/>
      <c r="AA3" s="5">
        <f t="shared" ref="AA3:AA4" si="0">U3/T3-1</f>
        <v>-7.521644558611873E-2</v>
      </c>
    </row>
    <row r="4" spans="1:27" x14ac:dyDescent="0.2">
      <c r="A4" t="s">
        <v>6</v>
      </c>
      <c r="B4" t="s">
        <v>19</v>
      </c>
      <c r="C4" s="16">
        <v>283358.23033707851</v>
      </c>
      <c r="D4" s="16">
        <v>271589.97191011225</v>
      </c>
      <c r="E4" s="16">
        <v>259104.6</v>
      </c>
      <c r="F4" s="16">
        <v>237729</v>
      </c>
      <c r="G4" s="16">
        <v>244289</v>
      </c>
      <c r="H4" s="16">
        <v>287289.2</v>
      </c>
      <c r="I4" s="16">
        <v>326061</v>
      </c>
      <c r="J4" s="16">
        <v>285467.8</v>
      </c>
      <c r="K4" s="16">
        <v>218265.75</v>
      </c>
      <c r="L4" s="16">
        <v>212222</v>
      </c>
      <c r="M4" s="16">
        <v>210500.4</v>
      </c>
      <c r="N4" s="16">
        <v>205696</v>
      </c>
      <c r="O4" s="16">
        <v>240211</v>
      </c>
      <c r="P4" s="16">
        <v>241941.25</v>
      </c>
      <c r="Q4" s="16">
        <v>204791.8</v>
      </c>
      <c r="R4" s="18">
        <v>206959.5</v>
      </c>
      <c r="S4" s="12">
        <v>199999</v>
      </c>
      <c r="T4" s="12">
        <v>203449.25</v>
      </c>
      <c r="U4" s="12">
        <v>249393.5</v>
      </c>
      <c r="V4" s="5"/>
      <c r="AA4" s="5">
        <f t="shared" si="0"/>
        <v>0.22582658820320045</v>
      </c>
    </row>
    <row r="5" spans="1:27" x14ac:dyDescent="0.2">
      <c r="D5" s="1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="80" zoomScaleNormal="80" zoomScalePageLayoutView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RowHeight="16" x14ac:dyDescent="0.2"/>
  <cols>
    <col min="1" max="1" width="30.1640625" customWidth="1"/>
    <col min="2" max="2" width="17" customWidth="1"/>
    <col min="3" max="16" width="14.1640625" bestFit="1" customWidth="1"/>
    <col min="17" max="17" width="11.6640625" bestFit="1" customWidth="1"/>
    <col min="20" max="20" width="14" bestFit="1" customWidth="1"/>
  </cols>
  <sheetData>
    <row r="1" spans="1:20" x14ac:dyDescent="0.2">
      <c r="A1" s="6" t="s">
        <v>30</v>
      </c>
      <c r="B1" s="6" t="s">
        <v>32</v>
      </c>
      <c r="C1" s="10">
        <v>42370</v>
      </c>
      <c r="D1" s="10">
        <v>42401</v>
      </c>
      <c r="E1" s="10">
        <v>42430</v>
      </c>
      <c r="F1" s="10">
        <v>42461</v>
      </c>
      <c r="G1" s="10">
        <v>42491</v>
      </c>
      <c r="H1" s="10">
        <v>42522</v>
      </c>
      <c r="I1" s="10">
        <v>42552</v>
      </c>
      <c r="J1" s="10">
        <v>42583</v>
      </c>
      <c r="K1" s="10">
        <v>42614</v>
      </c>
      <c r="L1" s="10">
        <v>42644</v>
      </c>
      <c r="M1" s="10">
        <v>42675</v>
      </c>
      <c r="N1" s="10">
        <v>42705</v>
      </c>
      <c r="O1" s="10">
        <v>42736</v>
      </c>
      <c r="P1" s="10">
        <v>42767</v>
      </c>
      <c r="Q1" s="19">
        <v>42795</v>
      </c>
      <c r="R1" s="19">
        <v>42826</v>
      </c>
      <c r="S1" s="19">
        <v>42856</v>
      </c>
      <c r="T1" t="s">
        <v>34</v>
      </c>
    </row>
    <row r="2" spans="1:20" x14ac:dyDescent="0.2">
      <c r="A2" t="s">
        <v>0</v>
      </c>
      <c r="B2" t="s">
        <v>9</v>
      </c>
      <c r="C2" s="8">
        <v>8455.1612903225814</v>
      </c>
      <c r="D2" s="8">
        <v>9392.689655172413</v>
      </c>
      <c r="E2" s="8">
        <v>7642.6451612903229</v>
      </c>
      <c r="F2" s="8">
        <v>7711.7666666666664</v>
      </c>
      <c r="G2" s="8">
        <v>7281.6451612903229</v>
      </c>
      <c r="H2" s="8">
        <v>7126.9333333333334</v>
      </c>
      <c r="I2" s="8">
        <v>7844.0967741935483</v>
      </c>
      <c r="J2" s="8">
        <v>7978.8064516129034</v>
      </c>
      <c r="K2" s="8">
        <v>7983.9666666666662</v>
      </c>
      <c r="L2" s="8">
        <v>6554.7096774193551</v>
      </c>
      <c r="M2" s="8">
        <v>7713.9333333333334</v>
      </c>
      <c r="N2" s="8">
        <v>7182</v>
      </c>
      <c r="O2" s="8">
        <v>8569.5161290322576</v>
      </c>
      <c r="P2" s="8">
        <v>7157.2857142857147</v>
      </c>
      <c r="Q2" s="12">
        <v>6732.2903225806449</v>
      </c>
      <c r="R2" s="12">
        <v>7574.0666666666666</v>
      </c>
      <c r="S2" s="12"/>
      <c r="T2" s="13"/>
    </row>
    <row r="3" spans="1:20" x14ac:dyDescent="0.2">
      <c r="A3" t="s">
        <v>1</v>
      </c>
      <c r="B3" t="s">
        <v>10</v>
      </c>
      <c r="C3" s="8">
        <v>412.29032258064518</v>
      </c>
      <c r="D3" s="8">
        <v>390.37931034482756</v>
      </c>
      <c r="E3" s="8">
        <v>456.96774193548384</v>
      </c>
      <c r="F3" s="8">
        <v>494.4</v>
      </c>
      <c r="G3" s="8">
        <v>498.83870967741933</v>
      </c>
      <c r="H3" s="8">
        <v>482.3</v>
      </c>
      <c r="I3" s="8">
        <v>530.54838709677415</v>
      </c>
      <c r="J3" s="8">
        <v>481.67741935483872</v>
      </c>
      <c r="K3" s="8">
        <v>545.79999999999995</v>
      </c>
      <c r="L3" s="8">
        <v>491.48387096774195</v>
      </c>
      <c r="M3" s="8">
        <v>669.33333333333337</v>
      </c>
      <c r="N3" s="8">
        <v>601.67741935483866</v>
      </c>
      <c r="O3" s="8">
        <v>650</v>
      </c>
      <c r="P3" s="8">
        <v>536.67857142857144</v>
      </c>
      <c r="Q3" s="12">
        <v>516.32258064516134</v>
      </c>
      <c r="R3" s="12">
        <v>611.86666666666667</v>
      </c>
      <c r="S3" s="12"/>
      <c r="T3" s="13"/>
    </row>
    <row r="4" spans="1:20" x14ac:dyDescent="0.2">
      <c r="A4" t="s">
        <v>2</v>
      </c>
      <c r="B4" t="s">
        <v>11</v>
      </c>
      <c r="C4" s="8">
        <v>2082.8064516129034</v>
      </c>
      <c r="D4" s="8">
        <v>2241.3793103448274</v>
      </c>
      <c r="E4" s="8">
        <v>1742.7096774193549</v>
      </c>
      <c r="F4" s="8">
        <v>1877.2666666666667</v>
      </c>
      <c r="G4" s="8">
        <v>2088.2580645161293</v>
      </c>
      <c r="H4" s="8">
        <v>2093.0666666666666</v>
      </c>
      <c r="I4" s="8">
        <v>2175.5483870967741</v>
      </c>
      <c r="J4" s="8">
        <v>1981.4193548387098</v>
      </c>
      <c r="K4" s="8">
        <v>2053.6333333333332</v>
      </c>
      <c r="L4" s="8">
        <v>1824.2903225806451</v>
      </c>
      <c r="M4" s="8">
        <v>1493.8666666666666</v>
      </c>
      <c r="N4" s="8">
        <v>1510.9032258064517</v>
      </c>
      <c r="O4" s="8">
        <v>2260.0967741935483</v>
      </c>
      <c r="P4" s="8">
        <v>1858.0714285714287</v>
      </c>
      <c r="Q4" s="12">
        <v>1329.8064516129032</v>
      </c>
      <c r="R4" s="12">
        <v>1361.9333333333334</v>
      </c>
      <c r="S4" s="12"/>
      <c r="T4" s="13"/>
    </row>
    <row r="5" spans="1:20" x14ac:dyDescent="0.2">
      <c r="C5" s="12"/>
      <c r="D5" s="12"/>
      <c r="E5" s="12"/>
      <c r="F5" s="5"/>
    </row>
    <row r="6" spans="1:20" x14ac:dyDescent="0.2">
      <c r="C6" s="12"/>
      <c r="D6" s="12"/>
      <c r="E6" s="12"/>
      <c r="F6" s="5"/>
    </row>
    <row r="7" spans="1:20" x14ac:dyDescent="0.2">
      <c r="C7" s="12"/>
      <c r="D7" s="12"/>
      <c r="E7" s="12"/>
      <c r="F7" s="5"/>
    </row>
    <row r="8" spans="1:20" x14ac:dyDescent="0.2">
      <c r="C8" s="12"/>
      <c r="D8" s="12"/>
      <c r="E8" s="12"/>
      <c r="F8" s="5"/>
    </row>
    <row r="9" spans="1:20" x14ac:dyDescent="0.2">
      <c r="C9" s="12"/>
      <c r="D9" s="12"/>
      <c r="E9" s="12"/>
      <c r="F9" s="5"/>
    </row>
    <row r="10" spans="1:20" x14ac:dyDescent="0.2">
      <c r="C10" s="12"/>
      <c r="D10" s="12"/>
      <c r="E10" s="12"/>
      <c r="F10" s="5"/>
    </row>
    <row r="11" spans="1:20" x14ac:dyDescent="0.2">
      <c r="C11" s="12"/>
      <c r="D11" s="12"/>
      <c r="E11" s="12"/>
      <c r="F11" s="5"/>
    </row>
    <row r="12" spans="1:20" x14ac:dyDescent="0.2">
      <c r="C12" s="12"/>
      <c r="D12" s="12"/>
      <c r="E12" s="12"/>
      <c r="F12" s="5"/>
    </row>
    <row r="13" spans="1:20" x14ac:dyDescent="0.2">
      <c r="C13" s="12"/>
      <c r="D13" s="12"/>
      <c r="E13" s="12"/>
      <c r="F13" s="5"/>
    </row>
    <row r="14" spans="1:20" x14ac:dyDescent="0.2">
      <c r="C14" s="12"/>
      <c r="D14" s="12"/>
      <c r="E14" s="12"/>
      <c r="F14" s="5"/>
    </row>
    <row r="15" spans="1:20" x14ac:dyDescent="0.2">
      <c r="C15" s="12"/>
      <c r="D15" s="12"/>
      <c r="E15" s="12"/>
      <c r="F15" s="5"/>
    </row>
    <row r="16" spans="1:20" x14ac:dyDescent="0.2">
      <c r="C16" s="12"/>
      <c r="D16" s="12"/>
      <c r="E16" s="12"/>
      <c r="F16" s="5"/>
    </row>
    <row r="17" spans="3:6" x14ac:dyDescent="0.2">
      <c r="C17" s="12"/>
      <c r="D17" s="12"/>
      <c r="E17" s="12"/>
      <c r="F17" s="5"/>
    </row>
    <row r="18" spans="3:6" x14ac:dyDescent="0.2">
      <c r="C18" s="12"/>
      <c r="D18" s="12"/>
      <c r="E18" s="12"/>
      <c r="F18" s="5"/>
    </row>
    <row r="19" spans="3:6" x14ac:dyDescent="0.2">
      <c r="C19" s="12"/>
      <c r="D19" s="12"/>
      <c r="E19" s="12"/>
      <c r="F19" s="5"/>
    </row>
    <row r="20" spans="3:6" x14ac:dyDescent="0.2">
      <c r="C20" s="12"/>
      <c r="D20" s="12"/>
      <c r="E20" s="12"/>
      <c r="F20" s="5"/>
    </row>
    <row r="21" spans="3:6" x14ac:dyDescent="0.2">
      <c r="C21" s="12"/>
      <c r="D21" s="12"/>
      <c r="E21" s="12"/>
      <c r="F21" s="5"/>
    </row>
    <row r="22" spans="3:6" x14ac:dyDescent="0.2">
      <c r="C22" s="12"/>
      <c r="D22" s="12"/>
      <c r="E22" s="12"/>
      <c r="F22" s="5"/>
    </row>
    <row r="23" spans="3:6" x14ac:dyDescent="0.2">
      <c r="C23" s="12"/>
      <c r="D23" s="12"/>
      <c r="E23" s="12"/>
      <c r="F23" s="5"/>
    </row>
    <row r="24" spans="3:6" x14ac:dyDescent="0.2">
      <c r="C24" s="12"/>
      <c r="D24" s="12"/>
      <c r="E24" s="12"/>
      <c r="F24" s="5"/>
    </row>
    <row r="25" spans="3:6" x14ac:dyDescent="0.2">
      <c r="C25" s="12"/>
      <c r="D25" s="12"/>
      <c r="E25" s="12"/>
      <c r="F25" s="5"/>
    </row>
    <row r="26" spans="3:6" x14ac:dyDescent="0.2">
      <c r="C26" s="12"/>
      <c r="D26" s="12"/>
      <c r="E26" s="12"/>
      <c r="F26" s="5"/>
    </row>
    <row r="27" spans="3:6" x14ac:dyDescent="0.2">
      <c r="C27" s="12"/>
      <c r="D27" s="12"/>
      <c r="E27" s="12"/>
      <c r="F27" s="5"/>
    </row>
    <row r="28" spans="3:6" x14ac:dyDescent="0.2">
      <c r="C28" s="12"/>
      <c r="D28" s="12"/>
      <c r="E28" s="12"/>
      <c r="F28" s="5"/>
    </row>
    <row r="29" spans="3:6" x14ac:dyDescent="0.2">
      <c r="C29" s="12"/>
      <c r="D29" s="12"/>
      <c r="E29" s="12"/>
      <c r="F29" s="5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baseColWidth="10" defaultRowHeight="16" x14ac:dyDescent="0.2"/>
  <cols>
    <col min="1" max="1" width="11.6640625" customWidth="1"/>
    <col min="2" max="2" width="11.33203125" customWidth="1"/>
    <col min="3" max="3" width="14.1640625" customWidth="1"/>
    <col min="4" max="4" width="8" bestFit="1" customWidth="1"/>
    <col min="5" max="5" width="7.1640625" customWidth="1"/>
    <col min="6" max="11" width="8.33203125" customWidth="1"/>
    <col min="12" max="12" width="8.33203125" bestFit="1" customWidth="1"/>
  </cols>
  <sheetData>
    <row r="1" spans="1:18" x14ac:dyDescent="0.2">
      <c r="A1" s="24" t="s">
        <v>38</v>
      </c>
      <c r="B1" s="24" t="s">
        <v>39</v>
      </c>
      <c r="C1" s="24" t="s">
        <v>41</v>
      </c>
      <c r="D1" s="10">
        <v>42675</v>
      </c>
      <c r="E1" s="10">
        <v>42705</v>
      </c>
      <c r="F1" s="10">
        <v>42736</v>
      </c>
      <c r="G1" s="10">
        <v>42767</v>
      </c>
      <c r="H1" s="10">
        <v>42795</v>
      </c>
      <c r="I1" s="10">
        <v>42826</v>
      </c>
      <c r="J1" s="10">
        <v>42856</v>
      </c>
      <c r="K1" s="10">
        <v>42887</v>
      </c>
      <c r="L1" s="10">
        <v>42917</v>
      </c>
      <c r="M1" s="10">
        <v>42948</v>
      </c>
      <c r="N1" s="10">
        <v>42979</v>
      </c>
      <c r="O1" s="10">
        <v>43009</v>
      </c>
      <c r="P1" s="10">
        <v>43040</v>
      </c>
      <c r="Q1" s="10">
        <v>43070</v>
      </c>
      <c r="R1" t="s">
        <v>45</v>
      </c>
    </row>
    <row r="2" spans="1:18" x14ac:dyDescent="0.2">
      <c r="A2" t="s">
        <v>43</v>
      </c>
      <c r="B2" t="s">
        <v>0</v>
      </c>
      <c r="C2" t="s">
        <v>9</v>
      </c>
      <c r="D2" s="12">
        <v>5063.833333333333</v>
      </c>
      <c r="E2" s="12">
        <v>4644.4516129032254</v>
      </c>
      <c r="F2" s="12">
        <v>4605</v>
      </c>
      <c r="G2" s="12">
        <v>6518.0714285714284</v>
      </c>
      <c r="H2" s="12">
        <v>7705.2580645161288</v>
      </c>
      <c r="I2" s="12">
        <v>7667.2666666666664</v>
      </c>
      <c r="J2" s="12">
        <v>7593.9354838709678</v>
      </c>
      <c r="K2" s="12">
        <v>7660.3</v>
      </c>
      <c r="L2" s="12">
        <v>7601</v>
      </c>
      <c r="R2" s="5">
        <f>L2/K2-1</f>
        <v>-7.741211179718821E-3</v>
      </c>
    </row>
    <row r="3" spans="1:18" x14ac:dyDescent="0.2">
      <c r="A3" t="s">
        <v>43</v>
      </c>
      <c r="B3" t="s">
        <v>1</v>
      </c>
      <c r="C3" t="s">
        <v>10</v>
      </c>
      <c r="D3" s="12">
        <v>0</v>
      </c>
      <c r="E3" s="12">
        <v>0</v>
      </c>
      <c r="F3" s="12">
        <v>0</v>
      </c>
      <c r="G3" s="12">
        <v>2800.4285714285716</v>
      </c>
      <c r="H3" s="12">
        <v>4610.9677419354839</v>
      </c>
      <c r="I3" s="12">
        <v>4613.4666666666662</v>
      </c>
      <c r="J3" s="12">
        <v>4609.4193548387093</v>
      </c>
      <c r="K3" s="12">
        <v>4608.5666666666666</v>
      </c>
      <c r="L3" s="12">
        <v>4612.2</v>
      </c>
      <c r="R3" s="5">
        <f t="shared" ref="R3:R4" si="0">L3/K3-1</f>
        <v>7.8838684478910181E-4</v>
      </c>
    </row>
    <row r="4" spans="1:18" x14ac:dyDescent="0.2">
      <c r="A4" t="s">
        <v>43</v>
      </c>
      <c r="B4" t="s">
        <v>2</v>
      </c>
      <c r="C4" t="s">
        <v>11</v>
      </c>
      <c r="D4" s="12">
        <v>4610.8666666666668</v>
      </c>
      <c r="E4" s="12">
        <v>4606.0967741935483</v>
      </c>
      <c r="F4" s="12">
        <v>4605</v>
      </c>
      <c r="G4" s="12">
        <v>5749.7142857142853</v>
      </c>
      <c r="H4" s="12">
        <v>5722</v>
      </c>
      <c r="I4" s="12">
        <v>5569.5666666666666</v>
      </c>
      <c r="J4" s="12">
        <v>5429.7419354838712</v>
      </c>
      <c r="K4" s="12">
        <v>5418.9333333333334</v>
      </c>
      <c r="L4" s="12">
        <v>5542.7333333333336</v>
      </c>
      <c r="R4" s="5">
        <f t="shared" si="0"/>
        <v>2.284582451650996E-2</v>
      </c>
    </row>
  </sheetData>
  <phoneticPr fontId="3" type="noConversion"/>
  <conditionalFormatting sqref="C2:C4">
    <cfRule type="duplicateValues" dxfId="4" priority="18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zoomScale="80" zoomScaleNormal="80" zoomScalePageLayoutView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5" sqref="B5"/>
    </sheetView>
  </sheetViews>
  <sheetFormatPr baseColWidth="10" defaultRowHeight="16" x14ac:dyDescent="0.2"/>
  <cols>
    <col min="1" max="1" width="12.33203125" customWidth="1"/>
    <col min="2" max="2" width="10.6640625" customWidth="1"/>
    <col min="3" max="3" width="13" customWidth="1"/>
    <col min="4" max="4" width="12.33203125" bestFit="1" customWidth="1"/>
  </cols>
  <sheetData>
    <row r="1" spans="1:16" x14ac:dyDescent="0.2">
      <c r="A1" s="24" t="s">
        <v>38</v>
      </c>
      <c r="B1" s="24" t="s">
        <v>39</v>
      </c>
      <c r="C1" s="24" t="s">
        <v>41</v>
      </c>
      <c r="D1" s="24" t="s">
        <v>42</v>
      </c>
      <c r="E1" s="11">
        <v>42767</v>
      </c>
      <c r="F1" s="11">
        <v>42795</v>
      </c>
      <c r="G1" s="11">
        <v>42826</v>
      </c>
      <c r="H1" s="11">
        <v>42856</v>
      </c>
      <c r="I1" s="11">
        <v>42887</v>
      </c>
      <c r="J1" s="11">
        <v>42917</v>
      </c>
      <c r="K1" s="11">
        <v>42948</v>
      </c>
      <c r="L1" s="11">
        <v>42979</v>
      </c>
      <c r="M1" s="11">
        <v>43009</v>
      </c>
      <c r="N1" s="11">
        <v>43040</v>
      </c>
      <c r="O1" s="11">
        <v>43070</v>
      </c>
      <c r="P1" s="27" t="s">
        <v>45</v>
      </c>
    </row>
    <row r="2" spans="1:16" x14ac:dyDescent="0.2">
      <c r="A2" t="s">
        <v>43</v>
      </c>
      <c r="B2" t="s">
        <v>0</v>
      </c>
      <c r="C2" t="s">
        <v>9</v>
      </c>
      <c r="D2" s="3"/>
      <c r="E2" s="12" t="e">
        <v>#N/A</v>
      </c>
      <c r="F2" s="12" t="e">
        <v>#N/A</v>
      </c>
      <c r="G2" s="12" t="e">
        <v>#N/A</v>
      </c>
      <c r="H2" s="12" t="e">
        <v>#N/A</v>
      </c>
      <c r="I2" s="12" t="e">
        <v>#N/A</v>
      </c>
      <c r="J2" s="28" t="e">
        <v>#N/A</v>
      </c>
      <c r="P2" s="5" t="e">
        <f>I2/J2-1</f>
        <v>#N/A</v>
      </c>
    </row>
    <row r="3" spans="1:16" x14ac:dyDescent="0.2">
      <c r="A3" t="s">
        <v>43</v>
      </c>
      <c r="B3" t="s">
        <v>1</v>
      </c>
      <c r="C3" t="s">
        <v>10</v>
      </c>
      <c r="D3" s="3"/>
      <c r="E3" s="12" t="e">
        <v>#N/A</v>
      </c>
      <c r="F3" s="12" t="e">
        <v>#N/A</v>
      </c>
      <c r="G3" s="12" t="e">
        <v>#N/A</v>
      </c>
      <c r="H3" s="12" t="e">
        <v>#N/A</v>
      </c>
      <c r="I3" s="12" t="e">
        <v>#N/A</v>
      </c>
      <c r="J3" s="28" t="e">
        <v>#N/A</v>
      </c>
      <c r="P3" s="5" t="e">
        <f t="shared" ref="P3:P4" si="0">I3/J3-1</f>
        <v>#N/A</v>
      </c>
    </row>
    <row r="4" spans="1:16" x14ac:dyDescent="0.2">
      <c r="A4" t="s">
        <v>43</v>
      </c>
      <c r="B4" t="s">
        <v>2</v>
      </c>
      <c r="C4" t="s">
        <v>11</v>
      </c>
      <c r="D4" s="3"/>
      <c r="E4" s="12" t="e">
        <v>#N/A</v>
      </c>
      <c r="F4" s="12" t="e">
        <v>#N/A</v>
      </c>
      <c r="G4" s="12" t="e">
        <v>#N/A</v>
      </c>
      <c r="H4" s="12" t="e">
        <v>#N/A</v>
      </c>
      <c r="I4" s="12" t="e">
        <v>#N/A</v>
      </c>
      <c r="J4" s="28" t="e">
        <v>#N/A</v>
      </c>
      <c r="P4" s="5" t="e">
        <f t="shared" si="0"/>
        <v>#N/A</v>
      </c>
    </row>
  </sheetData>
  <phoneticPr fontId="3" type="noConversion"/>
  <conditionalFormatting sqref="C2:D4">
    <cfRule type="duplicateValues" dxfId="3" priority="19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11.6640625" customWidth="1"/>
    <col min="2" max="2" width="13.83203125" customWidth="1"/>
    <col min="3" max="3" width="14.83203125" customWidth="1"/>
    <col min="4" max="5" width="9.5" bestFit="1" customWidth="1"/>
    <col min="6" max="6" width="10.5" bestFit="1" customWidth="1"/>
    <col min="7" max="7" width="9.83203125" customWidth="1"/>
    <col min="8" max="8" width="9.5" bestFit="1" customWidth="1"/>
    <col min="9" max="9" width="10.5" bestFit="1" customWidth="1"/>
  </cols>
  <sheetData>
    <row r="1" spans="1:15" x14ac:dyDescent="0.2">
      <c r="A1" s="24" t="s">
        <v>38</v>
      </c>
      <c r="B1" s="24" t="s">
        <v>39</v>
      </c>
      <c r="C1" s="24" t="s">
        <v>41</v>
      </c>
      <c r="D1" s="11">
        <v>42767</v>
      </c>
      <c r="E1" s="11">
        <v>42795</v>
      </c>
      <c r="F1" s="11">
        <v>42826</v>
      </c>
      <c r="G1" s="11">
        <v>42856</v>
      </c>
      <c r="H1" s="11">
        <v>42887</v>
      </c>
      <c r="I1" s="11">
        <v>42917</v>
      </c>
      <c r="J1" s="11">
        <v>42948</v>
      </c>
      <c r="K1" s="11">
        <v>42979</v>
      </c>
      <c r="L1" s="11">
        <v>43009</v>
      </c>
      <c r="M1" s="11">
        <v>43040</v>
      </c>
      <c r="N1" s="11">
        <v>43070</v>
      </c>
      <c r="O1" t="s">
        <v>45</v>
      </c>
    </row>
    <row r="2" spans="1:15" x14ac:dyDescent="0.2">
      <c r="A2" t="s">
        <v>43</v>
      </c>
      <c r="B2" t="s">
        <v>0</v>
      </c>
      <c r="C2" t="s">
        <v>9</v>
      </c>
      <c r="D2" t="s">
        <v>29</v>
      </c>
      <c r="E2" t="s">
        <v>29</v>
      </c>
      <c r="F2" t="e">
        <v>#N/A</v>
      </c>
      <c r="G2" t="e">
        <v>#N/A</v>
      </c>
      <c r="H2" t="e">
        <v>#N/A</v>
      </c>
      <c r="I2" t="e">
        <v>#N/A</v>
      </c>
      <c r="O2" s="5" t="e">
        <f>I2/H2-1</f>
        <v>#N/A</v>
      </c>
    </row>
    <row r="3" spans="1:15" x14ac:dyDescent="0.2">
      <c r="A3" t="s">
        <v>43</v>
      </c>
      <c r="B3" t="s">
        <v>1</v>
      </c>
      <c r="C3" t="s">
        <v>10</v>
      </c>
      <c r="D3" t="s">
        <v>29</v>
      </c>
      <c r="E3" t="s">
        <v>29</v>
      </c>
      <c r="F3" t="e">
        <v>#N/A</v>
      </c>
      <c r="G3" t="e">
        <v>#N/A</v>
      </c>
      <c r="H3" t="e">
        <v>#N/A</v>
      </c>
      <c r="I3" t="e">
        <v>#N/A</v>
      </c>
      <c r="O3" s="5" t="e">
        <f t="shared" ref="O3:O4" si="0">I3/H3-1</f>
        <v>#N/A</v>
      </c>
    </row>
    <row r="4" spans="1:15" x14ac:dyDescent="0.2">
      <c r="A4" t="s">
        <v>43</v>
      </c>
      <c r="B4" t="s">
        <v>2</v>
      </c>
      <c r="C4" t="s">
        <v>11</v>
      </c>
      <c r="D4" t="s">
        <v>29</v>
      </c>
      <c r="E4" t="s">
        <v>29</v>
      </c>
      <c r="F4" t="e">
        <v>#N/A</v>
      </c>
      <c r="G4" t="e">
        <v>#N/A</v>
      </c>
      <c r="H4" t="e">
        <v>#N/A</v>
      </c>
      <c r="I4" t="e">
        <v>#N/A</v>
      </c>
      <c r="O4" s="5" t="e">
        <f t="shared" si="0"/>
        <v>#N/A</v>
      </c>
    </row>
  </sheetData>
  <phoneticPr fontId="3" type="noConversion"/>
  <conditionalFormatting sqref="C2:C4">
    <cfRule type="duplicateValues" dxfId="2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5" sqref="A5"/>
    </sheetView>
  </sheetViews>
  <sheetFormatPr baseColWidth="10" defaultRowHeight="16" x14ac:dyDescent="0.2"/>
  <cols>
    <col min="1" max="1" width="13.5" customWidth="1"/>
    <col min="2" max="2" width="9.6640625" customWidth="1"/>
    <col min="3" max="3" width="14.33203125" customWidth="1"/>
    <col min="9" max="9" width="9.5" bestFit="1" customWidth="1"/>
  </cols>
  <sheetData>
    <row r="1" spans="1:15" x14ac:dyDescent="0.2">
      <c r="A1" t="s">
        <v>44</v>
      </c>
      <c r="B1" t="s">
        <v>30</v>
      </c>
      <c r="C1" t="s">
        <v>35</v>
      </c>
      <c r="D1" s="11">
        <v>42767</v>
      </c>
      <c r="E1" s="11">
        <v>42795</v>
      </c>
      <c r="F1" s="11">
        <v>42826</v>
      </c>
      <c r="G1" s="11">
        <v>42856</v>
      </c>
      <c r="H1" s="11">
        <v>42887</v>
      </c>
      <c r="I1" s="11">
        <v>42917</v>
      </c>
      <c r="J1" s="11">
        <v>42948</v>
      </c>
      <c r="K1" s="11">
        <v>42979</v>
      </c>
      <c r="L1" s="11">
        <v>43009</v>
      </c>
      <c r="M1" s="11">
        <v>43040</v>
      </c>
      <c r="N1" s="11">
        <v>43070</v>
      </c>
      <c r="O1" s="27" t="s">
        <v>45</v>
      </c>
    </row>
    <row r="2" spans="1:15" x14ac:dyDescent="0.2">
      <c r="A2" t="s">
        <v>28</v>
      </c>
      <c r="B2" t="s">
        <v>0</v>
      </c>
      <c r="C2" t="s">
        <v>9</v>
      </c>
      <c r="D2" t="s">
        <v>29</v>
      </c>
      <c r="E2" t="s">
        <v>29</v>
      </c>
      <c r="F2" t="e">
        <v>#N/A</v>
      </c>
      <c r="G2" t="e">
        <v>#N/A</v>
      </c>
      <c r="H2" t="e">
        <v>#N/A</v>
      </c>
      <c r="I2" t="e">
        <v>#N/A</v>
      </c>
      <c r="O2" s="5" t="e">
        <f>I2/H2-1</f>
        <v>#N/A</v>
      </c>
    </row>
    <row r="3" spans="1:15" x14ac:dyDescent="0.2">
      <c r="A3" t="s">
        <v>28</v>
      </c>
      <c r="B3" t="s">
        <v>1</v>
      </c>
      <c r="C3" t="s">
        <v>10</v>
      </c>
      <c r="D3" t="s">
        <v>29</v>
      </c>
      <c r="E3" t="s">
        <v>29</v>
      </c>
      <c r="F3" t="e">
        <v>#N/A</v>
      </c>
      <c r="G3" t="e">
        <v>#N/A</v>
      </c>
      <c r="H3" t="e">
        <v>#N/A</v>
      </c>
      <c r="I3" t="e">
        <v>#N/A</v>
      </c>
      <c r="O3" s="5" t="e">
        <f t="shared" ref="O3:O4" si="0">I3/H3-1</f>
        <v>#N/A</v>
      </c>
    </row>
    <row r="4" spans="1:15" x14ac:dyDescent="0.2">
      <c r="A4" t="s">
        <v>28</v>
      </c>
      <c r="B4" t="s">
        <v>2</v>
      </c>
      <c r="C4" t="s">
        <v>11</v>
      </c>
      <c r="D4" t="s">
        <v>29</v>
      </c>
      <c r="E4" t="s">
        <v>29</v>
      </c>
      <c r="F4" t="e">
        <v>#N/A</v>
      </c>
      <c r="G4" t="e">
        <v>#N/A</v>
      </c>
      <c r="H4" t="e">
        <v>#N/A</v>
      </c>
      <c r="I4" t="e">
        <v>#N/A</v>
      </c>
      <c r="O4" s="5" t="e">
        <f t="shared" si="0"/>
        <v>#N/A</v>
      </c>
    </row>
  </sheetData>
  <phoneticPr fontId="3" type="noConversion"/>
  <conditionalFormatting sqref="C2:C4">
    <cfRule type="duplicateValues" dxfId="1" priority="2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4"/>
  <sheetViews>
    <sheetView zoomScale="80" zoomScaleNormal="80" zoomScalePageLayoutView="80" workbookViewId="0">
      <selection activeCell="A5" sqref="A5"/>
    </sheetView>
  </sheetViews>
  <sheetFormatPr baseColWidth="10" defaultRowHeight="16" x14ac:dyDescent="0.2"/>
  <cols>
    <col min="1" max="1" width="20" customWidth="1"/>
    <col min="2" max="2" width="30.6640625" customWidth="1"/>
    <col min="3" max="3" width="23" customWidth="1"/>
    <col min="4" max="4" width="24.5" customWidth="1"/>
    <col min="5" max="5" width="13.5" customWidth="1"/>
  </cols>
  <sheetData>
    <row r="1" spans="1:5" x14ac:dyDescent="0.2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</row>
    <row r="2" spans="1:5" x14ac:dyDescent="0.2">
      <c r="A2" t="s">
        <v>43</v>
      </c>
      <c r="B2" t="s">
        <v>0</v>
      </c>
      <c r="C2" t="s">
        <v>16</v>
      </c>
      <c r="D2" t="s">
        <v>9</v>
      </c>
      <c r="E2" s="3"/>
    </row>
    <row r="3" spans="1:5" x14ac:dyDescent="0.2">
      <c r="A3" t="s">
        <v>43</v>
      </c>
      <c r="B3" t="s">
        <v>1</v>
      </c>
      <c r="C3" t="s">
        <v>17</v>
      </c>
      <c r="D3" t="s">
        <v>10</v>
      </c>
      <c r="E3" s="3"/>
    </row>
    <row r="4" spans="1:5" x14ac:dyDescent="0.2">
      <c r="A4" t="s">
        <v>43</v>
      </c>
      <c r="B4" t="s">
        <v>2</v>
      </c>
      <c r="C4" t="s">
        <v>18</v>
      </c>
      <c r="D4" t="s">
        <v>11</v>
      </c>
      <c r="E4" s="3"/>
    </row>
  </sheetData>
  <phoneticPr fontId="3" type="noConversion"/>
  <conditionalFormatting sqref="D2:E4">
    <cfRule type="duplicateValues" dxfId="0" priority="2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调数工具表</vt:lpstr>
      <vt:lpstr>install_monthly_momc</vt:lpstr>
      <vt:lpstr>Estimated_Newuser</vt:lpstr>
      <vt:lpstr>index_baidu</vt:lpstr>
      <vt:lpstr>index_360</vt:lpstr>
      <vt:lpstr>hot_index_kuchuan</vt:lpstr>
      <vt:lpstr>rank_aso100</vt:lpstr>
      <vt:lpstr>downloads_myapp</vt:lpstr>
      <vt:lpstr>downloads_360</vt:lpstr>
      <vt:lpstr>lookup_table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2016-11-03T09:32:28Z</dcterms:created>
  <dcterms:modified xsi:type="dcterms:W3CDTF">2017-10-09T07:27:55Z</dcterms:modified>
</cp:coreProperties>
</file>