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hidePivotFieldList="1"/>
  <mc:AlternateContent xmlns:mc="http://schemas.openxmlformats.org/markup-compatibility/2006">
    <mc:Choice Requires="x15">
      <x15ac:absPath xmlns:x15ac="http://schemas.microsoft.com/office/spreadsheetml/2010/11/ac" url="/Users/Alas/Documents/TD_handover/压缩包/CAT/data_source/monthlydata/MInsPR_to_MInsMoMC_TDC/MInsMoMC_TDC_Revised/2017-07/"/>
    </mc:Choice>
  </mc:AlternateContent>
  <bookViews>
    <workbookView xWindow="2280" yWindow="460" windowWidth="19960" windowHeight="13500" tabRatio="500" firstSheet="2" activeTab="9"/>
  </bookViews>
  <sheets>
    <sheet name="调数工具表" sheetId="1" r:id="rId1"/>
    <sheet name="install_monthly_momc" sheetId="36" r:id="rId2"/>
    <sheet name="Estimated_Newuser" sheetId="31" r:id="rId3"/>
    <sheet name="index_baidu" sheetId="8" r:id="rId4"/>
    <sheet name="index_360" sheetId="16" r:id="rId5"/>
    <sheet name="hot_index_kuchuan" sheetId="35" r:id="rId6"/>
    <sheet name="rank_aso100" sheetId="34" r:id="rId7"/>
    <sheet name="downloads_myapp" sheetId="33" r:id="rId8"/>
    <sheet name="downloads_360" sheetId="32" r:id="rId9"/>
    <sheet name="lookup_table" sheetId="10" r:id="rId10"/>
  </sheets>
  <definedNames>
    <definedName name="_xlnm._FilterDatabase" localSheetId="4" hidden="1">index_360!#REF!</definedName>
    <definedName name="_xlnm._FilterDatabase" localSheetId="3" hidden="1">index_baidu!#REF!</definedName>
    <definedName name="_xlnm._FilterDatabase" localSheetId="0" hidden="1">调数工具表!$B$1:$AB$2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35" l="1"/>
  <c r="Y3" i="1"/>
  <c r="K2" i="32"/>
  <c r="AB3" i="1"/>
  <c r="K2" i="33"/>
  <c r="AA3" i="1"/>
  <c r="L2" i="34"/>
  <c r="Z3" i="1"/>
  <c r="AA2" i="8"/>
  <c r="X3" i="1"/>
  <c r="S3" i="1"/>
  <c r="T3" i="1"/>
  <c r="U3" i="1"/>
  <c r="V3" i="1"/>
  <c r="W3" i="1"/>
  <c r="J3" i="1"/>
  <c r="K3" i="1"/>
  <c r="L3" i="1"/>
  <c r="M3" i="1"/>
  <c r="N3" i="1"/>
  <c r="O3" i="1"/>
  <c r="P3" i="1"/>
  <c r="Q3" i="1"/>
  <c r="R3" i="1"/>
  <c r="G3" i="1"/>
  <c r="H3" i="1"/>
  <c r="I3" i="1"/>
  <c r="F3" i="1"/>
</calcChain>
</file>

<file path=xl/sharedStrings.xml><?xml version="1.0" encoding="utf-8"?>
<sst xmlns="http://schemas.openxmlformats.org/spreadsheetml/2006/main" count="92" uniqueCount="32">
  <si>
    <t>com.tencent.android.qqdownloader</t>
  </si>
  <si>
    <t>com.wuba</t>
  </si>
  <si>
    <t>com.wuba.zhuanzhuan</t>
  </si>
  <si>
    <t>应用宝</t>
  </si>
  <si>
    <t>58同城</t>
  </si>
  <si>
    <t>转转</t>
  </si>
  <si>
    <t>Myapp</t>
  </si>
  <si>
    <t>百度指数</t>
    <rPh sb="0" eb="1">
      <t>bai'du'zhi'shu</t>
    </rPh>
    <phoneticPr fontId="3" type="noConversion"/>
  </si>
  <si>
    <t>酷传搜索热度指数</t>
    <rPh sb="0" eb="1">
      <t>ku'chuan</t>
    </rPh>
    <rPh sb="2" eb="3">
      <t>sou'suo</t>
    </rPh>
    <rPh sb="4" eb="5">
      <t>re'du</t>
    </rPh>
    <rPh sb="6" eb="7">
      <t>zhi'shu</t>
    </rPh>
    <phoneticPr fontId="3" type="noConversion"/>
  </si>
  <si>
    <t>ASO100日均排名</t>
    <rPh sb="6" eb="7">
      <t>ri'jun</t>
    </rPh>
    <rPh sb="8" eb="9">
      <t>pai'ming</t>
    </rPh>
    <phoneticPr fontId="3" type="noConversion"/>
  </si>
  <si>
    <t>月环比</t>
    <rPh sb="0" eb="1">
      <t>yue</t>
    </rPh>
    <rPh sb="1" eb="2">
      <t>huan'bi</t>
    </rPh>
    <phoneticPr fontId="3" type="noConversion"/>
  </si>
  <si>
    <t>总榜免费</t>
    <rPh sb="2" eb="3">
      <t>mian'gei</t>
    </rPh>
    <phoneticPr fontId="3" type="noConversion"/>
  </si>
  <si>
    <t>下载量</t>
    <rPh sb="0" eb="1">
      <t>xia'zai'liang</t>
    </rPh>
    <phoneticPr fontId="3" type="noConversion"/>
  </si>
  <si>
    <t>应用宝</t>
    <rPh sb="0" eb="1">
      <t>ying'yong'bao</t>
    </rPh>
    <phoneticPr fontId="3" type="noConversion"/>
  </si>
  <si>
    <t>App_Store</t>
  </si>
  <si>
    <t>N/A</t>
  </si>
  <si>
    <t>Package Name</t>
  </si>
  <si>
    <t>Package Name</t>
    <phoneticPr fontId="3" type="noConversion"/>
  </si>
  <si>
    <t>App Name</t>
  </si>
  <si>
    <t>App Name</t>
    <phoneticPr fontId="3" type="noConversion"/>
  </si>
  <si>
    <t>MoM Change</t>
    <phoneticPr fontId="3" type="noConversion"/>
  </si>
  <si>
    <t>Chinese Name</t>
  </si>
  <si>
    <t>沙箱估计新增</t>
    <rPh sb="0" eb="1">
      <t>sha'xiang</t>
    </rPh>
    <rPh sb="2" eb="3">
      <t>gu'ji</t>
    </rPh>
    <rPh sb="4" eb="5">
      <t>xin'zeng</t>
    </rPh>
    <phoneticPr fontId="3" type="noConversion"/>
  </si>
  <si>
    <t>Category</t>
    <phoneticPr fontId="8" type="noConversion"/>
  </si>
  <si>
    <t>Package Name</t>
    <phoneticPr fontId="8" type="noConversion"/>
  </si>
  <si>
    <t>English Name</t>
    <phoneticPr fontId="8" type="noConversion"/>
  </si>
  <si>
    <t>Chinese Name</t>
    <phoneticPr fontId="8" type="noConversion"/>
  </si>
  <si>
    <t>Apple Appid</t>
    <phoneticPr fontId="8" type="noConversion"/>
  </si>
  <si>
    <t>App_Store</t>
    <phoneticPr fontId="3" type="noConversion"/>
  </si>
  <si>
    <t>Category</t>
  </si>
  <si>
    <t>环比</t>
    <rPh sb="0" eb="1">
      <t>huan'bi</t>
    </rPh>
    <phoneticPr fontId="3" type="noConversion"/>
  </si>
  <si>
    <t>revised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</si>
</sst>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76" formatCode="_(* #,##0_);_(* \(#,##0\);_(* &quot;-&quot;??_);_(@_)"/>
    <numFmt numFmtId="177" formatCode="[$-409]mmm\-yy;@"/>
    <numFmt numFmtId="178" formatCode="yyyy/m"/>
    <numFmt numFmtId="179" formatCode="_ * #,##0_ ;_ * \-#,##0_ ;_ * &quot;-&quot;??_ ;_ @_ "/>
    <numFmt numFmtId="180" formatCode="0.0000%"/>
  </numFmts>
  <fonts count="10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indexed="8"/>
      <name val="Helvetica"/>
      <family val="2"/>
    </font>
    <font>
      <sz val="12"/>
      <name val="宋体"/>
      <family val="3"/>
      <charset val="134"/>
    </font>
    <font>
      <sz val="11"/>
      <color theme="1"/>
      <name val="DengXian"/>
      <family val="2"/>
      <scheme val="minor"/>
    </font>
    <font>
      <b/>
      <sz val="10"/>
      <color indexed="8"/>
      <name val="DengXian"/>
      <family val="3"/>
      <charset val="134"/>
      <scheme val="minor"/>
    </font>
    <font>
      <sz val="9"/>
      <name val="宋体"/>
      <family val="3"/>
      <charset val="134"/>
    </font>
    <font>
      <b/>
      <sz val="12"/>
      <color theme="1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Protection="0">
      <alignment vertical="top" wrapText="1"/>
    </xf>
    <xf numFmtId="9" fontId="5" fillId="0" borderId="0" applyFont="0" applyFill="0" applyBorder="0" applyAlignment="0" applyProtection="0">
      <alignment vertical="center"/>
    </xf>
    <xf numFmtId="177" fontId="5" fillId="0" borderId="0" applyNumberFormat="0" applyFill="0" applyBorder="0" applyAlignment="0" applyProtection="0"/>
    <xf numFmtId="177" fontId="5" fillId="0" borderId="0">
      <alignment vertical="center"/>
    </xf>
    <xf numFmtId="0" fontId="6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9" fontId="0" fillId="0" borderId="0" xfId="1" applyFont="1"/>
    <xf numFmtId="0" fontId="0" fillId="0" borderId="0" xfId="0" applyAlignment="1">
      <alignment horizontal="left"/>
    </xf>
    <xf numFmtId="0" fontId="0" fillId="0" borderId="0" xfId="0" applyFill="1" applyAlignment="1"/>
    <xf numFmtId="17" fontId="0" fillId="0" borderId="0" xfId="0" applyNumberFormat="1" applyAlignment="1">
      <alignment horizontal="left"/>
    </xf>
    <xf numFmtId="17" fontId="0" fillId="0" borderId="0" xfId="0" applyNumberFormat="1"/>
    <xf numFmtId="176" fontId="0" fillId="0" borderId="0" xfId="2" applyNumberFormat="1" applyFont="1"/>
    <xf numFmtId="9" fontId="0" fillId="0" borderId="0" xfId="1" applyFont="1" applyAlignment="1">
      <alignment horizontal="right"/>
    </xf>
    <xf numFmtId="177" fontId="0" fillId="0" borderId="0" xfId="0" applyNumberFormat="1"/>
    <xf numFmtId="178" fontId="0" fillId="0" borderId="0" xfId="0" applyNumberFormat="1" applyAlignment="1">
      <alignment horizontal="left"/>
    </xf>
    <xf numFmtId="179" fontId="0" fillId="0" borderId="0" xfId="0" applyNumberFormat="1"/>
    <xf numFmtId="179" fontId="0" fillId="0" borderId="0" xfId="1" applyNumberFormat="1" applyFont="1"/>
    <xf numFmtId="17" fontId="0" fillId="0" borderId="0" xfId="0" applyNumberFormat="1" applyAlignment="1">
      <alignment horizontal="right"/>
    </xf>
    <xf numFmtId="180" fontId="0" fillId="0" borderId="0" xfId="1" applyNumberFormat="1" applyFont="1"/>
    <xf numFmtId="0" fontId="7" fillId="0" borderId="0" xfId="0" applyFont="1" applyFill="1" applyAlignment="1">
      <alignment vertical="top"/>
    </xf>
    <xf numFmtId="0" fontId="0" fillId="0" borderId="0" xfId="0" applyAlignment="1">
      <alignment horizontal="right"/>
    </xf>
    <xf numFmtId="176" fontId="0" fillId="0" borderId="0" xfId="2" applyNumberFormat="1" applyFont="1" applyAlignment="1">
      <alignment horizontal="right"/>
    </xf>
    <xf numFmtId="0" fontId="9" fillId="0" borderId="0" xfId="0" applyFont="1"/>
    <xf numFmtId="177" fontId="9" fillId="0" borderId="0" xfId="0" applyNumberFormat="1" applyFont="1" applyFill="1"/>
    <xf numFmtId="17" fontId="9" fillId="0" borderId="0" xfId="0" applyNumberFormat="1" applyFont="1" applyFill="1"/>
    <xf numFmtId="0" fontId="9" fillId="0" borderId="0" xfId="0" applyFont="1" applyFill="1"/>
    <xf numFmtId="180" fontId="0" fillId="0" borderId="0" xfId="1" applyNumberFormat="1" applyFont="1" applyAlignment="1">
      <alignment horizontal="right"/>
    </xf>
    <xf numFmtId="177" fontId="9" fillId="0" borderId="0" xfId="0" applyNumberFormat="1" applyFont="1" applyFill="1" applyAlignment="1">
      <alignment horizontal="right"/>
    </xf>
  </cellXfs>
  <cellStyles count="8">
    <cellStyle name="Normal_travel websites traffic data 2" xfId="6"/>
    <cellStyle name="百分比" xfId="1" builtinId="5"/>
    <cellStyle name="百分比 2" xfId="4"/>
    <cellStyle name="常规" xfId="0" builtinId="0"/>
    <cellStyle name="常规 13" xfId="7"/>
    <cellStyle name="常规 14" xfId="3"/>
    <cellStyle name="常规 3" xfId="5"/>
    <cellStyle name="千位分隔" xfId="2" builtinId="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AC3"/>
  <sheetViews>
    <sheetView zoomScale="70" zoomScaleNormal="70" zoomScalePageLayoutView="7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B6" sqref="B6"/>
    </sheetView>
  </sheetViews>
  <sheetFormatPr baseColWidth="10" defaultColWidth="11" defaultRowHeight="16" outlineLevelCol="1" x14ac:dyDescent="0.2"/>
  <cols>
    <col min="1" max="1" width="12.33203125" customWidth="1"/>
    <col min="2" max="2" width="16.5" customWidth="1"/>
    <col min="3" max="3" width="15.5" style="1" customWidth="1"/>
    <col min="4" max="5" width="8.6640625" style="15" bestFit="1" customWidth="1"/>
    <col min="6" max="9" width="8.6640625" style="15" hidden="1" customWidth="1" outlineLevel="1"/>
    <col min="10" max="10" width="8.6640625" style="15" bestFit="1" customWidth="1" collapsed="1"/>
    <col min="11" max="12" width="8.6640625" style="15" bestFit="1" customWidth="1"/>
    <col min="13" max="17" width="8.6640625" style="15" hidden="1" customWidth="1" outlineLevel="1"/>
    <col min="18" max="18" width="8.6640625" style="15" bestFit="1" customWidth="1" collapsed="1"/>
    <col min="19" max="23" width="8.6640625" style="15" bestFit="1" customWidth="1"/>
    <col min="24" max="24" width="9.5" customWidth="1"/>
    <col min="25" max="29" width="8.6640625" style="23" bestFit="1" customWidth="1"/>
  </cols>
  <sheetData>
    <row r="1" spans="1:29" x14ac:dyDescent="0.2">
      <c r="D1" s="15" t="s">
        <v>10</v>
      </c>
      <c r="X1" s="5" t="s">
        <v>7</v>
      </c>
      <c r="Y1" s="23" t="s">
        <v>8</v>
      </c>
      <c r="Z1" s="23" t="s">
        <v>9</v>
      </c>
      <c r="AA1" s="23" t="s">
        <v>12</v>
      </c>
      <c r="AC1" s="23" t="s">
        <v>22</v>
      </c>
    </row>
    <row r="2" spans="1:29" s="22" customFormat="1" x14ac:dyDescent="0.2">
      <c r="A2" s="19" t="s">
        <v>29</v>
      </c>
      <c r="B2" s="19" t="s">
        <v>16</v>
      </c>
      <c r="C2" s="19" t="s">
        <v>21</v>
      </c>
      <c r="D2" s="20">
        <v>42917</v>
      </c>
      <c r="E2" s="20" t="s">
        <v>31</v>
      </c>
      <c r="F2" s="20">
        <v>42370</v>
      </c>
      <c r="G2" s="20">
        <v>42401</v>
      </c>
      <c r="H2" s="20">
        <v>42430</v>
      </c>
      <c r="I2" s="20">
        <v>42461</v>
      </c>
      <c r="J2" s="20">
        <v>42491</v>
      </c>
      <c r="K2" s="20">
        <v>42522</v>
      </c>
      <c r="L2" s="20">
        <v>42552</v>
      </c>
      <c r="M2" s="20">
        <v>42583</v>
      </c>
      <c r="N2" s="20">
        <v>42614</v>
      </c>
      <c r="O2" s="20">
        <v>42644</v>
      </c>
      <c r="P2" s="20">
        <v>42675</v>
      </c>
      <c r="Q2" s="20">
        <v>42705</v>
      </c>
      <c r="R2" s="20">
        <v>42736</v>
      </c>
      <c r="S2" s="20">
        <v>42767</v>
      </c>
      <c r="T2" s="20">
        <v>42795</v>
      </c>
      <c r="U2" s="20">
        <v>42826</v>
      </c>
      <c r="V2" s="20">
        <v>42856</v>
      </c>
      <c r="W2" s="20">
        <v>42887</v>
      </c>
      <c r="X2" s="21"/>
      <c r="Y2" s="24">
        <v>42917</v>
      </c>
      <c r="Z2" s="24" t="s">
        <v>11</v>
      </c>
      <c r="AA2" s="24" t="s">
        <v>13</v>
      </c>
      <c r="AB2" s="24">
        <v>360</v>
      </c>
      <c r="AC2" s="24">
        <v>42917</v>
      </c>
    </row>
    <row r="3" spans="1:29" x14ac:dyDescent="0.2">
      <c r="A3" t="s">
        <v>14</v>
      </c>
      <c r="B3" t="s">
        <v>0</v>
      </c>
      <c r="C3" t="s">
        <v>3</v>
      </c>
      <c r="D3" s="3">
        <v>1.1584450234149335E-2</v>
      </c>
      <c r="E3" s="3"/>
      <c r="F3" s="3">
        <f>VLOOKUP($B3,install_monthly_momc!$B:$AR,COLUMN(U:U)-1,FALSE)</f>
        <v>-1.1140722954510629E-2</v>
      </c>
      <c r="G3" s="3">
        <f>VLOOKUP($B3,install_monthly_momc!$B:$AR,COLUMN(V:V)-1,FALSE)</f>
        <v>1.4455137121935913E-3</v>
      </c>
      <c r="H3" s="3">
        <f>VLOOKUP($B3,install_monthly_momc!$B:$AR,COLUMN(W:W)-1,FALSE)</f>
        <v>8.498734888215953E-3</v>
      </c>
      <c r="I3" s="3">
        <f>VLOOKUP($B3,install_monthly_momc!$B:$AR,COLUMN(X:X)-1,FALSE)</f>
        <v>-1.4505276714871229E-5</v>
      </c>
      <c r="J3" s="3">
        <f>VLOOKUP($B3,install_monthly_momc!$B:$AR,COLUMN(Y:Y)-1,FALSE)</f>
        <v>-1.5841630612792645E-2</v>
      </c>
      <c r="K3" s="3">
        <f>VLOOKUP($B3,install_monthly_momc!$B:$AR,COLUMN(Z:Z)-1,FALSE)</f>
        <v>5.8152315636315066E-3</v>
      </c>
      <c r="L3" s="3">
        <f>VLOOKUP($B3,install_monthly_momc!$B:$AR,COLUMN(AA:AA)-1,FALSE)</f>
        <v>-3.0005517815775429E-3</v>
      </c>
      <c r="M3" s="3">
        <f>VLOOKUP($B3,install_monthly_momc!$B:$AR,COLUMN(AB:AB)-1,FALSE)</f>
        <v>2.565947477233621E-2</v>
      </c>
      <c r="N3" s="3">
        <f>VLOOKUP($B3,install_monthly_momc!$B:$AR,COLUMN(AC:AC)-1,FALSE)</f>
        <v>2.7006449082698225E-2</v>
      </c>
      <c r="O3" s="3">
        <f>VLOOKUP($B3,install_monthly_momc!$B:$AR,COLUMN(AD:AD)-1,FALSE)</f>
        <v>3.3622768551713644E-2</v>
      </c>
      <c r="P3" s="3">
        <f>VLOOKUP($B3,install_monthly_momc!$B:$AR,COLUMN(AE:AE)-1,FALSE)</f>
        <v>-5.5481743446927911E-3</v>
      </c>
      <c r="Q3" s="3">
        <f>VLOOKUP($B3,install_monthly_momc!$B:$AR,COLUMN(AF:AF)-1,FALSE)</f>
        <v>6.1428285931772741E-3</v>
      </c>
      <c r="R3" s="3">
        <f>VLOOKUP($B3,install_monthly_momc!$B:$AR,COLUMN(AG:AG)-1,FALSE)</f>
        <v>1.7442146440811879E-2</v>
      </c>
      <c r="S3" s="3">
        <f>VLOOKUP($B3,install_monthly_momc!$B:$AR,COLUMN(AH:AH)-1,FALSE)</f>
        <v>-1.9383954620477373E-2</v>
      </c>
      <c r="T3" s="3">
        <f>VLOOKUP($B3,install_monthly_momc!$B:$AR,COLUMN(AI:AI)-1,FALSE)</f>
        <v>2.8866492525468912E-2</v>
      </c>
      <c r="U3" s="3">
        <f>VLOOKUP($B3,install_monthly_momc!$B:$AR,COLUMN(AJ:AJ)-1,FALSE)</f>
        <v>1.0342970206E-2</v>
      </c>
      <c r="V3" s="3">
        <f>VLOOKUP($B3,install_monthly_momc!$B:$AR,COLUMN(AK:AK)-1,FALSE)</f>
        <v>5.4712905628699999E-3</v>
      </c>
      <c r="W3" s="3">
        <f>VLOOKUP($B3,install_monthly_momc!$B:$AR,COLUMN(AL:AL)-1,FALSE)</f>
        <v>3.0333168267299999E-2</v>
      </c>
      <c r="X3" s="9" t="str">
        <f>IFERROR(VLOOKUP(B3,index_baidu!A:AA,27,FALSE),"N/A")</f>
        <v>N/A</v>
      </c>
      <c r="Y3" s="9" t="str">
        <f>IFERROR(VLOOKUP(B3,hot_index_kuchuan!B:K,17,FALSE),"N/A")</f>
        <v>N/A</v>
      </c>
      <c r="Z3" s="9" t="str">
        <f>IFERROR(VLOOKUP(B3,rank_aso100!B:L,15,FALSE),"N/A")</f>
        <v>N/A</v>
      </c>
      <c r="AA3" s="9" t="str">
        <f>IFERROR(VLOOKUP(B3,downloads_myapp!B:K,14,FALSE),"N/A")</f>
        <v>N/A</v>
      </c>
      <c r="AB3" s="9" t="str">
        <f>IFERROR(VLOOKUP(B3,downloads_360!B:K,14,FALSE),"N/A")</f>
        <v>N/A</v>
      </c>
      <c r="AC3" s="9" t="s">
        <v>15</v>
      </c>
    </row>
  </sheetData>
  <dataConsolidate/>
  <phoneticPr fontId="3" type="noConversion"/>
  <conditionalFormatting sqref="F1:W1048576">
    <cfRule type="containsText" dxfId="8" priority="8" operator="containsText" text="N/A">
      <formula>NOT(ISERROR(SEARCH("N/A",F1)))</formula>
    </cfRule>
  </conditionalFormatting>
  <conditionalFormatting sqref="D1:W1048576 Y1:AC1048576">
    <cfRule type="cellIs" dxfId="7" priority="5" operator="lessThan">
      <formula>0</formula>
    </cfRule>
  </conditionalFormatting>
  <conditionalFormatting sqref="C3">
    <cfRule type="duplicateValues" dxfId="6" priority="16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2"/>
  <sheetViews>
    <sheetView tabSelected="1" zoomScale="80" zoomScaleNormal="80" zoomScalePageLayoutView="80" workbookViewId="0">
      <selection activeCell="A3" sqref="A3"/>
    </sheetView>
  </sheetViews>
  <sheetFormatPr baseColWidth="10" defaultColWidth="11" defaultRowHeight="16" x14ac:dyDescent="0.2"/>
  <cols>
    <col min="1" max="1" width="20" customWidth="1"/>
    <col min="2" max="2" width="30.6640625" customWidth="1"/>
    <col min="3" max="3" width="23" customWidth="1"/>
    <col min="4" max="4" width="24.5" customWidth="1"/>
    <col min="5" max="5" width="13.5" customWidth="1"/>
  </cols>
  <sheetData>
    <row r="1" spans="1:5" x14ac:dyDescent="0.2">
      <c r="A1" s="16" t="s">
        <v>23</v>
      </c>
      <c r="B1" s="16" t="s">
        <v>24</v>
      </c>
      <c r="C1" s="16" t="s">
        <v>25</v>
      </c>
      <c r="D1" s="16" t="s">
        <v>26</v>
      </c>
      <c r="E1" s="16" t="s">
        <v>27</v>
      </c>
    </row>
    <row r="2" spans="1:5" x14ac:dyDescent="0.2">
      <c r="A2" t="s">
        <v>28</v>
      </c>
      <c r="B2" t="s">
        <v>0</v>
      </c>
      <c r="C2" t="s">
        <v>6</v>
      </c>
      <c r="D2" t="s">
        <v>3</v>
      </c>
      <c r="E2" s="2"/>
    </row>
  </sheetData>
  <phoneticPr fontId="3" type="noConversion"/>
  <conditionalFormatting sqref="D2:E2">
    <cfRule type="duplicateValues" dxfId="0" priority="2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baseColWidth="10" defaultColWidth="11" defaultRowHeight="16" x14ac:dyDescent="0.2"/>
  <cols>
    <col min="1" max="1" width="11.5" customWidth="1"/>
    <col min="2" max="2" width="18" customWidth="1"/>
    <col min="3" max="3" width="15" customWidth="1"/>
  </cols>
  <sheetData>
    <row r="1" spans="1:44" x14ac:dyDescent="0.2">
      <c r="A1" s="16" t="s">
        <v>23</v>
      </c>
      <c r="B1" s="16" t="s">
        <v>24</v>
      </c>
      <c r="C1" s="16" t="s">
        <v>26</v>
      </c>
      <c r="D1" s="10">
        <v>41852</v>
      </c>
      <c r="E1" s="10">
        <v>41883</v>
      </c>
      <c r="F1" s="10">
        <v>41913</v>
      </c>
      <c r="G1" s="10">
        <v>41944</v>
      </c>
      <c r="H1" s="10">
        <v>41974</v>
      </c>
      <c r="I1" s="10">
        <v>42005</v>
      </c>
      <c r="J1" s="10">
        <v>42036</v>
      </c>
      <c r="K1" s="10">
        <v>42064</v>
      </c>
      <c r="L1" s="10">
        <v>42095</v>
      </c>
      <c r="M1" s="10">
        <v>42125</v>
      </c>
      <c r="N1" s="10">
        <v>42156</v>
      </c>
      <c r="O1" s="10">
        <v>42186</v>
      </c>
      <c r="P1" s="10">
        <v>42217</v>
      </c>
      <c r="Q1" s="10">
        <v>42248</v>
      </c>
      <c r="R1" s="10">
        <v>42278</v>
      </c>
      <c r="S1" s="10">
        <v>42309</v>
      </c>
      <c r="T1" s="10">
        <v>42339</v>
      </c>
      <c r="U1" s="10">
        <v>42370</v>
      </c>
      <c r="V1" s="10">
        <v>42401</v>
      </c>
      <c r="W1" s="10">
        <v>42430</v>
      </c>
      <c r="X1" s="10">
        <v>42461</v>
      </c>
      <c r="Y1" s="10">
        <v>42491</v>
      </c>
      <c r="Z1" s="10">
        <v>42522</v>
      </c>
      <c r="AA1" s="10">
        <v>42552</v>
      </c>
      <c r="AB1" s="10">
        <v>42583</v>
      </c>
      <c r="AC1" s="10">
        <v>42614</v>
      </c>
      <c r="AD1" s="10">
        <v>42644</v>
      </c>
      <c r="AE1" s="10">
        <v>42675</v>
      </c>
      <c r="AF1" s="10">
        <v>42705</v>
      </c>
      <c r="AG1" s="10">
        <v>42736</v>
      </c>
      <c r="AH1" s="10">
        <v>42767</v>
      </c>
      <c r="AI1" s="10">
        <v>42795</v>
      </c>
      <c r="AJ1" s="10">
        <v>42826</v>
      </c>
      <c r="AK1" s="10">
        <v>42856</v>
      </c>
      <c r="AL1" s="10">
        <v>42887</v>
      </c>
      <c r="AM1" s="10">
        <v>42917</v>
      </c>
      <c r="AN1" s="10">
        <v>42948</v>
      </c>
      <c r="AO1" s="10">
        <v>42979</v>
      </c>
      <c r="AP1" s="10">
        <v>43009</v>
      </c>
      <c r="AQ1" s="10">
        <v>43040</v>
      </c>
      <c r="AR1" s="10">
        <v>43070</v>
      </c>
    </row>
    <row r="2" spans="1:44" x14ac:dyDescent="0.2">
      <c r="A2" t="s">
        <v>28</v>
      </c>
      <c r="B2" t="s">
        <v>0</v>
      </c>
      <c r="C2" t="s">
        <v>3</v>
      </c>
      <c r="D2" s="3">
        <v>0.12453073779902679</v>
      </c>
      <c r="E2" s="3">
        <v>3.7645117603485989E-2</v>
      </c>
      <c r="F2" s="3">
        <v>8.5975657500185321E-2</v>
      </c>
      <c r="G2" s="3">
        <v>5.6312336357456472E-2</v>
      </c>
      <c r="H2" s="3">
        <v>7.4188429069521611E-4</v>
      </c>
      <c r="I2" s="3">
        <v>-3.5302281937301672E-3</v>
      </c>
      <c r="J2" s="3">
        <v>1.8006301058056673E-2</v>
      </c>
      <c r="K2" s="3">
        <v>4.1938602765115407E-2</v>
      </c>
      <c r="L2" s="3">
        <v>4.6536695773465642E-2</v>
      </c>
      <c r="M2" s="3">
        <v>-1.2165104843524066E-2</v>
      </c>
      <c r="N2" s="3">
        <v>2.2565778192650709E-2</v>
      </c>
      <c r="O2" s="3">
        <v>2.0668675375978829E-4</v>
      </c>
      <c r="P2" s="3">
        <v>1.6540756511507215E-2</v>
      </c>
      <c r="Q2" s="3">
        <v>6.0642112309523544E-3</v>
      </c>
      <c r="R2" s="3">
        <v>3.6658393881495055E-2</v>
      </c>
      <c r="S2" s="3">
        <v>-2.147440746856899E-2</v>
      </c>
      <c r="T2" s="3">
        <v>4.4585334511132002E-2</v>
      </c>
      <c r="U2" s="3">
        <v>-1.1140722954510629E-2</v>
      </c>
      <c r="V2" s="3">
        <v>1.4455137121935913E-3</v>
      </c>
      <c r="W2" s="3">
        <v>8.498734888215953E-3</v>
      </c>
      <c r="X2" s="3">
        <v>-1.4505276714871229E-5</v>
      </c>
      <c r="Y2" s="3">
        <v>-1.5841630612792645E-2</v>
      </c>
      <c r="Z2" s="3">
        <v>5.8152315636315066E-3</v>
      </c>
      <c r="AA2" s="3">
        <v>-3.0005517815775429E-3</v>
      </c>
      <c r="AB2" s="3">
        <v>2.565947477233621E-2</v>
      </c>
      <c r="AC2" s="3">
        <v>2.7006449082698225E-2</v>
      </c>
      <c r="AD2" s="3">
        <v>3.3622768551713644E-2</v>
      </c>
      <c r="AE2" s="3">
        <v>-5.5481743446927911E-3</v>
      </c>
      <c r="AF2" s="3">
        <v>6.1428285931772741E-3</v>
      </c>
      <c r="AG2" s="3">
        <v>1.7442146440811879E-2</v>
      </c>
      <c r="AH2" s="3">
        <v>-1.9383954620477373E-2</v>
      </c>
      <c r="AI2" s="3">
        <v>2.8866492525468912E-2</v>
      </c>
      <c r="AJ2" s="3">
        <v>1.0342970206E-2</v>
      </c>
      <c r="AK2" s="3">
        <v>5.4712905628699999E-3</v>
      </c>
      <c r="AL2" s="3">
        <v>3.0333168267299999E-2</v>
      </c>
    </row>
  </sheetData>
  <phoneticPr fontId="3" type="noConversion"/>
  <conditionalFormatting sqref="C2">
    <cfRule type="duplicateValues" dxfId="5" priority="1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zoomScale="96" zoomScaleNormal="96" zoomScalePageLayoutView="9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11" defaultRowHeight="16" x14ac:dyDescent="0.2"/>
  <cols>
    <col min="2" max="2" width="19.5" bestFit="1" customWidth="1"/>
    <col min="41" max="41" width="8.6640625" bestFit="1" customWidth="1"/>
  </cols>
  <sheetData>
    <row r="1" spans="1:47" x14ac:dyDescent="0.2">
      <c r="A1" t="s">
        <v>16</v>
      </c>
      <c r="B1" t="s">
        <v>21</v>
      </c>
      <c r="C1" s="7">
        <v>41730</v>
      </c>
      <c r="D1" s="7">
        <v>41760</v>
      </c>
      <c r="E1" s="7">
        <v>41791</v>
      </c>
      <c r="F1" s="7">
        <v>41821</v>
      </c>
      <c r="G1" s="7">
        <v>41852</v>
      </c>
      <c r="H1" s="7">
        <v>41883</v>
      </c>
      <c r="I1" s="7">
        <v>41913</v>
      </c>
      <c r="J1" s="7">
        <v>41944</v>
      </c>
      <c r="K1" s="7">
        <v>41974</v>
      </c>
      <c r="L1" s="7">
        <v>42005</v>
      </c>
      <c r="M1" s="7">
        <v>42036</v>
      </c>
      <c r="N1" s="7">
        <v>42064</v>
      </c>
      <c r="O1" s="7">
        <v>42095</v>
      </c>
      <c r="P1" s="7">
        <v>42125</v>
      </c>
      <c r="Q1" s="7">
        <v>42156</v>
      </c>
      <c r="R1" s="7">
        <v>42186</v>
      </c>
      <c r="S1" s="7">
        <v>42217</v>
      </c>
      <c r="T1" s="7">
        <v>42248</v>
      </c>
      <c r="U1" s="7">
        <v>42278</v>
      </c>
      <c r="V1" s="7">
        <v>42309</v>
      </c>
      <c r="W1" s="7">
        <v>42339</v>
      </c>
      <c r="X1" s="7">
        <v>42370</v>
      </c>
      <c r="Y1" s="7">
        <v>42401</v>
      </c>
      <c r="Z1" s="7">
        <v>42430</v>
      </c>
      <c r="AA1" s="7">
        <v>42461</v>
      </c>
      <c r="AB1" s="7">
        <v>42491</v>
      </c>
      <c r="AC1" s="7">
        <v>42522</v>
      </c>
      <c r="AD1" s="7">
        <v>42552</v>
      </c>
      <c r="AE1" s="7">
        <v>42583</v>
      </c>
      <c r="AF1" s="7">
        <v>42614</v>
      </c>
      <c r="AG1" s="7">
        <v>42644</v>
      </c>
      <c r="AH1" s="7">
        <v>42675</v>
      </c>
      <c r="AI1" s="7">
        <v>42705</v>
      </c>
      <c r="AJ1" s="7">
        <v>42736</v>
      </c>
      <c r="AK1" s="7">
        <v>42767</v>
      </c>
      <c r="AL1" s="7">
        <v>42795</v>
      </c>
      <c r="AM1" s="7">
        <v>42826</v>
      </c>
      <c r="AN1" s="7">
        <v>42856</v>
      </c>
      <c r="AO1" s="7">
        <v>42887</v>
      </c>
      <c r="AP1" s="7">
        <v>42917</v>
      </c>
      <c r="AQ1" s="7">
        <v>42948</v>
      </c>
      <c r="AR1" s="7">
        <v>42979</v>
      </c>
      <c r="AS1" s="7">
        <v>43009</v>
      </c>
      <c r="AT1" s="7">
        <v>43040</v>
      </c>
      <c r="AU1" s="7">
        <v>43070</v>
      </c>
    </row>
    <row r="2" spans="1:47" x14ac:dyDescent="0.2">
      <c r="A2" t="s">
        <v>2</v>
      </c>
      <c r="B2" t="s">
        <v>5</v>
      </c>
      <c r="C2" s="3"/>
      <c r="D2" s="3" t="s">
        <v>15</v>
      </c>
      <c r="E2" s="3" t="s">
        <v>15</v>
      </c>
      <c r="F2" s="3" t="s">
        <v>15</v>
      </c>
      <c r="G2" s="3" t="s">
        <v>15</v>
      </c>
      <c r="H2" s="3" t="s">
        <v>15</v>
      </c>
      <c r="I2" s="3" t="s">
        <v>15</v>
      </c>
      <c r="J2" s="3" t="s">
        <v>15</v>
      </c>
      <c r="K2" s="3" t="s">
        <v>15</v>
      </c>
      <c r="L2" s="3" t="s">
        <v>15</v>
      </c>
      <c r="M2" s="3" t="s">
        <v>15</v>
      </c>
      <c r="N2" s="3" t="s">
        <v>15</v>
      </c>
      <c r="O2" s="3" t="s">
        <v>15</v>
      </c>
      <c r="P2" s="3" t="s">
        <v>15</v>
      </c>
      <c r="Q2" s="3" t="s">
        <v>15</v>
      </c>
      <c r="R2" s="3" t="s">
        <v>15</v>
      </c>
      <c r="S2" s="3" t="s">
        <v>15</v>
      </c>
      <c r="T2" s="3" t="s">
        <v>15</v>
      </c>
      <c r="U2" s="3" t="s">
        <v>15</v>
      </c>
      <c r="V2" s="3" t="s">
        <v>15</v>
      </c>
      <c r="W2" s="3">
        <v>1.8796972793328419</v>
      </c>
      <c r="X2" s="3">
        <v>0.78450679104419319</v>
      </c>
      <c r="Y2" s="3">
        <v>-0.55019344595625053</v>
      </c>
      <c r="Z2" s="3">
        <v>0.20786879634142341</v>
      </c>
      <c r="AA2" s="3">
        <v>-1.6123013314476187E-2</v>
      </c>
      <c r="AB2" s="3">
        <v>1.1134026728173692</v>
      </c>
      <c r="AC2" s="3">
        <v>0.18251049275254227</v>
      </c>
      <c r="AD2" s="3">
        <v>2.6052994735198234</v>
      </c>
      <c r="AE2" s="3">
        <v>-0.41880293038638172</v>
      </c>
      <c r="AF2" s="3">
        <v>0.609307780215953</v>
      </c>
      <c r="AG2" s="3">
        <v>-0.4158939278782805</v>
      </c>
      <c r="AH2" s="3">
        <v>-6.9693378892388025E-2</v>
      </c>
      <c r="AI2" s="3">
        <v>0.53865026927969106</v>
      </c>
      <c r="AJ2" s="3">
        <v>-0.11732441833896168</v>
      </c>
      <c r="AK2" s="3">
        <v>-0.17599526662182996</v>
      </c>
      <c r="AL2" s="3">
        <v>1.2540912731700882E-2</v>
      </c>
      <c r="AM2" s="3">
        <v>-0.26886714576048365</v>
      </c>
      <c r="AN2" s="3">
        <v>-9.3094955201357465E-2</v>
      </c>
      <c r="AO2" s="3">
        <v>0.13646780212145249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zoomScale="80" zoomScaleNormal="80" zoomScalePageLayoutView="80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11" defaultRowHeight="16" x14ac:dyDescent="0.2"/>
  <cols>
    <col min="1" max="1" width="15" customWidth="1"/>
    <col min="2" max="2" width="11.5" bestFit="1" customWidth="1"/>
    <col min="3" max="3" width="13" customWidth="1"/>
    <col min="4" max="4" width="14.33203125" customWidth="1"/>
    <col min="17" max="18" width="10" bestFit="1" customWidth="1"/>
    <col min="19" max="21" width="10" customWidth="1"/>
    <col min="22" max="22" width="14" bestFit="1" customWidth="1"/>
  </cols>
  <sheetData>
    <row r="1" spans="1:27" s="4" customFormat="1" x14ac:dyDescent="0.2">
      <c r="A1" s="11" t="s">
        <v>17</v>
      </c>
      <c r="B1" s="11" t="s">
        <v>19</v>
      </c>
      <c r="C1" s="7">
        <v>42370</v>
      </c>
      <c r="D1" s="7">
        <v>42401</v>
      </c>
      <c r="E1" s="7">
        <v>42430</v>
      </c>
      <c r="F1" s="7">
        <v>42461</v>
      </c>
      <c r="G1" s="7">
        <v>42491</v>
      </c>
      <c r="H1" s="7">
        <v>42522</v>
      </c>
      <c r="I1" s="7">
        <v>42552</v>
      </c>
      <c r="J1" s="7">
        <v>42583</v>
      </c>
      <c r="K1" s="7">
        <v>42614</v>
      </c>
      <c r="L1" s="7">
        <v>42644</v>
      </c>
      <c r="M1" s="7">
        <v>42675</v>
      </c>
      <c r="N1" s="7">
        <v>42705</v>
      </c>
      <c r="O1" s="7">
        <v>42736</v>
      </c>
      <c r="P1" s="7">
        <v>42767</v>
      </c>
      <c r="Q1" s="7">
        <v>42795</v>
      </c>
      <c r="R1" s="7">
        <v>42826</v>
      </c>
      <c r="S1" s="7">
        <v>42856</v>
      </c>
      <c r="T1" s="7">
        <v>42887</v>
      </c>
      <c r="U1" s="7">
        <v>42917</v>
      </c>
      <c r="V1" s="7">
        <v>42948</v>
      </c>
      <c r="W1" s="7">
        <v>42979</v>
      </c>
      <c r="X1" s="7">
        <v>43009</v>
      </c>
      <c r="Y1" s="7">
        <v>43040</v>
      </c>
      <c r="Z1" s="7">
        <v>43070</v>
      </c>
      <c r="AA1" s="11"/>
    </row>
    <row r="2" spans="1:27" x14ac:dyDescent="0.2">
      <c r="A2" t="s">
        <v>1</v>
      </c>
      <c r="B2" t="s">
        <v>4</v>
      </c>
      <c r="C2" s="12">
        <v>243480.75</v>
      </c>
      <c r="D2" s="12">
        <v>227427</v>
      </c>
      <c r="E2" s="12">
        <v>368822</v>
      </c>
      <c r="F2" s="12">
        <v>283583</v>
      </c>
      <c r="G2" s="12">
        <v>287702.5</v>
      </c>
      <c r="H2" s="12">
        <v>278122.40000000002</v>
      </c>
      <c r="I2" s="12">
        <v>269746.25</v>
      </c>
      <c r="J2" s="12">
        <v>252066.8</v>
      </c>
      <c r="K2" s="12">
        <v>267987.5</v>
      </c>
      <c r="L2" s="12">
        <v>264122.75</v>
      </c>
      <c r="M2" s="12">
        <v>247685</v>
      </c>
      <c r="N2" s="12">
        <v>211542.75</v>
      </c>
      <c r="O2" s="12">
        <v>168172.75</v>
      </c>
      <c r="P2" s="12">
        <v>345432</v>
      </c>
      <c r="Q2" s="12">
        <v>275845.59999999998</v>
      </c>
      <c r="R2" s="13">
        <v>205036.25</v>
      </c>
      <c r="S2" s="8">
        <v>226594.4</v>
      </c>
      <c r="T2" s="8">
        <v>272511.25</v>
      </c>
      <c r="U2" s="8">
        <v>259187.25</v>
      </c>
      <c r="V2" s="3"/>
      <c r="AA2" s="3">
        <f>U2/T2-1</f>
        <v>-4.8893394309409199E-2</v>
      </c>
    </row>
    <row r="3" spans="1:27" x14ac:dyDescent="0.2">
      <c r="V3" s="3"/>
    </row>
    <row r="5" spans="1:27" x14ac:dyDescent="0.2">
      <c r="D5" s="7"/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80" zoomScaleNormal="80" zoomScalePageLayoutView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4" sqref="G4"/>
    </sheetView>
  </sheetViews>
  <sheetFormatPr baseColWidth="10" defaultColWidth="11" defaultRowHeight="16" x14ac:dyDescent="0.2"/>
  <cols>
    <col min="1" max="1" width="30.1640625" customWidth="1"/>
    <col min="2" max="2" width="17" customWidth="1"/>
    <col min="3" max="3" width="11.6640625" bestFit="1" customWidth="1"/>
    <col min="6" max="6" width="14" bestFit="1" customWidth="1"/>
  </cols>
  <sheetData>
    <row r="1" spans="1:6" x14ac:dyDescent="0.2">
      <c r="A1" s="4" t="s">
        <v>16</v>
      </c>
      <c r="B1" s="4" t="s">
        <v>18</v>
      </c>
      <c r="C1" s="14">
        <v>42795</v>
      </c>
      <c r="D1" s="14">
        <v>42826</v>
      </c>
      <c r="E1" s="14">
        <v>42856</v>
      </c>
      <c r="F1" t="s">
        <v>20</v>
      </c>
    </row>
    <row r="2" spans="1:6" x14ac:dyDescent="0.2">
      <c r="A2" t="s">
        <v>0</v>
      </c>
      <c r="B2" t="s">
        <v>3</v>
      </c>
      <c r="C2" s="8">
        <v>6732.2903225806449</v>
      </c>
      <c r="D2" s="8">
        <v>7574.0666666666666</v>
      </c>
      <c r="E2" s="8"/>
      <c r="F2" s="9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baseColWidth="10" defaultColWidth="11" defaultRowHeight="16" x14ac:dyDescent="0.2"/>
  <cols>
    <col min="1" max="1" width="11.6640625" customWidth="1"/>
    <col min="2" max="2" width="11.33203125" customWidth="1"/>
    <col min="3" max="3" width="14.1640625" customWidth="1"/>
    <col min="4" max="4" width="8.33203125" customWidth="1"/>
    <col min="5" max="5" width="8.33203125" bestFit="1" customWidth="1"/>
  </cols>
  <sheetData>
    <row r="1" spans="1:11" x14ac:dyDescent="0.2">
      <c r="A1" s="16" t="s">
        <v>23</v>
      </c>
      <c r="B1" s="16" t="s">
        <v>24</v>
      </c>
      <c r="C1" s="16" t="s">
        <v>26</v>
      </c>
      <c r="D1" s="6">
        <v>42887</v>
      </c>
      <c r="E1" s="6">
        <v>42917</v>
      </c>
      <c r="F1" s="6">
        <v>42948</v>
      </c>
      <c r="G1" s="6">
        <v>42979</v>
      </c>
      <c r="H1" s="6">
        <v>43009</v>
      </c>
      <c r="I1" s="6">
        <v>43040</v>
      </c>
      <c r="J1" s="6">
        <v>43070</v>
      </c>
      <c r="K1" t="s">
        <v>30</v>
      </c>
    </row>
    <row r="2" spans="1:11" x14ac:dyDescent="0.2">
      <c r="A2" t="s">
        <v>28</v>
      </c>
      <c r="B2" t="s">
        <v>0</v>
      </c>
      <c r="C2" t="s">
        <v>3</v>
      </c>
      <c r="D2" s="8">
        <v>7660.3</v>
      </c>
      <c r="E2" s="8">
        <v>7601</v>
      </c>
      <c r="K2" s="3">
        <f>E2/D2-1</f>
        <v>-7.741211179718821E-3</v>
      </c>
    </row>
  </sheetData>
  <phoneticPr fontId="3" type="noConversion"/>
  <conditionalFormatting sqref="C2">
    <cfRule type="duplicateValues" dxfId="4" priority="18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80" zoomScaleNormal="80" zoomScalePageLayoutView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2" sqref="G2"/>
    </sheetView>
  </sheetViews>
  <sheetFormatPr baseColWidth="10" defaultColWidth="11" defaultRowHeight="16" x14ac:dyDescent="0.2"/>
  <cols>
    <col min="1" max="1" width="12.33203125" customWidth="1"/>
    <col min="2" max="2" width="10.6640625" customWidth="1"/>
    <col min="3" max="3" width="13" customWidth="1"/>
    <col min="4" max="4" width="12.33203125" bestFit="1" customWidth="1"/>
  </cols>
  <sheetData>
    <row r="1" spans="1:12" x14ac:dyDescent="0.2">
      <c r="A1" s="16" t="s">
        <v>23</v>
      </c>
      <c r="B1" s="16" t="s">
        <v>24</v>
      </c>
      <c r="C1" s="16" t="s">
        <v>26</v>
      </c>
      <c r="D1" s="16" t="s">
        <v>27</v>
      </c>
      <c r="E1" s="7">
        <v>42887</v>
      </c>
      <c r="F1" s="7">
        <v>42917</v>
      </c>
      <c r="G1" s="7">
        <v>42948</v>
      </c>
      <c r="H1" s="7">
        <v>42979</v>
      </c>
      <c r="I1" s="7">
        <v>43009</v>
      </c>
      <c r="J1" s="7">
        <v>43040</v>
      </c>
      <c r="K1" s="7">
        <v>43070</v>
      </c>
      <c r="L1" s="17" t="s">
        <v>30</v>
      </c>
    </row>
    <row r="2" spans="1:12" x14ac:dyDescent="0.2">
      <c r="A2" t="s">
        <v>28</v>
      </c>
      <c r="B2" t="s">
        <v>0</v>
      </c>
      <c r="C2" t="s">
        <v>3</v>
      </c>
      <c r="D2" s="2"/>
      <c r="E2" s="8" t="e">
        <v>#N/A</v>
      </c>
      <c r="F2" s="18" t="e">
        <v>#N/A</v>
      </c>
      <c r="L2" s="3" t="e">
        <f>E2/F2-1</f>
        <v>#N/A</v>
      </c>
    </row>
  </sheetData>
  <phoneticPr fontId="3" type="noConversion"/>
  <conditionalFormatting sqref="C2:D2">
    <cfRule type="duplicateValues" dxfId="3" priority="19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3" sqref="H3"/>
    </sheetView>
  </sheetViews>
  <sheetFormatPr baseColWidth="10" defaultColWidth="11" defaultRowHeight="16" x14ac:dyDescent="0.2"/>
  <cols>
    <col min="1" max="1" width="11.6640625" customWidth="1"/>
    <col min="2" max="2" width="13.83203125" customWidth="1"/>
    <col min="3" max="3" width="14.83203125" customWidth="1"/>
    <col min="4" max="4" width="9.5" bestFit="1" customWidth="1"/>
    <col min="5" max="5" width="10.5" bestFit="1" customWidth="1"/>
  </cols>
  <sheetData>
    <row r="1" spans="1:11" x14ac:dyDescent="0.2">
      <c r="A1" s="16" t="s">
        <v>23</v>
      </c>
      <c r="B1" s="16" t="s">
        <v>24</v>
      </c>
      <c r="C1" s="16" t="s">
        <v>26</v>
      </c>
      <c r="D1" s="7">
        <v>42887</v>
      </c>
      <c r="E1" s="7">
        <v>42917</v>
      </c>
      <c r="F1" s="7">
        <v>42948</v>
      </c>
      <c r="G1" s="7">
        <v>42979</v>
      </c>
      <c r="H1" s="7">
        <v>43009</v>
      </c>
      <c r="I1" s="7">
        <v>43040</v>
      </c>
      <c r="J1" s="7">
        <v>43070</v>
      </c>
      <c r="K1" t="s">
        <v>30</v>
      </c>
    </row>
    <row r="2" spans="1:11" x14ac:dyDescent="0.2">
      <c r="A2" t="s">
        <v>28</v>
      </c>
      <c r="B2" t="s">
        <v>0</v>
      </c>
      <c r="C2" t="s">
        <v>3</v>
      </c>
      <c r="D2" t="e">
        <v>#N/A</v>
      </c>
      <c r="E2" t="e">
        <v>#N/A</v>
      </c>
      <c r="K2" s="3" t="e">
        <f>E2/D2-1</f>
        <v>#N/A</v>
      </c>
    </row>
  </sheetData>
  <phoneticPr fontId="3" type="noConversion"/>
  <conditionalFormatting sqref="C2">
    <cfRule type="duplicateValues" dxfId="2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4" sqref="F4"/>
    </sheetView>
  </sheetViews>
  <sheetFormatPr baseColWidth="10" defaultColWidth="11" defaultRowHeight="16" x14ac:dyDescent="0.2"/>
  <cols>
    <col min="1" max="1" width="13.5" customWidth="1"/>
    <col min="2" max="2" width="9.6640625" customWidth="1"/>
    <col min="3" max="3" width="14.33203125" customWidth="1"/>
    <col min="5" max="5" width="9.5" bestFit="1" customWidth="1"/>
  </cols>
  <sheetData>
    <row r="1" spans="1:11" x14ac:dyDescent="0.2">
      <c r="A1" t="s">
        <v>29</v>
      </c>
      <c r="B1" t="s">
        <v>16</v>
      </c>
      <c r="C1" t="s">
        <v>21</v>
      </c>
      <c r="D1" s="7">
        <v>42887</v>
      </c>
      <c r="E1" s="7">
        <v>42917</v>
      </c>
      <c r="F1" s="7">
        <v>42948</v>
      </c>
      <c r="G1" s="7">
        <v>42979</v>
      </c>
      <c r="H1" s="7">
        <v>43009</v>
      </c>
      <c r="I1" s="7">
        <v>43040</v>
      </c>
      <c r="J1" s="7">
        <v>43070</v>
      </c>
      <c r="K1" s="17" t="s">
        <v>30</v>
      </c>
    </row>
    <row r="2" spans="1:11" x14ac:dyDescent="0.2">
      <c r="A2" t="s">
        <v>14</v>
      </c>
      <c r="B2" t="s">
        <v>0</v>
      </c>
      <c r="C2" t="s">
        <v>3</v>
      </c>
      <c r="D2" t="e">
        <v>#N/A</v>
      </c>
      <c r="E2" t="e">
        <v>#N/A</v>
      </c>
      <c r="K2" s="3" t="e">
        <f>E2/D2-1</f>
        <v>#N/A</v>
      </c>
    </row>
  </sheetData>
  <phoneticPr fontId="3" type="noConversion"/>
  <conditionalFormatting sqref="C2">
    <cfRule type="duplicateValues" dxfId="1" priority="2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调数工具表</vt:lpstr>
      <vt:lpstr>install_monthly_momc</vt:lpstr>
      <vt:lpstr>Estimated_Newuser</vt:lpstr>
      <vt:lpstr>index_baidu</vt:lpstr>
      <vt:lpstr>index_360</vt:lpstr>
      <vt:lpstr>hot_index_kuchuan</vt:lpstr>
      <vt:lpstr>rank_aso100</vt:lpstr>
      <vt:lpstr>downloads_myapp</vt:lpstr>
      <vt:lpstr>downloads_360</vt:lpstr>
      <vt:lpstr>lookup_table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2016-11-03T09:32:28Z</dcterms:created>
  <dcterms:modified xsi:type="dcterms:W3CDTF">2017-10-09T07:51:58Z</dcterms:modified>
</cp:coreProperties>
</file>