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0115" windowHeight="7485" firstSheet="4" activeTab="7"/>
  </bookViews>
  <sheets>
    <sheet name="Resumen" sheetId="3" r:id="rId1"/>
    <sheet name="Unificado" sheetId="2" r:id="rId2"/>
    <sheet name="Pantallas Movil" sheetId="1" r:id="rId3"/>
    <sheet name="Plantilla estimación" sheetId="4" r:id="rId4"/>
    <sheet name="ObjetosPasarela" sheetId="5" r:id="rId5"/>
    <sheet name="ObjetosMiCuenta" sheetId="6" r:id="rId6"/>
    <sheet name="ObjetosRecargas" sheetId="7" r:id="rId7"/>
    <sheet name="Objetos Paquetes" sheetId="9" r:id="rId8"/>
  </sheets>
  <definedNames>
    <definedName name="_xlnm._FilterDatabase" localSheetId="4" hidden="1">ObjetosPasarela!$A$2:$D$77</definedName>
    <definedName name="_xlnm._FilterDatabase" localSheetId="1" hidden="1">Unificado!$A$2:$I$75</definedName>
  </definedNames>
  <calcPr calcId="145621"/>
</workbook>
</file>

<file path=xl/calcChain.xml><?xml version="1.0" encoding="utf-8"?>
<calcChain xmlns="http://schemas.openxmlformats.org/spreadsheetml/2006/main">
  <c r="E4" i="9" l="1"/>
  <c r="E5" i="9"/>
  <c r="E6" i="9"/>
  <c r="E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3" i="9"/>
  <c r="E46" i="6" l="1"/>
  <c r="E45" i="6"/>
  <c r="E44" i="6"/>
  <c r="E43" i="6"/>
  <c r="E42" i="6" l="1"/>
  <c r="E41" i="6"/>
  <c r="E38" i="6"/>
  <c r="E39" i="6"/>
  <c r="E37" i="6"/>
  <c r="E36" i="6"/>
  <c r="E72" i="7" l="1"/>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15" i="6" l="1"/>
  <c r="E23" i="6"/>
  <c r="E21" i="6"/>
  <c r="E19" i="6"/>
  <c r="E17" i="6"/>
  <c r="E31" i="6"/>
  <c r="E50" i="6"/>
  <c r="E49" i="6"/>
  <c r="E48" i="6"/>
  <c r="E47" i="6"/>
  <c r="E40" i="6"/>
  <c r="E35" i="6"/>
  <c r="E34" i="6"/>
  <c r="E33" i="6"/>
  <c r="E32" i="6"/>
  <c r="E30" i="6"/>
  <c r="E29" i="6"/>
  <c r="E28" i="6"/>
  <c r="E27" i="6"/>
  <c r="E26" i="6"/>
  <c r="E25" i="6"/>
  <c r="E24" i="6"/>
  <c r="E22" i="6"/>
  <c r="E20" i="6"/>
  <c r="E18" i="6"/>
  <c r="E16" i="6"/>
  <c r="E14" i="6"/>
  <c r="E13" i="6"/>
  <c r="E12" i="6"/>
  <c r="E11" i="6"/>
  <c r="E10" i="6"/>
  <c r="E9" i="6"/>
  <c r="E8" i="6"/>
  <c r="E7" i="6"/>
  <c r="E6" i="6"/>
  <c r="E5" i="6"/>
  <c r="E4" i="6"/>
  <c r="E3" i="6"/>
  <c r="E19" i="5" l="1"/>
  <c r="E18" i="5" l="1"/>
  <c r="E17" i="5" l="1"/>
  <c r="E9" i="5" l="1"/>
  <c r="E10" i="5"/>
  <c r="E11" i="5"/>
  <c r="E12" i="5"/>
  <c r="E13" i="5"/>
  <c r="E14" i="5"/>
  <c r="E15" i="5"/>
  <c r="E16"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4" i="5"/>
  <c r="E5" i="5"/>
  <c r="E6" i="5"/>
  <c r="E7" i="5"/>
  <c r="E8" i="5"/>
  <c r="E3" i="5"/>
  <c r="F3" i="3" l="1"/>
  <c r="F4" i="3"/>
  <c r="F5" i="3"/>
  <c r="F6" i="3"/>
  <c r="F7" i="3"/>
  <c r="F8" i="3"/>
  <c r="F9" i="3"/>
  <c r="F10" i="3"/>
  <c r="F2" i="3"/>
  <c r="E3" i="3"/>
  <c r="E4" i="3"/>
  <c r="E5" i="3"/>
  <c r="E6" i="3"/>
  <c r="E7" i="3"/>
  <c r="E8" i="3"/>
  <c r="E9" i="3"/>
  <c r="E10" i="3"/>
  <c r="E2" i="3"/>
  <c r="B3" i="3"/>
  <c r="B4" i="3"/>
  <c r="B5" i="3"/>
  <c r="B6" i="3"/>
  <c r="B7" i="3"/>
  <c r="B8" i="3"/>
  <c r="B9" i="3"/>
  <c r="B10" i="3"/>
  <c r="B2" i="3"/>
  <c r="C10" i="3"/>
  <c r="C9" i="3"/>
  <c r="D9" i="3" s="1"/>
  <c r="C9" i="4" s="1"/>
  <c r="C8" i="3"/>
  <c r="C7" i="3"/>
  <c r="D7" i="3" s="1"/>
  <c r="C7" i="4" s="1"/>
  <c r="C6" i="3"/>
  <c r="C5" i="3"/>
  <c r="D5" i="3" s="1"/>
  <c r="C5" i="4" s="1"/>
  <c r="C4" i="3"/>
  <c r="C3" i="3"/>
  <c r="D3" i="3" s="1"/>
  <c r="C3" i="4" s="1"/>
  <c r="C2" i="3"/>
  <c r="B11" i="3" l="1"/>
  <c r="D11" i="3" s="1"/>
  <c r="D2" i="3"/>
  <c r="C2" i="4" s="1"/>
  <c r="D6" i="3"/>
  <c r="C6" i="4" s="1"/>
  <c r="D10" i="3"/>
  <c r="C10" i="4" s="1"/>
  <c r="D8" i="3"/>
  <c r="C8" i="4" s="1"/>
  <c r="D4" i="3"/>
  <c r="C4" i="4" s="1"/>
  <c r="H24" i="1"/>
  <c r="H21" i="1"/>
  <c r="C11" i="3" l="1"/>
  <c r="E11" i="3"/>
  <c r="F11" i="3"/>
  <c r="B12" i="4"/>
</calcChain>
</file>

<file path=xl/sharedStrings.xml><?xml version="1.0" encoding="utf-8"?>
<sst xmlns="http://schemas.openxmlformats.org/spreadsheetml/2006/main" count="1958" uniqueCount="502">
  <si>
    <t>Listado de Objetos en el proceso de pago de Facturas Móviles</t>
  </si>
  <si>
    <t>Nombre de Página</t>
  </si>
  <si>
    <t>Objeto</t>
  </si>
  <si>
    <t>Tipo</t>
  </si>
  <si>
    <t>Id</t>
  </si>
  <si>
    <t xml:space="preserve">Paga tu factura Móvil </t>
  </si>
  <si>
    <t>Número de Línea</t>
  </si>
  <si>
    <t>Consultar</t>
  </si>
  <si>
    <t>Botón</t>
  </si>
  <si>
    <t>edit-candidate-number</t>
  </si>
  <si>
    <t>Cancelar(Se habilita al momento de ingresar una linea teléfonica)</t>
  </si>
  <si>
    <t>edit-button-query</t>
  </si>
  <si>
    <t>edit-button-cancel-query</t>
  </si>
  <si>
    <t>Detalle Paga tu Factura</t>
  </si>
  <si>
    <t xml:space="preserve">Correo Electrónico </t>
  </si>
  <si>
    <t>Referente de Pago</t>
  </si>
  <si>
    <t>Valor  a Pagar</t>
  </si>
  <si>
    <t>Fecha Límite de pago</t>
  </si>
  <si>
    <t>edit-email</t>
  </si>
  <si>
    <t>edit-reference-payment</t>
  </si>
  <si>
    <t>edit-amount-pay</t>
  </si>
  <si>
    <t>edit-date-limit-payt</t>
  </si>
  <si>
    <t>Cancelar</t>
  </si>
  <si>
    <t>edit-button-cancel</t>
  </si>
  <si>
    <t>edit-button-payment</t>
  </si>
  <si>
    <t>Pagar Factura (Se habilita al ingresar el correo electronico)</t>
  </si>
  <si>
    <t>Tarjeta crédito</t>
  </si>
  <si>
    <t>Débito Bancario PSE</t>
  </si>
  <si>
    <t xml:space="preserve">Otros medios de pago </t>
  </si>
  <si>
    <t>edit-cardnumber</t>
  </si>
  <si>
    <t>CVV/CVC</t>
  </si>
  <si>
    <t>edit-cvc</t>
  </si>
  <si>
    <t>Fecha Vencimiento - MM</t>
  </si>
  <si>
    <t>edit-buyer-card-month-expiration</t>
  </si>
  <si>
    <t>edit-buyer-card-year-expiration</t>
  </si>
  <si>
    <t>Fecha Vencimiento - AA</t>
  </si>
  <si>
    <t>Cuotas</t>
  </si>
  <si>
    <t>edit-cardnumber-quota</t>
  </si>
  <si>
    <t>edit-ccname</t>
  </si>
  <si>
    <t>Nombre</t>
  </si>
  <si>
    <t>edit-buyer-document-type</t>
  </si>
  <si>
    <t>edit-buyer-document</t>
  </si>
  <si>
    <t>Número de documento</t>
  </si>
  <si>
    <t>edit-buyer-phone</t>
  </si>
  <si>
    <t>Teléfono celular (Carga un valor por defecto)</t>
  </si>
  <si>
    <t>edit-buyer-mail</t>
  </si>
  <si>
    <t>edit-buyer-check-authorize</t>
  </si>
  <si>
    <t>Autorizo esta tarjeta para futuros pagos</t>
  </si>
  <si>
    <t>Pagar</t>
  </si>
  <si>
    <t>edit-cancel</t>
  </si>
  <si>
    <t>edit-submit</t>
  </si>
  <si>
    <t>Pagar(Se habilita al llenar los campos solicitados)</t>
  </si>
  <si>
    <t>Banco</t>
  </si>
  <si>
    <t>edit-bank</t>
  </si>
  <si>
    <t>edit-buyer-type-person</t>
  </si>
  <si>
    <t>Tipo de persona</t>
  </si>
  <si>
    <t>Nombres y apellidos</t>
  </si>
  <si>
    <t>edit-buyer-name</t>
  </si>
  <si>
    <t>edit-buyer-document-type--2</t>
  </si>
  <si>
    <t>edit-buyer-document--2</t>
  </si>
  <si>
    <t>Numero de documento</t>
  </si>
  <si>
    <t>edit-buyer-mail--2</t>
  </si>
  <si>
    <t>Correo Electrónico (Carga un valor por defecto)</t>
  </si>
  <si>
    <t>edit-cancel--2</t>
  </si>
  <si>
    <t>Pagar(Se habilita al llenar los campos)</t>
  </si>
  <si>
    <t>edit-submit--2</t>
  </si>
  <si>
    <t>edit-nequi-account</t>
  </si>
  <si>
    <t>Número Nequi(Carga un valor por defecto)</t>
  </si>
  <si>
    <t>tigoune-nequi-button-cancel</t>
  </si>
  <si>
    <t>tigoune-nequi-button-submit</t>
  </si>
  <si>
    <t>Label</t>
  </si>
  <si>
    <t>Campo de Texto</t>
  </si>
  <si>
    <t>Número de línea</t>
  </si>
  <si>
    <t>Correo electrónico</t>
  </si>
  <si>
    <t>SI</t>
  </si>
  <si>
    <t>Editable?</t>
  </si>
  <si>
    <t>NO</t>
  </si>
  <si>
    <t>Referente de pago</t>
  </si>
  <si>
    <t>Pagar factura</t>
  </si>
  <si>
    <t>Selecciona un medio de pago</t>
  </si>
  <si>
    <t>Resumen de tu transacción</t>
  </si>
  <si>
    <t>Fecha límite de pago</t>
  </si>
  <si>
    <t>Periodo de facturación</t>
  </si>
  <si>
    <t>Valor a pagar</t>
  </si>
  <si>
    <t>Tu línea Tigo</t>
  </si>
  <si>
    <t>Tarjeta de crédito</t>
  </si>
  <si>
    <t>Otros medios de pago</t>
  </si>
  <si>
    <t>payment-method-type-label-credit-payu</t>
  </si>
  <si>
    <t>payment-method-type-label-debit-payu</t>
  </si>
  <si>
    <t>payment-method-type-label-others-pay-methods</t>
  </si>
  <si>
    <t>Link</t>
  </si>
  <si>
    <t>Número de tarjeta</t>
  </si>
  <si>
    <t>Combo</t>
  </si>
  <si>
    <t>Check Box</t>
  </si>
  <si>
    <t>name="buyer_card_year_expiration"</t>
  </si>
  <si>
    <t>name="buyer_card_month_expiration"</t>
  </si>
  <si>
    <t>name="cardnumber_quota"</t>
  </si>
  <si>
    <t>Nombre (debe coincidir con la tarjeta)</t>
  </si>
  <si>
    <t>name="buyer_mail"</t>
  </si>
  <si>
    <t>name="buyer_phone"</t>
  </si>
  <si>
    <t>name="bank"</t>
  </si>
  <si>
    <t>Términos y condiciones</t>
  </si>
  <si>
    <t>Nombres y Apellidos</t>
  </si>
  <si>
    <t>términos y condiciones</t>
  </si>
  <si>
    <t>name="nequi_account"</t>
  </si>
  <si>
    <t>//*[@id='edit-colum-right']/div[3]/span[2]</t>
  </si>
  <si>
    <t>Mensaje de error línea erronea</t>
  </si>
  <si>
    <t>error_msg candidate_number</t>
  </si>
  <si>
    <t>//*[@id="tyc_Fijo"]</t>
  </si>
  <si>
    <t>//*[@id='tyc_Fijo']</t>
  </si>
  <si>
    <t>Mensaje de error correo electrónico</t>
  </si>
  <si>
    <t>El correo electrónico que ingresaste no es válido. Verifícalo e intenta de nuevo.</t>
  </si>
  <si>
    <t>No hemos encontrado facturas para este número de línea.</t>
  </si>
  <si>
    <t xml:space="preserve">El número de línea que ingresaste no es de Tigo. Verifícalo e intenta de nuevo.
</t>
  </si>
  <si>
    <t>Mensaje de error línea no encontrada</t>
  </si>
  <si>
    <t>content_alert</t>
  </si>
  <si>
    <t>error_msg email</t>
  </si>
  <si>
    <t>Mensaje de error tarjeta invalida</t>
  </si>
  <si>
    <t>Mensaje de error tarjeta con numero no valido</t>
  </si>
  <si>
    <t>El número de tarjeta solo debe tener números</t>
  </si>
  <si>
    <t>error_msg_credit cardnumber</t>
  </si>
  <si>
    <t>Debe de ingresar el número de tarjeta.</t>
  </si>
  <si>
    <t>Mensaje de error número de documento</t>
  </si>
  <si>
    <t>error_msg_credit buyer_document</t>
  </si>
  <si>
    <t>Mensaje informtivo</t>
  </si>
  <si>
    <t>title-init</t>
  </si>
  <si>
    <t>Un paso más y podrás realizar el pago de tu factura</t>
  </si>
  <si>
    <t>El número de documento solo debe tener números
El número de documento es requerido</t>
  </si>
  <si>
    <t>error_msg_credit buyer_mail</t>
  </si>
  <si>
    <t>El correo eletrónico no es valido</t>
  </si>
  <si>
    <t>Mensaje de error télefono invalido</t>
  </si>
  <si>
    <t>El teléfono celular solo debe tener números</t>
  </si>
  <si>
    <t>error_msg_credit buyer_phone</t>
  </si>
  <si>
    <t>gateway-content-alert-message</t>
  </si>
  <si>
    <t xml:space="preserve">Mensaje de Pago realizado </t>
  </si>
  <si>
    <t>gateway-content-alert</t>
  </si>
  <si>
    <t>Pago realizado TC</t>
  </si>
  <si>
    <t>Valor</t>
  </si>
  <si>
    <t>Número Celular</t>
  </si>
  <si>
    <t>Nº transacción</t>
  </si>
  <si>
    <t>Fecha de pago</t>
  </si>
  <si>
    <t>Estado</t>
  </si>
  <si>
    <t>Código</t>
  </si>
  <si>
    <t>Correo</t>
  </si>
  <si>
    <t>ID. Transacción</t>
  </si>
  <si>
    <t>Empresa</t>
  </si>
  <si>
    <t>NIT</t>
  </si>
  <si>
    <t>Dirección</t>
  </si>
  <si>
    <t>Descargar Comprobante</t>
  </si>
  <si>
    <t>Volver al inicio</t>
  </si>
  <si>
    <t>PAGAR OTRA FACTURA</t>
  </si>
  <si>
    <t>En este momento su transacción presenta un proceso de pago cuya transacción se encuentra PENDIENTE de recibir confirmación por parte de su entidad financiera, por favor espere unos minutos y vuelva a consultar más tarde para verificar si su pago fue confirmado de forma exitosa. Si deseas mayor información sobre el estado actual de tu operación puedes puedes marcar desde tu Tigo *300 o *111# (Opción Gestiones/Consultas), y desde tu fijo al 018003000000 o 118. y pregunte por el estado de la transacción: 891574789520180905090500193941</t>
  </si>
  <si>
    <t xml:space="preserve">DESCARGAR COMPROBANTE </t>
  </si>
  <si>
    <t>¿Qué factura deseas pagar? / Movil</t>
  </si>
  <si>
    <t>MÓVIL</t>
  </si>
  <si>
    <t>//*[@id="block-tigo-theme-content"]/div/div[1]/div/div/div[2]/p</t>
  </si>
  <si>
    <t>//*[@id='alert_main']/div/p</t>
  </si>
  <si>
    <t>//*[@id='title-init']</t>
  </si>
  <si>
    <t>//*[@id='edit-details-colum-left']/div[1]/span[2]</t>
  </si>
  <si>
    <t>//*[@id='terms-conditions']/a</t>
  </si>
  <si>
    <t>//*[@id='value']</t>
  </si>
  <si>
    <t>//*[@id='block-tigo-theme-content']/div/div[2]/div/div[2]/div[3]/div[1]/div/table/tbody/tr[2]/td/div</t>
  </si>
  <si>
    <t>//*[@id='block-tigo-theme-content']/div/div[2]/div/div[2]/div[3]/div[2]/div/table/tbody/tr[2]/td/div</t>
  </si>
  <si>
    <t>//*[@id='block-tigo-theme-content']/div/div[2]/div/div[2]/div[3]/div[3]/div/table/tbody/tr[2]/td/div</t>
  </si>
  <si>
    <t>//*[@id='block-tigo-theme-content']/div/div[2]/div/div[2]/div[4]/div[2]</t>
  </si>
  <si>
    <t>//*[@id='image-credit_card']/div/div[1]/p</t>
  </si>
  <si>
    <t>//*[@id='edit-content-document']/div/p</t>
  </si>
  <si>
    <t>//*[@id='edit-show-phone']/div/p</t>
  </si>
  <si>
    <t>//*[@id='edit-show-email']/div/p</t>
  </si>
  <si>
    <t>//*[@id='edit-terms']/div/a</t>
  </si>
  <si>
    <t>//*[@id='details-transaction']/div[2]/div[1]/div[1]/div/table/tbody/tr[2]/td/div</t>
  </si>
  <si>
    <t>//*[@id='details-transaction']/div[2]/div[1]/div[2]/div/table/tbody/tr[2]/td/div</t>
  </si>
  <si>
    <t>//*[@id='details-transaction']/div[2]/div[1]/div[3]/div/table/tbody/tr[2]/td/div</t>
  </si>
  <si>
    <t>//*[@id='details-transaction']/div[2]/div[1]/div[4]/div/table/tbody/tr[2]/td/div</t>
  </si>
  <si>
    <t>//*[@id='details-transaction']/div[2]/div[2]/div/text()</t>
  </si>
  <si>
    <t>//*[@id='transaction-description-error']</t>
  </si>
  <si>
    <t>//*[@id='details-transaction']/div[2]/div[3]/div</t>
  </si>
  <si>
    <t>//*[@id='details_pse']/div/div[1]/span[2]</t>
  </si>
  <si>
    <t>//*[@id='details_pse']/div/div[2]/span[2]</t>
  </si>
  <si>
    <t>//*[@id='details_pse']/div/div[3]/span[2]</t>
  </si>
  <si>
    <t>//*[@id='details_pse']/div/div[4]/span[2]</t>
  </si>
  <si>
    <t>//*[@id='details-transaction']/div[3]/div[3]/a</t>
  </si>
  <si>
    <t>//*[@id='details-transaction']/div[5]/a[1]/button</t>
  </si>
  <si>
    <t>//*[@id='details-transaction']/div[5]/a[2]/button</t>
  </si>
  <si>
    <t>Id / XPath / Name</t>
  </si>
  <si>
    <t>HOGAR</t>
  </si>
  <si>
    <t>//*[@id="block-tigo-theme-content"]/div/div[1]/div/div/div[1]/p</t>
  </si>
  <si>
    <t>candidate_number</t>
  </si>
  <si>
    <t>id="edit-candidate-number"</t>
  </si>
  <si>
    <t>id="edit-email"</t>
  </si>
  <si>
    <t>email</t>
  </si>
  <si>
    <t>//*[@id="tyc_Movil"]</t>
  </si>
  <si>
    <t>op</t>
  </si>
  <si>
    <t>id="edit-consult"</t>
  </si>
  <si>
    <t>¿Qué factura deseas pagar? / Hogar</t>
  </si>
  <si>
    <t>Tipo de documento</t>
  </si>
  <si>
    <t>Lista</t>
  </si>
  <si>
    <t>document_type</t>
  </si>
  <si>
    <t>id="edit-document-type"</t>
  </si>
  <si>
    <t>Número documento</t>
  </si>
  <si>
    <t>document</t>
  </si>
  <si>
    <t>id="edit-document"</t>
  </si>
  <si>
    <t>//*[@id="content_right_forms_unified"]/div/div/label</t>
  </si>
  <si>
    <t>id="edit-consult--2"</t>
  </si>
  <si>
    <t>El número de documento solo debe tener números</t>
  </si>
  <si>
    <t>error_msg buyer_document</t>
  </si>
  <si>
    <t>//*[@id="edit-content-document--2"]/div/p</t>
  </si>
  <si>
    <t>//*[@id="edit-show-email--2"]/div/p</t>
  </si>
  <si>
    <t>//*[@id="edit-terms--2"]/div/a</t>
  </si>
  <si>
    <t>Pago realizado TD</t>
  </si>
  <si>
    <t>PNEMail</t>
  </si>
  <si>
    <t>E-mail</t>
  </si>
  <si>
    <t>id="PNEMail"</t>
  </si>
  <si>
    <t>Ir al Banco</t>
  </si>
  <si>
    <t>id="btnSeguir"</t>
  </si>
  <si>
    <t>Regresar al comercio</t>
  </si>
  <si>
    <t>id="btnCancel"</t>
  </si>
  <si>
    <t>Complejidad</t>
  </si>
  <si>
    <t>Pantalla</t>
  </si>
  <si>
    <t>Objetos</t>
  </si>
  <si>
    <t>Media</t>
  </si>
  <si>
    <t>Puntos estimados por escenario</t>
  </si>
  <si>
    <t>Adherencia</t>
  </si>
  <si>
    <t>//*[@id="edit-terms--3"]/div/a</t>
  </si>
  <si>
    <t>Idenfiticacion</t>
  </si>
  <si>
    <t>Totales</t>
  </si>
  <si>
    <t>Identificación</t>
  </si>
  <si>
    <t>Capchar</t>
  </si>
  <si>
    <t>N/A</t>
  </si>
  <si>
    <t>Captchar</t>
  </si>
  <si>
    <t>Utilizando Selenium para la interacción con los objetos del sitio Web de la pasarela de pagos de Tigo Une se tiene una adherencia del 97% lo que quiere decir que la herramienta es capaz de manipular con los objetos del sitio web (Los objetos que presentan menor adherencia son los Captchar).
La identificación de los objetos es buena también, la mayoría de los objetos son identificables facílmente, todo ello gracias a las buenas practicas de programación utilizadas durante la construcción del sitio de asociarles un id unico a los elementos web y al no contener objetos dentro de otros objetos que hacen dificil la interacción con los mismos.
El grado de coplejidad de construcción de unas pruebas automatizadas usando el framework de cucumber es mediano, esto implica que el esfuerzo de requerido para automatizar las pruebas de el sitio pasarela de pagos es normal, cualitativamente tiene un factor de 0,48 en un rango entre 0 y 1, siendo 0 una automatización trivial y 1 una automatización imposible.</t>
  </si>
  <si>
    <t>PagePagaTuFacturaHogar</t>
  </si>
  <si>
    <t>btn</t>
  </si>
  <si>
    <t>link</t>
  </si>
  <si>
    <t>list</t>
  </si>
  <si>
    <t>txt</t>
  </si>
  <si>
    <t>lb</t>
  </si>
  <si>
    <t>Otrosmediosdepago</t>
  </si>
  <si>
    <t>Mensajedeerrortarjetainvalida</t>
  </si>
  <si>
    <t>Mensajedeerrortarjetaconnumeronovalido</t>
  </si>
  <si>
    <t>FechaVencimiento-MM</t>
  </si>
  <si>
    <t>FechaVencimiento-AA</t>
  </si>
  <si>
    <t>Autorizoestatarjetaparafuturospagos</t>
  </si>
  <si>
    <t>Pagar(Sehabilitaalllenarloscampossolicitados)</t>
  </si>
  <si>
    <t>Tipodepersona</t>
  </si>
  <si>
    <t>Nombresyapellidos</t>
  </si>
  <si>
    <t>Numerodedocumento</t>
  </si>
  <si>
    <t>Pagar(Sehabilitaalllenarloscampos)</t>
  </si>
  <si>
    <t>MensajedePagorealizado</t>
  </si>
  <si>
    <t>Fechadepago</t>
  </si>
  <si>
    <t>DescargarComprobante</t>
  </si>
  <si>
    <t>Volveralinicio</t>
  </si>
  <si>
    <t>PAGAROTRAFACTURA</t>
  </si>
  <si>
    <t>IralBanco</t>
  </si>
  <si>
    <t>Regresaralcomercio</t>
  </si>
  <si>
    <t>CorreoElectronico</t>
  </si>
  <si>
    <t>Mensajedeerrorcorreoelectronico</t>
  </si>
  <si>
    <t>CorreoElectronico(Cargaunvalorpordefecto)</t>
  </si>
  <si>
    <t>Nºtransaccion</t>
  </si>
  <si>
    <t>Codigo</t>
  </si>
  <si>
    <t>ID.Transaccion</t>
  </si>
  <si>
    <t>Direccion</t>
  </si>
  <si>
    <t>NumerodeLinea</t>
  </si>
  <si>
    <t>Numerodetarjeta</t>
  </si>
  <si>
    <t>Mensajedeerrornumerodedocumento</t>
  </si>
  <si>
    <t>NumeroNequi(Cargaunvalorpordefecto)</t>
  </si>
  <si>
    <t>NumeroCelular</t>
  </si>
  <si>
    <t>Movil</t>
  </si>
  <si>
    <t>Hogar</t>
  </si>
  <si>
    <t>TuLineaTigo</t>
  </si>
  <si>
    <t>Terminosycondiciones</t>
  </si>
  <si>
    <t>DebitoBancarioPSE</t>
  </si>
  <si>
    <t>Telefonocelular(Cargaunvalorpordefecto)</t>
  </si>
  <si>
    <t>Mensajedeerrortelefonoinvalido</t>
  </si>
  <si>
    <t>TerminosyCondiciones</t>
  </si>
  <si>
    <t>TipoDocumento</t>
  </si>
  <si>
    <t>NumeroDocumento</t>
  </si>
  <si>
    <t>FechaLimitePago</t>
  </si>
  <si>
    <t>ReferentePago</t>
  </si>
  <si>
    <t>PeriodoFacturacion</t>
  </si>
  <si>
    <t>ValorPagar</t>
  </si>
  <si>
    <t>TarjetaCredito</t>
  </si>
  <si>
    <t>PagePagaTuFacturaMovil</t>
  </si>
  <si>
    <t>Creación</t>
  </si>
  <si>
    <t>//*[@id='block-tigo-theme-content']/div/div[1]/div/div/div[2]/p</t>
  </si>
  <si>
    <t>//*[@id='block-tigo-theme-content']/div/div[1]/div/div/div[1]/p</t>
  </si>
  <si>
    <t>//*[@id='edit-content-document--2']/div/p</t>
  </si>
  <si>
    <t>//*[@id='edit-show-email--2']/div/p</t>
  </si>
  <si>
    <t>//*[@id='edit-terms--2']/div/a</t>
  </si>
  <si>
    <t>//*[@id='edit-terms--3']/div/a</t>
  </si>
  <si>
    <t>edit-consult--2</t>
  </si>
  <si>
    <t>tyc_Fijo</t>
  </si>
  <si>
    <t>edit-document</t>
  </si>
  <si>
    <t>edit-document-type</t>
  </si>
  <si>
    <t>edit-consult</t>
  </si>
  <si>
    <t>tyc_Movil</t>
  </si>
  <si>
    <t>btnSeguir</t>
  </si>
  <si>
    <t>btnCancel</t>
  </si>
  <si>
    <t>value</t>
  </si>
  <si>
    <t>transaction-description-error</t>
  </si>
  <si>
    <t>//*[@id="content_left_forms_unified"]/div[1]/span</t>
  </si>
  <si>
    <t>MsgErrorDoc</t>
  </si>
  <si>
    <t>//*[@id='content_left_forms_unified']/div[1]/span</t>
  </si>
  <si>
    <t>FacturasPendientes</t>
  </si>
  <si>
    <t>//*[@id="content_list_invoices"]</t>
  </si>
  <si>
    <t>alert_main</t>
  </si>
  <si>
    <t>edit-email-fijo</t>
  </si>
  <si>
    <t>Listado de Objetos en el proceso Mi Cuenta Tigo</t>
  </si>
  <si>
    <t>InicioMiCuentaTigo</t>
  </si>
  <si>
    <t>IngresarAMiCuenta</t>
  </si>
  <si>
    <t>//*[@id="top_menu_aside"]/nav/ul/li/a</t>
  </si>
  <si>
    <t>IniciarSesion</t>
  </si>
  <si>
    <t>//*[@id="top_menu_aside"]/nav/ul/li/ul/li/a</t>
  </si>
  <si>
    <t>Registrarme</t>
  </si>
  <si>
    <t>//*[@id="main-content"]/div[2]/div[2]/div/div/div/section/div[3]/a[1]</t>
  </si>
  <si>
    <t>Ingresar</t>
  </si>
  <si>
    <t>//*[@id="main-content"]/div[2]/div[2]/div/div/div/section/div[3]/a[2]</t>
  </si>
  <si>
    <t>PagaTusFacturas</t>
  </si>
  <si>
    <t>//*[@id="main-content"]/div[2]/div[3]/div/div/div/div/a</t>
  </si>
  <si>
    <t>RecargasYPaquetes</t>
  </si>
  <si>
    <t>//*[@id="main-content"]/div[2]/div[4]/div/div/div/div/a</t>
  </si>
  <si>
    <t>RegistraTuEquipo</t>
  </si>
  <si>
    <t>//*[@id="main-content"]/div[2]/div[5]/div/div/div/div/a</t>
  </si>
  <si>
    <t>ReponeTuSim</t>
  </si>
  <si>
    <t>//*[@id="main-content"]/div[2]/div[6]/div/div/div/div/a</t>
  </si>
  <si>
    <t>CambiarMiClave</t>
  </si>
  <si>
    <t>//*[@id="main-content"]/div[2]/div[7]/div/div/div/div/div[2]/a</t>
  </si>
  <si>
    <t>//*[@id="t_document"]/div/div/input</t>
  </si>
  <si>
    <t>//*[@id="document"]</t>
  </si>
  <si>
    <t>//*[@id="query-container"]/section/div[1]/span[2]</t>
  </si>
  <si>
    <t>//*[@id="findagenda"]/div[2]/div[2]</t>
  </si>
  <si>
    <t>ConsultaPQRUne</t>
  </si>
  <si>
    <t>//*[@id="main-content"]/div[2]/div[9]/div/div/div/div/div/div/div/div[1]/p/a</t>
  </si>
  <si>
    <t>ConsultaPQRTigo</t>
  </si>
  <si>
    <t>//*[@id="main-content"]/div[2]/div[9]/div/div/div/div/div/div/div/div[2]/p/a</t>
  </si>
  <si>
    <t>ConsultaSic</t>
  </si>
  <si>
    <t>//*[@id="main-content"]/div[2]/div[9]/div/div/div/div/div/div/div/div[3]/p/a</t>
  </si>
  <si>
    <t>ConoceNuestrasTiendas</t>
  </si>
  <si>
    <t>//*[@id="main-content"]/div[2]/div[9]/div/div/div/div/div/div/div/div[4]/p/a</t>
  </si>
  <si>
    <t>ChatYAyuda</t>
  </si>
  <si>
    <t>//*[@id="Embed"]/button/span[2]</t>
  </si>
  <si>
    <t>Personas</t>
  </si>
  <si>
    <t>//*[@id="top_menu"]/nav/ul/li[1]/a</t>
  </si>
  <si>
    <t>Empresas</t>
  </si>
  <si>
    <t>//*[@id="top_menu"]/nav/ul/li[2]/a</t>
  </si>
  <si>
    <t>DescubreloYa</t>
  </si>
  <si>
    <t>//*[@id="main-content"]/div[2]/div[1]/div/div/div/section/div/div/a</t>
  </si>
  <si>
    <t>IngresaMiCuentaTigo</t>
  </si>
  <si>
    <t>idEmail</t>
  </si>
  <si>
    <t>ValidarCorreo</t>
  </si>
  <si>
    <t>continueBtn</t>
  </si>
  <si>
    <t>CrearTuCuenta</t>
  </si>
  <si>
    <t>/html/body/div[2]/div/div[3]/div/p[2]/a</t>
  </si>
  <si>
    <t>Contraseña</t>
  </si>
  <si>
    <t>password</t>
  </si>
  <si>
    <t>Continuar</t>
  </si>
  <si>
    <t>/html/body/div[2]/div/form/div[3]/button</t>
  </si>
  <si>
    <t>/html/body/div[2]/div/form/div[4]/a</t>
  </si>
  <si>
    <t>NumeroPlan</t>
  </si>
  <si>
    <t>//*[@id="block-accountsblock-2"]/div/div/div/div/div/span</t>
  </si>
  <si>
    <t>Resumen</t>
  </si>
  <si>
    <t>/html/body/div[3]/div[2]/div/div/nav/div/div/ul/li[1]/a</t>
  </si>
  <si>
    <t>CambiateYa</t>
  </si>
  <si>
    <t>//*[@id="action_Cámbiate ya"]</t>
  </si>
  <si>
    <t>CrearTuCuentaTigo</t>
  </si>
  <si>
    <t>ConMiCorreo</t>
  </si>
  <si>
    <t>//*[@id="addNew"]</t>
  </si>
  <si>
    <t>ConFacebook</t>
  </si>
  <si>
    <t>//*[@id="SLFacebook"]</t>
  </si>
  <si>
    <t>ConGoogle</t>
  </si>
  <si>
    <t>//*[@id="SLGoogle"]</t>
  </si>
  <si>
    <t>IngresaAMiCuenta</t>
  </si>
  <si>
    <t>/html/body/div[2]/div/div[1]/h5</t>
  </si>
  <si>
    <t xml:space="preserve">OlvidasteContrasena </t>
  </si>
  <si>
    <t>PQRUne</t>
  </si>
  <si>
    <t>/html/body/div[4]/div/div/div/div[1]/h3</t>
  </si>
  <si>
    <t>PQRTigo</t>
  </si>
  <si>
    <t>//*[@id='formInicioPqr:panelBotonesInicio']/thead/tr/th/span</t>
  </si>
  <si>
    <t>Sic</t>
  </si>
  <si>
    <t>//*[@id=\'contenido_medio\']/div[1]/h1</t>
  </si>
  <si>
    <t>PQR Tigo</t>
  </si>
  <si>
    <t>PQR Une</t>
  </si>
  <si>
    <t>Tiendas</t>
  </si>
  <si>
    <t>/html/body/content/div[2]/div/section[1]/div/div/h3</t>
  </si>
  <si>
    <t>VisitasPendientes</t>
  </si>
  <si>
    <t>//*[@id=\'schedule-visits-container\']/div[2]/div[1]/div/p</t>
  </si>
  <si>
    <t>MsgErrorDocumento</t>
  </si>
  <si>
    <t>Recargas</t>
  </si>
  <si>
    <t>Recarga</t>
  </si>
  <si>
    <t>//*[@id="tap_selector"]/div[2]</t>
  </si>
  <si>
    <t>TuLineaTigoR</t>
  </si>
  <si>
    <t>//*[@id="num_lin"]</t>
  </si>
  <si>
    <t>Valor3Mil</t>
  </si>
  <si>
    <t>//*[@id="container_recharge"]/div/div[1]/div/ul/div/li[1]</t>
  </si>
  <si>
    <t>Valor6Mil</t>
  </si>
  <si>
    <t>//*[@id="container_recharge"]/div/div[1]/div/ul/div/li[2]</t>
  </si>
  <si>
    <t>Valor15Mil</t>
  </si>
  <si>
    <t>//*[@id="container_recharge"]/div/div[1]/div/ul/div/li[3]</t>
  </si>
  <si>
    <t>Valor 20Mil</t>
  </si>
  <si>
    <t>//*[@id="container_recharge"]/div/div[1]/div/ul/div/li[4]</t>
  </si>
  <si>
    <t>Valor30Mil</t>
  </si>
  <si>
    <t>//*[@id="container_recharge"]/div/div[1]/div/ul/div/li[5]</t>
  </si>
  <si>
    <t>OtroValor</t>
  </si>
  <si>
    <t>//*[@id="container_recharge"]/div/div[1]/div/ul/div/li[6]</t>
  </si>
  <si>
    <t>ValorRecargar</t>
  </si>
  <si>
    <t>edit-otro-valor</t>
  </si>
  <si>
    <t>ErrorValor</t>
  </si>
  <si>
    <t>//*[@id="other_value"]/div/div/div[1]/p</t>
  </si>
  <si>
    <t>Recargar</t>
  </si>
  <si>
    <t>edit-button-recargar</t>
  </si>
  <si>
    <t>ResumenTransaccion</t>
  </si>
  <si>
    <t>//*[@id="title-detail"]</t>
  </si>
  <si>
    <t>NumeroDelProducto</t>
  </si>
  <si>
    <t>product-number</t>
  </si>
  <si>
    <t>//*[@id="block-tigo-theme-content"]/div/div[2]/div/div[2]/div[3]/div[2]</t>
  </si>
  <si>
    <t>LineaPruebasJuanca</t>
  </si>
  <si>
    <t>(((//*[@id='lines'])//a[contains(@href,'')]))[11]</t>
  </si>
  <si>
    <t>LineaHibridoMariana</t>
  </si>
  <si>
    <t>(((((//*[@id='lines'])//a[contains(@href,'')])))//*[contains(text(),'Mariana')])[2]</t>
  </si>
  <si>
    <t>LineaHibridoAna</t>
  </si>
  <si>
    <t>(((//*[@id='lines'])//a[contains(@href,'')]))[9]</t>
  </si>
  <si>
    <t>Usuario</t>
  </si>
  <si>
    <t>//*[@id='top_menu_aside']/nav/ul/li/a</t>
  </si>
  <si>
    <t>CerrarSesion</t>
  </si>
  <si>
    <t>//*[@id='top_menu_aside']/nav/ul/li/ul/li[2]/a</t>
  </si>
  <si>
    <t>CambiarCuenta</t>
  </si>
  <si>
    <t>//*[@id='addNew']</t>
  </si>
  <si>
    <t>Planes</t>
  </si>
  <si>
    <t>//*[@id='main-content']/div[2]</t>
  </si>
  <si>
    <t>MejorarPlan</t>
  </si>
  <si>
    <t>//*[@id='compras-noplan-container']/h3</t>
  </si>
  <si>
    <t>DetallePlan</t>
  </si>
  <si>
    <t>//*[@id='compras-noplan-container']/p</t>
  </si>
  <si>
    <t>Listado de Objetos en el proceso Paquetes</t>
  </si>
  <si>
    <t>Listado de Objetos en el proceso Recargas</t>
  </si>
  <si>
    <t>Paquetes</t>
  </si>
  <si>
    <t>Ofertas</t>
  </si>
  <si>
    <t>Suscripciones</t>
  </si>
  <si>
    <t>FlechaAtras</t>
  </si>
  <si>
    <t>FlechaAdelante</t>
  </si>
  <si>
    <t>Comprar600MB</t>
  </si>
  <si>
    <t>Comprar350MB</t>
  </si>
  <si>
    <t>Comprar40MB</t>
  </si>
  <si>
    <t>Comprar100MB</t>
  </si>
  <si>
    <t>Comprar2GB15Dias</t>
  </si>
  <si>
    <t>Comprar2GB30Dias</t>
  </si>
  <si>
    <t>Comprar150MB</t>
  </si>
  <si>
    <t>Comprar120MB</t>
  </si>
  <si>
    <t>Comprar1GB</t>
  </si>
  <si>
    <t>Comprar500MB</t>
  </si>
  <si>
    <t>Comprar50MB</t>
  </si>
  <si>
    <t>ComprarSuscripcion1GB</t>
  </si>
  <si>
    <t>ComprarSuscripcion2GB</t>
  </si>
  <si>
    <t>IngresaTuLineaTigo</t>
  </si>
  <si>
    <t>numlinsin</t>
  </si>
  <si>
    <t>ContinuarCompraPaquete</t>
  </si>
  <si>
    <t>bt-regsinbal</t>
  </si>
  <si>
    <t>CodigoVerificacion</t>
  </si>
  <si>
    <t>cod_act</t>
  </si>
  <si>
    <t>ErrorCodigoVerificacion</t>
  </si>
  <si>
    <t>ContinuarVerificacion</t>
  </si>
  <si>
    <t>bt-contver</t>
  </si>
  <si>
    <t>ErrorMSISDN</t>
  </si>
  <si>
    <t>CorreoVerificacion</t>
  </si>
  <si>
    <t>emailpackages</t>
  </si>
  <si>
    <t>EstoySeguro</t>
  </si>
  <si>
    <t>bt-buyconfirmation</t>
  </si>
  <si>
    <t>AdelantaSaldo</t>
  </si>
  <si>
    <t>TeQuedasteSinSaldo</t>
  </si>
  <si>
    <t>AdelantarSaldo</t>
  </si>
  <si>
    <t>CambiarDeLinea</t>
  </si>
  <si>
    <t>VerMisSuscripciones</t>
  </si>
  <si>
    <t>//*[@id='tap_selector']/div[1]</t>
  </si>
  <si>
    <t>//*[@id='ofertas']</t>
  </si>
  <si>
    <t>//*[@id='suscripciones']</t>
  </si>
  <si>
    <t>//*[@id='wrrp_step1']/div/p</t>
  </si>
  <si>
    <t>//*[@id='mod_regnumber']/div[3]/div[1]/div/div/div[1]/p</t>
  </si>
  <si>
    <t>//*[@id='block-tieneinformaciondesaldoydeudadelmsisdn']/div/div[2]/div/div/div/div[2]/div[1]/a</t>
  </si>
  <si>
    <t>//*[@id='suscriptions_trigger']/a</t>
  </si>
  <si>
    <t>//*[@id='tab_navegar']/div[1]/div[2]/div[2]/a[1]</t>
  </si>
  <si>
    <t>//*[@id='tab_navegar']/div[1]/div[2]/div[2]/a[2]</t>
  </si>
  <si>
    <t>//*[@id='tab_navegar']/div[1]/div[1]/ul/li[1]/div/div[2]/div/a</t>
  </si>
  <si>
    <t>//*[@id='tab_navegar']/div[1]/div[1]/ul/li[2]/div/div[2]/div/a</t>
  </si>
  <si>
    <t>//*[@id='tab_navegar']/div[1]/div[1]/ul/li[3]/div/div[2]/div/a</t>
  </si>
  <si>
    <t>//*[@id='tab_navegar']/div[1]/div[1]/ul/li[4]/div/div[2]/div/a</t>
  </si>
  <si>
    <t>//*[@id='tab_navegar']/div[1]/div[1]/ul/li[5]/div/div[2]/div/a</t>
  </si>
  <si>
    <t>//*[@id='tab_navegar']/div[1]/div[1]/ul/li[6]/div/div[2]/div/a</t>
  </si>
  <si>
    <t>//*[@id='tab_navegar']/div[1]/div[1]/ul/li[7]/div/div[2]/div/a</t>
  </si>
  <si>
    <t>//*[@id='tab_navegar']/div[1]/div[1]/ul/li[8]/div/div[2]/div/a</t>
  </si>
  <si>
    <t>//*[@id='tab_navegar']/div[1]/div[1]/ul/li[9]/div/div[2]/div/a</t>
  </si>
  <si>
    <t>//*[@id='tab_navegar']/div[1]/div[1]/ul/li[10]/div/div[2]/div/a</t>
  </si>
  <si>
    <t>//*[@id='tab_navegar']/div[1]/div[1]/ul/li[11]/div/div[2]/div/a</t>
  </si>
  <si>
    <t>//*[@id='tab_navegar']/div[2]/div[1]/ul/li[1]/div/div[2]/div/a</t>
  </si>
  <si>
    <t>//*[@id='tab_navegar']/div[2]/div[1]/ul/li[2]/div/div[2]/div/a</t>
  </si>
  <si>
    <t>//*[@id='block-tigo-theme-content']/div/div[2]/div/div/div</t>
  </si>
  <si>
    <t>//*[@id='block-tigo-theme-content']/div/div[2]/div/div/div/div[1]/p[1]/b</t>
  </si>
  <si>
    <t>//*[@id='block-tigo-theme-content']/div/div[2]/div/div/div/div[1]/p[3]</t>
  </si>
  <si>
    <t>//*[@id='payment-method-type-label-credit-payu']/label/div[1]/div[1]</t>
  </si>
  <si>
    <t>//*[@id='payment-method-type-label-debit-payu']/label/div[1]/div[1]</t>
  </si>
  <si>
    <t>//*[@id='payment-method-type-label-advance-balance']/label/div[1]/div[1]</t>
  </si>
  <si>
    <t>//*[@id='modal']/div/div/h1</t>
  </si>
  <si>
    <t>//*[@id='modal']/div/div/button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</si>
</sst>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b/>
      <sz val="14"/>
      <color theme="1"/>
      <name val="Calibri"/>
      <family val="2"/>
      <scheme val="minor"/>
    </font>
  </fonts>
  <fills count="2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3" tint="0.39997558519241921"/>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s>
  <cellStyleXfs count="2">
    <xf numFmtId="0" fontId="0" fillId="0" borderId="0"/>
    <xf numFmtId="9" fontId="3" fillId="0" borderId="0" applyFont="0" applyFill="0" applyBorder="0" applyAlignment="0" applyProtection="0"/>
  </cellStyleXfs>
  <cellXfs count="145">
    <xf numFmtId="0" fontId="0" fillId="0" borderId="0" xfId="0"/>
    <xf numFmtId="0" fontId="0" fillId="3" borderId="1" xfId="0" applyFill="1" applyBorder="1"/>
    <xf numFmtId="0" fontId="1" fillId="2" borderId="1" xfId="0" applyFont="1" applyFill="1" applyBorder="1" applyAlignment="1">
      <alignment horizontal="center"/>
    </xf>
    <xf numFmtId="0" fontId="0" fillId="4" borderId="1" xfId="0" applyFill="1" applyBorder="1"/>
    <xf numFmtId="0" fontId="0" fillId="5" borderId="1" xfId="0" applyFill="1" applyBorder="1"/>
    <xf numFmtId="0" fontId="0" fillId="6" borderId="1" xfId="0" applyFill="1" applyBorder="1"/>
    <xf numFmtId="0" fontId="0" fillId="0" borderId="0" xfId="0" applyAlignment="1">
      <alignment horizontal="center"/>
    </xf>
    <xf numFmtId="0" fontId="0" fillId="7" borderId="1" xfId="0" applyFill="1" applyBorder="1"/>
    <xf numFmtId="0" fontId="0" fillId="4" borderId="1" xfId="0" applyFill="1" applyBorder="1" applyAlignment="1">
      <alignment horizontal="center"/>
    </xf>
    <xf numFmtId="0" fontId="0" fillId="7"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9" borderId="1" xfId="0" applyFill="1" applyBorder="1" applyAlignment="1">
      <alignment wrapText="1"/>
    </xf>
    <xf numFmtId="0" fontId="0" fillId="4" borderId="1" xfId="0" applyFill="1" applyBorder="1" applyAlignment="1">
      <alignment wrapText="1"/>
    </xf>
    <xf numFmtId="0" fontId="0" fillId="7" borderId="5" xfId="0" applyFill="1" applyBorder="1"/>
    <xf numFmtId="0" fontId="0" fillId="9" borderId="5" xfId="0" applyFill="1" applyBorder="1"/>
    <xf numFmtId="0" fontId="0" fillId="0" borderId="0" xfId="0" applyAlignment="1"/>
    <xf numFmtId="0" fontId="0" fillId="5" borderId="5" xfId="0" applyFill="1" applyBorder="1"/>
    <xf numFmtId="0" fontId="0" fillId="11" borderId="1" xfId="0" applyFill="1" applyBorder="1"/>
    <xf numFmtId="0" fontId="0" fillId="11" borderId="1" xfId="0" applyFill="1" applyBorder="1" applyAlignment="1">
      <alignment horizontal="center"/>
    </xf>
    <xf numFmtId="0" fontId="0" fillId="11" borderId="1" xfId="0" applyFill="1" applyBorder="1" applyAlignment="1">
      <alignment horizontal="center" vertical="center"/>
    </xf>
    <xf numFmtId="0" fontId="1" fillId="10" borderId="4" xfId="0" applyFont="1" applyFill="1" applyBorder="1" applyAlignment="1">
      <alignment vertical="center" wrapText="1"/>
    </xf>
    <xf numFmtId="0" fontId="1" fillId="12" borderId="4" xfId="0" applyFont="1" applyFill="1" applyBorder="1" applyAlignment="1">
      <alignment vertical="center" wrapText="1"/>
    </xf>
    <xf numFmtId="0" fontId="1" fillId="13" borderId="4" xfId="0" applyFont="1" applyFill="1" applyBorder="1" applyAlignment="1">
      <alignment vertical="center" wrapText="1"/>
    </xf>
    <xf numFmtId="0" fontId="1" fillId="8" borderId="4" xfId="0" applyFont="1" applyFill="1" applyBorder="1" applyAlignment="1">
      <alignment vertical="center" wrapText="1"/>
    </xf>
    <xf numFmtId="0" fontId="1" fillId="9" borderId="4" xfId="0" applyFont="1" applyFill="1" applyBorder="1" applyAlignment="1">
      <alignment vertical="center"/>
    </xf>
    <xf numFmtId="0" fontId="1" fillId="6" borderId="4" xfId="0" applyFont="1" applyFill="1" applyBorder="1" applyAlignment="1">
      <alignment vertical="center"/>
    </xf>
    <xf numFmtId="0" fontId="1" fillId="3" borderId="4" xfId="0" applyFont="1" applyFill="1" applyBorder="1" applyAlignment="1">
      <alignment vertical="center"/>
    </xf>
    <xf numFmtId="0" fontId="1" fillId="11" borderId="4" xfId="0" applyFont="1" applyFill="1" applyBorder="1" applyAlignment="1">
      <alignment vertical="center"/>
    </xf>
    <xf numFmtId="0" fontId="0" fillId="8" borderId="1" xfId="0" applyFill="1" applyBorder="1" applyAlignment="1">
      <alignment vertical="center"/>
    </xf>
    <xf numFmtId="0" fontId="0" fillId="9" borderId="1" xfId="0" applyFill="1" applyBorder="1" applyAlignment="1">
      <alignment vertical="center"/>
    </xf>
    <xf numFmtId="0" fontId="0" fillId="6" borderId="1" xfId="0" applyFill="1" applyBorder="1" applyAlignment="1">
      <alignment vertical="center"/>
    </xf>
    <xf numFmtId="0" fontId="0" fillId="3" borderId="1" xfId="0" applyFill="1" applyBorder="1" applyAlignment="1">
      <alignment vertical="center"/>
    </xf>
    <xf numFmtId="0" fontId="0" fillId="11" borderId="1" xfId="0" applyFill="1" applyBorder="1" applyAlignment="1">
      <alignment vertical="center"/>
    </xf>
    <xf numFmtId="0" fontId="0" fillId="0" borderId="0" xfId="0" applyAlignment="1">
      <alignment vertical="center"/>
    </xf>
    <xf numFmtId="0" fontId="0" fillId="8" borderId="1" xfId="0" applyFill="1" applyBorder="1" applyAlignment="1">
      <alignment horizontal="center" vertical="center"/>
    </xf>
    <xf numFmtId="0" fontId="0" fillId="9" borderId="1" xfId="0" applyFill="1" applyBorder="1" applyAlignment="1">
      <alignment vertical="center" wrapText="1"/>
    </xf>
    <xf numFmtId="0" fontId="0" fillId="9" borderId="1" xfId="0" applyFill="1" applyBorder="1" applyAlignment="1">
      <alignment horizontal="center"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center" vertical="center"/>
    </xf>
    <xf numFmtId="0" fontId="1" fillId="14" borderId="4" xfId="0" applyFont="1" applyFill="1" applyBorder="1" applyAlignment="1">
      <alignment vertical="center"/>
    </xf>
    <xf numFmtId="0" fontId="1" fillId="7" borderId="1" xfId="0" applyFont="1" applyFill="1" applyBorder="1" applyAlignment="1">
      <alignment horizontal="center" vertical="center"/>
    </xf>
    <xf numFmtId="0" fontId="0" fillId="10" borderId="1" xfId="0" applyFill="1" applyBorder="1" applyAlignment="1">
      <alignment vertical="center"/>
    </xf>
    <xf numFmtId="0" fontId="0" fillId="10" borderId="1" xfId="0" applyFill="1" applyBorder="1" applyAlignment="1">
      <alignment horizontal="center" vertical="center"/>
    </xf>
    <xf numFmtId="0" fontId="0" fillId="10" borderId="1" xfId="0" applyFill="1" applyBorder="1" applyAlignment="1">
      <alignment vertical="center" wrapText="1"/>
    </xf>
    <xf numFmtId="0" fontId="0" fillId="12" borderId="1" xfId="0" applyFill="1" applyBorder="1" applyAlignment="1">
      <alignment vertical="center"/>
    </xf>
    <xf numFmtId="0" fontId="0" fillId="12" borderId="1" xfId="0" applyFill="1" applyBorder="1" applyAlignment="1">
      <alignment horizontal="center" vertical="center"/>
    </xf>
    <xf numFmtId="0" fontId="0" fillId="13" borderId="1" xfId="0" applyFill="1" applyBorder="1" applyAlignment="1">
      <alignment vertical="center"/>
    </xf>
    <xf numFmtId="0" fontId="0" fillId="13" borderId="1" xfId="0" applyFill="1" applyBorder="1" applyAlignment="1">
      <alignment horizontal="center" vertical="center"/>
    </xf>
    <xf numFmtId="0" fontId="0" fillId="9" borderId="5" xfId="0" applyFill="1" applyBorder="1" applyAlignment="1">
      <alignment vertical="center"/>
    </xf>
    <xf numFmtId="0" fontId="0" fillId="14" borderId="1" xfId="0" applyFill="1" applyBorder="1" applyAlignment="1">
      <alignment vertical="center"/>
    </xf>
    <xf numFmtId="0" fontId="0" fillId="14" borderId="1" xfId="0" applyFill="1" applyBorder="1" applyAlignment="1">
      <alignment horizontal="center" vertical="center"/>
    </xf>
    <xf numFmtId="0" fontId="0" fillId="0" borderId="0" xfId="0" applyFont="1" applyFill="1" applyBorder="1" applyAlignment="1">
      <alignment horizontal="center" vertical="center" wrapText="1"/>
    </xf>
    <xf numFmtId="164" fontId="0"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xf>
    <xf numFmtId="164" fontId="0" fillId="0" borderId="0" xfId="0" applyNumberFormat="1"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Border="1"/>
    <xf numFmtId="0" fontId="0" fillId="0" borderId="7" xfId="0" applyFont="1" applyFill="1" applyBorder="1" applyAlignment="1">
      <alignment vertical="center"/>
    </xf>
    <xf numFmtId="0" fontId="0" fillId="0" borderId="2" xfId="0" applyFont="1" applyFill="1" applyBorder="1" applyAlignment="1">
      <alignment vertical="center"/>
    </xf>
    <xf numFmtId="0" fontId="0" fillId="0" borderId="9" xfId="0" applyBorder="1"/>
    <xf numFmtId="0" fontId="4" fillId="0" borderId="10" xfId="0" applyFont="1" applyBorder="1" applyAlignment="1">
      <alignment horizontal="center" vertical="center"/>
    </xf>
    <xf numFmtId="0" fontId="4" fillId="15" borderId="10" xfId="0" applyFont="1" applyFill="1" applyBorder="1" applyAlignment="1">
      <alignment horizontal="center" vertical="center"/>
    </xf>
    <xf numFmtId="0" fontId="0" fillId="12" borderId="5" xfId="0" applyFont="1" applyFill="1" applyBorder="1" applyAlignment="1">
      <alignment vertical="center" wrapText="1"/>
    </xf>
    <xf numFmtId="0" fontId="0" fillId="12" borderId="5" xfId="0" applyFont="1" applyFill="1" applyBorder="1" applyAlignment="1">
      <alignment vertical="center"/>
    </xf>
    <xf numFmtId="0" fontId="0" fillId="12" borderId="6" xfId="0" applyFont="1" applyFill="1" applyBorder="1" applyAlignment="1">
      <alignment vertical="center"/>
    </xf>
    <xf numFmtId="0" fontId="4" fillId="15" borderId="1" xfId="0" applyFont="1" applyFill="1" applyBorder="1" applyAlignment="1">
      <alignment horizontal="center" vertical="center"/>
    </xf>
    <xf numFmtId="0" fontId="4" fillId="15" borderId="11" xfId="0" applyFont="1" applyFill="1" applyBorder="1" applyAlignment="1">
      <alignment horizontal="center" vertical="center"/>
    </xf>
    <xf numFmtId="2" fontId="0" fillId="12" borderId="1" xfId="0" applyNumberFormat="1" applyFont="1" applyFill="1" applyBorder="1" applyAlignment="1">
      <alignment vertical="center"/>
    </xf>
    <xf numFmtId="0" fontId="0" fillId="0" borderId="0" xfId="0" applyBorder="1"/>
    <xf numFmtId="0" fontId="0" fillId="0" borderId="8" xfId="1" applyNumberFormat="1" applyFont="1" applyBorder="1"/>
    <xf numFmtId="0" fontId="0" fillId="0" borderId="3" xfId="0" applyFont="1" applyFill="1" applyBorder="1" applyAlignment="1">
      <alignment horizontal="center" vertical="center"/>
    </xf>
    <xf numFmtId="164" fontId="0" fillId="0" borderId="3" xfId="0" applyNumberFormat="1" applyFont="1" applyFill="1" applyBorder="1" applyAlignment="1">
      <alignment horizontal="center" vertical="center"/>
    </xf>
    <xf numFmtId="0" fontId="0" fillId="0" borderId="3" xfId="0" applyBorder="1"/>
    <xf numFmtId="0" fontId="0" fillId="0" borderId="9" xfId="1" applyNumberFormat="1" applyFont="1" applyBorder="1"/>
    <xf numFmtId="0" fontId="1" fillId="0" borderId="12" xfId="0" applyFont="1" applyBorder="1" applyAlignment="1">
      <alignment horizontal="center" vertical="center"/>
    </xf>
    <xf numFmtId="165" fontId="1" fillId="0" borderId="12" xfId="1" applyNumberFormat="1" applyFont="1" applyBorder="1" applyAlignment="1">
      <alignment horizontal="center" vertical="center"/>
    </xf>
    <xf numFmtId="9" fontId="1" fillId="0" borderId="11" xfId="1" applyFont="1" applyBorder="1" applyAlignment="1">
      <alignment horizontal="center" vertical="center"/>
    </xf>
    <xf numFmtId="0" fontId="1" fillId="0" borderId="10" xfId="0" applyFont="1" applyFill="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164" fontId="1" fillId="0" borderId="12" xfId="0" applyNumberFormat="1" applyFont="1" applyBorder="1" applyAlignment="1">
      <alignment horizontal="center" vertical="center"/>
    </xf>
    <xf numFmtId="2" fontId="1" fillId="0" borderId="12" xfId="0" applyNumberFormat="1" applyFont="1" applyBorder="1" applyAlignment="1">
      <alignment horizontal="center" vertical="center"/>
    </xf>
    <xf numFmtId="0" fontId="2" fillId="7" borderId="2" xfId="0" applyFont="1" applyFill="1" applyBorder="1" applyAlignment="1">
      <alignment vertical="center"/>
    </xf>
    <xf numFmtId="0" fontId="2" fillId="7" borderId="3" xfId="0" applyFont="1" applyFill="1" applyBorder="1" applyAlignment="1">
      <alignment vertical="center"/>
    </xf>
    <xf numFmtId="0" fontId="0" fillId="10" borderId="1" xfId="0" applyFont="1" applyFill="1" applyBorder="1" applyAlignment="1">
      <alignment vertical="center"/>
    </xf>
    <xf numFmtId="0" fontId="0" fillId="12" borderId="1" xfId="0" applyFont="1" applyFill="1" applyBorder="1" applyAlignment="1">
      <alignment vertical="center"/>
    </xf>
    <xf numFmtId="0" fontId="0" fillId="10" borderId="4" xfId="0" applyFont="1" applyFill="1" applyBorder="1" applyAlignment="1">
      <alignment vertical="center" wrapText="1"/>
    </xf>
    <xf numFmtId="0" fontId="1" fillId="16" borderId="4" xfId="0" applyFont="1" applyFill="1" applyBorder="1" applyAlignment="1">
      <alignment vertical="center" wrapText="1"/>
    </xf>
    <xf numFmtId="0" fontId="0" fillId="16" borderId="4" xfId="0" applyFont="1" applyFill="1" applyBorder="1" applyAlignment="1">
      <alignment vertical="center" wrapText="1"/>
    </xf>
    <xf numFmtId="0" fontId="1" fillId="17" borderId="4" xfId="0" applyFont="1" applyFill="1" applyBorder="1" applyAlignment="1">
      <alignment vertical="center" wrapText="1"/>
    </xf>
    <xf numFmtId="0" fontId="0" fillId="17" borderId="4" xfId="0" applyFont="1" applyFill="1" applyBorder="1" applyAlignment="1">
      <alignment vertical="center" wrapText="1"/>
    </xf>
    <xf numFmtId="0" fontId="1" fillId="17" borderId="13" xfId="0" applyFont="1" applyFill="1" applyBorder="1" applyAlignment="1">
      <alignment vertical="center" wrapText="1"/>
    </xf>
    <xf numFmtId="0" fontId="0" fillId="17" borderId="13" xfId="0" applyFont="1" applyFill="1" applyBorder="1" applyAlignment="1">
      <alignment vertical="center" wrapText="1"/>
    </xf>
    <xf numFmtId="0" fontId="1" fillId="18" borderId="4" xfId="0" applyFont="1" applyFill="1" applyBorder="1" applyAlignment="1">
      <alignment vertical="center" wrapText="1"/>
    </xf>
    <xf numFmtId="0" fontId="0" fillId="18" borderId="4" xfId="0" applyFont="1" applyFill="1" applyBorder="1" applyAlignment="1">
      <alignment vertical="center" wrapText="1"/>
    </xf>
    <xf numFmtId="0" fontId="1" fillId="18" borderId="1" xfId="0" applyFont="1" applyFill="1" applyBorder="1" applyAlignment="1">
      <alignment vertical="center" wrapText="1"/>
    </xf>
    <xf numFmtId="0" fontId="0" fillId="18" borderId="1" xfId="0" applyFont="1" applyFill="1" applyBorder="1" applyAlignment="1">
      <alignment vertical="center" wrapText="1"/>
    </xf>
    <xf numFmtId="0" fontId="0" fillId="16" borderId="1" xfId="0" applyFill="1" applyBorder="1" applyAlignment="1">
      <alignment vertical="center"/>
    </xf>
    <xf numFmtId="0" fontId="0" fillId="16" borderId="1" xfId="0" applyFill="1" applyBorder="1" applyAlignment="1">
      <alignment vertical="center" wrapText="1"/>
    </xf>
    <xf numFmtId="0" fontId="0" fillId="16" borderId="1" xfId="0" applyFont="1" applyFill="1" applyBorder="1" applyAlignment="1">
      <alignment vertical="center"/>
    </xf>
    <xf numFmtId="0" fontId="0" fillId="16" borderId="1" xfId="0" applyFont="1" applyFill="1" applyBorder="1" applyAlignment="1">
      <alignment vertical="center" wrapText="1"/>
    </xf>
    <xf numFmtId="0" fontId="1" fillId="16" borderId="1" xfId="0" applyFont="1" applyFill="1" applyBorder="1" applyAlignment="1">
      <alignment vertical="center" wrapText="1"/>
    </xf>
    <xf numFmtId="0" fontId="1" fillId="17" borderId="1" xfId="0" applyFont="1" applyFill="1" applyBorder="1" applyAlignment="1">
      <alignment vertical="center" wrapText="1"/>
    </xf>
    <xf numFmtId="0" fontId="0" fillId="17" borderId="1" xfId="0" applyFont="1" applyFill="1" applyBorder="1" applyAlignment="1">
      <alignment vertical="center" wrapText="1"/>
    </xf>
    <xf numFmtId="0" fontId="1" fillId="8" borderId="1" xfId="0" applyFont="1" applyFill="1" applyBorder="1" applyAlignment="1">
      <alignment vertical="center" wrapText="1"/>
    </xf>
    <xf numFmtId="0" fontId="1" fillId="19" borderId="4" xfId="0" applyFont="1" applyFill="1" applyBorder="1" applyAlignment="1">
      <alignment vertical="center"/>
    </xf>
    <xf numFmtId="0" fontId="0" fillId="19" borderId="1" xfId="0" applyFill="1" applyBorder="1" applyAlignment="1">
      <alignment vertical="center"/>
    </xf>
    <xf numFmtId="0" fontId="1" fillId="19" borderId="1" xfId="0" applyFont="1" applyFill="1" applyBorder="1" applyAlignment="1">
      <alignment vertical="center"/>
    </xf>
    <xf numFmtId="0" fontId="1" fillId="3" borderId="1" xfId="0" applyFont="1" applyFill="1" applyBorder="1" applyAlignment="1">
      <alignment vertical="center"/>
    </xf>
    <xf numFmtId="0" fontId="0" fillId="0" borderId="0" xfId="0" applyAlignment="1">
      <alignment horizontal="left" vertical="top" wrapText="1"/>
    </xf>
    <xf numFmtId="0" fontId="2" fillId="7" borderId="2" xfId="0" applyFont="1" applyFill="1" applyBorder="1" applyAlignment="1">
      <alignment horizontal="center" vertical="center"/>
    </xf>
    <xf numFmtId="0" fontId="2" fillId="7" borderId="3" xfId="0" applyFont="1"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xf>
    <xf numFmtId="0" fontId="0" fillId="11" borderId="6" xfId="0" applyFill="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5" borderId="4" xfId="0" applyFont="1" applyFill="1" applyBorder="1" applyAlignment="1">
      <alignment horizontal="center" vertical="center" wrapText="1"/>
    </xf>
    <xf numFmtId="0" fontId="1" fillId="5" borderId="5" xfId="0" applyFont="1" applyFill="1" applyBorder="1" applyAlignment="1">
      <alignment horizontal="center" vertical="center" wrapText="1"/>
    </xf>
    <xf numFmtId="0" fontId="1" fillId="5" borderId="6"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1" fillId="8" borderId="5" xfId="0" applyFont="1" applyFill="1" applyBorder="1" applyAlignment="1">
      <alignment horizontal="center" vertical="center" wrapText="1"/>
    </xf>
    <xf numFmtId="0" fontId="1" fillId="8" borderId="6" xfId="0" applyFont="1" applyFill="1" applyBorder="1" applyAlignment="1">
      <alignment horizontal="center" vertical="center" wrapText="1"/>
    </xf>
    <xf numFmtId="0" fontId="1" fillId="4" borderId="4" xfId="0" applyFont="1" applyFill="1" applyBorder="1" applyAlignment="1">
      <alignment horizontal="center" vertical="center"/>
    </xf>
    <xf numFmtId="0" fontId="1" fillId="4" borderId="5" xfId="0" applyFont="1" applyFill="1" applyBorder="1" applyAlignment="1">
      <alignment horizontal="center" vertical="center"/>
    </xf>
    <xf numFmtId="0" fontId="1" fillId="4" borderId="6"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6"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1" fillId="7" borderId="6" xfId="0" applyFont="1" applyFill="1" applyBorder="1" applyAlignment="1">
      <alignment horizontal="center" vertical="center"/>
    </xf>
    <xf numFmtId="0" fontId="1" fillId="9" borderId="4" xfId="0" applyFont="1"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10" sqref="A10"/>
    </sheetView>
  </sheetViews>
  <sheetFormatPr baseColWidth="10" defaultColWidth="11.42578125" defaultRowHeight="15" x14ac:dyDescent="0.25"/>
  <cols>
    <col min="1" max="1" width="32.5703125" bestFit="1" customWidth="1"/>
    <col min="2" max="2" width="10.28515625" bestFit="1" customWidth="1"/>
    <col min="3" max="3" width="15.42578125" bestFit="1" customWidth="1"/>
    <col min="4" max="4" width="8.5703125" bestFit="1" customWidth="1"/>
    <col min="5" max="5" width="16.85546875" bestFit="1" customWidth="1"/>
    <col min="6" max="6" width="14.28515625" bestFit="1" customWidth="1"/>
  </cols>
  <sheetData>
    <row r="1" spans="1:6" ht="18.75" x14ac:dyDescent="0.25">
      <c r="A1" s="67" t="s">
        <v>218</v>
      </c>
      <c r="B1" s="85" t="s">
        <v>219</v>
      </c>
      <c r="C1" s="85" t="s">
        <v>217</v>
      </c>
      <c r="D1" s="85" t="s">
        <v>220</v>
      </c>
      <c r="E1" s="85" t="s">
        <v>226</v>
      </c>
      <c r="F1" s="86" t="s">
        <v>222</v>
      </c>
    </row>
    <row r="2" spans="1:6" x14ac:dyDescent="0.25">
      <c r="A2" s="62" t="s">
        <v>153</v>
      </c>
      <c r="B2" s="58">
        <f>COUNTIF(Unificado!A:A,Resumen!A2)</f>
        <v>7</v>
      </c>
      <c r="C2" s="58">
        <f>SUMIF(Unificado!A:A,Resumen!A2,Unificado!F:F)</f>
        <v>10</v>
      </c>
      <c r="D2" s="59">
        <f>C2/B2</f>
        <v>1.4285714285714286</v>
      </c>
      <c r="E2" s="75">
        <f>SUMIF(Unificado!A:A,Resumen!A2,Unificado!H:H)</f>
        <v>16</v>
      </c>
      <c r="F2" s="76">
        <f>SUMIF(Unificado!A:A,Resumen!A2,Unificado!G:G)</f>
        <v>18</v>
      </c>
    </row>
    <row r="3" spans="1:6" x14ac:dyDescent="0.25">
      <c r="A3" s="62" t="s">
        <v>194</v>
      </c>
      <c r="B3" s="58">
        <f>COUNTIF(Unificado!A:A,Resumen!A3)</f>
        <v>8</v>
      </c>
      <c r="C3" s="58">
        <f>SUMIF(Unificado!A:A,Resumen!A3,Unificado!F:F)</f>
        <v>12</v>
      </c>
      <c r="D3" s="59">
        <f t="shared" ref="D3:D10" si="0">C3/B3</f>
        <v>1.5</v>
      </c>
      <c r="E3" s="75">
        <f>SUMIF(Unificado!A:A,Resumen!A3,Unificado!H:H)</f>
        <v>18</v>
      </c>
      <c r="F3" s="76">
        <f>SUMIF(Unificado!A:A,Resumen!A3,Unificado!G:G)</f>
        <v>21</v>
      </c>
    </row>
    <row r="4" spans="1:6" x14ac:dyDescent="0.25">
      <c r="A4" s="62" t="s">
        <v>80</v>
      </c>
      <c r="B4" s="58">
        <f>COUNTIF(Unificado!A:A,Resumen!A4)</f>
        <v>5</v>
      </c>
      <c r="C4" s="58">
        <f>SUMIF(Unificado!A:A,Resumen!A4,Unificado!F:F)</f>
        <v>10</v>
      </c>
      <c r="D4" s="59">
        <f t="shared" si="0"/>
        <v>2</v>
      </c>
      <c r="E4" s="75">
        <f>SUMIF(Unificado!A:A,Resumen!A4,Unificado!H:H)</f>
        <v>11</v>
      </c>
      <c r="F4" s="76">
        <f>SUMIF(Unificado!A:A,Resumen!A4,Unificado!G:G)</f>
        <v>15</v>
      </c>
    </row>
    <row r="5" spans="1:6" x14ac:dyDescent="0.25">
      <c r="A5" s="62" t="s">
        <v>79</v>
      </c>
      <c r="B5" s="58">
        <f>COUNTIF(Unificado!A:A,Resumen!A5)</f>
        <v>3</v>
      </c>
      <c r="C5" s="58">
        <f>SUMIF(Unificado!A:A,Resumen!A5,Unificado!F:F)</f>
        <v>6</v>
      </c>
      <c r="D5" s="59">
        <f t="shared" si="0"/>
        <v>2</v>
      </c>
      <c r="E5" s="75">
        <f>SUMIF(Unificado!A:A,Resumen!A5,Unificado!H:H)</f>
        <v>9</v>
      </c>
      <c r="F5" s="76">
        <f>SUMIF(Unificado!A:A,Resumen!A5,Unificado!G:G)</f>
        <v>9</v>
      </c>
    </row>
    <row r="6" spans="1:6" x14ac:dyDescent="0.25">
      <c r="A6" s="64" t="s">
        <v>26</v>
      </c>
      <c r="B6" s="60">
        <f>COUNTIF(Unificado!A:A,Resumen!A6)</f>
        <v>19</v>
      </c>
      <c r="C6" s="60">
        <f>SUMIF(Unificado!A:A,Resumen!A6,Unificado!F:F)</f>
        <v>27</v>
      </c>
      <c r="D6" s="61">
        <f t="shared" si="0"/>
        <v>1.4210526315789473</v>
      </c>
      <c r="E6" s="75">
        <f>SUMIF(Unificado!A:A,Resumen!A6,Unificado!H:H)</f>
        <v>55</v>
      </c>
      <c r="F6" s="76">
        <f>SUMIF(Unificado!A:A,Resumen!A6,Unificado!G:G)</f>
        <v>57</v>
      </c>
    </row>
    <row r="7" spans="1:6" x14ac:dyDescent="0.25">
      <c r="A7" s="64" t="s">
        <v>27</v>
      </c>
      <c r="B7" s="60">
        <f>COUNTIF(Unificado!A:A,Resumen!A7)</f>
        <v>11</v>
      </c>
      <c r="C7" s="60">
        <f>SUMIF(Unificado!A:A,Resumen!A7,Unificado!F:F)</f>
        <v>17</v>
      </c>
      <c r="D7" s="61">
        <f t="shared" si="0"/>
        <v>1.5454545454545454</v>
      </c>
      <c r="E7" s="75">
        <f>SUMIF(Unificado!A:A,Resumen!A7,Unificado!H:H)</f>
        <v>30</v>
      </c>
      <c r="F7" s="76">
        <f>SUMIF(Unificado!A:A,Resumen!A7,Unificado!G:G)</f>
        <v>33</v>
      </c>
    </row>
    <row r="8" spans="1:6" x14ac:dyDescent="0.25">
      <c r="A8" s="64" t="s">
        <v>28</v>
      </c>
      <c r="B8" s="60">
        <f>COUNTIF(Unificado!A:A,Resumen!A8)</f>
        <v>4</v>
      </c>
      <c r="C8" s="60">
        <f>SUMIF(Unificado!A:A,Resumen!A8,Unificado!F:F)</f>
        <v>4</v>
      </c>
      <c r="D8" s="61">
        <f t="shared" si="0"/>
        <v>1</v>
      </c>
      <c r="E8" s="75">
        <f>SUMIF(Unificado!A:A,Resumen!A8,Unificado!H:H)</f>
        <v>11</v>
      </c>
      <c r="F8" s="76">
        <f>SUMIF(Unificado!A:A,Resumen!A8,Unificado!G:G)</f>
        <v>12</v>
      </c>
    </row>
    <row r="9" spans="1:6" x14ac:dyDescent="0.25">
      <c r="A9" s="64" t="s">
        <v>136</v>
      </c>
      <c r="B9" s="60">
        <f>COUNTIF(Unificado!A:A,Resumen!A9)</f>
        <v>15</v>
      </c>
      <c r="C9" s="60">
        <f>SUMIF(Unificado!A:A,Resumen!A9,Unificado!F:F)</f>
        <v>19</v>
      </c>
      <c r="D9" s="61">
        <f t="shared" si="0"/>
        <v>1.2666666666666666</v>
      </c>
      <c r="E9" s="75">
        <f>SUMIF(Unificado!A:A,Resumen!A9,Unificado!H:H)</f>
        <v>32</v>
      </c>
      <c r="F9" s="76">
        <f>SUMIF(Unificado!A:A,Resumen!A9,Unificado!G:G)</f>
        <v>45</v>
      </c>
    </row>
    <row r="10" spans="1:6" x14ac:dyDescent="0.25">
      <c r="A10" s="65" t="s">
        <v>209</v>
      </c>
      <c r="B10" s="77">
        <f>COUNTIF(Unificado!A:A,Resumen!A10)</f>
        <v>3</v>
      </c>
      <c r="C10" s="77">
        <f>SUMIF(Unificado!A:A,Resumen!A10,Unificado!F:F)</f>
        <v>4</v>
      </c>
      <c r="D10" s="78">
        <f t="shared" si="0"/>
        <v>1.3333333333333333</v>
      </c>
      <c r="E10" s="79">
        <f>SUMIF(Unificado!A:A,Resumen!A10,Unificado!H:H)</f>
        <v>9</v>
      </c>
      <c r="F10" s="80">
        <f>SUMIF(Unificado!A:A,Resumen!A10,Unificado!G:G)</f>
        <v>9</v>
      </c>
    </row>
    <row r="11" spans="1:6" x14ac:dyDescent="0.25">
      <c r="A11" s="84" t="s">
        <v>225</v>
      </c>
      <c r="B11" s="81">
        <f t="shared" ref="B11" si="1">SUM(B2:B10)</f>
        <v>75</v>
      </c>
      <c r="C11" s="88">
        <f>SUM(C2:C10)/(B11*3)</f>
        <v>0.48444444444444446</v>
      </c>
      <c r="D11" s="87">
        <f>SUM(C2:C10)/(B11)</f>
        <v>1.4533333333333334</v>
      </c>
      <c r="E11" s="82">
        <f>SUM(E2:E10)/(3*B11)</f>
        <v>0.84888888888888892</v>
      </c>
      <c r="F11" s="83">
        <f>SUM(F2:F10)/(3*B11)</f>
        <v>0.97333333333333338</v>
      </c>
    </row>
    <row r="14" spans="1:6" ht="15" customHeight="1" x14ac:dyDescent="0.25">
      <c r="A14" s="116" t="s">
        <v>230</v>
      </c>
      <c r="B14" s="116"/>
      <c r="C14" s="116"/>
      <c r="D14" s="116"/>
      <c r="E14" s="116"/>
      <c r="F14" s="116"/>
    </row>
    <row r="15" spans="1:6" x14ac:dyDescent="0.25">
      <c r="A15" s="116"/>
      <c r="B15" s="116"/>
      <c r="C15" s="116"/>
      <c r="D15" s="116"/>
      <c r="E15" s="116"/>
      <c r="F15" s="116"/>
    </row>
    <row r="16" spans="1:6" x14ac:dyDescent="0.25">
      <c r="A16" s="116"/>
      <c r="B16" s="116"/>
      <c r="C16" s="116"/>
      <c r="D16" s="116"/>
      <c r="E16" s="116"/>
      <c r="F16" s="116"/>
    </row>
    <row r="17" spans="1:6" x14ac:dyDescent="0.25">
      <c r="A17" s="116"/>
      <c r="B17" s="116"/>
      <c r="C17" s="116"/>
      <c r="D17" s="116"/>
      <c r="E17" s="116"/>
      <c r="F17" s="116"/>
    </row>
    <row r="18" spans="1:6" x14ac:dyDescent="0.25">
      <c r="A18" s="116"/>
      <c r="B18" s="116"/>
      <c r="C18" s="116"/>
      <c r="D18" s="116"/>
      <c r="E18" s="116"/>
      <c r="F18" s="116"/>
    </row>
    <row r="19" spans="1:6" x14ac:dyDescent="0.25">
      <c r="A19" s="116"/>
      <c r="B19" s="116"/>
      <c r="C19" s="116"/>
      <c r="D19" s="116"/>
      <c r="E19" s="116"/>
      <c r="F19" s="116"/>
    </row>
    <row r="20" spans="1:6" x14ac:dyDescent="0.25">
      <c r="A20" s="116"/>
      <c r="B20" s="116"/>
      <c r="C20" s="116"/>
      <c r="D20" s="116"/>
      <c r="E20" s="116"/>
      <c r="F20" s="116"/>
    </row>
    <row r="21" spans="1:6" x14ac:dyDescent="0.25">
      <c r="A21" s="116"/>
      <c r="B21" s="116"/>
      <c r="C21" s="116"/>
      <c r="D21" s="116"/>
      <c r="E21" s="116"/>
      <c r="F21" s="116"/>
    </row>
    <row r="22" spans="1:6" ht="45" customHeight="1" x14ac:dyDescent="0.25">
      <c r="A22" s="116"/>
      <c r="B22" s="116"/>
      <c r="C22" s="116"/>
      <c r="D22" s="116"/>
      <c r="E22" s="116"/>
      <c r="F22" s="116"/>
    </row>
  </sheetData>
  <mergeCells count="1">
    <mergeCell ref="A14: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opLeftCell="A61" workbookViewId="0">
      <selection activeCell="B75" sqref="B75"/>
    </sheetView>
  </sheetViews>
  <sheetFormatPr baseColWidth="10" defaultColWidth="11.42578125" defaultRowHeight="15" x14ac:dyDescent="0.25"/>
  <cols>
    <col min="1" max="1" width="34.85546875" style="39" customWidth="1"/>
    <col min="2" max="2" width="45" style="39" bestFit="1" customWidth="1"/>
    <col min="3" max="3" width="15.28515625" style="39" bestFit="1" customWidth="1"/>
    <col min="4" max="4" width="27" style="39" bestFit="1" customWidth="1"/>
    <col min="5" max="5" width="13.85546875" style="45" bestFit="1" customWidth="1"/>
    <col min="6" max="6" width="16.85546875" style="45" bestFit="1" customWidth="1"/>
    <col min="7" max="7" width="15.7109375" style="45" bestFit="1" customWidth="1"/>
    <col min="8" max="8" width="15.7109375" style="45" customWidth="1"/>
    <col min="9" max="9" width="92.85546875" style="39" bestFit="1" customWidth="1"/>
    <col min="10" max="16384" width="11.42578125" style="39"/>
  </cols>
  <sheetData>
    <row r="1" spans="1:9" ht="15.75" x14ac:dyDescent="0.25">
      <c r="A1" s="117" t="s">
        <v>0</v>
      </c>
      <c r="B1" s="118"/>
      <c r="C1" s="118"/>
      <c r="D1" s="118"/>
      <c r="E1" s="118"/>
      <c r="F1" s="118"/>
      <c r="G1" s="118"/>
      <c r="H1" s="118"/>
      <c r="I1" s="118"/>
    </row>
    <row r="2" spans="1:9" x14ac:dyDescent="0.25">
      <c r="A2" s="47" t="s">
        <v>1</v>
      </c>
      <c r="B2" s="47" t="s">
        <v>2</v>
      </c>
      <c r="C2" s="47" t="s">
        <v>3</v>
      </c>
      <c r="D2" s="47" t="s">
        <v>70</v>
      </c>
      <c r="E2" s="47" t="s">
        <v>75</v>
      </c>
      <c r="F2" s="47" t="s">
        <v>217</v>
      </c>
      <c r="G2" s="47" t="s">
        <v>222</v>
      </c>
      <c r="H2" s="47" t="s">
        <v>224</v>
      </c>
      <c r="I2" s="47" t="s">
        <v>184</v>
      </c>
    </row>
    <row r="3" spans="1:9" x14ac:dyDescent="0.25">
      <c r="A3" s="26" t="s">
        <v>153</v>
      </c>
      <c r="B3" s="48" t="s">
        <v>154</v>
      </c>
      <c r="C3" s="48" t="s">
        <v>8</v>
      </c>
      <c r="D3" s="48" t="s">
        <v>154</v>
      </c>
      <c r="E3" s="49" t="s">
        <v>76</v>
      </c>
      <c r="F3" s="49">
        <v>1</v>
      </c>
      <c r="G3" s="49">
        <v>3</v>
      </c>
      <c r="H3" s="49">
        <v>2</v>
      </c>
      <c r="I3" s="48" t="s">
        <v>155</v>
      </c>
    </row>
    <row r="4" spans="1:9" x14ac:dyDescent="0.25">
      <c r="A4" s="26" t="s">
        <v>153</v>
      </c>
      <c r="B4" s="48" t="s">
        <v>185</v>
      </c>
      <c r="C4" s="48" t="s">
        <v>8</v>
      </c>
      <c r="D4" s="48" t="s">
        <v>185</v>
      </c>
      <c r="E4" s="49" t="s">
        <v>76</v>
      </c>
      <c r="F4" s="49">
        <v>1</v>
      </c>
      <c r="G4" s="49">
        <v>3</v>
      </c>
      <c r="H4" s="49">
        <v>2</v>
      </c>
      <c r="I4" s="48" t="s">
        <v>186</v>
      </c>
    </row>
    <row r="5" spans="1:9" x14ac:dyDescent="0.25">
      <c r="A5" s="26" t="s">
        <v>153</v>
      </c>
      <c r="B5" s="48" t="s">
        <v>84</v>
      </c>
      <c r="C5" s="48" t="s">
        <v>71</v>
      </c>
      <c r="D5" s="48" t="s">
        <v>187</v>
      </c>
      <c r="E5" s="49" t="s">
        <v>74</v>
      </c>
      <c r="F5" s="49">
        <v>2</v>
      </c>
      <c r="G5" s="49">
        <v>3</v>
      </c>
      <c r="H5" s="49">
        <v>3</v>
      </c>
      <c r="I5" s="48" t="s">
        <v>188</v>
      </c>
    </row>
    <row r="6" spans="1:9" x14ac:dyDescent="0.25">
      <c r="A6" s="26" t="s">
        <v>153</v>
      </c>
      <c r="B6" s="50" t="s">
        <v>73</v>
      </c>
      <c r="C6" s="48" t="s">
        <v>71</v>
      </c>
      <c r="D6" s="48" t="s">
        <v>190</v>
      </c>
      <c r="E6" s="49" t="s">
        <v>74</v>
      </c>
      <c r="F6" s="49">
        <v>1</v>
      </c>
      <c r="G6" s="49">
        <v>3</v>
      </c>
      <c r="H6" s="49">
        <v>3</v>
      </c>
      <c r="I6" s="48" t="s">
        <v>189</v>
      </c>
    </row>
    <row r="7" spans="1:9" x14ac:dyDescent="0.25">
      <c r="A7" s="26" t="s">
        <v>153</v>
      </c>
      <c r="B7" s="48" t="s">
        <v>101</v>
      </c>
      <c r="C7" s="48" t="s">
        <v>90</v>
      </c>
      <c r="D7" s="48" t="s">
        <v>103</v>
      </c>
      <c r="E7" s="49" t="s">
        <v>76</v>
      </c>
      <c r="F7" s="49">
        <v>1</v>
      </c>
      <c r="G7" s="49">
        <v>3</v>
      </c>
      <c r="H7" s="49">
        <v>3</v>
      </c>
      <c r="I7" s="48" t="s">
        <v>191</v>
      </c>
    </row>
    <row r="8" spans="1:9" x14ac:dyDescent="0.25">
      <c r="A8" s="26" t="s">
        <v>153</v>
      </c>
      <c r="B8" s="48" t="s">
        <v>7</v>
      </c>
      <c r="C8" s="48" t="s">
        <v>8</v>
      </c>
      <c r="D8" s="48" t="s">
        <v>192</v>
      </c>
      <c r="E8" s="49" t="s">
        <v>76</v>
      </c>
      <c r="F8" s="49">
        <v>1</v>
      </c>
      <c r="G8" s="49">
        <v>3</v>
      </c>
      <c r="H8" s="49">
        <v>3</v>
      </c>
      <c r="I8" s="48" t="s">
        <v>193</v>
      </c>
    </row>
    <row r="9" spans="1:9" x14ac:dyDescent="0.25">
      <c r="A9" s="26" t="s">
        <v>153</v>
      </c>
      <c r="B9" s="48" t="s">
        <v>229</v>
      </c>
      <c r="C9" s="48" t="s">
        <v>227</v>
      </c>
      <c r="D9" s="48" t="s">
        <v>228</v>
      </c>
      <c r="E9" s="49" t="s">
        <v>74</v>
      </c>
      <c r="F9" s="49">
        <v>3</v>
      </c>
      <c r="G9" s="49">
        <v>0</v>
      </c>
      <c r="H9" s="49">
        <v>0</v>
      </c>
      <c r="I9" s="48"/>
    </row>
    <row r="10" spans="1:9" x14ac:dyDescent="0.25">
      <c r="A10" s="27" t="s">
        <v>194</v>
      </c>
      <c r="B10" s="51" t="s">
        <v>154</v>
      </c>
      <c r="C10" s="51" t="s">
        <v>8</v>
      </c>
      <c r="D10" s="51" t="s">
        <v>154</v>
      </c>
      <c r="E10" s="52" t="s">
        <v>76</v>
      </c>
      <c r="F10" s="52">
        <v>1</v>
      </c>
      <c r="G10" s="52">
        <v>3</v>
      </c>
      <c r="H10" s="52">
        <v>2</v>
      </c>
      <c r="I10" s="51" t="s">
        <v>155</v>
      </c>
    </row>
    <row r="11" spans="1:9" x14ac:dyDescent="0.25">
      <c r="A11" s="27" t="s">
        <v>194</v>
      </c>
      <c r="B11" s="51" t="s">
        <v>185</v>
      </c>
      <c r="C11" s="51" t="s">
        <v>8</v>
      </c>
      <c r="D11" s="51" t="s">
        <v>185</v>
      </c>
      <c r="E11" s="52" t="s">
        <v>76</v>
      </c>
      <c r="F11" s="52">
        <v>1</v>
      </c>
      <c r="G11" s="52">
        <v>3</v>
      </c>
      <c r="H11" s="52">
        <v>2</v>
      </c>
      <c r="I11" s="51" t="s">
        <v>186</v>
      </c>
    </row>
    <row r="12" spans="1:9" x14ac:dyDescent="0.25">
      <c r="A12" s="27" t="s">
        <v>194</v>
      </c>
      <c r="B12" s="51" t="s">
        <v>195</v>
      </c>
      <c r="C12" s="51" t="s">
        <v>196</v>
      </c>
      <c r="D12" s="51" t="s">
        <v>197</v>
      </c>
      <c r="E12" s="52" t="s">
        <v>74</v>
      </c>
      <c r="F12" s="52">
        <v>2</v>
      </c>
      <c r="G12" s="52">
        <v>3</v>
      </c>
      <c r="H12" s="52">
        <v>3</v>
      </c>
      <c r="I12" s="51" t="s">
        <v>198</v>
      </c>
    </row>
    <row r="13" spans="1:9" x14ac:dyDescent="0.25">
      <c r="A13" s="27" t="s">
        <v>194</v>
      </c>
      <c r="B13" s="51" t="s">
        <v>199</v>
      </c>
      <c r="C13" s="51" t="s">
        <v>71</v>
      </c>
      <c r="D13" s="51" t="s">
        <v>200</v>
      </c>
      <c r="E13" s="52" t="s">
        <v>74</v>
      </c>
      <c r="F13" s="52">
        <v>1</v>
      </c>
      <c r="G13" s="52">
        <v>3</v>
      </c>
      <c r="H13" s="52">
        <v>3</v>
      </c>
      <c r="I13" s="51" t="s">
        <v>201</v>
      </c>
    </row>
    <row r="14" spans="1:9" x14ac:dyDescent="0.25">
      <c r="A14" s="27" t="s">
        <v>194</v>
      </c>
      <c r="B14" s="51" t="s">
        <v>73</v>
      </c>
      <c r="C14" s="51" t="s">
        <v>71</v>
      </c>
      <c r="D14" s="51" t="s">
        <v>73</v>
      </c>
      <c r="E14" s="52" t="s">
        <v>74</v>
      </c>
      <c r="F14" s="52">
        <v>2</v>
      </c>
      <c r="G14" s="52">
        <v>3</v>
      </c>
      <c r="H14" s="52">
        <v>2</v>
      </c>
      <c r="I14" s="51" t="s">
        <v>202</v>
      </c>
    </row>
    <row r="15" spans="1:9" x14ac:dyDescent="0.25">
      <c r="A15" s="27" t="s">
        <v>194</v>
      </c>
      <c r="B15" s="51" t="s">
        <v>101</v>
      </c>
      <c r="C15" s="51" t="s">
        <v>90</v>
      </c>
      <c r="D15" s="51" t="s">
        <v>103</v>
      </c>
      <c r="E15" s="52" t="s">
        <v>76</v>
      </c>
      <c r="F15" s="52">
        <v>1</v>
      </c>
      <c r="G15" s="52">
        <v>3</v>
      </c>
      <c r="H15" s="52">
        <v>3</v>
      </c>
      <c r="I15" s="51" t="s">
        <v>108</v>
      </c>
    </row>
    <row r="16" spans="1:9" x14ac:dyDescent="0.25">
      <c r="A16" s="27" t="s">
        <v>194</v>
      </c>
      <c r="B16" s="51" t="s">
        <v>7</v>
      </c>
      <c r="C16" s="51" t="s">
        <v>8</v>
      </c>
      <c r="D16" s="51" t="s">
        <v>192</v>
      </c>
      <c r="E16" s="52" t="s">
        <v>76</v>
      </c>
      <c r="F16" s="52">
        <v>1</v>
      </c>
      <c r="G16" s="52">
        <v>3</v>
      </c>
      <c r="H16" s="52">
        <v>3</v>
      </c>
      <c r="I16" s="51" t="s">
        <v>203</v>
      </c>
    </row>
    <row r="17" spans="1:10" x14ac:dyDescent="0.25">
      <c r="A17" s="27" t="s">
        <v>231</v>
      </c>
      <c r="B17" s="51" t="s">
        <v>301</v>
      </c>
      <c r="C17" s="51" t="s">
        <v>70</v>
      </c>
      <c r="D17" s="51" t="s">
        <v>301</v>
      </c>
      <c r="E17" s="52" t="s">
        <v>76</v>
      </c>
      <c r="F17" s="52">
        <v>1</v>
      </c>
      <c r="G17" s="52">
        <v>3</v>
      </c>
      <c r="H17" s="52">
        <v>3</v>
      </c>
      <c r="I17" s="51" t="s">
        <v>300</v>
      </c>
    </row>
    <row r="18" spans="1:10" x14ac:dyDescent="0.25">
      <c r="A18" s="27" t="s">
        <v>194</v>
      </c>
      <c r="B18" s="51" t="s">
        <v>229</v>
      </c>
      <c r="C18" s="51" t="s">
        <v>227</v>
      </c>
      <c r="D18" s="51" t="s">
        <v>228</v>
      </c>
      <c r="E18" s="52" t="s">
        <v>74</v>
      </c>
      <c r="F18" s="52">
        <v>3</v>
      </c>
      <c r="G18" s="52">
        <v>0</v>
      </c>
      <c r="H18" s="52">
        <v>0</v>
      </c>
      <c r="I18" s="51"/>
    </row>
    <row r="19" spans="1:10" x14ac:dyDescent="0.25">
      <c r="A19" s="28" t="s">
        <v>80</v>
      </c>
      <c r="B19" s="53" t="s">
        <v>6</v>
      </c>
      <c r="C19" s="53" t="s">
        <v>71</v>
      </c>
      <c r="D19" s="53" t="s">
        <v>84</v>
      </c>
      <c r="E19" s="54" t="s">
        <v>76</v>
      </c>
      <c r="F19" s="54">
        <v>2</v>
      </c>
      <c r="G19" s="54">
        <v>3</v>
      </c>
      <c r="H19" s="54">
        <v>3</v>
      </c>
      <c r="I19" s="53" t="s">
        <v>160</v>
      </c>
    </row>
    <row r="20" spans="1:10" x14ac:dyDescent="0.25">
      <c r="A20" s="28" t="s">
        <v>80</v>
      </c>
      <c r="B20" s="53" t="s">
        <v>81</v>
      </c>
      <c r="C20" s="53" t="s">
        <v>71</v>
      </c>
      <c r="D20" s="53" t="s">
        <v>81</v>
      </c>
      <c r="E20" s="54" t="s">
        <v>76</v>
      </c>
      <c r="F20" s="54">
        <v>2</v>
      </c>
      <c r="G20" s="54">
        <v>3</v>
      </c>
      <c r="H20" s="54">
        <v>2</v>
      </c>
      <c r="I20" s="53" t="s">
        <v>161</v>
      </c>
    </row>
    <row r="21" spans="1:10" x14ac:dyDescent="0.25">
      <c r="A21" s="28" t="s">
        <v>80</v>
      </c>
      <c r="B21" s="53" t="s">
        <v>77</v>
      </c>
      <c r="C21" s="53" t="s">
        <v>71</v>
      </c>
      <c r="D21" s="53" t="s">
        <v>77</v>
      </c>
      <c r="E21" s="54" t="s">
        <v>76</v>
      </c>
      <c r="F21" s="54">
        <v>2</v>
      </c>
      <c r="G21" s="54">
        <v>3</v>
      </c>
      <c r="H21" s="54">
        <v>2</v>
      </c>
      <c r="I21" s="53" t="s">
        <v>162</v>
      </c>
    </row>
    <row r="22" spans="1:10" x14ac:dyDescent="0.25">
      <c r="A22" s="28" t="s">
        <v>80</v>
      </c>
      <c r="B22" s="53" t="s">
        <v>82</v>
      </c>
      <c r="C22" s="53" t="s">
        <v>71</v>
      </c>
      <c r="D22" s="53" t="s">
        <v>82</v>
      </c>
      <c r="E22" s="54" t="s">
        <v>76</v>
      </c>
      <c r="F22" s="54">
        <v>2</v>
      </c>
      <c r="G22" s="54">
        <v>3</v>
      </c>
      <c r="H22" s="54">
        <v>2</v>
      </c>
      <c r="I22" s="53" t="s">
        <v>163</v>
      </c>
    </row>
    <row r="23" spans="1:10" x14ac:dyDescent="0.25">
      <c r="A23" s="28" t="s">
        <v>80</v>
      </c>
      <c r="B23" s="53" t="s">
        <v>83</v>
      </c>
      <c r="C23" s="53" t="s">
        <v>71</v>
      </c>
      <c r="D23" s="53" t="s">
        <v>83</v>
      </c>
      <c r="E23" s="54" t="s">
        <v>76</v>
      </c>
      <c r="F23" s="54">
        <v>2</v>
      </c>
      <c r="G23" s="54">
        <v>3</v>
      </c>
      <c r="H23" s="54">
        <v>2</v>
      </c>
      <c r="I23" s="53" t="s">
        <v>164</v>
      </c>
    </row>
    <row r="24" spans="1:10" x14ac:dyDescent="0.25">
      <c r="A24" s="29" t="s">
        <v>79</v>
      </c>
      <c r="B24" s="34" t="s">
        <v>85</v>
      </c>
      <c r="C24" s="34" t="s">
        <v>90</v>
      </c>
      <c r="D24" s="34" t="s">
        <v>85</v>
      </c>
      <c r="E24" s="40" t="s">
        <v>76</v>
      </c>
      <c r="F24" s="40">
        <v>2</v>
      </c>
      <c r="G24" s="40">
        <v>3</v>
      </c>
      <c r="H24" s="40">
        <v>3</v>
      </c>
      <c r="I24" s="34" t="s">
        <v>87</v>
      </c>
    </row>
    <row r="25" spans="1:10" x14ac:dyDescent="0.25">
      <c r="A25" s="29" t="s">
        <v>79</v>
      </c>
      <c r="B25" s="34" t="s">
        <v>27</v>
      </c>
      <c r="C25" s="34" t="s">
        <v>90</v>
      </c>
      <c r="D25" s="34" t="s">
        <v>27</v>
      </c>
      <c r="E25" s="40" t="s">
        <v>76</v>
      </c>
      <c r="F25" s="40">
        <v>2</v>
      </c>
      <c r="G25" s="40">
        <v>3</v>
      </c>
      <c r="H25" s="40">
        <v>3</v>
      </c>
      <c r="I25" s="34" t="s">
        <v>88</v>
      </c>
    </row>
    <row r="26" spans="1:10" x14ac:dyDescent="0.25">
      <c r="A26" s="29" t="s">
        <v>79</v>
      </c>
      <c r="B26" s="34" t="s">
        <v>86</v>
      </c>
      <c r="C26" s="34" t="s">
        <v>90</v>
      </c>
      <c r="D26" s="34" t="s">
        <v>86</v>
      </c>
      <c r="E26" s="40" t="s">
        <v>76</v>
      </c>
      <c r="F26" s="40">
        <v>2</v>
      </c>
      <c r="G26" s="40">
        <v>3</v>
      </c>
      <c r="H26" s="40">
        <v>3</v>
      </c>
      <c r="I26" s="34" t="s">
        <v>89</v>
      </c>
    </row>
    <row r="27" spans="1:10" x14ac:dyDescent="0.25">
      <c r="A27" s="30" t="s">
        <v>26</v>
      </c>
      <c r="B27" s="35" t="s">
        <v>91</v>
      </c>
      <c r="C27" s="35" t="s">
        <v>71</v>
      </c>
      <c r="D27" s="41" t="s">
        <v>91</v>
      </c>
      <c r="E27" s="42" t="s">
        <v>74</v>
      </c>
      <c r="F27" s="42">
        <v>3</v>
      </c>
      <c r="G27" s="42">
        <v>3</v>
      </c>
      <c r="H27" s="42">
        <v>3</v>
      </c>
      <c r="I27" s="35" t="s">
        <v>29</v>
      </c>
    </row>
    <row r="28" spans="1:10" ht="30" x14ac:dyDescent="0.25">
      <c r="A28" s="30" t="s">
        <v>26</v>
      </c>
      <c r="B28" s="35" t="s">
        <v>117</v>
      </c>
      <c r="C28" s="35" t="s">
        <v>70</v>
      </c>
      <c r="D28" s="41" t="s">
        <v>120</v>
      </c>
      <c r="E28" s="42" t="s">
        <v>76</v>
      </c>
      <c r="F28" s="42">
        <v>2</v>
      </c>
      <c r="G28" s="42">
        <v>3</v>
      </c>
      <c r="H28" s="42">
        <v>2</v>
      </c>
      <c r="I28" s="35" t="s">
        <v>165</v>
      </c>
      <c r="J28" s="39" t="s">
        <v>119</v>
      </c>
    </row>
    <row r="29" spans="1:10" ht="30" x14ac:dyDescent="0.25">
      <c r="A29" s="30" t="s">
        <v>26</v>
      </c>
      <c r="B29" s="35" t="s">
        <v>118</v>
      </c>
      <c r="C29" s="35" t="s">
        <v>70</v>
      </c>
      <c r="D29" s="41" t="s">
        <v>120</v>
      </c>
      <c r="E29" s="42" t="s">
        <v>76</v>
      </c>
      <c r="F29" s="42">
        <v>2</v>
      </c>
      <c r="G29" s="42">
        <v>3</v>
      </c>
      <c r="H29" s="42">
        <v>2</v>
      </c>
      <c r="I29" s="35" t="s">
        <v>165</v>
      </c>
      <c r="J29" s="55" t="s">
        <v>121</v>
      </c>
    </row>
    <row r="30" spans="1:10" x14ac:dyDescent="0.25">
      <c r="A30" s="30" t="s">
        <v>26</v>
      </c>
      <c r="B30" s="35" t="s">
        <v>30</v>
      </c>
      <c r="C30" s="35" t="s">
        <v>71</v>
      </c>
      <c r="D30" s="41" t="s">
        <v>30</v>
      </c>
      <c r="E30" s="42" t="s">
        <v>74</v>
      </c>
      <c r="F30" s="42">
        <v>1</v>
      </c>
      <c r="G30" s="42">
        <v>3</v>
      </c>
      <c r="H30" s="42">
        <v>3</v>
      </c>
      <c r="I30" s="35" t="s">
        <v>31</v>
      </c>
    </row>
    <row r="31" spans="1:10" ht="30" x14ac:dyDescent="0.25">
      <c r="A31" s="30" t="s">
        <v>26</v>
      </c>
      <c r="B31" s="35" t="s">
        <v>32</v>
      </c>
      <c r="C31" s="35" t="s">
        <v>196</v>
      </c>
      <c r="D31" s="41" t="s">
        <v>95</v>
      </c>
      <c r="E31" s="42" t="s">
        <v>74</v>
      </c>
      <c r="F31" s="42">
        <v>1</v>
      </c>
      <c r="G31" s="42">
        <v>3</v>
      </c>
      <c r="H31" s="42">
        <v>3</v>
      </c>
      <c r="I31" s="35" t="s">
        <v>33</v>
      </c>
    </row>
    <row r="32" spans="1:10" ht="30" x14ac:dyDescent="0.25">
      <c r="A32" s="30" t="s">
        <v>26</v>
      </c>
      <c r="B32" s="35" t="s">
        <v>35</v>
      </c>
      <c r="C32" s="35" t="s">
        <v>196</v>
      </c>
      <c r="D32" s="41" t="s">
        <v>94</v>
      </c>
      <c r="E32" s="42" t="s">
        <v>74</v>
      </c>
      <c r="F32" s="42">
        <v>1</v>
      </c>
      <c r="G32" s="42">
        <v>3</v>
      </c>
      <c r="H32" s="42">
        <v>3</v>
      </c>
      <c r="I32" s="35" t="s">
        <v>34</v>
      </c>
    </row>
    <row r="33" spans="1:10" x14ac:dyDescent="0.25">
      <c r="A33" s="30" t="s">
        <v>26</v>
      </c>
      <c r="B33" s="35" t="s">
        <v>36</v>
      </c>
      <c r="C33" s="35" t="s">
        <v>196</v>
      </c>
      <c r="D33" s="41" t="s">
        <v>96</v>
      </c>
      <c r="E33" s="42" t="s">
        <v>74</v>
      </c>
      <c r="F33" s="42">
        <v>1</v>
      </c>
      <c r="G33" s="42">
        <v>3</v>
      </c>
      <c r="H33" s="42">
        <v>3</v>
      </c>
      <c r="I33" s="35" t="s">
        <v>37</v>
      </c>
    </row>
    <row r="34" spans="1:10" ht="30" x14ac:dyDescent="0.25">
      <c r="A34" s="30" t="s">
        <v>26</v>
      </c>
      <c r="B34" s="35" t="s">
        <v>39</v>
      </c>
      <c r="C34" s="35" t="s">
        <v>71</v>
      </c>
      <c r="D34" s="41" t="s">
        <v>97</v>
      </c>
      <c r="E34" s="42" t="s">
        <v>74</v>
      </c>
      <c r="F34" s="42">
        <v>1</v>
      </c>
      <c r="G34" s="42">
        <v>3</v>
      </c>
      <c r="H34" s="42">
        <v>3</v>
      </c>
      <c r="I34" s="35" t="s">
        <v>38</v>
      </c>
    </row>
    <row r="35" spans="1:10" x14ac:dyDescent="0.25">
      <c r="A35" s="30" t="s">
        <v>26</v>
      </c>
      <c r="B35" s="35" t="s">
        <v>3</v>
      </c>
      <c r="C35" s="35" t="s">
        <v>196</v>
      </c>
      <c r="D35" s="41" t="s">
        <v>3</v>
      </c>
      <c r="E35" s="42" t="s">
        <v>74</v>
      </c>
      <c r="F35" s="42">
        <v>1</v>
      </c>
      <c r="G35" s="42">
        <v>3</v>
      </c>
      <c r="H35" s="42">
        <v>3</v>
      </c>
      <c r="I35" s="35" t="s">
        <v>40</v>
      </c>
    </row>
    <row r="36" spans="1:10" x14ac:dyDescent="0.25">
      <c r="A36" s="30" t="s">
        <v>26</v>
      </c>
      <c r="B36" s="35" t="s">
        <v>42</v>
      </c>
      <c r="C36" s="35" t="s">
        <v>71</v>
      </c>
      <c r="D36" s="41" t="s">
        <v>42</v>
      </c>
      <c r="E36" s="42" t="s">
        <v>74</v>
      </c>
      <c r="F36" s="42">
        <v>1</v>
      </c>
      <c r="G36" s="42">
        <v>3</v>
      </c>
      <c r="H36" s="42">
        <v>3</v>
      </c>
      <c r="I36" s="35" t="s">
        <v>41</v>
      </c>
    </row>
    <row r="37" spans="1:10" ht="30" x14ac:dyDescent="0.25">
      <c r="A37" s="30" t="s">
        <v>26</v>
      </c>
      <c r="B37" s="35" t="s">
        <v>122</v>
      </c>
      <c r="C37" s="35" t="s">
        <v>70</v>
      </c>
      <c r="D37" s="41" t="s">
        <v>123</v>
      </c>
      <c r="E37" s="42" t="s">
        <v>76</v>
      </c>
      <c r="F37" s="42">
        <v>2</v>
      </c>
      <c r="G37" s="42">
        <v>3</v>
      </c>
      <c r="H37" s="42">
        <v>3</v>
      </c>
      <c r="I37" s="35" t="s">
        <v>166</v>
      </c>
      <c r="J37" s="39" t="s">
        <v>127</v>
      </c>
    </row>
    <row r="38" spans="1:10" x14ac:dyDescent="0.25">
      <c r="A38" s="30" t="s">
        <v>26</v>
      </c>
      <c r="B38" s="35" t="s">
        <v>44</v>
      </c>
      <c r="C38" s="35" t="s">
        <v>71</v>
      </c>
      <c r="D38" s="41" t="s">
        <v>99</v>
      </c>
      <c r="E38" s="42" t="s">
        <v>74</v>
      </c>
      <c r="F38" s="42">
        <v>2</v>
      </c>
      <c r="G38" s="42">
        <v>3</v>
      </c>
      <c r="H38" s="42">
        <v>3</v>
      </c>
      <c r="I38" s="35" t="s">
        <v>43</v>
      </c>
    </row>
    <row r="39" spans="1:10" ht="30" x14ac:dyDescent="0.25">
      <c r="A39" s="30" t="s">
        <v>26</v>
      </c>
      <c r="B39" s="35" t="s">
        <v>130</v>
      </c>
      <c r="C39" s="35" t="s">
        <v>70</v>
      </c>
      <c r="D39" s="41" t="s">
        <v>132</v>
      </c>
      <c r="E39" s="42" t="s">
        <v>76</v>
      </c>
      <c r="F39" s="42">
        <v>2</v>
      </c>
      <c r="G39" s="42">
        <v>3</v>
      </c>
      <c r="H39" s="42">
        <v>3</v>
      </c>
      <c r="I39" s="35" t="s">
        <v>167</v>
      </c>
      <c r="J39" s="39" t="s">
        <v>131</v>
      </c>
    </row>
    <row r="40" spans="1:10" x14ac:dyDescent="0.25">
      <c r="A40" s="30" t="s">
        <v>26</v>
      </c>
      <c r="B40" s="35" t="s">
        <v>14</v>
      </c>
      <c r="C40" s="35" t="s">
        <v>71</v>
      </c>
      <c r="D40" s="41" t="s">
        <v>98</v>
      </c>
      <c r="E40" s="42" t="s">
        <v>74</v>
      </c>
      <c r="F40" s="42">
        <v>1</v>
      </c>
      <c r="G40" s="42">
        <v>3</v>
      </c>
      <c r="H40" s="42">
        <v>3</v>
      </c>
      <c r="I40" s="35" t="s">
        <v>45</v>
      </c>
    </row>
    <row r="41" spans="1:10" x14ac:dyDescent="0.25">
      <c r="A41" s="30" t="s">
        <v>26</v>
      </c>
      <c r="B41" s="35" t="s">
        <v>110</v>
      </c>
      <c r="C41" s="35" t="s">
        <v>70</v>
      </c>
      <c r="D41" s="41" t="s">
        <v>128</v>
      </c>
      <c r="E41" s="42" t="s">
        <v>76</v>
      </c>
      <c r="F41" s="42">
        <v>1</v>
      </c>
      <c r="G41" s="42">
        <v>3</v>
      </c>
      <c r="H41" s="42">
        <v>3</v>
      </c>
      <c r="I41" s="35" t="s">
        <v>168</v>
      </c>
      <c r="J41" s="55" t="s">
        <v>129</v>
      </c>
    </row>
    <row r="42" spans="1:10" x14ac:dyDescent="0.25">
      <c r="A42" s="30" t="s">
        <v>26</v>
      </c>
      <c r="B42" s="35" t="s">
        <v>47</v>
      </c>
      <c r="C42" s="35" t="s">
        <v>93</v>
      </c>
      <c r="D42" s="41"/>
      <c r="E42" s="42" t="s">
        <v>74</v>
      </c>
      <c r="F42" s="42">
        <v>1</v>
      </c>
      <c r="G42" s="42">
        <v>3</v>
      </c>
      <c r="H42" s="42">
        <v>3</v>
      </c>
      <c r="I42" s="35" t="s">
        <v>46</v>
      </c>
    </row>
    <row r="43" spans="1:10" x14ac:dyDescent="0.25">
      <c r="A43" s="30" t="s">
        <v>26</v>
      </c>
      <c r="B43" s="35" t="s">
        <v>101</v>
      </c>
      <c r="C43" s="35" t="s">
        <v>90</v>
      </c>
      <c r="D43" s="41"/>
      <c r="E43" s="42" t="s">
        <v>76</v>
      </c>
      <c r="F43" s="42">
        <v>1</v>
      </c>
      <c r="G43" s="42">
        <v>3</v>
      </c>
      <c r="H43" s="42">
        <v>3</v>
      </c>
      <c r="I43" s="35" t="s">
        <v>169</v>
      </c>
    </row>
    <row r="44" spans="1:10" x14ac:dyDescent="0.25">
      <c r="A44" s="30" t="s">
        <v>26</v>
      </c>
      <c r="B44" s="35" t="s">
        <v>22</v>
      </c>
      <c r="C44" s="35" t="s">
        <v>8</v>
      </c>
      <c r="D44" s="41" t="s">
        <v>22</v>
      </c>
      <c r="E44" s="42" t="s">
        <v>76</v>
      </c>
      <c r="F44" s="42">
        <v>1</v>
      </c>
      <c r="G44" s="42">
        <v>3</v>
      </c>
      <c r="H44" s="42">
        <v>3</v>
      </c>
      <c r="I44" s="35" t="s">
        <v>49</v>
      </c>
    </row>
    <row r="45" spans="1:10" x14ac:dyDescent="0.25">
      <c r="A45" s="30" t="s">
        <v>26</v>
      </c>
      <c r="B45" s="35" t="s">
        <v>51</v>
      </c>
      <c r="C45" s="35" t="s">
        <v>8</v>
      </c>
      <c r="D45" s="41" t="s">
        <v>48</v>
      </c>
      <c r="E45" s="42" t="s">
        <v>76</v>
      </c>
      <c r="F45" s="42">
        <v>2</v>
      </c>
      <c r="G45" s="42">
        <v>3</v>
      </c>
      <c r="H45" s="42">
        <v>3</v>
      </c>
      <c r="I45" s="35" t="s">
        <v>50</v>
      </c>
    </row>
    <row r="46" spans="1:10" x14ac:dyDescent="0.25">
      <c r="A46" s="31" t="s">
        <v>27</v>
      </c>
      <c r="B46" s="36" t="s">
        <v>52</v>
      </c>
      <c r="C46" s="36" t="s">
        <v>196</v>
      </c>
      <c r="D46" s="36" t="s">
        <v>100</v>
      </c>
      <c r="E46" s="43" t="s">
        <v>74</v>
      </c>
      <c r="F46" s="43">
        <v>2</v>
      </c>
      <c r="G46" s="43">
        <v>3</v>
      </c>
      <c r="H46" s="43">
        <v>3</v>
      </c>
      <c r="I46" s="36" t="s">
        <v>53</v>
      </c>
    </row>
    <row r="47" spans="1:10" x14ac:dyDescent="0.25">
      <c r="A47" s="31" t="s">
        <v>27</v>
      </c>
      <c r="B47" s="36" t="s">
        <v>55</v>
      </c>
      <c r="C47" s="36" t="s">
        <v>196</v>
      </c>
      <c r="D47" s="36" t="s">
        <v>55</v>
      </c>
      <c r="E47" s="43" t="s">
        <v>74</v>
      </c>
      <c r="F47" s="43">
        <v>2</v>
      </c>
      <c r="G47" s="43">
        <v>3</v>
      </c>
      <c r="H47" s="43">
        <v>3</v>
      </c>
      <c r="I47" s="36" t="s">
        <v>54</v>
      </c>
    </row>
    <row r="48" spans="1:10" x14ac:dyDescent="0.25">
      <c r="A48" s="31" t="s">
        <v>27</v>
      </c>
      <c r="B48" s="36" t="s">
        <v>56</v>
      </c>
      <c r="C48" s="36" t="s">
        <v>71</v>
      </c>
      <c r="D48" s="36" t="s">
        <v>102</v>
      </c>
      <c r="E48" s="43" t="s">
        <v>74</v>
      </c>
      <c r="F48" s="43">
        <v>1</v>
      </c>
      <c r="G48" s="43">
        <v>3</v>
      </c>
      <c r="H48" s="43">
        <v>3</v>
      </c>
      <c r="I48" s="36" t="s">
        <v>57</v>
      </c>
    </row>
    <row r="49" spans="1:10" x14ac:dyDescent="0.25">
      <c r="A49" s="31" t="s">
        <v>27</v>
      </c>
      <c r="B49" s="36" t="s">
        <v>3</v>
      </c>
      <c r="C49" s="36" t="s">
        <v>196</v>
      </c>
      <c r="D49" s="36" t="s">
        <v>3</v>
      </c>
      <c r="E49" s="43" t="s">
        <v>74</v>
      </c>
      <c r="F49" s="43">
        <v>2</v>
      </c>
      <c r="G49" s="43">
        <v>3</v>
      </c>
      <c r="H49" s="43">
        <v>3</v>
      </c>
      <c r="I49" s="36" t="s">
        <v>58</v>
      </c>
    </row>
    <row r="50" spans="1:10" x14ac:dyDescent="0.25">
      <c r="A50" s="31" t="s">
        <v>27</v>
      </c>
      <c r="B50" s="36" t="s">
        <v>60</v>
      </c>
      <c r="C50" s="36" t="s">
        <v>71</v>
      </c>
      <c r="D50" s="36" t="s">
        <v>42</v>
      </c>
      <c r="E50" s="43" t="s">
        <v>74</v>
      </c>
      <c r="F50" s="43">
        <v>1</v>
      </c>
      <c r="G50" s="43">
        <v>3</v>
      </c>
      <c r="H50" s="43">
        <v>3</v>
      </c>
      <c r="I50" s="36" t="s">
        <v>59</v>
      </c>
    </row>
    <row r="51" spans="1:10" x14ac:dyDescent="0.25">
      <c r="A51" s="31" t="s">
        <v>27</v>
      </c>
      <c r="B51" s="36" t="s">
        <v>122</v>
      </c>
      <c r="C51" s="36" t="s">
        <v>70</v>
      </c>
      <c r="D51" s="36" t="s">
        <v>205</v>
      </c>
      <c r="E51" s="43"/>
      <c r="F51" s="43">
        <v>2</v>
      </c>
      <c r="G51" s="43">
        <v>3</v>
      </c>
      <c r="H51" s="43">
        <v>2</v>
      </c>
      <c r="I51" s="36" t="s">
        <v>206</v>
      </c>
      <c r="J51" s="39" t="s">
        <v>204</v>
      </c>
    </row>
    <row r="52" spans="1:10" x14ac:dyDescent="0.25">
      <c r="A52" s="31" t="s">
        <v>27</v>
      </c>
      <c r="B52" s="36" t="s">
        <v>62</v>
      </c>
      <c r="C52" s="36" t="s">
        <v>71</v>
      </c>
      <c r="D52" s="36" t="s">
        <v>98</v>
      </c>
      <c r="E52" s="43" t="s">
        <v>74</v>
      </c>
      <c r="F52" s="43">
        <v>2</v>
      </c>
      <c r="G52" s="43">
        <v>3</v>
      </c>
      <c r="H52" s="43">
        <v>3</v>
      </c>
      <c r="I52" s="36" t="s">
        <v>61</v>
      </c>
    </row>
    <row r="53" spans="1:10" x14ac:dyDescent="0.25">
      <c r="A53" s="31" t="s">
        <v>27</v>
      </c>
      <c r="B53" s="36" t="s">
        <v>110</v>
      </c>
      <c r="C53" s="36" t="s">
        <v>70</v>
      </c>
      <c r="D53" s="36" t="s">
        <v>128</v>
      </c>
      <c r="E53" s="43" t="s">
        <v>76</v>
      </c>
      <c r="F53" s="43">
        <v>2</v>
      </c>
      <c r="G53" s="43">
        <v>3</v>
      </c>
      <c r="H53" s="43">
        <v>2</v>
      </c>
      <c r="I53" s="36" t="s">
        <v>207</v>
      </c>
    </row>
    <row r="54" spans="1:10" x14ac:dyDescent="0.25">
      <c r="A54" s="31" t="s">
        <v>27</v>
      </c>
      <c r="B54" s="36" t="s">
        <v>101</v>
      </c>
      <c r="C54" s="36" t="s">
        <v>90</v>
      </c>
      <c r="D54" s="36" t="s">
        <v>103</v>
      </c>
      <c r="E54" s="43" t="s">
        <v>76</v>
      </c>
      <c r="F54" s="43">
        <v>1</v>
      </c>
      <c r="G54" s="43">
        <v>3</v>
      </c>
      <c r="H54" s="43">
        <v>2</v>
      </c>
      <c r="I54" s="36" t="s">
        <v>208</v>
      </c>
    </row>
    <row r="55" spans="1:10" x14ac:dyDescent="0.25">
      <c r="A55" s="31" t="s">
        <v>27</v>
      </c>
      <c r="B55" s="36" t="s">
        <v>22</v>
      </c>
      <c r="C55" s="36" t="s">
        <v>8</v>
      </c>
      <c r="D55" s="36" t="s">
        <v>22</v>
      </c>
      <c r="E55" s="43" t="s">
        <v>76</v>
      </c>
      <c r="F55" s="43">
        <v>1</v>
      </c>
      <c r="G55" s="43">
        <v>3</v>
      </c>
      <c r="H55" s="43">
        <v>3</v>
      </c>
      <c r="I55" s="36" t="s">
        <v>63</v>
      </c>
    </row>
    <row r="56" spans="1:10" x14ac:dyDescent="0.25">
      <c r="A56" s="31" t="s">
        <v>27</v>
      </c>
      <c r="B56" s="36" t="s">
        <v>64</v>
      </c>
      <c r="C56" s="36" t="s">
        <v>8</v>
      </c>
      <c r="D56" s="36" t="s">
        <v>48</v>
      </c>
      <c r="E56" s="43" t="s">
        <v>76</v>
      </c>
      <c r="F56" s="43">
        <v>1</v>
      </c>
      <c r="G56" s="43">
        <v>3</v>
      </c>
      <c r="H56" s="43">
        <v>3</v>
      </c>
      <c r="I56" s="36" t="s">
        <v>65</v>
      </c>
    </row>
    <row r="57" spans="1:10" x14ac:dyDescent="0.25">
      <c r="A57" s="32" t="s">
        <v>28</v>
      </c>
      <c r="B57" s="37" t="s">
        <v>67</v>
      </c>
      <c r="C57" s="37" t="s">
        <v>71</v>
      </c>
      <c r="D57" s="37" t="s">
        <v>104</v>
      </c>
      <c r="E57" s="44" t="s">
        <v>74</v>
      </c>
      <c r="F57" s="44">
        <v>1</v>
      </c>
      <c r="G57" s="44">
        <v>3</v>
      </c>
      <c r="H57" s="44">
        <v>3</v>
      </c>
      <c r="I57" s="37" t="s">
        <v>66</v>
      </c>
    </row>
    <row r="58" spans="1:10" x14ac:dyDescent="0.25">
      <c r="A58" s="32" t="s">
        <v>28</v>
      </c>
      <c r="B58" s="37" t="s">
        <v>101</v>
      </c>
      <c r="C58" s="37" t="s">
        <v>90</v>
      </c>
      <c r="D58" s="37" t="s">
        <v>103</v>
      </c>
      <c r="E58" s="44" t="s">
        <v>76</v>
      </c>
      <c r="F58" s="44">
        <v>1</v>
      </c>
      <c r="G58" s="44">
        <v>3</v>
      </c>
      <c r="H58" s="44">
        <v>2</v>
      </c>
      <c r="I58" s="37" t="s">
        <v>223</v>
      </c>
    </row>
    <row r="59" spans="1:10" x14ac:dyDescent="0.25">
      <c r="A59" s="32" t="s">
        <v>28</v>
      </c>
      <c r="B59" s="37" t="s">
        <v>22</v>
      </c>
      <c r="C59" s="37" t="s">
        <v>8</v>
      </c>
      <c r="D59" s="37" t="s">
        <v>22</v>
      </c>
      <c r="E59" s="44" t="s">
        <v>76</v>
      </c>
      <c r="F59" s="44">
        <v>1</v>
      </c>
      <c r="G59" s="44">
        <v>3</v>
      </c>
      <c r="H59" s="44">
        <v>3</v>
      </c>
      <c r="I59" s="37" t="s">
        <v>68</v>
      </c>
    </row>
    <row r="60" spans="1:10" x14ac:dyDescent="0.25">
      <c r="A60" s="32" t="s">
        <v>28</v>
      </c>
      <c r="B60" s="37" t="s">
        <v>48</v>
      </c>
      <c r="C60" s="37" t="s">
        <v>8</v>
      </c>
      <c r="D60" s="37" t="s">
        <v>48</v>
      </c>
      <c r="E60" s="44" t="s">
        <v>76</v>
      </c>
      <c r="F60" s="44">
        <v>1</v>
      </c>
      <c r="G60" s="44">
        <v>3</v>
      </c>
      <c r="H60" s="44">
        <v>3</v>
      </c>
      <c r="I60" s="37" t="s">
        <v>69</v>
      </c>
    </row>
    <row r="61" spans="1:10" x14ac:dyDescent="0.25">
      <c r="A61" s="33" t="s">
        <v>136</v>
      </c>
      <c r="B61" s="38" t="s">
        <v>134</v>
      </c>
      <c r="C61" s="38" t="s">
        <v>70</v>
      </c>
      <c r="D61" s="38" t="s">
        <v>135</v>
      </c>
      <c r="E61" s="25" t="s">
        <v>76</v>
      </c>
      <c r="F61" s="25">
        <v>1</v>
      </c>
      <c r="G61" s="25">
        <v>3</v>
      </c>
      <c r="H61" s="25">
        <v>3</v>
      </c>
      <c r="I61" s="38" t="s">
        <v>133</v>
      </c>
      <c r="J61" s="39" t="s">
        <v>151</v>
      </c>
    </row>
    <row r="62" spans="1:10" x14ac:dyDescent="0.25">
      <c r="A62" s="33" t="s">
        <v>136</v>
      </c>
      <c r="B62" s="38" t="s">
        <v>137</v>
      </c>
      <c r="C62" s="38" t="s">
        <v>70</v>
      </c>
      <c r="D62" s="38" t="s">
        <v>137</v>
      </c>
      <c r="E62" s="25" t="s">
        <v>76</v>
      </c>
      <c r="F62" s="25">
        <v>1</v>
      </c>
      <c r="G62" s="25">
        <v>3</v>
      </c>
      <c r="H62" s="25">
        <v>2</v>
      </c>
      <c r="I62" s="38" t="s">
        <v>170</v>
      </c>
    </row>
    <row r="63" spans="1:10" x14ac:dyDescent="0.25">
      <c r="A63" s="33" t="s">
        <v>136</v>
      </c>
      <c r="B63" s="38" t="s">
        <v>138</v>
      </c>
      <c r="C63" s="38" t="s">
        <v>70</v>
      </c>
      <c r="D63" s="38" t="s">
        <v>138</v>
      </c>
      <c r="E63" s="25" t="s">
        <v>76</v>
      </c>
      <c r="F63" s="25">
        <v>1</v>
      </c>
      <c r="G63" s="25">
        <v>3</v>
      </c>
      <c r="H63" s="25">
        <v>2</v>
      </c>
      <c r="I63" s="38" t="s">
        <v>171</v>
      </c>
    </row>
    <row r="64" spans="1:10" x14ac:dyDescent="0.25">
      <c r="A64" s="33" t="s">
        <v>136</v>
      </c>
      <c r="B64" s="38" t="s">
        <v>139</v>
      </c>
      <c r="C64" s="38" t="s">
        <v>70</v>
      </c>
      <c r="D64" s="38" t="s">
        <v>139</v>
      </c>
      <c r="E64" s="25" t="s">
        <v>76</v>
      </c>
      <c r="F64" s="25">
        <v>1</v>
      </c>
      <c r="G64" s="25">
        <v>3</v>
      </c>
      <c r="H64" s="25">
        <v>2</v>
      </c>
      <c r="I64" s="38" t="s">
        <v>172</v>
      </c>
    </row>
    <row r="65" spans="1:9" x14ac:dyDescent="0.25">
      <c r="A65" s="33" t="s">
        <v>136</v>
      </c>
      <c r="B65" s="38" t="s">
        <v>140</v>
      </c>
      <c r="C65" s="38" t="s">
        <v>70</v>
      </c>
      <c r="D65" s="38" t="s">
        <v>140</v>
      </c>
      <c r="E65" s="25" t="s">
        <v>76</v>
      </c>
      <c r="F65" s="25">
        <v>1</v>
      </c>
      <c r="G65" s="25">
        <v>3</v>
      </c>
      <c r="H65" s="25">
        <v>2</v>
      </c>
      <c r="I65" s="38" t="s">
        <v>173</v>
      </c>
    </row>
    <row r="66" spans="1:9" x14ac:dyDescent="0.25">
      <c r="A66" s="33" t="s">
        <v>136</v>
      </c>
      <c r="B66" s="38" t="s">
        <v>141</v>
      </c>
      <c r="C66" s="38" t="s">
        <v>70</v>
      </c>
      <c r="D66" s="38" t="s">
        <v>141</v>
      </c>
      <c r="E66" s="25" t="s">
        <v>76</v>
      </c>
      <c r="F66" s="25">
        <v>1</v>
      </c>
      <c r="G66" s="25">
        <v>3</v>
      </c>
      <c r="H66" s="25">
        <v>2</v>
      </c>
      <c r="I66" s="38" t="s">
        <v>174</v>
      </c>
    </row>
    <row r="67" spans="1:9" x14ac:dyDescent="0.25">
      <c r="A67" s="33" t="s">
        <v>136</v>
      </c>
      <c r="B67" s="38" t="s">
        <v>142</v>
      </c>
      <c r="C67" s="38" t="s">
        <v>70</v>
      </c>
      <c r="D67" s="38" t="s">
        <v>142</v>
      </c>
      <c r="E67" s="25" t="s">
        <v>76</v>
      </c>
      <c r="F67" s="25">
        <v>1</v>
      </c>
      <c r="G67" s="25">
        <v>3</v>
      </c>
      <c r="H67" s="25">
        <v>3</v>
      </c>
      <c r="I67" s="38" t="s">
        <v>175</v>
      </c>
    </row>
    <row r="68" spans="1:9" x14ac:dyDescent="0.25">
      <c r="A68" s="33" t="s">
        <v>136</v>
      </c>
      <c r="B68" s="38" t="s">
        <v>143</v>
      </c>
      <c r="C68" s="38" t="s">
        <v>70</v>
      </c>
      <c r="D68" s="38" t="s">
        <v>143</v>
      </c>
      <c r="E68" s="25" t="s">
        <v>76</v>
      </c>
      <c r="F68" s="25">
        <v>1</v>
      </c>
      <c r="G68" s="25">
        <v>3</v>
      </c>
      <c r="H68" s="25">
        <v>2</v>
      </c>
      <c r="I68" s="38" t="s">
        <v>176</v>
      </c>
    </row>
    <row r="69" spans="1:9" x14ac:dyDescent="0.25">
      <c r="A69" s="33" t="s">
        <v>136</v>
      </c>
      <c r="B69" s="38" t="s">
        <v>144</v>
      </c>
      <c r="C69" s="38" t="s">
        <v>70</v>
      </c>
      <c r="D69" s="38" t="s">
        <v>144</v>
      </c>
      <c r="E69" s="25" t="s">
        <v>76</v>
      </c>
      <c r="F69" s="25">
        <v>1</v>
      </c>
      <c r="G69" s="25">
        <v>3</v>
      </c>
      <c r="H69" s="25">
        <v>2</v>
      </c>
      <c r="I69" s="38" t="s">
        <v>177</v>
      </c>
    </row>
    <row r="70" spans="1:9" x14ac:dyDescent="0.25">
      <c r="A70" s="33" t="s">
        <v>136</v>
      </c>
      <c r="B70" s="38" t="s">
        <v>145</v>
      </c>
      <c r="C70" s="38" t="s">
        <v>70</v>
      </c>
      <c r="D70" s="38" t="s">
        <v>145</v>
      </c>
      <c r="E70" s="25" t="s">
        <v>76</v>
      </c>
      <c r="F70" s="25">
        <v>1</v>
      </c>
      <c r="G70" s="25">
        <v>3</v>
      </c>
      <c r="H70" s="25">
        <v>2</v>
      </c>
      <c r="I70" s="38" t="s">
        <v>178</v>
      </c>
    </row>
    <row r="71" spans="1:9" x14ac:dyDescent="0.25">
      <c r="A71" s="33" t="s">
        <v>136</v>
      </c>
      <c r="B71" s="38" t="s">
        <v>146</v>
      </c>
      <c r="C71" s="38" t="s">
        <v>70</v>
      </c>
      <c r="D71" s="38" t="s">
        <v>146</v>
      </c>
      <c r="E71" s="25" t="s">
        <v>76</v>
      </c>
      <c r="F71" s="25">
        <v>1</v>
      </c>
      <c r="G71" s="25">
        <v>3</v>
      </c>
      <c r="H71" s="25">
        <v>2</v>
      </c>
      <c r="I71" s="38" t="s">
        <v>179</v>
      </c>
    </row>
    <row r="72" spans="1:9" x14ac:dyDescent="0.25">
      <c r="A72" s="33" t="s">
        <v>136</v>
      </c>
      <c r="B72" s="38" t="s">
        <v>147</v>
      </c>
      <c r="C72" s="38" t="s">
        <v>70</v>
      </c>
      <c r="D72" s="38" t="s">
        <v>147</v>
      </c>
      <c r="E72" s="25" t="s">
        <v>76</v>
      </c>
      <c r="F72" s="25">
        <v>1</v>
      </c>
      <c r="G72" s="25">
        <v>3</v>
      </c>
      <c r="H72" s="25">
        <v>2</v>
      </c>
      <c r="I72" s="38" t="s">
        <v>180</v>
      </c>
    </row>
    <row r="73" spans="1:9" x14ac:dyDescent="0.25">
      <c r="A73" s="33" t="s">
        <v>136</v>
      </c>
      <c r="B73" s="38" t="s">
        <v>148</v>
      </c>
      <c r="C73" s="38" t="s">
        <v>90</v>
      </c>
      <c r="D73" s="38" t="s">
        <v>152</v>
      </c>
      <c r="E73" s="25" t="s">
        <v>76</v>
      </c>
      <c r="F73" s="25">
        <v>3</v>
      </c>
      <c r="G73" s="25">
        <v>3</v>
      </c>
      <c r="H73" s="25">
        <v>2</v>
      </c>
      <c r="I73" s="38" t="s">
        <v>181</v>
      </c>
    </row>
    <row r="74" spans="1:9" x14ac:dyDescent="0.25">
      <c r="A74" s="33" t="s">
        <v>136</v>
      </c>
      <c r="B74" s="38" t="s">
        <v>149</v>
      </c>
      <c r="C74" s="38" t="s">
        <v>8</v>
      </c>
      <c r="D74" s="38" t="s">
        <v>149</v>
      </c>
      <c r="E74" s="25" t="s">
        <v>76</v>
      </c>
      <c r="F74" s="25">
        <v>2</v>
      </c>
      <c r="G74" s="25">
        <v>3</v>
      </c>
      <c r="H74" s="25">
        <v>2</v>
      </c>
      <c r="I74" s="38" t="s">
        <v>182</v>
      </c>
    </row>
    <row r="75" spans="1:9" x14ac:dyDescent="0.25">
      <c r="A75" s="33" t="s">
        <v>136</v>
      </c>
      <c r="B75" s="38" t="s">
        <v>150</v>
      </c>
      <c r="C75" s="38" t="s">
        <v>8</v>
      </c>
      <c r="D75" s="38" t="s">
        <v>150</v>
      </c>
      <c r="E75" s="25" t="s">
        <v>76</v>
      </c>
      <c r="F75" s="25">
        <v>2</v>
      </c>
      <c r="G75" s="25">
        <v>3</v>
      </c>
      <c r="H75" s="25">
        <v>2</v>
      </c>
      <c r="I75" s="38" t="s">
        <v>183</v>
      </c>
    </row>
    <row r="76" spans="1:9" x14ac:dyDescent="0.25">
      <c r="A76" s="46" t="s">
        <v>209</v>
      </c>
      <c r="B76" s="56" t="s">
        <v>211</v>
      </c>
      <c r="C76" s="56" t="s">
        <v>71</v>
      </c>
      <c r="D76" s="56" t="s">
        <v>210</v>
      </c>
      <c r="E76" s="57" t="s">
        <v>74</v>
      </c>
      <c r="F76" s="57">
        <v>2</v>
      </c>
      <c r="G76" s="57">
        <v>3</v>
      </c>
      <c r="H76" s="57">
        <v>3</v>
      </c>
      <c r="I76" s="56" t="s">
        <v>212</v>
      </c>
    </row>
    <row r="77" spans="1:9" x14ac:dyDescent="0.25">
      <c r="A77" s="46" t="s">
        <v>209</v>
      </c>
      <c r="B77" s="56" t="s">
        <v>213</v>
      </c>
      <c r="C77" s="56" t="s">
        <v>8</v>
      </c>
      <c r="D77" s="56" t="s">
        <v>213</v>
      </c>
      <c r="E77" s="57" t="s">
        <v>76</v>
      </c>
      <c r="F77" s="57">
        <v>1</v>
      </c>
      <c r="G77" s="57">
        <v>3</v>
      </c>
      <c r="H77" s="57">
        <v>3</v>
      </c>
      <c r="I77" s="56" t="s">
        <v>214</v>
      </c>
    </row>
    <row r="78" spans="1:9" x14ac:dyDescent="0.25">
      <c r="A78" s="46" t="s">
        <v>209</v>
      </c>
      <c r="B78" s="56" t="s">
        <v>215</v>
      </c>
      <c r="C78" s="56" t="s">
        <v>8</v>
      </c>
      <c r="D78" s="56" t="s">
        <v>215</v>
      </c>
      <c r="E78" s="57" t="s">
        <v>76</v>
      </c>
      <c r="F78" s="57">
        <v>1</v>
      </c>
      <c r="G78" s="57">
        <v>3</v>
      </c>
      <c r="H78" s="57">
        <v>3</v>
      </c>
      <c r="I78" s="56" t="s">
        <v>216</v>
      </c>
    </row>
  </sheetData>
  <autoFilter ref="A2:I75"/>
  <mergeCells count="1">
    <mergeCell ref="A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10" workbookViewId="0">
      <selection activeCell="F10" sqref="F10:F19"/>
    </sheetView>
  </sheetViews>
  <sheetFormatPr baseColWidth="10" defaultColWidth="11.42578125" defaultRowHeight="15" x14ac:dyDescent="0.25"/>
  <cols>
    <col min="1" max="1" width="27.140625" style="6" bestFit="1" customWidth="1"/>
    <col min="2" max="2" width="60" bestFit="1" customWidth="1"/>
    <col min="3" max="3" width="15.28515625" bestFit="1" customWidth="1"/>
    <col min="4" max="4" width="23.85546875" customWidth="1"/>
    <col min="5" max="5" width="9.28515625" style="6" bestFit="1" customWidth="1"/>
    <col min="6" max="6" width="93.5703125" bestFit="1" customWidth="1"/>
    <col min="8" max="8" width="11.85546875" bestFit="1" customWidth="1"/>
  </cols>
  <sheetData>
    <row r="1" spans="1:7" ht="15.75" x14ac:dyDescent="0.25">
      <c r="A1" s="122" t="s">
        <v>0</v>
      </c>
      <c r="B1" s="123"/>
      <c r="C1" s="123"/>
      <c r="D1" s="123"/>
      <c r="E1" s="123"/>
      <c r="F1" s="123"/>
    </row>
    <row r="2" spans="1:7" x14ac:dyDescent="0.25">
      <c r="A2" s="2" t="s">
        <v>1</v>
      </c>
      <c r="B2" s="2" t="s">
        <v>2</v>
      </c>
      <c r="C2" s="2" t="s">
        <v>3</v>
      </c>
      <c r="D2" s="2" t="s">
        <v>70</v>
      </c>
      <c r="E2" s="2" t="s">
        <v>75</v>
      </c>
      <c r="F2" s="2" t="s">
        <v>4</v>
      </c>
    </row>
    <row r="3" spans="1:7" x14ac:dyDescent="0.25">
      <c r="A3" s="130" t="s">
        <v>5</v>
      </c>
      <c r="B3" s="3" t="s">
        <v>6</v>
      </c>
      <c r="C3" s="3" t="s">
        <v>71</v>
      </c>
      <c r="D3" s="3" t="s">
        <v>72</v>
      </c>
      <c r="E3" s="8" t="s">
        <v>74</v>
      </c>
      <c r="F3" s="3" t="s">
        <v>9</v>
      </c>
    </row>
    <row r="4" spans="1:7" x14ac:dyDescent="0.25">
      <c r="A4" s="131"/>
      <c r="B4" s="3" t="s">
        <v>7</v>
      </c>
      <c r="C4" s="3" t="s">
        <v>8</v>
      </c>
      <c r="D4" s="3" t="s">
        <v>7</v>
      </c>
      <c r="E4" s="8" t="s">
        <v>76</v>
      </c>
      <c r="F4" s="3" t="s">
        <v>11</v>
      </c>
    </row>
    <row r="5" spans="1:7" x14ac:dyDescent="0.25">
      <c r="A5" s="131"/>
      <c r="B5" s="3" t="s">
        <v>10</v>
      </c>
      <c r="C5" s="3" t="s">
        <v>8</v>
      </c>
      <c r="D5" s="3" t="s">
        <v>22</v>
      </c>
      <c r="E5" s="8" t="s">
        <v>76</v>
      </c>
      <c r="F5" s="3" t="s">
        <v>12</v>
      </c>
    </row>
    <row r="6" spans="1:7" x14ac:dyDescent="0.25">
      <c r="A6" s="131"/>
      <c r="B6" s="3" t="s">
        <v>101</v>
      </c>
      <c r="C6" s="3" t="s">
        <v>90</v>
      </c>
      <c r="D6" s="3" t="s">
        <v>103</v>
      </c>
      <c r="E6" s="8" t="s">
        <v>76</v>
      </c>
      <c r="F6" s="3" t="s">
        <v>109</v>
      </c>
    </row>
    <row r="7" spans="1:7" x14ac:dyDescent="0.25">
      <c r="A7" s="131"/>
      <c r="B7" s="3" t="s">
        <v>114</v>
      </c>
      <c r="C7" s="3" t="s">
        <v>70</v>
      </c>
      <c r="D7" s="3" t="s">
        <v>115</v>
      </c>
      <c r="E7" s="8" t="s">
        <v>76</v>
      </c>
      <c r="F7" s="3" t="s">
        <v>156</v>
      </c>
      <c r="G7" t="s">
        <v>112</v>
      </c>
    </row>
    <row r="8" spans="1:7" ht="30" x14ac:dyDescent="0.25">
      <c r="A8" s="131"/>
      <c r="B8" s="3" t="s">
        <v>106</v>
      </c>
      <c r="C8" s="3" t="s">
        <v>70</v>
      </c>
      <c r="D8" s="18" t="s">
        <v>107</v>
      </c>
      <c r="E8" s="8" t="s">
        <v>76</v>
      </c>
      <c r="F8" s="3" t="s">
        <v>105</v>
      </c>
      <c r="G8" t="s">
        <v>113</v>
      </c>
    </row>
    <row r="9" spans="1:7" x14ac:dyDescent="0.25">
      <c r="A9" s="132"/>
      <c r="B9" s="3" t="s">
        <v>229</v>
      </c>
      <c r="C9" s="3" t="s">
        <v>229</v>
      </c>
      <c r="D9" s="18" t="s">
        <v>228</v>
      </c>
      <c r="E9" s="8" t="s">
        <v>74</v>
      </c>
      <c r="F9" s="3" t="s">
        <v>228</v>
      </c>
    </row>
    <row r="10" spans="1:7" x14ac:dyDescent="0.25">
      <c r="A10" s="139" t="s">
        <v>13</v>
      </c>
      <c r="B10" s="7" t="s">
        <v>6</v>
      </c>
      <c r="C10" s="7" t="s">
        <v>71</v>
      </c>
      <c r="D10" s="7" t="s">
        <v>72</v>
      </c>
      <c r="E10" s="9" t="s">
        <v>74</v>
      </c>
      <c r="F10" s="7" t="s">
        <v>9</v>
      </c>
    </row>
    <row r="11" spans="1:7" x14ac:dyDescent="0.25">
      <c r="A11" s="140"/>
      <c r="B11" s="7" t="s">
        <v>124</v>
      </c>
      <c r="C11" s="7" t="s">
        <v>70</v>
      </c>
      <c r="D11" s="7" t="s">
        <v>125</v>
      </c>
      <c r="E11" s="9" t="s">
        <v>76</v>
      </c>
      <c r="F11" s="7" t="s">
        <v>157</v>
      </c>
      <c r="G11" s="19" t="s">
        <v>126</v>
      </c>
    </row>
    <row r="12" spans="1:7" x14ac:dyDescent="0.25">
      <c r="A12" s="140"/>
      <c r="B12" s="7" t="s">
        <v>14</v>
      </c>
      <c r="C12" s="7" t="s">
        <v>71</v>
      </c>
      <c r="D12" s="7" t="s">
        <v>73</v>
      </c>
      <c r="E12" s="9" t="s">
        <v>74</v>
      </c>
      <c r="F12" s="7" t="s">
        <v>18</v>
      </c>
    </row>
    <row r="13" spans="1:7" x14ac:dyDescent="0.25">
      <c r="A13" s="140"/>
      <c r="B13" s="7" t="s">
        <v>110</v>
      </c>
      <c r="C13" s="7" t="s">
        <v>70</v>
      </c>
      <c r="D13" s="7" t="s">
        <v>116</v>
      </c>
      <c r="E13" s="9" t="s">
        <v>76</v>
      </c>
      <c r="F13" s="7" t="s">
        <v>158</v>
      </c>
      <c r="G13" s="19" t="s">
        <v>111</v>
      </c>
    </row>
    <row r="14" spans="1:7" x14ac:dyDescent="0.25">
      <c r="A14" s="140"/>
      <c r="B14" s="7" t="s">
        <v>15</v>
      </c>
      <c r="C14" s="7" t="s">
        <v>71</v>
      </c>
      <c r="D14" s="7" t="s">
        <v>77</v>
      </c>
      <c r="E14" s="9" t="s">
        <v>76</v>
      </c>
      <c r="F14" s="7" t="s">
        <v>19</v>
      </c>
    </row>
    <row r="15" spans="1:7" x14ac:dyDescent="0.25">
      <c r="A15" s="140"/>
      <c r="B15" s="7" t="s">
        <v>16</v>
      </c>
      <c r="C15" s="7" t="s">
        <v>71</v>
      </c>
      <c r="D15" s="7" t="s">
        <v>16</v>
      </c>
      <c r="E15" s="9" t="s">
        <v>76</v>
      </c>
      <c r="F15" s="7" t="s">
        <v>20</v>
      </c>
    </row>
    <row r="16" spans="1:7" x14ac:dyDescent="0.25">
      <c r="A16" s="140"/>
      <c r="B16" s="7" t="s">
        <v>17</v>
      </c>
      <c r="C16" s="7" t="s">
        <v>71</v>
      </c>
      <c r="D16" s="7" t="s">
        <v>17</v>
      </c>
      <c r="E16" s="9" t="s">
        <v>76</v>
      </c>
      <c r="F16" s="7" t="s">
        <v>21</v>
      </c>
    </row>
    <row r="17" spans="1:8" x14ac:dyDescent="0.25">
      <c r="A17" s="140"/>
      <c r="B17" s="7" t="s">
        <v>101</v>
      </c>
      <c r="C17" s="7" t="s">
        <v>90</v>
      </c>
      <c r="D17" s="7" t="s">
        <v>103</v>
      </c>
      <c r="E17" s="9" t="s">
        <v>76</v>
      </c>
      <c r="F17" s="7" t="s">
        <v>159</v>
      </c>
    </row>
    <row r="18" spans="1:8" x14ac:dyDescent="0.25">
      <c r="A18" s="140"/>
      <c r="B18" s="7" t="s">
        <v>25</v>
      </c>
      <c r="C18" s="7" t="s">
        <v>8</v>
      </c>
      <c r="D18" s="7" t="s">
        <v>78</v>
      </c>
      <c r="E18" s="9" t="s">
        <v>76</v>
      </c>
      <c r="F18" s="7" t="s">
        <v>24</v>
      </c>
    </row>
    <row r="19" spans="1:8" x14ac:dyDescent="0.25">
      <c r="A19" s="141"/>
      <c r="B19" s="7" t="s">
        <v>22</v>
      </c>
      <c r="C19" s="7" t="s">
        <v>8</v>
      </c>
      <c r="D19" s="7" t="s">
        <v>22</v>
      </c>
      <c r="E19" s="9" t="s">
        <v>76</v>
      </c>
      <c r="F19" s="7" t="s">
        <v>23</v>
      </c>
    </row>
    <row r="20" spans="1:8" x14ac:dyDescent="0.25">
      <c r="A20" s="124" t="s">
        <v>80</v>
      </c>
      <c r="B20" s="4" t="s">
        <v>6</v>
      </c>
      <c r="C20" s="4" t="s">
        <v>71</v>
      </c>
      <c r="D20" s="4" t="s">
        <v>84</v>
      </c>
      <c r="E20" s="10" t="s">
        <v>76</v>
      </c>
      <c r="F20" s="4" t="s">
        <v>160</v>
      </c>
    </row>
    <row r="21" spans="1:8" x14ac:dyDescent="0.25">
      <c r="A21" s="125"/>
      <c r="B21" s="4" t="s">
        <v>81</v>
      </c>
      <c r="C21" s="4" t="s">
        <v>71</v>
      </c>
      <c r="D21" s="4" t="s">
        <v>81</v>
      </c>
      <c r="E21" s="10" t="s">
        <v>76</v>
      </c>
      <c r="F21" s="4" t="s">
        <v>161</v>
      </c>
      <c r="G21" s="22" t="s">
        <v>161</v>
      </c>
      <c r="H21" t="b">
        <f>EXACT(F21,G21)</f>
        <v>1</v>
      </c>
    </row>
    <row r="22" spans="1:8" x14ac:dyDescent="0.25">
      <c r="A22" s="125"/>
      <c r="B22" s="4" t="s">
        <v>77</v>
      </c>
      <c r="C22" s="4" t="s">
        <v>71</v>
      </c>
      <c r="D22" s="4" t="s">
        <v>77</v>
      </c>
      <c r="E22" s="10" t="s">
        <v>76</v>
      </c>
      <c r="F22" s="4" t="s">
        <v>162</v>
      </c>
    </row>
    <row r="23" spans="1:8" x14ac:dyDescent="0.25">
      <c r="A23" s="125"/>
      <c r="B23" s="4" t="s">
        <v>82</v>
      </c>
      <c r="C23" s="4" t="s">
        <v>71</v>
      </c>
      <c r="D23" s="4" t="s">
        <v>82</v>
      </c>
      <c r="E23" s="10" t="s">
        <v>76</v>
      </c>
      <c r="F23" s="4" t="s">
        <v>163</v>
      </c>
    </row>
    <row r="24" spans="1:8" x14ac:dyDescent="0.25">
      <c r="A24" s="126"/>
      <c r="B24" s="4" t="s">
        <v>83</v>
      </c>
      <c r="C24" s="4" t="s">
        <v>71</v>
      </c>
      <c r="D24" s="4" t="s">
        <v>83</v>
      </c>
      <c r="E24" s="10" t="s">
        <v>76</v>
      </c>
      <c r="F24" s="4" t="s">
        <v>164</v>
      </c>
      <c r="G24" s="22" t="s">
        <v>164</v>
      </c>
      <c r="H24" t="b">
        <f>EXACT(F24,G24)</f>
        <v>1</v>
      </c>
    </row>
    <row r="25" spans="1:8" x14ac:dyDescent="0.25">
      <c r="A25" s="127" t="s">
        <v>79</v>
      </c>
      <c r="B25" s="13" t="s">
        <v>85</v>
      </c>
      <c r="C25" s="13" t="s">
        <v>90</v>
      </c>
      <c r="D25" s="13" t="s">
        <v>85</v>
      </c>
      <c r="E25" s="14" t="s">
        <v>76</v>
      </c>
      <c r="F25" s="13" t="s">
        <v>87</v>
      </c>
    </row>
    <row r="26" spans="1:8" x14ac:dyDescent="0.25">
      <c r="A26" s="128"/>
      <c r="B26" s="13" t="s">
        <v>27</v>
      </c>
      <c r="C26" s="13" t="s">
        <v>90</v>
      </c>
      <c r="D26" s="13" t="s">
        <v>27</v>
      </c>
      <c r="E26" s="14" t="s">
        <v>76</v>
      </c>
      <c r="F26" s="13" t="s">
        <v>88</v>
      </c>
    </row>
    <row r="27" spans="1:8" x14ac:dyDescent="0.25">
      <c r="A27" s="129"/>
      <c r="B27" s="13" t="s">
        <v>86</v>
      </c>
      <c r="C27" s="13" t="s">
        <v>90</v>
      </c>
      <c r="D27" s="13" t="s">
        <v>86</v>
      </c>
      <c r="E27" s="14" t="s">
        <v>76</v>
      </c>
      <c r="F27" s="13" t="s">
        <v>89</v>
      </c>
    </row>
    <row r="28" spans="1:8" x14ac:dyDescent="0.25">
      <c r="A28" s="142" t="s">
        <v>26</v>
      </c>
      <c r="B28" s="15" t="s">
        <v>91</v>
      </c>
      <c r="C28" s="15" t="s">
        <v>71</v>
      </c>
      <c r="D28" s="17" t="s">
        <v>91</v>
      </c>
      <c r="E28" s="16" t="s">
        <v>74</v>
      </c>
      <c r="F28" s="15" t="s">
        <v>29</v>
      </c>
    </row>
    <row r="29" spans="1:8" ht="30" x14ac:dyDescent="0.25">
      <c r="A29" s="143"/>
      <c r="B29" s="15" t="s">
        <v>117</v>
      </c>
      <c r="C29" s="15" t="s">
        <v>70</v>
      </c>
      <c r="D29" s="17" t="s">
        <v>120</v>
      </c>
      <c r="E29" s="16" t="s">
        <v>76</v>
      </c>
      <c r="F29" s="15" t="s">
        <v>165</v>
      </c>
      <c r="G29" t="s">
        <v>119</v>
      </c>
    </row>
    <row r="30" spans="1:8" ht="30" x14ac:dyDescent="0.25">
      <c r="A30" s="143"/>
      <c r="B30" s="15" t="s">
        <v>118</v>
      </c>
      <c r="C30" s="15" t="s">
        <v>70</v>
      </c>
      <c r="D30" s="17" t="s">
        <v>120</v>
      </c>
      <c r="E30" s="16" t="s">
        <v>76</v>
      </c>
      <c r="F30" s="15" t="s">
        <v>165</v>
      </c>
      <c r="G30" s="20" t="s">
        <v>121</v>
      </c>
    </row>
    <row r="31" spans="1:8" x14ac:dyDescent="0.25">
      <c r="A31" s="143"/>
      <c r="B31" s="15" t="s">
        <v>30</v>
      </c>
      <c r="C31" s="15" t="s">
        <v>71</v>
      </c>
      <c r="D31" s="17" t="s">
        <v>30</v>
      </c>
      <c r="E31" s="16" t="s">
        <v>74</v>
      </c>
      <c r="F31" s="15" t="s">
        <v>31</v>
      </c>
    </row>
    <row r="32" spans="1:8" ht="30" x14ac:dyDescent="0.25">
      <c r="A32" s="143"/>
      <c r="B32" s="15" t="s">
        <v>32</v>
      </c>
      <c r="C32" s="15" t="s">
        <v>92</v>
      </c>
      <c r="D32" s="17" t="s">
        <v>95</v>
      </c>
      <c r="E32" s="16" t="s">
        <v>74</v>
      </c>
      <c r="F32" s="15" t="s">
        <v>33</v>
      </c>
    </row>
    <row r="33" spans="1:7" ht="30" x14ac:dyDescent="0.25">
      <c r="A33" s="143"/>
      <c r="B33" s="15" t="s">
        <v>35</v>
      </c>
      <c r="C33" s="15" t="s">
        <v>92</v>
      </c>
      <c r="D33" s="17" t="s">
        <v>94</v>
      </c>
      <c r="E33" s="16" t="s">
        <v>74</v>
      </c>
      <c r="F33" s="15" t="s">
        <v>34</v>
      </c>
    </row>
    <row r="34" spans="1:7" ht="30" x14ac:dyDescent="0.25">
      <c r="A34" s="143"/>
      <c r="B34" s="15" t="s">
        <v>36</v>
      </c>
      <c r="C34" s="15" t="s">
        <v>92</v>
      </c>
      <c r="D34" s="17" t="s">
        <v>96</v>
      </c>
      <c r="E34" s="16" t="s">
        <v>74</v>
      </c>
      <c r="F34" s="15" t="s">
        <v>37</v>
      </c>
    </row>
    <row r="35" spans="1:7" ht="30" x14ac:dyDescent="0.25">
      <c r="A35" s="143"/>
      <c r="B35" s="15" t="s">
        <v>39</v>
      </c>
      <c r="C35" s="15" t="s">
        <v>71</v>
      </c>
      <c r="D35" s="17" t="s">
        <v>97</v>
      </c>
      <c r="E35" s="16" t="s">
        <v>74</v>
      </c>
      <c r="F35" s="15" t="s">
        <v>38</v>
      </c>
    </row>
    <row r="36" spans="1:7" x14ac:dyDescent="0.25">
      <c r="A36" s="143"/>
      <c r="B36" s="15" t="s">
        <v>3</v>
      </c>
      <c r="C36" s="15" t="s">
        <v>92</v>
      </c>
      <c r="D36" s="17" t="s">
        <v>3</v>
      </c>
      <c r="E36" s="16" t="s">
        <v>74</v>
      </c>
      <c r="F36" s="15" t="s">
        <v>40</v>
      </c>
    </row>
    <row r="37" spans="1:7" x14ac:dyDescent="0.25">
      <c r="A37" s="143"/>
      <c r="B37" s="15" t="s">
        <v>42</v>
      </c>
      <c r="C37" s="15" t="s">
        <v>71</v>
      </c>
      <c r="D37" s="17" t="s">
        <v>42</v>
      </c>
      <c r="E37" s="16" t="s">
        <v>74</v>
      </c>
      <c r="F37" s="15" t="s">
        <v>41</v>
      </c>
    </row>
    <row r="38" spans="1:7" ht="30" x14ac:dyDescent="0.25">
      <c r="A38" s="143"/>
      <c r="B38" s="15" t="s">
        <v>122</v>
      </c>
      <c r="C38" s="15" t="s">
        <v>70</v>
      </c>
      <c r="D38" s="17" t="s">
        <v>123</v>
      </c>
      <c r="E38" s="16" t="s">
        <v>76</v>
      </c>
      <c r="F38" s="15" t="s">
        <v>166</v>
      </c>
      <c r="G38" s="21" t="s">
        <v>127</v>
      </c>
    </row>
    <row r="39" spans="1:7" x14ac:dyDescent="0.25">
      <c r="A39" s="143"/>
      <c r="B39" s="15" t="s">
        <v>44</v>
      </c>
      <c r="C39" s="15" t="s">
        <v>71</v>
      </c>
      <c r="D39" s="17" t="s">
        <v>99</v>
      </c>
      <c r="E39" s="16" t="s">
        <v>74</v>
      </c>
      <c r="F39" s="15" t="s">
        <v>43</v>
      </c>
    </row>
    <row r="40" spans="1:7" ht="30" x14ac:dyDescent="0.25">
      <c r="A40" s="143"/>
      <c r="B40" s="15" t="s">
        <v>130</v>
      </c>
      <c r="C40" s="15" t="s">
        <v>70</v>
      </c>
      <c r="D40" s="17" t="s">
        <v>132</v>
      </c>
      <c r="E40" s="16" t="s">
        <v>76</v>
      </c>
      <c r="F40" s="15" t="s">
        <v>167</v>
      </c>
      <c r="G40" t="s">
        <v>131</v>
      </c>
    </row>
    <row r="41" spans="1:7" x14ac:dyDescent="0.25">
      <c r="A41" s="143"/>
      <c r="B41" s="15" t="s">
        <v>14</v>
      </c>
      <c r="C41" s="15" t="s">
        <v>71</v>
      </c>
      <c r="D41" s="17" t="s">
        <v>98</v>
      </c>
      <c r="E41" s="16" t="s">
        <v>74</v>
      </c>
      <c r="F41" s="15" t="s">
        <v>45</v>
      </c>
    </row>
    <row r="42" spans="1:7" ht="30" x14ac:dyDescent="0.25">
      <c r="A42" s="143"/>
      <c r="B42" s="15" t="s">
        <v>110</v>
      </c>
      <c r="C42" s="15" t="s">
        <v>70</v>
      </c>
      <c r="D42" s="17" t="s">
        <v>128</v>
      </c>
      <c r="E42" s="16" t="s">
        <v>76</v>
      </c>
      <c r="F42" s="15" t="s">
        <v>168</v>
      </c>
      <c r="G42" s="20" t="s">
        <v>129</v>
      </c>
    </row>
    <row r="43" spans="1:7" x14ac:dyDescent="0.25">
      <c r="A43" s="143"/>
      <c r="B43" s="15" t="s">
        <v>47</v>
      </c>
      <c r="C43" s="15" t="s">
        <v>93</v>
      </c>
      <c r="D43" s="17"/>
      <c r="E43" s="16" t="s">
        <v>74</v>
      </c>
      <c r="F43" s="15" t="s">
        <v>46</v>
      </c>
    </row>
    <row r="44" spans="1:7" x14ac:dyDescent="0.25">
      <c r="A44" s="143"/>
      <c r="B44" s="15" t="s">
        <v>101</v>
      </c>
      <c r="C44" s="15" t="s">
        <v>90</v>
      </c>
      <c r="D44" s="17"/>
      <c r="E44" s="16" t="s">
        <v>76</v>
      </c>
      <c r="F44" s="15" t="s">
        <v>169</v>
      </c>
    </row>
    <row r="45" spans="1:7" x14ac:dyDescent="0.25">
      <c r="A45" s="143"/>
      <c r="B45" s="15" t="s">
        <v>22</v>
      </c>
      <c r="C45" s="15" t="s">
        <v>8</v>
      </c>
      <c r="D45" s="17" t="s">
        <v>22</v>
      </c>
      <c r="E45" s="16" t="s">
        <v>76</v>
      </c>
      <c r="F45" s="15" t="s">
        <v>49</v>
      </c>
    </row>
    <row r="46" spans="1:7" x14ac:dyDescent="0.25">
      <c r="A46" s="144"/>
      <c r="B46" s="15" t="s">
        <v>51</v>
      </c>
      <c r="C46" s="15" t="s">
        <v>8</v>
      </c>
      <c r="D46" s="17" t="s">
        <v>48</v>
      </c>
      <c r="E46" s="16" t="s">
        <v>76</v>
      </c>
      <c r="F46" s="15" t="s">
        <v>50</v>
      </c>
    </row>
    <row r="47" spans="1:7" x14ac:dyDescent="0.25">
      <c r="A47" s="133" t="s">
        <v>27</v>
      </c>
      <c r="B47" s="5" t="s">
        <v>52</v>
      </c>
      <c r="C47" s="5" t="s">
        <v>92</v>
      </c>
      <c r="D47" s="5" t="s">
        <v>100</v>
      </c>
      <c r="E47" s="11" t="s">
        <v>74</v>
      </c>
      <c r="F47" s="5" t="s">
        <v>53</v>
      </c>
    </row>
    <row r="48" spans="1:7" x14ac:dyDescent="0.25">
      <c r="A48" s="134"/>
      <c r="B48" s="5" t="s">
        <v>55</v>
      </c>
      <c r="C48" s="5" t="s">
        <v>92</v>
      </c>
      <c r="D48" s="5" t="s">
        <v>55</v>
      </c>
      <c r="E48" s="11" t="s">
        <v>74</v>
      </c>
      <c r="F48" s="5" t="s">
        <v>54</v>
      </c>
    </row>
    <row r="49" spans="1:7" x14ac:dyDescent="0.25">
      <c r="A49" s="134"/>
      <c r="B49" s="5" t="s">
        <v>56</v>
      </c>
      <c r="C49" s="5" t="s">
        <v>71</v>
      </c>
      <c r="D49" s="5" t="s">
        <v>102</v>
      </c>
      <c r="E49" s="11" t="s">
        <v>74</v>
      </c>
      <c r="F49" s="5" t="s">
        <v>57</v>
      </c>
    </row>
    <row r="50" spans="1:7" x14ac:dyDescent="0.25">
      <c r="A50" s="134"/>
      <c r="B50" s="5" t="s">
        <v>3</v>
      </c>
      <c r="C50" s="5" t="s">
        <v>92</v>
      </c>
      <c r="D50" s="5" t="s">
        <v>3</v>
      </c>
      <c r="E50" s="11" t="s">
        <v>74</v>
      </c>
      <c r="F50" s="5" t="s">
        <v>58</v>
      </c>
    </row>
    <row r="51" spans="1:7" x14ac:dyDescent="0.25">
      <c r="A51" s="134"/>
      <c r="B51" s="5" t="s">
        <v>60</v>
      </c>
      <c r="C51" s="5" t="s">
        <v>71</v>
      </c>
      <c r="D51" s="5" t="s">
        <v>42</v>
      </c>
      <c r="E51" s="11" t="s">
        <v>74</v>
      </c>
      <c r="F51" s="5" t="s">
        <v>59</v>
      </c>
    </row>
    <row r="52" spans="1:7" x14ac:dyDescent="0.25">
      <c r="A52" s="134"/>
      <c r="B52" s="5" t="s">
        <v>62</v>
      </c>
      <c r="C52" s="5" t="s">
        <v>71</v>
      </c>
      <c r="D52" s="5" t="s">
        <v>98</v>
      </c>
      <c r="E52" s="11" t="s">
        <v>74</v>
      </c>
      <c r="F52" s="5" t="s">
        <v>61</v>
      </c>
    </row>
    <row r="53" spans="1:7" x14ac:dyDescent="0.25">
      <c r="A53" s="134"/>
      <c r="B53" s="5" t="s">
        <v>101</v>
      </c>
      <c r="C53" s="5" t="s">
        <v>90</v>
      </c>
      <c r="D53" s="5" t="s">
        <v>103</v>
      </c>
      <c r="E53" s="11" t="s">
        <v>76</v>
      </c>
      <c r="F53" s="5"/>
    </row>
    <row r="54" spans="1:7" x14ac:dyDescent="0.25">
      <c r="A54" s="134"/>
      <c r="B54" s="5" t="s">
        <v>22</v>
      </c>
      <c r="C54" s="5" t="s">
        <v>8</v>
      </c>
      <c r="D54" s="5" t="s">
        <v>22</v>
      </c>
      <c r="E54" s="11" t="s">
        <v>76</v>
      </c>
      <c r="F54" s="5" t="s">
        <v>63</v>
      </c>
    </row>
    <row r="55" spans="1:7" x14ac:dyDescent="0.25">
      <c r="A55" s="135"/>
      <c r="B55" s="5" t="s">
        <v>64</v>
      </c>
      <c r="C55" s="5" t="s">
        <v>8</v>
      </c>
      <c r="D55" s="5" t="s">
        <v>48</v>
      </c>
      <c r="E55" s="11" t="s">
        <v>76</v>
      </c>
      <c r="F55" s="5" t="s">
        <v>65</v>
      </c>
    </row>
    <row r="56" spans="1:7" x14ac:dyDescent="0.25">
      <c r="A56" s="136" t="s">
        <v>28</v>
      </c>
      <c r="B56" s="1" t="s">
        <v>67</v>
      </c>
      <c r="C56" s="1" t="s">
        <v>71</v>
      </c>
      <c r="D56" s="1" t="s">
        <v>104</v>
      </c>
      <c r="E56" s="12" t="s">
        <v>74</v>
      </c>
      <c r="F56" s="1" t="s">
        <v>66</v>
      </c>
    </row>
    <row r="57" spans="1:7" x14ac:dyDescent="0.25">
      <c r="A57" s="137"/>
      <c r="B57" s="1" t="s">
        <v>101</v>
      </c>
      <c r="C57" s="1" t="s">
        <v>90</v>
      </c>
      <c r="D57" s="1" t="s">
        <v>103</v>
      </c>
      <c r="E57" s="12" t="s">
        <v>76</v>
      </c>
      <c r="F57" s="1"/>
    </row>
    <row r="58" spans="1:7" x14ac:dyDescent="0.25">
      <c r="A58" s="137"/>
      <c r="B58" s="1" t="s">
        <v>22</v>
      </c>
      <c r="C58" s="1" t="s">
        <v>8</v>
      </c>
      <c r="D58" s="1" t="s">
        <v>22</v>
      </c>
      <c r="E58" s="12" t="s">
        <v>76</v>
      </c>
      <c r="F58" s="1" t="s">
        <v>68</v>
      </c>
    </row>
    <row r="59" spans="1:7" x14ac:dyDescent="0.25">
      <c r="A59" s="138"/>
      <c r="B59" s="1" t="s">
        <v>48</v>
      </c>
      <c r="C59" s="1" t="s">
        <v>8</v>
      </c>
      <c r="D59" s="1" t="s">
        <v>48</v>
      </c>
      <c r="E59" s="12" t="s">
        <v>76</v>
      </c>
      <c r="F59" s="1" t="s">
        <v>69</v>
      </c>
    </row>
    <row r="60" spans="1:7" x14ac:dyDescent="0.25">
      <c r="A60" s="119" t="s">
        <v>136</v>
      </c>
      <c r="B60" s="23" t="s">
        <v>134</v>
      </c>
      <c r="C60" s="23" t="s">
        <v>70</v>
      </c>
      <c r="D60" s="23" t="s">
        <v>135</v>
      </c>
      <c r="E60" s="24" t="s">
        <v>76</v>
      </c>
      <c r="F60" s="23" t="s">
        <v>133</v>
      </c>
      <c r="G60" t="s">
        <v>151</v>
      </c>
    </row>
    <row r="61" spans="1:7" x14ac:dyDescent="0.25">
      <c r="A61" s="120"/>
      <c r="B61" s="23" t="s">
        <v>137</v>
      </c>
      <c r="C61" s="23" t="s">
        <v>70</v>
      </c>
      <c r="D61" s="23" t="s">
        <v>137</v>
      </c>
      <c r="E61" s="24" t="s">
        <v>76</v>
      </c>
      <c r="F61" s="23" t="s">
        <v>170</v>
      </c>
    </row>
    <row r="62" spans="1:7" x14ac:dyDescent="0.25">
      <c r="A62" s="120"/>
      <c r="B62" s="23" t="s">
        <v>138</v>
      </c>
      <c r="C62" s="23" t="s">
        <v>70</v>
      </c>
      <c r="D62" s="23" t="s">
        <v>138</v>
      </c>
      <c r="E62" s="24" t="s">
        <v>76</v>
      </c>
      <c r="F62" s="23" t="s">
        <v>171</v>
      </c>
    </row>
    <row r="63" spans="1:7" x14ac:dyDescent="0.25">
      <c r="A63" s="120"/>
      <c r="B63" s="23" t="s">
        <v>139</v>
      </c>
      <c r="C63" s="23" t="s">
        <v>70</v>
      </c>
      <c r="D63" s="23" t="s">
        <v>139</v>
      </c>
      <c r="E63" s="24" t="s">
        <v>76</v>
      </c>
      <c r="F63" s="23" t="s">
        <v>172</v>
      </c>
    </row>
    <row r="64" spans="1:7" x14ac:dyDescent="0.25">
      <c r="A64" s="120"/>
      <c r="B64" s="23" t="s">
        <v>140</v>
      </c>
      <c r="C64" s="23" t="s">
        <v>70</v>
      </c>
      <c r="D64" s="23" t="s">
        <v>140</v>
      </c>
      <c r="E64" s="24" t="s">
        <v>76</v>
      </c>
      <c r="F64" s="23" t="s">
        <v>173</v>
      </c>
    </row>
    <row r="65" spans="1:6" x14ac:dyDescent="0.25">
      <c r="A65" s="120"/>
      <c r="B65" s="23" t="s">
        <v>141</v>
      </c>
      <c r="C65" s="23" t="s">
        <v>70</v>
      </c>
      <c r="D65" s="23" t="s">
        <v>141</v>
      </c>
      <c r="E65" s="24" t="s">
        <v>76</v>
      </c>
      <c r="F65" s="23" t="s">
        <v>174</v>
      </c>
    </row>
    <row r="66" spans="1:6" x14ac:dyDescent="0.25">
      <c r="A66" s="120"/>
      <c r="B66" s="23" t="s">
        <v>142</v>
      </c>
      <c r="C66" s="23" t="s">
        <v>70</v>
      </c>
      <c r="D66" s="23" t="s">
        <v>142</v>
      </c>
      <c r="E66" s="24" t="s">
        <v>76</v>
      </c>
      <c r="F66" s="23" t="s">
        <v>175</v>
      </c>
    </row>
    <row r="67" spans="1:6" x14ac:dyDescent="0.25">
      <c r="A67" s="120"/>
      <c r="B67" s="23" t="s">
        <v>143</v>
      </c>
      <c r="C67" s="23" t="s">
        <v>70</v>
      </c>
      <c r="D67" s="23" t="s">
        <v>143</v>
      </c>
      <c r="E67" s="24" t="s">
        <v>76</v>
      </c>
      <c r="F67" s="23" t="s">
        <v>176</v>
      </c>
    </row>
    <row r="68" spans="1:6" x14ac:dyDescent="0.25">
      <c r="A68" s="120"/>
      <c r="B68" s="23" t="s">
        <v>144</v>
      </c>
      <c r="C68" s="23" t="s">
        <v>70</v>
      </c>
      <c r="D68" s="23" t="s">
        <v>144</v>
      </c>
      <c r="E68" s="24" t="s">
        <v>76</v>
      </c>
      <c r="F68" s="23" t="s">
        <v>177</v>
      </c>
    </row>
    <row r="69" spans="1:6" x14ac:dyDescent="0.25">
      <c r="A69" s="120"/>
      <c r="B69" s="23" t="s">
        <v>145</v>
      </c>
      <c r="C69" s="23" t="s">
        <v>70</v>
      </c>
      <c r="D69" s="23" t="s">
        <v>145</v>
      </c>
      <c r="E69" s="24" t="s">
        <v>76</v>
      </c>
      <c r="F69" s="23" t="s">
        <v>178</v>
      </c>
    </row>
    <row r="70" spans="1:6" x14ac:dyDescent="0.25">
      <c r="A70" s="120"/>
      <c r="B70" s="23" t="s">
        <v>146</v>
      </c>
      <c r="C70" s="23" t="s">
        <v>70</v>
      </c>
      <c r="D70" s="23" t="s">
        <v>146</v>
      </c>
      <c r="E70" s="24" t="s">
        <v>76</v>
      </c>
      <c r="F70" s="23" t="s">
        <v>179</v>
      </c>
    </row>
    <row r="71" spans="1:6" x14ac:dyDescent="0.25">
      <c r="A71" s="120"/>
      <c r="B71" s="23" t="s">
        <v>147</v>
      </c>
      <c r="C71" s="23" t="s">
        <v>70</v>
      </c>
      <c r="D71" s="23" t="s">
        <v>147</v>
      </c>
      <c r="E71" s="24" t="s">
        <v>76</v>
      </c>
      <c r="F71" s="23" t="s">
        <v>180</v>
      </c>
    </row>
    <row r="72" spans="1:6" x14ac:dyDescent="0.25">
      <c r="A72" s="120"/>
      <c r="B72" s="23" t="s">
        <v>148</v>
      </c>
      <c r="C72" s="23" t="s">
        <v>90</v>
      </c>
      <c r="D72" s="23" t="s">
        <v>152</v>
      </c>
      <c r="E72" s="24" t="s">
        <v>76</v>
      </c>
      <c r="F72" s="23" t="s">
        <v>181</v>
      </c>
    </row>
    <row r="73" spans="1:6" x14ac:dyDescent="0.25">
      <c r="A73" s="120"/>
      <c r="B73" s="23" t="s">
        <v>149</v>
      </c>
      <c r="C73" s="23" t="s">
        <v>8</v>
      </c>
      <c r="D73" s="23" t="s">
        <v>149</v>
      </c>
      <c r="E73" s="24" t="s">
        <v>76</v>
      </c>
      <c r="F73" s="23" t="s">
        <v>182</v>
      </c>
    </row>
    <row r="74" spans="1:6" x14ac:dyDescent="0.25">
      <c r="A74" s="121"/>
      <c r="B74" s="23" t="s">
        <v>150</v>
      </c>
      <c r="C74" s="23" t="s">
        <v>8</v>
      </c>
      <c r="D74" s="23" t="s">
        <v>150</v>
      </c>
      <c r="E74" s="24" t="s">
        <v>76</v>
      </c>
      <c r="F74" s="23" t="s">
        <v>183</v>
      </c>
    </row>
  </sheetData>
  <mergeCells count="9">
    <mergeCell ref="A60:A74"/>
    <mergeCell ref="A1:F1"/>
    <mergeCell ref="A20:A24"/>
    <mergeCell ref="A25:A27"/>
    <mergeCell ref="A3:A9"/>
    <mergeCell ref="A47:A55"/>
    <mergeCell ref="A56:A59"/>
    <mergeCell ref="A10:A19"/>
    <mergeCell ref="A28:A46"/>
  </mergeCells>
  <pageMargins left="0.7" right="0.7" top="0.75" bottom="0.75" header="0.3" footer="0.3"/>
  <pageSetup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D19" sqref="D19"/>
    </sheetView>
  </sheetViews>
  <sheetFormatPr baseColWidth="10" defaultColWidth="11.42578125" defaultRowHeight="15" x14ac:dyDescent="0.25"/>
  <cols>
    <col min="1" max="1" width="41.5703125" customWidth="1"/>
    <col min="3" max="3" width="11.42578125" hidden="1" customWidth="1"/>
    <col min="6" max="6" width="36.28515625" customWidth="1"/>
    <col min="9" max="9" width="38.5703125" customWidth="1"/>
  </cols>
  <sheetData>
    <row r="1" spans="1:3" ht="18.75" x14ac:dyDescent="0.25">
      <c r="A1" s="72" t="s">
        <v>218</v>
      </c>
      <c r="B1" s="73" t="s">
        <v>219</v>
      </c>
    </row>
    <row r="2" spans="1:3" x14ac:dyDescent="0.25">
      <c r="A2" s="69" t="s">
        <v>153</v>
      </c>
      <c r="B2" s="63"/>
      <c r="C2">
        <f>VLOOKUP(A2,Resumen!$A$2:$D$10,4,FALSE)*B2</f>
        <v>0</v>
      </c>
    </row>
    <row r="3" spans="1:3" x14ac:dyDescent="0.25">
      <c r="A3" s="69" t="s">
        <v>194</v>
      </c>
      <c r="B3" s="63">
        <v>41</v>
      </c>
      <c r="C3">
        <f>VLOOKUP(A3,Resumen!$A$2:$D$10,4,FALSE)*B3</f>
        <v>61.5</v>
      </c>
    </row>
    <row r="4" spans="1:3" x14ac:dyDescent="0.25">
      <c r="A4" s="69" t="s">
        <v>80</v>
      </c>
      <c r="B4" s="63"/>
      <c r="C4">
        <f>VLOOKUP(A4,Resumen!$A$2:$D$10,4,FALSE)*B4</f>
        <v>0</v>
      </c>
    </row>
    <row r="5" spans="1:3" x14ac:dyDescent="0.25">
      <c r="A5" s="69" t="s">
        <v>79</v>
      </c>
      <c r="B5" s="63"/>
      <c r="C5">
        <f>VLOOKUP(A5,Resumen!$A$2:$D$10,4,FALSE)*B5</f>
        <v>0</v>
      </c>
    </row>
    <row r="6" spans="1:3" x14ac:dyDescent="0.25">
      <c r="A6" s="70" t="s">
        <v>26</v>
      </c>
      <c r="B6" s="63"/>
      <c r="C6">
        <f>VLOOKUP(A6,Resumen!$A$2:$D$10,4,FALSE)*B6</f>
        <v>0</v>
      </c>
    </row>
    <row r="7" spans="1:3" x14ac:dyDescent="0.25">
      <c r="A7" s="70" t="s">
        <v>27</v>
      </c>
      <c r="B7" s="63"/>
      <c r="C7">
        <f>VLOOKUP(A7,Resumen!$A$2:$D$10,4,FALSE)*B7</f>
        <v>0</v>
      </c>
    </row>
    <row r="8" spans="1:3" x14ac:dyDescent="0.25">
      <c r="A8" s="70" t="s">
        <v>28</v>
      </c>
      <c r="B8" s="63"/>
      <c r="C8">
        <f>VLOOKUP(A8,Resumen!$A$2:$D$10,4,FALSE)*B8</f>
        <v>0</v>
      </c>
    </row>
    <row r="9" spans="1:3" x14ac:dyDescent="0.25">
      <c r="A9" s="70" t="s">
        <v>136</v>
      </c>
      <c r="B9" s="63"/>
      <c r="C9">
        <f>VLOOKUP(A9,Resumen!$A$2:$D$10,4,FALSE)*B9</f>
        <v>0</v>
      </c>
    </row>
    <row r="10" spans="1:3" x14ac:dyDescent="0.25">
      <c r="A10" s="71" t="s">
        <v>209</v>
      </c>
      <c r="B10" s="66"/>
      <c r="C10">
        <f>VLOOKUP(A10,Resumen!$A$2:$D$10,4,FALSE)*B10</f>
        <v>0</v>
      </c>
    </row>
    <row r="12" spans="1:3" ht="18.75" x14ac:dyDescent="0.25">
      <c r="A12" s="68" t="s">
        <v>221</v>
      </c>
      <c r="B12" s="74">
        <f>SUM(C2:C10)/25</f>
        <v>2.46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workbookViewId="0">
      <selection activeCell="C4" sqref="C4"/>
    </sheetView>
  </sheetViews>
  <sheetFormatPr baseColWidth="10" defaultColWidth="11.42578125" defaultRowHeight="15" x14ac:dyDescent="0.25"/>
  <cols>
    <col min="1" max="1" width="32.42578125" style="39" customWidth="1"/>
    <col min="2" max="2" width="15.28515625" style="39" bestFit="1" customWidth="1"/>
    <col min="3" max="3" width="27.140625" style="39" customWidth="1"/>
    <col min="4" max="4" width="61" style="39" customWidth="1"/>
    <col min="5" max="5" width="135.42578125" style="39" bestFit="1" customWidth="1"/>
    <col min="6" max="6" width="11.85546875" style="39" bestFit="1" customWidth="1"/>
    <col min="7" max="16384" width="11.42578125" style="39"/>
  </cols>
  <sheetData>
    <row r="1" spans="1:5" ht="15.75" x14ac:dyDescent="0.25">
      <c r="A1" s="89" t="s">
        <v>0</v>
      </c>
      <c r="B1" s="90"/>
      <c r="C1" s="90"/>
      <c r="D1" s="90"/>
      <c r="E1" s="90"/>
    </row>
    <row r="2" spans="1:5" x14ac:dyDescent="0.25">
      <c r="A2" s="47" t="s">
        <v>1</v>
      </c>
      <c r="B2" s="47" t="s">
        <v>3</v>
      </c>
      <c r="C2" s="47" t="s">
        <v>2</v>
      </c>
      <c r="D2" s="47" t="s">
        <v>184</v>
      </c>
      <c r="E2" s="47" t="s">
        <v>283</v>
      </c>
    </row>
    <row r="3" spans="1:5" x14ac:dyDescent="0.25">
      <c r="A3" s="26" t="s">
        <v>282</v>
      </c>
      <c r="B3" s="48" t="s">
        <v>232</v>
      </c>
      <c r="C3" s="48" t="s">
        <v>267</v>
      </c>
      <c r="D3" s="48" t="s">
        <v>284</v>
      </c>
      <c r="E3" s="48" t="str">
        <f>CONCATENATE("public By ",B3,C3,"=By.",IF(ISNUMBER(SEARCH("@id=",D3)),"xpath(""","id("""),D3,""");")</f>
        <v>public By btnMovil=By.xpath("//*[@id='block-tigo-theme-content']/div/div[1]/div/div/div[2]/p");</v>
      </c>
    </row>
    <row r="4" spans="1:5" x14ac:dyDescent="0.25">
      <c r="A4" s="26" t="s">
        <v>282</v>
      </c>
      <c r="B4" s="48" t="s">
        <v>232</v>
      </c>
      <c r="C4" s="48" t="s">
        <v>268</v>
      </c>
      <c r="D4" s="48" t="s">
        <v>285</v>
      </c>
      <c r="E4" s="48" t="str">
        <f t="shared" ref="E4:E70" si="0">CONCATENATE("public By ",B4,C4,"=By.",IF(ISNUMBER(SEARCH("@id=",D4)),"xpath(""","id("""),D4,""");")</f>
        <v>public By btnHogar=By.xpath("//*[@id='block-tigo-theme-content']/div/div[1]/div/div/div[1]/p");</v>
      </c>
    </row>
    <row r="5" spans="1:5" x14ac:dyDescent="0.25">
      <c r="A5" s="26" t="s">
        <v>282</v>
      </c>
      <c r="B5" s="48" t="s">
        <v>235</v>
      </c>
      <c r="C5" s="48" t="s">
        <v>269</v>
      </c>
      <c r="D5" s="48" t="s">
        <v>9</v>
      </c>
      <c r="E5" s="48" t="str">
        <f t="shared" si="0"/>
        <v>public By txtTuLineaTigo=By.id("edit-candidate-number");</v>
      </c>
    </row>
    <row r="6" spans="1:5" x14ac:dyDescent="0.25">
      <c r="A6" s="26" t="s">
        <v>282</v>
      </c>
      <c r="B6" s="48" t="s">
        <v>235</v>
      </c>
      <c r="C6" s="50" t="s">
        <v>255</v>
      </c>
      <c r="D6" s="48" t="s">
        <v>18</v>
      </c>
      <c r="E6" s="48" t="str">
        <f t="shared" si="0"/>
        <v>public By txtCorreoElectronico=By.id("edit-email");</v>
      </c>
    </row>
    <row r="7" spans="1:5" x14ac:dyDescent="0.25">
      <c r="A7" s="26" t="s">
        <v>282</v>
      </c>
      <c r="B7" s="48" t="s">
        <v>233</v>
      </c>
      <c r="C7" s="48" t="s">
        <v>274</v>
      </c>
      <c r="D7" s="48" t="s">
        <v>295</v>
      </c>
      <c r="E7" s="48" t="str">
        <f t="shared" si="0"/>
        <v>public By linkTerminosyCondiciones=By.id("tyc_Movil");</v>
      </c>
    </row>
    <row r="8" spans="1:5" x14ac:dyDescent="0.25">
      <c r="A8" s="26" t="s">
        <v>282</v>
      </c>
      <c r="B8" s="48" t="s">
        <v>232</v>
      </c>
      <c r="C8" s="48" t="s">
        <v>7</v>
      </c>
      <c r="D8" s="48" t="s">
        <v>294</v>
      </c>
      <c r="E8" s="48" t="str">
        <f t="shared" si="0"/>
        <v>public By btnConsultar=By.id("edit-consult");</v>
      </c>
    </row>
    <row r="9" spans="1:5" x14ac:dyDescent="0.25">
      <c r="A9" s="26" t="s">
        <v>282</v>
      </c>
      <c r="B9" s="48" t="s">
        <v>227</v>
      </c>
      <c r="C9" s="48" t="s">
        <v>229</v>
      </c>
      <c r="D9" s="91"/>
      <c r="E9" s="91" t="str">
        <f t="shared" si="0"/>
        <v>public By CapcharCaptchar=By.id("");</v>
      </c>
    </row>
    <row r="10" spans="1:5" x14ac:dyDescent="0.25">
      <c r="A10" s="27" t="s">
        <v>231</v>
      </c>
      <c r="B10" s="51" t="s">
        <v>232</v>
      </c>
      <c r="C10" s="51" t="s">
        <v>267</v>
      </c>
      <c r="D10" s="51" t="s">
        <v>284</v>
      </c>
      <c r="E10" s="51" t="str">
        <f t="shared" si="0"/>
        <v>public By btnMovil=By.xpath("//*[@id='block-tigo-theme-content']/div/div[1]/div/div/div[2]/p");</v>
      </c>
    </row>
    <row r="11" spans="1:5" x14ac:dyDescent="0.25">
      <c r="A11" s="27" t="s">
        <v>231</v>
      </c>
      <c r="B11" s="51" t="s">
        <v>232</v>
      </c>
      <c r="C11" s="51" t="s">
        <v>268</v>
      </c>
      <c r="D11" s="51" t="s">
        <v>285</v>
      </c>
      <c r="E11" s="51" t="str">
        <f t="shared" si="0"/>
        <v>public By btnHogar=By.xpath("//*[@id='block-tigo-theme-content']/div/div[1]/div/div/div[1]/p");</v>
      </c>
    </row>
    <row r="12" spans="1:5" x14ac:dyDescent="0.25">
      <c r="A12" s="27" t="s">
        <v>231</v>
      </c>
      <c r="B12" s="51" t="s">
        <v>234</v>
      </c>
      <c r="C12" s="51" t="s">
        <v>275</v>
      </c>
      <c r="D12" s="51" t="s">
        <v>293</v>
      </c>
      <c r="E12" s="51" t="str">
        <f t="shared" si="0"/>
        <v>public By listTipoDocumento=By.id("edit-document-type");</v>
      </c>
    </row>
    <row r="13" spans="1:5" x14ac:dyDescent="0.25">
      <c r="A13" s="27" t="s">
        <v>231</v>
      </c>
      <c r="B13" s="51" t="s">
        <v>235</v>
      </c>
      <c r="C13" s="51" t="s">
        <v>276</v>
      </c>
      <c r="D13" s="51" t="s">
        <v>292</v>
      </c>
      <c r="E13" s="51" t="str">
        <f t="shared" si="0"/>
        <v>public By txtNumeroDocumento=By.id("edit-document");</v>
      </c>
    </row>
    <row r="14" spans="1:5" x14ac:dyDescent="0.25">
      <c r="A14" s="27" t="s">
        <v>231</v>
      </c>
      <c r="B14" s="51" t="s">
        <v>235</v>
      </c>
      <c r="C14" s="51" t="s">
        <v>255</v>
      </c>
      <c r="D14" s="51" t="s">
        <v>306</v>
      </c>
      <c r="E14" s="51" t="str">
        <f t="shared" si="0"/>
        <v>public By txtCorreoElectronico=By.id("edit-email-fijo");</v>
      </c>
    </row>
    <row r="15" spans="1:5" x14ac:dyDescent="0.25">
      <c r="A15" s="27" t="s">
        <v>231</v>
      </c>
      <c r="B15" s="51" t="s">
        <v>233</v>
      </c>
      <c r="C15" s="51" t="s">
        <v>274</v>
      </c>
      <c r="D15" s="51" t="s">
        <v>291</v>
      </c>
      <c r="E15" s="51" t="str">
        <f t="shared" si="0"/>
        <v>public By linkTerminosyCondiciones=By.id("tyc_Fijo");</v>
      </c>
    </row>
    <row r="16" spans="1:5" x14ac:dyDescent="0.25">
      <c r="A16" s="27" t="s">
        <v>231</v>
      </c>
      <c r="B16" s="51" t="s">
        <v>232</v>
      </c>
      <c r="C16" s="51" t="s">
        <v>7</v>
      </c>
      <c r="D16" s="51" t="s">
        <v>290</v>
      </c>
      <c r="E16" s="51" t="str">
        <f t="shared" si="0"/>
        <v>public By btnConsultar=By.id("edit-consult--2");</v>
      </c>
    </row>
    <row r="17" spans="1:5" x14ac:dyDescent="0.25">
      <c r="A17" s="27" t="s">
        <v>231</v>
      </c>
      <c r="B17" s="51" t="s">
        <v>236</v>
      </c>
      <c r="C17" s="51" t="s">
        <v>301</v>
      </c>
      <c r="D17" s="51" t="s">
        <v>302</v>
      </c>
      <c r="E17" s="51" t="str">
        <f t="shared" si="0"/>
        <v>public By lbMsgErrorDoc=By.xpath("//*[@id='content_left_forms_unified']/div[1]/span");</v>
      </c>
    </row>
    <row r="18" spans="1:5" x14ac:dyDescent="0.25">
      <c r="A18" s="27" t="s">
        <v>231</v>
      </c>
      <c r="B18" s="51" t="s">
        <v>236</v>
      </c>
      <c r="C18" s="51" t="s">
        <v>303</v>
      </c>
      <c r="D18" s="92" t="s">
        <v>305</v>
      </c>
      <c r="E18" s="51" t="str">
        <f t="shared" si="0"/>
        <v>public By lbFacturasPendientes=By.id("alert_main");</v>
      </c>
    </row>
    <row r="19" spans="1:5" x14ac:dyDescent="0.25">
      <c r="A19" s="27" t="s">
        <v>231</v>
      </c>
      <c r="B19" s="51" t="s">
        <v>234</v>
      </c>
      <c r="C19" s="51" t="s">
        <v>303</v>
      </c>
      <c r="D19" s="92" t="s">
        <v>304</v>
      </c>
      <c r="E19" s="51" t="str">
        <f t="shared" si="0"/>
        <v>public By listFacturasPendientes=By.xpath("//*[@id="content_list_invoices"]");</v>
      </c>
    </row>
    <row r="20" spans="1:5" x14ac:dyDescent="0.25">
      <c r="A20" s="27" t="s">
        <v>231</v>
      </c>
      <c r="B20" s="51" t="s">
        <v>227</v>
      </c>
      <c r="C20" s="51" t="s">
        <v>229</v>
      </c>
      <c r="D20" s="51"/>
      <c r="E20" s="51" t="str">
        <f t="shared" si="0"/>
        <v>public By CapcharCaptchar=By.id("");</v>
      </c>
    </row>
    <row r="21" spans="1:5" x14ac:dyDescent="0.25">
      <c r="A21" s="28" t="s">
        <v>80</v>
      </c>
      <c r="B21" s="53" t="s">
        <v>235</v>
      </c>
      <c r="C21" s="53" t="s">
        <v>262</v>
      </c>
      <c r="D21" s="53" t="s">
        <v>298</v>
      </c>
      <c r="E21" s="53" t="str">
        <f t="shared" si="0"/>
        <v>public By txtNumerodeLinea=By.id("value");</v>
      </c>
    </row>
    <row r="22" spans="1:5" x14ac:dyDescent="0.25">
      <c r="A22" s="28" t="s">
        <v>80</v>
      </c>
      <c r="B22" s="53" t="s">
        <v>235</v>
      </c>
      <c r="C22" s="53" t="s">
        <v>277</v>
      </c>
      <c r="D22" s="53" t="s">
        <v>161</v>
      </c>
      <c r="E22" s="53" t="str">
        <f t="shared" si="0"/>
        <v>public By txtFechaLimitePago=By.xpath("//*[@id='block-tigo-theme-content']/div/div[2]/div/div[2]/div[3]/div[1]/div/table/tbody/tr[2]/td/div");</v>
      </c>
    </row>
    <row r="23" spans="1:5" x14ac:dyDescent="0.25">
      <c r="A23" s="28" t="s">
        <v>80</v>
      </c>
      <c r="B23" s="53" t="s">
        <v>235</v>
      </c>
      <c r="C23" s="53" t="s">
        <v>278</v>
      </c>
      <c r="D23" s="53" t="s">
        <v>162</v>
      </c>
      <c r="E23" s="53" t="str">
        <f t="shared" si="0"/>
        <v>public By txtReferentePago=By.xpath("//*[@id='block-tigo-theme-content']/div/div[2]/div/div[2]/div[3]/div[2]/div/table/tbody/tr[2]/td/div");</v>
      </c>
    </row>
    <row r="24" spans="1:5" x14ac:dyDescent="0.25">
      <c r="A24" s="28" t="s">
        <v>80</v>
      </c>
      <c r="B24" s="53" t="s">
        <v>235</v>
      </c>
      <c r="C24" s="53" t="s">
        <v>279</v>
      </c>
      <c r="D24" s="53" t="s">
        <v>163</v>
      </c>
      <c r="E24" s="53" t="str">
        <f t="shared" si="0"/>
        <v>public By txtPeriodoFacturacion=By.xpath("//*[@id='block-tigo-theme-content']/div/div[2]/div/div[2]/div[3]/div[3]/div/table/tbody/tr[2]/td/div");</v>
      </c>
    </row>
    <row r="25" spans="1:5" x14ac:dyDescent="0.25">
      <c r="A25" s="28" t="s">
        <v>80</v>
      </c>
      <c r="B25" s="53" t="s">
        <v>235</v>
      </c>
      <c r="C25" s="53" t="s">
        <v>280</v>
      </c>
      <c r="D25" s="53" t="s">
        <v>164</v>
      </c>
      <c r="E25" s="53" t="str">
        <f t="shared" si="0"/>
        <v>public By txtValorPagar=By.xpath("//*[@id='block-tigo-theme-content']/div/div[2]/div/div[2]/div[4]/div[2]");</v>
      </c>
    </row>
    <row r="26" spans="1:5" x14ac:dyDescent="0.25">
      <c r="A26" s="29" t="s">
        <v>79</v>
      </c>
      <c r="B26" s="34" t="s">
        <v>233</v>
      </c>
      <c r="C26" s="34" t="s">
        <v>281</v>
      </c>
      <c r="D26" s="34" t="s">
        <v>87</v>
      </c>
      <c r="E26" s="34" t="str">
        <f t="shared" si="0"/>
        <v>public By linkTarjetaCredito=By.id("payment-method-type-label-credit-payu");</v>
      </c>
    </row>
    <row r="27" spans="1:5" x14ac:dyDescent="0.25">
      <c r="A27" s="29" t="s">
        <v>79</v>
      </c>
      <c r="B27" s="34" t="s">
        <v>233</v>
      </c>
      <c r="C27" s="34" t="s">
        <v>271</v>
      </c>
      <c r="D27" s="34" t="s">
        <v>88</v>
      </c>
      <c r="E27" s="34" t="str">
        <f t="shared" si="0"/>
        <v>public By linkDebitoBancarioPSE=By.id("payment-method-type-label-debit-payu");</v>
      </c>
    </row>
    <row r="28" spans="1:5" x14ac:dyDescent="0.25">
      <c r="A28" s="29" t="s">
        <v>79</v>
      </c>
      <c r="B28" s="34" t="s">
        <v>233</v>
      </c>
      <c r="C28" s="34" t="s">
        <v>237</v>
      </c>
      <c r="D28" s="34" t="s">
        <v>89</v>
      </c>
      <c r="E28" s="34" t="str">
        <f t="shared" si="0"/>
        <v>public By linkOtrosmediosdepago=By.id("payment-method-type-label-others-pay-methods");</v>
      </c>
    </row>
    <row r="29" spans="1:5" x14ac:dyDescent="0.25">
      <c r="A29" s="30" t="s">
        <v>26</v>
      </c>
      <c r="B29" s="35" t="s">
        <v>235</v>
      </c>
      <c r="C29" s="35" t="s">
        <v>263</v>
      </c>
      <c r="D29" s="35" t="s">
        <v>29</v>
      </c>
      <c r="E29" s="35" t="str">
        <f t="shared" si="0"/>
        <v>public By txtNumerodetarjeta=By.id("edit-cardnumber");</v>
      </c>
    </row>
    <row r="30" spans="1:5" x14ac:dyDescent="0.25">
      <c r="A30" s="30" t="s">
        <v>26</v>
      </c>
      <c r="B30" s="35" t="s">
        <v>236</v>
      </c>
      <c r="C30" s="35" t="s">
        <v>238</v>
      </c>
      <c r="D30" s="35" t="s">
        <v>165</v>
      </c>
      <c r="E30" s="35" t="str">
        <f t="shared" si="0"/>
        <v>public By lbMensajedeerrortarjetainvalida=By.xpath("//*[@id='image-credit_card']/div/div[1]/p");</v>
      </c>
    </row>
    <row r="31" spans="1:5" x14ac:dyDescent="0.25">
      <c r="A31" s="30" t="s">
        <v>26</v>
      </c>
      <c r="B31" s="35" t="s">
        <v>236</v>
      </c>
      <c r="C31" s="35" t="s">
        <v>239</v>
      </c>
      <c r="D31" s="35" t="s">
        <v>165</v>
      </c>
      <c r="E31" s="35" t="str">
        <f t="shared" si="0"/>
        <v>public By lbMensajedeerrortarjetaconnumeronovalido=By.xpath("//*[@id='image-credit_card']/div/div[1]/p");</v>
      </c>
    </row>
    <row r="32" spans="1:5" x14ac:dyDescent="0.25">
      <c r="A32" s="30" t="s">
        <v>26</v>
      </c>
      <c r="B32" s="35" t="s">
        <v>235</v>
      </c>
      <c r="C32" s="35" t="s">
        <v>30</v>
      </c>
      <c r="D32" s="35" t="s">
        <v>31</v>
      </c>
      <c r="E32" s="35" t="str">
        <f t="shared" si="0"/>
        <v>public By txtCVV/CVC=By.id("edit-cvc");</v>
      </c>
    </row>
    <row r="33" spans="1:5" x14ac:dyDescent="0.25">
      <c r="A33" s="30" t="s">
        <v>26</v>
      </c>
      <c r="B33" s="35" t="s">
        <v>234</v>
      </c>
      <c r="C33" s="35" t="s">
        <v>240</v>
      </c>
      <c r="D33" s="35" t="s">
        <v>33</v>
      </c>
      <c r="E33" s="35" t="str">
        <f t="shared" si="0"/>
        <v>public By listFechaVencimiento-MM=By.id("edit-buyer-card-month-expiration");</v>
      </c>
    </row>
    <row r="34" spans="1:5" x14ac:dyDescent="0.25">
      <c r="A34" s="30" t="s">
        <v>26</v>
      </c>
      <c r="B34" s="35" t="s">
        <v>234</v>
      </c>
      <c r="C34" s="35" t="s">
        <v>241</v>
      </c>
      <c r="D34" s="35" t="s">
        <v>34</v>
      </c>
      <c r="E34" s="35" t="str">
        <f t="shared" si="0"/>
        <v>public By listFechaVencimiento-AA=By.id("edit-buyer-card-year-expiration");</v>
      </c>
    </row>
    <row r="35" spans="1:5" x14ac:dyDescent="0.25">
      <c r="A35" s="30" t="s">
        <v>26</v>
      </c>
      <c r="B35" s="35" t="s">
        <v>234</v>
      </c>
      <c r="C35" s="35" t="s">
        <v>36</v>
      </c>
      <c r="D35" s="35" t="s">
        <v>37</v>
      </c>
      <c r="E35" s="35" t="str">
        <f t="shared" si="0"/>
        <v>public By listCuotas=By.id("edit-cardnumber-quota");</v>
      </c>
    </row>
    <row r="36" spans="1:5" x14ac:dyDescent="0.25">
      <c r="A36" s="30" t="s">
        <v>26</v>
      </c>
      <c r="B36" s="35" t="s">
        <v>235</v>
      </c>
      <c r="C36" s="35" t="s">
        <v>39</v>
      </c>
      <c r="D36" s="35" t="s">
        <v>38</v>
      </c>
      <c r="E36" s="35" t="str">
        <f t="shared" si="0"/>
        <v>public By txtNombre=By.id("edit-ccname");</v>
      </c>
    </row>
    <row r="37" spans="1:5" x14ac:dyDescent="0.25">
      <c r="A37" s="30" t="s">
        <v>26</v>
      </c>
      <c r="B37" s="35" t="s">
        <v>234</v>
      </c>
      <c r="C37" s="35" t="s">
        <v>3</v>
      </c>
      <c r="D37" s="35" t="s">
        <v>40</v>
      </c>
      <c r="E37" s="35" t="str">
        <f t="shared" si="0"/>
        <v>public By listTipo=By.id("edit-buyer-document-type");</v>
      </c>
    </row>
    <row r="38" spans="1:5" x14ac:dyDescent="0.25">
      <c r="A38" s="30" t="s">
        <v>26</v>
      </c>
      <c r="B38" s="35" t="s">
        <v>235</v>
      </c>
      <c r="C38" s="35" t="s">
        <v>246</v>
      </c>
      <c r="D38" s="35" t="s">
        <v>41</v>
      </c>
      <c r="E38" s="35" t="str">
        <f t="shared" si="0"/>
        <v>public By txtNumerodedocumento=By.id("edit-buyer-document");</v>
      </c>
    </row>
    <row r="39" spans="1:5" x14ac:dyDescent="0.25">
      <c r="A39" s="30" t="s">
        <v>26</v>
      </c>
      <c r="B39" s="35" t="s">
        <v>236</v>
      </c>
      <c r="C39" s="35" t="s">
        <v>264</v>
      </c>
      <c r="D39" s="35" t="s">
        <v>166</v>
      </c>
      <c r="E39" s="35" t="str">
        <f t="shared" si="0"/>
        <v>public By lbMensajedeerrornumerodedocumento=By.xpath("//*[@id='edit-content-document']/div/p");</v>
      </c>
    </row>
    <row r="40" spans="1:5" x14ac:dyDescent="0.25">
      <c r="A40" s="30" t="s">
        <v>26</v>
      </c>
      <c r="B40" s="35" t="s">
        <v>235</v>
      </c>
      <c r="C40" s="35" t="s">
        <v>272</v>
      </c>
      <c r="D40" s="35" t="s">
        <v>43</v>
      </c>
      <c r="E40" s="35" t="str">
        <f t="shared" si="0"/>
        <v>public By txtTelefonocelular(Cargaunvalorpordefecto)=By.id("edit-buyer-phone");</v>
      </c>
    </row>
    <row r="41" spans="1:5" x14ac:dyDescent="0.25">
      <c r="A41" s="30" t="s">
        <v>26</v>
      </c>
      <c r="B41" s="35" t="s">
        <v>236</v>
      </c>
      <c r="C41" s="35" t="s">
        <v>273</v>
      </c>
      <c r="D41" s="35" t="s">
        <v>167</v>
      </c>
      <c r="E41" s="35" t="str">
        <f t="shared" si="0"/>
        <v>public By lbMensajedeerrortelefonoinvalido=By.xpath("//*[@id='edit-show-phone']/div/p");</v>
      </c>
    </row>
    <row r="42" spans="1:5" x14ac:dyDescent="0.25">
      <c r="A42" s="30" t="s">
        <v>26</v>
      </c>
      <c r="B42" s="35" t="s">
        <v>235</v>
      </c>
      <c r="C42" s="35" t="s">
        <v>255</v>
      </c>
      <c r="D42" s="35" t="s">
        <v>45</v>
      </c>
      <c r="E42" s="35" t="str">
        <f t="shared" si="0"/>
        <v>public By txtCorreoElectronico=By.id("edit-buyer-mail");</v>
      </c>
    </row>
    <row r="43" spans="1:5" x14ac:dyDescent="0.25">
      <c r="A43" s="30" t="s">
        <v>26</v>
      </c>
      <c r="B43" s="35" t="s">
        <v>236</v>
      </c>
      <c r="C43" s="35" t="s">
        <v>256</v>
      </c>
      <c r="D43" s="35" t="s">
        <v>168</v>
      </c>
      <c r="E43" s="35" t="str">
        <f t="shared" si="0"/>
        <v>public By lbMensajedeerrorcorreoelectronico=By.xpath("//*[@id='edit-show-email']/div/p");</v>
      </c>
    </row>
    <row r="44" spans="1:5" x14ac:dyDescent="0.25">
      <c r="A44" s="30" t="s">
        <v>26</v>
      </c>
      <c r="B44" s="35" t="s">
        <v>93</v>
      </c>
      <c r="C44" s="35" t="s">
        <v>242</v>
      </c>
      <c r="D44" s="35" t="s">
        <v>46</v>
      </c>
      <c r="E44" s="35" t="str">
        <f t="shared" si="0"/>
        <v>public By Check BoxAutorizoestatarjetaparafuturospagos=By.id("edit-buyer-check-authorize");</v>
      </c>
    </row>
    <row r="45" spans="1:5" x14ac:dyDescent="0.25">
      <c r="A45" s="30" t="s">
        <v>26</v>
      </c>
      <c r="B45" s="35" t="s">
        <v>233</v>
      </c>
      <c r="C45" s="35" t="s">
        <v>270</v>
      </c>
      <c r="D45" s="35" t="s">
        <v>169</v>
      </c>
      <c r="E45" s="35" t="str">
        <f t="shared" si="0"/>
        <v>public By linkTerminosycondiciones=By.xpath("//*[@id='edit-terms']/div/a");</v>
      </c>
    </row>
    <row r="46" spans="1:5" x14ac:dyDescent="0.25">
      <c r="A46" s="30" t="s">
        <v>26</v>
      </c>
      <c r="B46" s="35" t="s">
        <v>232</v>
      </c>
      <c r="C46" s="35" t="s">
        <v>22</v>
      </c>
      <c r="D46" s="35" t="s">
        <v>49</v>
      </c>
      <c r="E46" s="35" t="str">
        <f t="shared" si="0"/>
        <v>public By btnCancelar=By.id("edit-cancel");</v>
      </c>
    </row>
    <row r="47" spans="1:5" x14ac:dyDescent="0.25">
      <c r="A47" s="30" t="s">
        <v>26</v>
      </c>
      <c r="B47" s="35" t="s">
        <v>232</v>
      </c>
      <c r="C47" s="35" t="s">
        <v>243</v>
      </c>
      <c r="D47" s="35" t="s">
        <v>50</v>
      </c>
      <c r="E47" s="35" t="str">
        <f t="shared" si="0"/>
        <v>public By btnPagar(Sehabilitaalllenarloscampossolicitados)=By.id("edit-submit");</v>
      </c>
    </row>
    <row r="48" spans="1:5" x14ac:dyDescent="0.25">
      <c r="A48" s="31" t="s">
        <v>27</v>
      </c>
      <c r="B48" s="36" t="s">
        <v>234</v>
      </c>
      <c r="C48" s="36" t="s">
        <v>52</v>
      </c>
      <c r="D48" s="36" t="s">
        <v>53</v>
      </c>
      <c r="E48" s="36" t="str">
        <f t="shared" si="0"/>
        <v>public By listBanco=By.id("edit-bank");</v>
      </c>
    </row>
    <row r="49" spans="1:5" x14ac:dyDescent="0.25">
      <c r="A49" s="31" t="s">
        <v>27</v>
      </c>
      <c r="B49" s="36" t="s">
        <v>234</v>
      </c>
      <c r="C49" s="36" t="s">
        <v>244</v>
      </c>
      <c r="D49" s="36" t="s">
        <v>54</v>
      </c>
      <c r="E49" s="36" t="str">
        <f t="shared" si="0"/>
        <v>public By listTipodepersona=By.id("edit-buyer-type-person");</v>
      </c>
    </row>
    <row r="50" spans="1:5" x14ac:dyDescent="0.25">
      <c r="A50" s="31" t="s">
        <v>27</v>
      </c>
      <c r="B50" s="36" t="s">
        <v>235</v>
      </c>
      <c r="C50" s="36" t="s">
        <v>245</v>
      </c>
      <c r="D50" s="36" t="s">
        <v>57</v>
      </c>
      <c r="E50" s="36" t="str">
        <f t="shared" si="0"/>
        <v>public By txtNombresyapellidos=By.id("edit-buyer-name");</v>
      </c>
    </row>
    <row r="51" spans="1:5" x14ac:dyDescent="0.25">
      <c r="A51" s="31" t="s">
        <v>27</v>
      </c>
      <c r="B51" s="36" t="s">
        <v>234</v>
      </c>
      <c r="C51" s="36" t="s">
        <v>3</v>
      </c>
      <c r="D51" s="36" t="s">
        <v>58</v>
      </c>
      <c r="E51" s="36" t="str">
        <f t="shared" si="0"/>
        <v>public By listTipo=By.id("edit-buyer-document-type--2");</v>
      </c>
    </row>
    <row r="52" spans="1:5" x14ac:dyDescent="0.25">
      <c r="A52" s="31" t="s">
        <v>27</v>
      </c>
      <c r="B52" s="36" t="s">
        <v>235</v>
      </c>
      <c r="C52" s="36" t="s">
        <v>246</v>
      </c>
      <c r="D52" s="36" t="s">
        <v>59</v>
      </c>
      <c r="E52" s="36" t="str">
        <f t="shared" si="0"/>
        <v>public By txtNumerodedocumento=By.id("edit-buyer-document--2");</v>
      </c>
    </row>
    <row r="53" spans="1:5" x14ac:dyDescent="0.25">
      <c r="A53" s="31" t="s">
        <v>27</v>
      </c>
      <c r="B53" s="36" t="s">
        <v>236</v>
      </c>
      <c r="C53" s="36" t="s">
        <v>264</v>
      </c>
      <c r="D53" s="36" t="s">
        <v>286</v>
      </c>
      <c r="E53" s="36" t="str">
        <f t="shared" si="0"/>
        <v>public By lbMensajedeerrornumerodedocumento=By.xpath("//*[@id='edit-content-document--2']/div/p");</v>
      </c>
    </row>
    <row r="54" spans="1:5" x14ac:dyDescent="0.25">
      <c r="A54" s="31" t="s">
        <v>27</v>
      </c>
      <c r="B54" s="36" t="s">
        <v>235</v>
      </c>
      <c r="C54" s="36" t="s">
        <v>257</v>
      </c>
      <c r="D54" s="36" t="s">
        <v>61</v>
      </c>
      <c r="E54" s="36" t="str">
        <f t="shared" si="0"/>
        <v>public By txtCorreoElectronico(Cargaunvalorpordefecto)=By.id("edit-buyer-mail--2");</v>
      </c>
    </row>
    <row r="55" spans="1:5" x14ac:dyDescent="0.25">
      <c r="A55" s="31" t="s">
        <v>27</v>
      </c>
      <c r="B55" s="36" t="s">
        <v>236</v>
      </c>
      <c r="C55" s="36" t="s">
        <v>256</v>
      </c>
      <c r="D55" s="36" t="s">
        <v>287</v>
      </c>
      <c r="E55" s="36" t="str">
        <f t="shared" si="0"/>
        <v>public By lbMensajedeerrorcorreoelectronico=By.xpath("//*[@id='edit-show-email--2']/div/p");</v>
      </c>
    </row>
    <row r="56" spans="1:5" x14ac:dyDescent="0.25">
      <c r="A56" s="31" t="s">
        <v>27</v>
      </c>
      <c r="B56" s="36" t="s">
        <v>233</v>
      </c>
      <c r="C56" s="36" t="s">
        <v>270</v>
      </c>
      <c r="D56" s="36" t="s">
        <v>288</v>
      </c>
      <c r="E56" s="36" t="str">
        <f t="shared" si="0"/>
        <v>public By linkTerminosycondiciones=By.xpath("//*[@id='edit-terms--2']/div/a");</v>
      </c>
    </row>
    <row r="57" spans="1:5" x14ac:dyDescent="0.25">
      <c r="A57" s="31" t="s">
        <v>27</v>
      </c>
      <c r="B57" s="36" t="s">
        <v>232</v>
      </c>
      <c r="C57" s="36" t="s">
        <v>22</v>
      </c>
      <c r="D57" s="36" t="s">
        <v>63</v>
      </c>
      <c r="E57" s="36" t="str">
        <f t="shared" si="0"/>
        <v>public By btnCancelar=By.id("edit-cancel--2");</v>
      </c>
    </row>
    <row r="58" spans="1:5" x14ac:dyDescent="0.25">
      <c r="A58" s="31" t="s">
        <v>27</v>
      </c>
      <c r="B58" s="36" t="s">
        <v>232</v>
      </c>
      <c r="C58" s="36" t="s">
        <v>247</v>
      </c>
      <c r="D58" s="36" t="s">
        <v>65</v>
      </c>
      <c r="E58" s="36" t="str">
        <f t="shared" si="0"/>
        <v>public By btnPagar(Sehabilitaalllenarloscampos)=By.id("edit-submit--2");</v>
      </c>
    </row>
    <row r="59" spans="1:5" x14ac:dyDescent="0.25">
      <c r="A59" s="32" t="s">
        <v>28</v>
      </c>
      <c r="B59" s="37" t="s">
        <v>235</v>
      </c>
      <c r="C59" s="37" t="s">
        <v>265</v>
      </c>
      <c r="D59" s="37" t="s">
        <v>66</v>
      </c>
      <c r="E59" s="37" t="str">
        <f t="shared" si="0"/>
        <v>public By txtNumeroNequi(Cargaunvalorpordefecto)=By.id("edit-nequi-account");</v>
      </c>
    </row>
    <row r="60" spans="1:5" x14ac:dyDescent="0.25">
      <c r="A60" s="32" t="s">
        <v>28</v>
      </c>
      <c r="B60" s="37" t="s">
        <v>233</v>
      </c>
      <c r="C60" s="37" t="s">
        <v>270</v>
      </c>
      <c r="D60" s="37" t="s">
        <v>289</v>
      </c>
      <c r="E60" s="37" t="str">
        <f t="shared" si="0"/>
        <v>public By linkTerminosycondiciones=By.xpath("//*[@id='edit-terms--3']/div/a");</v>
      </c>
    </row>
    <row r="61" spans="1:5" x14ac:dyDescent="0.25">
      <c r="A61" s="32" t="s">
        <v>28</v>
      </c>
      <c r="B61" s="37" t="s">
        <v>232</v>
      </c>
      <c r="C61" s="37" t="s">
        <v>22</v>
      </c>
      <c r="D61" s="37" t="s">
        <v>68</v>
      </c>
      <c r="E61" s="37" t="str">
        <f t="shared" si="0"/>
        <v>public By btnCancelar=By.id("tigoune-nequi-button-cancel");</v>
      </c>
    </row>
    <row r="62" spans="1:5" x14ac:dyDescent="0.25">
      <c r="A62" s="32" t="s">
        <v>28</v>
      </c>
      <c r="B62" s="37" t="s">
        <v>232</v>
      </c>
      <c r="C62" s="37" t="s">
        <v>48</v>
      </c>
      <c r="D62" s="37" t="s">
        <v>69</v>
      </c>
      <c r="E62" s="37" t="str">
        <f t="shared" si="0"/>
        <v>public By btnPagar=By.id("tigoune-nequi-button-submit");</v>
      </c>
    </row>
    <row r="63" spans="1:5" x14ac:dyDescent="0.25">
      <c r="A63" s="33" t="s">
        <v>136</v>
      </c>
      <c r="B63" s="38" t="s">
        <v>236</v>
      </c>
      <c r="C63" s="38" t="s">
        <v>248</v>
      </c>
      <c r="D63" s="38" t="s">
        <v>133</v>
      </c>
      <c r="E63" s="38" t="str">
        <f t="shared" si="0"/>
        <v>public By lbMensajedePagorealizado=By.id("gateway-content-alert-message");</v>
      </c>
    </row>
    <row r="64" spans="1:5" x14ac:dyDescent="0.25">
      <c r="A64" s="33" t="s">
        <v>136</v>
      </c>
      <c r="B64" s="38" t="s">
        <v>236</v>
      </c>
      <c r="C64" s="38" t="s">
        <v>137</v>
      </c>
      <c r="D64" s="38" t="s">
        <v>170</v>
      </c>
      <c r="E64" s="38" t="str">
        <f t="shared" si="0"/>
        <v>public By lbValor=By.xpath("//*[@id='details-transaction']/div[2]/div[1]/div[1]/div/table/tbody/tr[2]/td/div");</v>
      </c>
    </row>
    <row r="65" spans="1:5" x14ac:dyDescent="0.25">
      <c r="A65" s="33" t="s">
        <v>136</v>
      </c>
      <c r="B65" s="38" t="s">
        <v>236</v>
      </c>
      <c r="C65" s="38" t="s">
        <v>266</v>
      </c>
      <c r="D65" s="38" t="s">
        <v>171</v>
      </c>
      <c r="E65" s="38" t="str">
        <f t="shared" si="0"/>
        <v>public By lbNumeroCelular=By.xpath("//*[@id='details-transaction']/div[2]/div[1]/div[2]/div/table/tbody/tr[2]/td/div");</v>
      </c>
    </row>
    <row r="66" spans="1:5" x14ac:dyDescent="0.25">
      <c r="A66" s="33" t="s">
        <v>136</v>
      </c>
      <c r="B66" s="38" t="s">
        <v>236</v>
      </c>
      <c r="C66" s="38" t="s">
        <v>258</v>
      </c>
      <c r="D66" s="38" t="s">
        <v>172</v>
      </c>
      <c r="E66" s="38" t="str">
        <f t="shared" si="0"/>
        <v>public By lbNºtransaccion=By.xpath("//*[@id='details-transaction']/div[2]/div[1]/div[3]/div/table/tbody/tr[2]/td/div");</v>
      </c>
    </row>
    <row r="67" spans="1:5" x14ac:dyDescent="0.25">
      <c r="A67" s="33" t="s">
        <v>136</v>
      </c>
      <c r="B67" s="38" t="s">
        <v>236</v>
      </c>
      <c r="C67" s="38" t="s">
        <v>249</v>
      </c>
      <c r="D67" s="38" t="s">
        <v>173</v>
      </c>
      <c r="E67" s="38" t="str">
        <f t="shared" si="0"/>
        <v>public By lbFechadepago=By.xpath("//*[@id='details-transaction']/div[2]/div[1]/div[4]/div/table/tbody/tr[2]/td/div");</v>
      </c>
    </row>
    <row r="68" spans="1:5" x14ac:dyDescent="0.25">
      <c r="A68" s="33" t="s">
        <v>136</v>
      </c>
      <c r="B68" s="38" t="s">
        <v>236</v>
      </c>
      <c r="C68" s="38" t="s">
        <v>141</v>
      </c>
      <c r="D68" s="38" t="s">
        <v>174</v>
      </c>
      <c r="E68" s="38" t="str">
        <f t="shared" si="0"/>
        <v>public By lbEstado=By.xpath("//*[@id='details-transaction']/div[2]/div[2]/div/text()");</v>
      </c>
    </row>
    <row r="69" spans="1:5" x14ac:dyDescent="0.25">
      <c r="A69" s="33" t="s">
        <v>136</v>
      </c>
      <c r="B69" s="38" t="s">
        <v>236</v>
      </c>
      <c r="C69" s="38" t="s">
        <v>259</v>
      </c>
      <c r="D69" s="38" t="s">
        <v>299</v>
      </c>
      <c r="E69" s="38" t="str">
        <f t="shared" si="0"/>
        <v>public By lbCodigo=By.id("transaction-description-error");</v>
      </c>
    </row>
    <row r="70" spans="1:5" x14ac:dyDescent="0.25">
      <c r="A70" s="33" t="s">
        <v>136</v>
      </c>
      <c r="B70" s="38" t="s">
        <v>236</v>
      </c>
      <c r="C70" s="38" t="s">
        <v>143</v>
      </c>
      <c r="D70" s="38" t="s">
        <v>176</v>
      </c>
      <c r="E70" s="38" t="str">
        <f t="shared" si="0"/>
        <v>public By lbCorreo=By.xpath("//*[@id='details-transaction']/div[2]/div[3]/div");</v>
      </c>
    </row>
    <row r="71" spans="1:5" x14ac:dyDescent="0.25">
      <c r="A71" s="33" t="s">
        <v>136</v>
      </c>
      <c r="B71" s="38" t="s">
        <v>236</v>
      </c>
      <c r="C71" s="38" t="s">
        <v>260</v>
      </c>
      <c r="D71" s="38" t="s">
        <v>177</v>
      </c>
      <c r="E71" s="38" t="str">
        <f t="shared" ref="E71:E80" si="1">CONCATENATE("public By ",B71,C71,"=By.",IF(ISNUMBER(SEARCH("@id=",D71)),"xpath(""","id("""),D71,""");")</f>
        <v>public By lbID.Transaccion=By.xpath("//*[@id='details_pse']/div/div[1]/span[2]");</v>
      </c>
    </row>
    <row r="72" spans="1:5" x14ac:dyDescent="0.25">
      <c r="A72" s="33" t="s">
        <v>136</v>
      </c>
      <c r="B72" s="38" t="s">
        <v>236</v>
      </c>
      <c r="C72" s="38" t="s">
        <v>145</v>
      </c>
      <c r="D72" s="38" t="s">
        <v>178</v>
      </c>
      <c r="E72" s="38" t="str">
        <f t="shared" si="1"/>
        <v>public By lbEmpresa=By.xpath("//*[@id='details_pse']/div/div[2]/span[2]");</v>
      </c>
    </row>
    <row r="73" spans="1:5" x14ac:dyDescent="0.25">
      <c r="A73" s="33" t="s">
        <v>136</v>
      </c>
      <c r="B73" s="38" t="s">
        <v>236</v>
      </c>
      <c r="C73" s="38" t="s">
        <v>146</v>
      </c>
      <c r="D73" s="38" t="s">
        <v>179</v>
      </c>
      <c r="E73" s="38" t="str">
        <f t="shared" si="1"/>
        <v>public By lbNIT=By.xpath("//*[@id='details_pse']/div/div[3]/span[2]");</v>
      </c>
    </row>
    <row r="74" spans="1:5" x14ac:dyDescent="0.25">
      <c r="A74" s="33" t="s">
        <v>136</v>
      </c>
      <c r="B74" s="38" t="s">
        <v>236</v>
      </c>
      <c r="C74" s="38" t="s">
        <v>261</v>
      </c>
      <c r="D74" s="38" t="s">
        <v>180</v>
      </c>
      <c r="E74" s="38" t="str">
        <f t="shared" si="1"/>
        <v>public By lbDireccion=By.xpath("//*[@id='details_pse']/div/div[4]/span[2]");</v>
      </c>
    </row>
    <row r="75" spans="1:5" x14ac:dyDescent="0.25">
      <c r="A75" s="33" t="s">
        <v>136</v>
      </c>
      <c r="B75" s="38" t="s">
        <v>233</v>
      </c>
      <c r="C75" s="38" t="s">
        <v>250</v>
      </c>
      <c r="D75" s="38" t="s">
        <v>181</v>
      </c>
      <c r="E75" s="38" t="str">
        <f t="shared" si="1"/>
        <v>public By linkDescargarComprobante=By.xpath("//*[@id='details-transaction']/div[3]/div[3]/a");</v>
      </c>
    </row>
    <row r="76" spans="1:5" x14ac:dyDescent="0.25">
      <c r="A76" s="33" t="s">
        <v>136</v>
      </c>
      <c r="B76" s="38" t="s">
        <v>232</v>
      </c>
      <c r="C76" s="38" t="s">
        <v>251</v>
      </c>
      <c r="D76" s="38" t="s">
        <v>182</v>
      </c>
      <c r="E76" s="38" t="str">
        <f t="shared" si="1"/>
        <v>public By btnVolveralinicio=By.xpath("//*[@id='details-transaction']/div[5]/a[1]/button");</v>
      </c>
    </row>
    <row r="77" spans="1:5" x14ac:dyDescent="0.25">
      <c r="A77" s="33" t="s">
        <v>136</v>
      </c>
      <c r="B77" s="38" t="s">
        <v>232</v>
      </c>
      <c r="C77" s="38" t="s">
        <v>252</v>
      </c>
      <c r="D77" s="38" t="s">
        <v>183</v>
      </c>
      <c r="E77" s="38" t="str">
        <f t="shared" si="1"/>
        <v>public By btnPAGAROTRAFACTURA=By.xpath("//*[@id='details-transaction']/div[5]/a[2]/button");</v>
      </c>
    </row>
    <row r="78" spans="1:5" x14ac:dyDescent="0.25">
      <c r="A78" s="46" t="s">
        <v>209</v>
      </c>
      <c r="B78" s="56" t="s">
        <v>235</v>
      </c>
      <c r="C78" s="56" t="s">
        <v>211</v>
      </c>
      <c r="D78" s="56" t="s">
        <v>210</v>
      </c>
      <c r="E78" s="56" t="str">
        <f t="shared" si="1"/>
        <v>public By txtE-mail=By.id("PNEMail");</v>
      </c>
    </row>
    <row r="79" spans="1:5" x14ac:dyDescent="0.25">
      <c r="A79" s="46" t="s">
        <v>209</v>
      </c>
      <c r="B79" s="56" t="s">
        <v>232</v>
      </c>
      <c r="C79" s="56" t="s">
        <v>253</v>
      </c>
      <c r="D79" s="56" t="s">
        <v>296</v>
      </c>
      <c r="E79" s="56" t="str">
        <f t="shared" si="1"/>
        <v>public By btnIralBanco=By.id("btnSeguir");</v>
      </c>
    </row>
    <row r="80" spans="1:5" x14ac:dyDescent="0.25">
      <c r="A80" s="46" t="s">
        <v>209</v>
      </c>
      <c r="B80" s="56" t="s">
        <v>232</v>
      </c>
      <c r="C80" s="56" t="s">
        <v>254</v>
      </c>
      <c r="D80" s="56" t="s">
        <v>297</v>
      </c>
      <c r="E80" s="56" t="str">
        <f t="shared" si="1"/>
        <v>public By btnRegresaralcomercio=By.id("btnCancel");</v>
      </c>
    </row>
  </sheetData>
  <autoFilter ref="A2:D77"/>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zoomScale="90" zoomScaleNormal="90" workbookViewId="0">
      <selection activeCell="A52" sqref="A52"/>
    </sheetView>
  </sheetViews>
  <sheetFormatPr baseColWidth="10" defaultColWidth="9.140625" defaultRowHeight="15" x14ac:dyDescent="0.25"/>
  <cols>
    <col min="1" max="1" width="49.28515625" bestFit="1" customWidth="1"/>
    <col min="2" max="2" width="4.85546875" bestFit="1" customWidth="1"/>
    <col min="3" max="3" width="25.28515625" customWidth="1"/>
    <col min="4" max="4" width="75.42578125" customWidth="1"/>
    <col min="5" max="5" width="114.28515625" customWidth="1"/>
  </cols>
  <sheetData>
    <row r="1" spans="1:5" ht="15.75" x14ac:dyDescent="0.25">
      <c r="A1" s="89" t="s">
        <v>307</v>
      </c>
      <c r="B1" s="90"/>
      <c r="C1" s="90"/>
      <c r="D1" s="90"/>
      <c r="E1" s="90"/>
    </row>
    <row r="2" spans="1:5" x14ac:dyDescent="0.25">
      <c r="A2" s="47" t="s">
        <v>1</v>
      </c>
      <c r="B2" s="47" t="s">
        <v>3</v>
      </c>
      <c r="C2" s="47" t="s">
        <v>2</v>
      </c>
      <c r="D2" s="47" t="s">
        <v>184</v>
      </c>
      <c r="E2" s="47" t="s">
        <v>283</v>
      </c>
    </row>
    <row r="3" spans="1:5" x14ac:dyDescent="0.25">
      <c r="A3" s="26" t="s">
        <v>308</v>
      </c>
      <c r="B3" s="48" t="s">
        <v>232</v>
      </c>
      <c r="C3" s="48" t="s">
        <v>309</v>
      </c>
      <c r="D3" s="48" t="s">
        <v>310</v>
      </c>
      <c r="E3" s="48" t="str">
        <f>CONCATENATE("public By ",B3,C3,"=By.",IF(ISNUMBER(SEARCH("@id=",D3)),"xpath(""","id("""),D3,""");")</f>
        <v>public By btnIngresarAMiCuenta=By.xpath("//*[@id="top_menu_aside"]/nav/ul/li/a");</v>
      </c>
    </row>
    <row r="4" spans="1:5" x14ac:dyDescent="0.25">
      <c r="A4" s="26" t="s">
        <v>308</v>
      </c>
      <c r="B4" s="48" t="s">
        <v>232</v>
      </c>
      <c r="C4" s="48" t="s">
        <v>311</v>
      </c>
      <c r="D4" s="48" t="s">
        <v>312</v>
      </c>
      <c r="E4" s="48" t="str">
        <f>CONCATENATE("public By ",B4,C4,"=By.",IF(ISNUMBER(SEARCH("@id=",D4)),"xpath(""","id("""),D4,""");")</f>
        <v>public By btnIniciarSesion=By.xpath("//*[@id="top_menu_aside"]/nav/ul/li/ul/li/a");</v>
      </c>
    </row>
    <row r="5" spans="1:5" x14ac:dyDescent="0.25">
      <c r="A5" s="26" t="s">
        <v>308</v>
      </c>
      <c r="B5" s="48" t="s">
        <v>232</v>
      </c>
      <c r="C5" s="48" t="s">
        <v>313</v>
      </c>
      <c r="D5" s="48" t="s">
        <v>314</v>
      </c>
      <c r="E5" s="48" t="str">
        <f>CONCATENATE("public By ",B5,C5,"=By.",IF(ISNUMBER(SEARCH("@id=",D5)),"xpath(""","id("""),D5,""");")</f>
        <v>public By btnRegistrarme=By.xpath("//*[@id="main-content"]/div[2]/div[2]/div/div/div/section/div[3]/a[1]");</v>
      </c>
    </row>
    <row r="6" spans="1:5" x14ac:dyDescent="0.25">
      <c r="A6" s="26" t="s">
        <v>308</v>
      </c>
      <c r="B6" s="48" t="s">
        <v>232</v>
      </c>
      <c r="C6" s="50" t="s">
        <v>315</v>
      </c>
      <c r="D6" s="48" t="s">
        <v>316</v>
      </c>
      <c r="E6" s="48" t="str">
        <f t="shared" ref="E6:E50" si="0">CONCATENATE("public By ",B6,C6,"=By.",IF(ISNUMBER(SEARCH("@id=",D6)),"xpath(""","id("""),D6,""");")</f>
        <v>public By btnIngresar=By.xpath("//*[@id="main-content"]/div[2]/div[2]/div/div/div/section/div[3]/a[2]");</v>
      </c>
    </row>
    <row r="7" spans="1:5" x14ac:dyDescent="0.25">
      <c r="A7" s="26" t="s">
        <v>308</v>
      </c>
      <c r="B7" s="48" t="s">
        <v>232</v>
      </c>
      <c r="C7" s="48" t="s">
        <v>317</v>
      </c>
      <c r="D7" s="48" t="s">
        <v>318</v>
      </c>
      <c r="E7" s="48" t="str">
        <f t="shared" si="0"/>
        <v>public By btnPagaTusFacturas=By.xpath("//*[@id="main-content"]/div[2]/div[3]/div/div/div/div/a");</v>
      </c>
    </row>
    <row r="8" spans="1:5" x14ac:dyDescent="0.25">
      <c r="A8" s="26" t="s">
        <v>308</v>
      </c>
      <c r="B8" s="48" t="s">
        <v>232</v>
      </c>
      <c r="C8" s="48" t="s">
        <v>319</v>
      </c>
      <c r="D8" s="48" t="s">
        <v>320</v>
      </c>
      <c r="E8" s="48" t="str">
        <f t="shared" si="0"/>
        <v>public By btnRecargasYPaquetes=By.xpath("//*[@id="main-content"]/div[2]/div[4]/div/div/div/div/a");</v>
      </c>
    </row>
    <row r="9" spans="1:5" x14ac:dyDescent="0.25">
      <c r="A9" s="26" t="s">
        <v>308</v>
      </c>
      <c r="B9" s="91" t="s">
        <v>232</v>
      </c>
      <c r="C9" s="48" t="s">
        <v>321</v>
      </c>
      <c r="D9" s="91" t="s">
        <v>322</v>
      </c>
      <c r="E9" s="91" t="str">
        <f t="shared" si="0"/>
        <v>public By btnRegistraTuEquipo=By.xpath("//*[@id="main-content"]/div[2]/div[5]/div/div/div/div/a");</v>
      </c>
    </row>
    <row r="10" spans="1:5" x14ac:dyDescent="0.25">
      <c r="A10" s="26" t="s">
        <v>308</v>
      </c>
      <c r="B10" s="93" t="s">
        <v>232</v>
      </c>
      <c r="C10" s="93" t="s">
        <v>323</v>
      </c>
      <c r="D10" s="93" t="s">
        <v>324</v>
      </c>
      <c r="E10" s="93" t="str">
        <f t="shared" si="0"/>
        <v>public By btnReponeTuSim=By.xpath("//*[@id="main-content"]/div[2]/div[6]/div/div/div/div/a");</v>
      </c>
    </row>
    <row r="11" spans="1:5" x14ac:dyDescent="0.25">
      <c r="A11" s="26" t="s">
        <v>308</v>
      </c>
      <c r="B11" s="93" t="s">
        <v>235</v>
      </c>
      <c r="C11" s="93" t="s">
        <v>325</v>
      </c>
      <c r="D11" s="93" t="s">
        <v>326</v>
      </c>
      <c r="E11" s="93" t="str">
        <f t="shared" si="0"/>
        <v>public By txtCambiarMiClave=By.xpath("//*[@id="main-content"]/div[2]/div[7]/div/div/div/div/div[2]/a");</v>
      </c>
    </row>
    <row r="12" spans="1:5" x14ac:dyDescent="0.25">
      <c r="A12" s="26" t="s">
        <v>308</v>
      </c>
      <c r="B12" s="93" t="s">
        <v>234</v>
      </c>
      <c r="C12" s="93" t="s">
        <v>3</v>
      </c>
      <c r="D12" s="93" t="s">
        <v>327</v>
      </c>
      <c r="E12" s="93" t="str">
        <f t="shared" si="0"/>
        <v>public By listTipo=By.xpath("//*[@id="t_document"]/div/div/input");</v>
      </c>
    </row>
    <row r="13" spans="1:5" ht="30" x14ac:dyDescent="0.25">
      <c r="A13" s="26" t="s">
        <v>308</v>
      </c>
      <c r="B13" s="93" t="s">
        <v>235</v>
      </c>
      <c r="C13" s="93" t="s">
        <v>276</v>
      </c>
      <c r="D13" s="93" t="s">
        <v>328</v>
      </c>
      <c r="E13" s="93" t="str">
        <f t="shared" si="0"/>
        <v>public By txtNumeroDocumento=By.xpath("//*[@id="document"]");</v>
      </c>
    </row>
    <row r="14" spans="1:5" x14ac:dyDescent="0.25">
      <c r="A14" s="26" t="s">
        <v>308</v>
      </c>
      <c r="B14" s="93" t="s">
        <v>236</v>
      </c>
      <c r="C14" s="93" t="s">
        <v>386</v>
      </c>
      <c r="D14" s="93" t="s">
        <v>329</v>
      </c>
      <c r="E14" s="93" t="str">
        <f t="shared" si="0"/>
        <v>public By lbMsgErrorDocumento=By.xpath("//*[@id="query-container"]/section/div[1]/span[2]");</v>
      </c>
    </row>
    <row r="15" spans="1:5" x14ac:dyDescent="0.25">
      <c r="A15" s="26" t="s">
        <v>308</v>
      </c>
      <c r="B15" s="93" t="s">
        <v>232</v>
      </c>
      <c r="C15" s="93" t="s">
        <v>7</v>
      </c>
      <c r="D15" s="93" t="s">
        <v>330</v>
      </c>
      <c r="E15" s="93" t="str">
        <f t="shared" ref="E15" si="1">CONCATENATE("public By ",B15,C15,"=By.",IF(ISNUMBER(SEARCH("@id=",D15)),"xpath(""","id("""),D15,""");")</f>
        <v>public By btnConsultar=By.xpath("//*[@id="findagenda"]/div[2]/div[2]");</v>
      </c>
    </row>
    <row r="16" spans="1:5" x14ac:dyDescent="0.25">
      <c r="A16" s="26" t="s">
        <v>308</v>
      </c>
      <c r="B16" s="93" t="s">
        <v>236</v>
      </c>
      <c r="C16" s="93" t="s">
        <v>384</v>
      </c>
      <c r="D16" s="93" t="s">
        <v>385</v>
      </c>
      <c r="E16" s="93" t="str">
        <f t="shared" si="0"/>
        <v>public By lbVisitasPendientes=By.xpath("//*[@id=\'schedule-visits-container\']/div[2]/div[1]/div/p");</v>
      </c>
    </row>
    <row r="17" spans="1:5" ht="30" x14ac:dyDescent="0.25">
      <c r="A17" s="26" t="s">
        <v>308</v>
      </c>
      <c r="B17" s="93" t="s">
        <v>235</v>
      </c>
      <c r="C17" s="93" t="s">
        <v>331</v>
      </c>
      <c r="D17" s="93" t="s">
        <v>332</v>
      </c>
      <c r="E17" s="93" t="str">
        <f t="shared" ref="E17" si="2">CONCATENATE("public By ",B17,C17,"=By.",IF(ISNUMBER(SEARCH("@id=",D17)),"xpath(""","id("""),D17,""");")</f>
        <v>public By txtConsultaPQRUne=By.xpath("//*[@id="main-content"]/div[2]/div[9]/div/div/div/div/div/div/div/div[1]/p/a");</v>
      </c>
    </row>
    <row r="18" spans="1:5" x14ac:dyDescent="0.25">
      <c r="A18" s="26" t="s">
        <v>381</v>
      </c>
      <c r="B18" s="93" t="s">
        <v>236</v>
      </c>
      <c r="C18" s="93" t="s">
        <v>374</v>
      </c>
      <c r="D18" s="93" t="s">
        <v>375</v>
      </c>
      <c r="E18" s="93" t="str">
        <f t="shared" si="0"/>
        <v>public By lbPQRUne=By.id("/html/body/div[4]/div/div/div/div[1]/h3");</v>
      </c>
    </row>
    <row r="19" spans="1:5" ht="30" x14ac:dyDescent="0.25">
      <c r="A19" s="26" t="s">
        <v>308</v>
      </c>
      <c r="B19" s="93" t="s">
        <v>235</v>
      </c>
      <c r="C19" s="93" t="s">
        <v>333</v>
      </c>
      <c r="D19" s="93" t="s">
        <v>334</v>
      </c>
      <c r="E19" s="93" t="str">
        <f t="shared" ref="E19" si="3">CONCATENATE("public By ",B19,C19,"=By.",IF(ISNUMBER(SEARCH("@id=",D19)),"xpath(""","id("""),D19,""");")</f>
        <v>public By txtConsultaPQRTigo=By.xpath("//*[@id="main-content"]/div[2]/div[9]/div/div/div/div/div/div/div/div[2]/p/a");</v>
      </c>
    </row>
    <row r="20" spans="1:5" x14ac:dyDescent="0.25">
      <c r="A20" s="26" t="s">
        <v>380</v>
      </c>
      <c r="B20" s="93" t="s">
        <v>236</v>
      </c>
      <c r="C20" s="93" t="s">
        <v>376</v>
      </c>
      <c r="D20" s="93" t="s">
        <v>377</v>
      </c>
      <c r="E20" s="93" t="str">
        <f t="shared" si="0"/>
        <v>public By lbPQRTigo=By.xpath("//*[@id='formInicioPqr:panelBotonesInicio']/thead/tr/th/span");</v>
      </c>
    </row>
    <row r="21" spans="1:5" ht="30" x14ac:dyDescent="0.25">
      <c r="A21" s="26" t="s">
        <v>308</v>
      </c>
      <c r="B21" s="93" t="s">
        <v>235</v>
      </c>
      <c r="C21" s="93" t="s">
        <v>335</v>
      </c>
      <c r="D21" s="93" t="s">
        <v>336</v>
      </c>
      <c r="E21" s="93" t="str">
        <f t="shared" ref="E21" si="4">CONCATENATE("public By ",B21,C21,"=By.",IF(ISNUMBER(SEARCH("@id=",D21)),"xpath(""","id("""),D21,""");")</f>
        <v>public By txtConsultaSic=By.xpath("//*[@id="main-content"]/div[2]/div[9]/div/div/div/div/div/div/div/div[3]/p/a");</v>
      </c>
    </row>
    <row r="22" spans="1:5" x14ac:dyDescent="0.25">
      <c r="A22" s="26" t="s">
        <v>378</v>
      </c>
      <c r="B22" s="93" t="s">
        <v>236</v>
      </c>
      <c r="C22" s="93" t="s">
        <v>378</v>
      </c>
      <c r="D22" s="93" t="s">
        <v>379</v>
      </c>
      <c r="E22" s="93" t="str">
        <f t="shared" si="0"/>
        <v>public By lbSic=By.xpath("//*[@id=\'contenido_medio\']/div[1]/h1");</v>
      </c>
    </row>
    <row r="23" spans="1:5" ht="30" x14ac:dyDescent="0.25">
      <c r="A23" s="26" t="s">
        <v>308</v>
      </c>
      <c r="B23" s="93" t="s">
        <v>235</v>
      </c>
      <c r="C23" s="93" t="s">
        <v>337</v>
      </c>
      <c r="D23" s="93" t="s">
        <v>338</v>
      </c>
      <c r="E23" s="93" t="str">
        <f t="shared" ref="E23" si="5">CONCATENATE("public By ",B23,C23,"=By.",IF(ISNUMBER(SEARCH("@id=",D23)),"xpath(""","id("""),D23,""");")</f>
        <v>public By txtConoceNuestrasTiendas=By.xpath("//*[@id="main-content"]/div[2]/div[9]/div/div/div/div/div/div/div/div[4]/p/a");</v>
      </c>
    </row>
    <row r="24" spans="1:5" x14ac:dyDescent="0.25">
      <c r="A24" s="26" t="s">
        <v>382</v>
      </c>
      <c r="B24" s="93" t="s">
        <v>236</v>
      </c>
      <c r="C24" s="93" t="s">
        <v>382</v>
      </c>
      <c r="D24" s="93" t="s">
        <v>383</v>
      </c>
      <c r="E24" s="93" t="str">
        <f t="shared" si="0"/>
        <v>public By lbTiendas=By.id("/html/body/content/div[2]/div/section[1]/div/div/h3");</v>
      </c>
    </row>
    <row r="25" spans="1:5" x14ac:dyDescent="0.25">
      <c r="A25" s="26" t="s">
        <v>308</v>
      </c>
      <c r="B25" s="93" t="s">
        <v>232</v>
      </c>
      <c r="C25" s="93" t="s">
        <v>339</v>
      </c>
      <c r="D25" s="93" t="s">
        <v>340</v>
      </c>
      <c r="E25" s="93" t="str">
        <f t="shared" si="0"/>
        <v>public By btnChatYAyuda=By.xpath("//*[@id="Embed"]/button/span[2]");</v>
      </c>
    </row>
    <row r="26" spans="1:5" x14ac:dyDescent="0.25">
      <c r="A26" s="26" t="s">
        <v>308</v>
      </c>
      <c r="B26" s="93" t="s">
        <v>235</v>
      </c>
      <c r="C26" s="93" t="s">
        <v>341</v>
      </c>
      <c r="D26" s="93" t="s">
        <v>342</v>
      </c>
      <c r="E26" s="93" t="str">
        <f t="shared" si="0"/>
        <v>public By txtPersonas=By.xpath("//*[@id="top_menu"]/nav/ul/li[1]/a");</v>
      </c>
    </row>
    <row r="27" spans="1:5" x14ac:dyDescent="0.25">
      <c r="A27" s="26" t="s">
        <v>308</v>
      </c>
      <c r="B27" s="93" t="s">
        <v>235</v>
      </c>
      <c r="C27" s="93" t="s">
        <v>343</v>
      </c>
      <c r="D27" s="93" t="s">
        <v>344</v>
      </c>
      <c r="E27" s="93" t="str">
        <f t="shared" si="0"/>
        <v>public By txtEmpresas=By.xpath("//*[@id="top_menu"]/nav/ul/li[2]/a");</v>
      </c>
    </row>
    <row r="28" spans="1:5" x14ac:dyDescent="0.25">
      <c r="A28" s="26" t="s">
        <v>308</v>
      </c>
      <c r="B28" s="93" t="s">
        <v>232</v>
      </c>
      <c r="C28" s="93" t="s">
        <v>345</v>
      </c>
      <c r="D28" s="93" t="s">
        <v>346</v>
      </c>
      <c r="E28" s="93" t="str">
        <f t="shared" si="0"/>
        <v>public By btnDescubreloYa=By.xpath("//*[@id="main-content"]/div[2]/div[1]/div/div/div/section/div/div/a");</v>
      </c>
    </row>
    <row r="29" spans="1:5" x14ac:dyDescent="0.25">
      <c r="A29" s="94" t="s">
        <v>347</v>
      </c>
      <c r="B29" s="95" t="s">
        <v>235</v>
      </c>
      <c r="C29" s="95" t="s">
        <v>255</v>
      </c>
      <c r="D29" s="95" t="s">
        <v>348</v>
      </c>
      <c r="E29" s="95" t="str">
        <f t="shared" si="0"/>
        <v>public By txtCorreoElectronico=By.id("idEmail");</v>
      </c>
    </row>
    <row r="30" spans="1:5" x14ac:dyDescent="0.25">
      <c r="A30" s="94" t="s">
        <v>347</v>
      </c>
      <c r="B30" s="95" t="s">
        <v>232</v>
      </c>
      <c r="C30" s="95" t="s">
        <v>349</v>
      </c>
      <c r="D30" s="95" t="s">
        <v>350</v>
      </c>
      <c r="E30" s="95" t="str">
        <f t="shared" si="0"/>
        <v>public By btnValidarCorreo=By.id("continueBtn");</v>
      </c>
    </row>
    <row r="31" spans="1:5" x14ac:dyDescent="0.25">
      <c r="A31" s="94" t="s">
        <v>347</v>
      </c>
      <c r="B31" s="95" t="s">
        <v>236</v>
      </c>
      <c r="C31" s="95" t="s">
        <v>371</v>
      </c>
      <c r="D31" s="95" t="s">
        <v>372</v>
      </c>
      <c r="E31" s="95" t="str">
        <f t="shared" ref="E31" si="6">CONCATENATE("public By ",B31,C31,"=By.",IF(ISNUMBER(SEARCH("@id=",D31)),"xpath(""","id("""),D31,""");")</f>
        <v>public By lbIngresaAMiCuenta=By.id("/html/body/div[2]/div/div[1]/h5");</v>
      </c>
    </row>
    <row r="32" spans="1:5" x14ac:dyDescent="0.25">
      <c r="A32" s="94" t="s">
        <v>347</v>
      </c>
      <c r="B32" s="95" t="s">
        <v>235</v>
      </c>
      <c r="C32" s="95" t="s">
        <v>351</v>
      </c>
      <c r="D32" s="95" t="s">
        <v>352</v>
      </c>
      <c r="E32" s="95" t="str">
        <f t="shared" si="0"/>
        <v>public By txtCrearTuCuenta=By.id("/html/body/div[2]/div/div[3]/div/p[2]/a");</v>
      </c>
    </row>
    <row r="33" spans="1:5" x14ac:dyDescent="0.25">
      <c r="A33" s="94" t="s">
        <v>347</v>
      </c>
      <c r="B33" s="95" t="s">
        <v>235</v>
      </c>
      <c r="C33" s="95" t="s">
        <v>353</v>
      </c>
      <c r="D33" s="95" t="s">
        <v>354</v>
      </c>
      <c r="E33" s="95" t="str">
        <f t="shared" si="0"/>
        <v>public By txtContraseña=By.id("password");</v>
      </c>
    </row>
    <row r="34" spans="1:5" x14ac:dyDescent="0.25">
      <c r="A34" s="94" t="s">
        <v>347</v>
      </c>
      <c r="B34" s="95" t="s">
        <v>232</v>
      </c>
      <c r="C34" s="95" t="s">
        <v>355</v>
      </c>
      <c r="D34" s="95" t="s">
        <v>356</v>
      </c>
      <c r="E34" s="95" t="str">
        <f t="shared" si="0"/>
        <v>public By btnContinuar=By.id("/html/body/div[2]/div/form/div[3]/button");</v>
      </c>
    </row>
    <row r="35" spans="1:5" x14ac:dyDescent="0.25">
      <c r="A35" s="94" t="s">
        <v>347</v>
      </c>
      <c r="B35" s="95" t="s">
        <v>235</v>
      </c>
      <c r="C35" s="95" t="s">
        <v>373</v>
      </c>
      <c r="D35" s="95" t="s">
        <v>357</v>
      </c>
      <c r="E35" s="95" t="str">
        <f t="shared" si="0"/>
        <v>public By txtOlvidasteContrasena =By.id("/html/body/div[2]/div/form/div[4]/a");</v>
      </c>
    </row>
    <row r="36" spans="1:5" x14ac:dyDescent="0.25">
      <c r="A36" s="94" t="s">
        <v>347</v>
      </c>
      <c r="B36" s="95" t="s">
        <v>234</v>
      </c>
      <c r="C36" s="95" t="s">
        <v>358</v>
      </c>
      <c r="D36" s="95" t="s">
        <v>359</v>
      </c>
      <c r="E36" s="95" t="str">
        <f t="shared" ref="E36:E39" si="7">CONCATENATE("public By ",B36,C36,"=By.",IF(ISNUMBER(SEARCH("@id=",D36)),"xpath(""","id("""),D36,""");")</f>
        <v>public By listNumeroPlan=By.xpath("//*[@id="block-accountsblock-2"]/div/div/div/div/div/span");</v>
      </c>
    </row>
    <row r="37" spans="1:5" x14ac:dyDescent="0.25">
      <c r="A37" s="94" t="s">
        <v>347</v>
      </c>
      <c r="B37" s="95" t="s">
        <v>234</v>
      </c>
      <c r="C37" s="95" t="s">
        <v>415</v>
      </c>
      <c r="D37" s="95" t="s">
        <v>416</v>
      </c>
      <c r="E37" s="95" t="str">
        <f t="shared" si="7"/>
        <v>public By listLineaPruebasJuanca=By.xpath("(((//*[@id='lines'])//a[contains(@href,'')]))[11]");</v>
      </c>
    </row>
    <row r="38" spans="1:5" ht="30" x14ac:dyDescent="0.25">
      <c r="A38" s="94" t="s">
        <v>347</v>
      </c>
      <c r="B38" s="95" t="s">
        <v>234</v>
      </c>
      <c r="C38" s="95" t="s">
        <v>417</v>
      </c>
      <c r="D38" s="95" t="s">
        <v>418</v>
      </c>
      <c r="E38" s="95" t="str">
        <f t="shared" ref="E38" si="8">CONCATENATE("public By ",B38,C38,"=By.",IF(ISNUMBER(SEARCH("@id=",D38)),"xpath(""","id("""),D38,""");")</f>
        <v>public By listLineaHibridoMariana=By.xpath("(((((//*[@id='lines'])//a[contains(@href,'')])))//*[contains(text(),'Mariana')])[2]");</v>
      </c>
    </row>
    <row r="39" spans="1:5" x14ac:dyDescent="0.25">
      <c r="A39" s="94" t="s">
        <v>347</v>
      </c>
      <c r="B39" s="95" t="s">
        <v>234</v>
      </c>
      <c r="C39" s="95" t="s">
        <v>419</v>
      </c>
      <c r="D39" s="95" t="s">
        <v>420</v>
      </c>
      <c r="E39" s="95" t="str">
        <f t="shared" si="7"/>
        <v>public By listLineaHibridoAna=By.xpath("(((//*[@id='lines'])//a[contains(@href,'')]))[9]");</v>
      </c>
    </row>
    <row r="40" spans="1:5" x14ac:dyDescent="0.25">
      <c r="A40" s="94" t="s">
        <v>347</v>
      </c>
      <c r="B40" s="95" t="s">
        <v>235</v>
      </c>
      <c r="C40" s="95" t="s">
        <v>360</v>
      </c>
      <c r="D40" s="95" t="s">
        <v>361</v>
      </c>
      <c r="E40" s="95" t="str">
        <f t="shared" si="0"/>
        <v>public By txtResumen=By.id("/html/body/div[3]/div[2]/div/div/nav/div/div/ul/li[1]/a");</v>
      </c>
    </row>
    <row r="41" spans="1:5" x14ac:dyDescent="0.25">
      <c r="A41" s="94" t="s">
        <v>347</v>
      </c>
      <c r="B41" s="95" t="s">
        <v>235</v>
      </c>
      <c r="C41" s="95" t="s">
        <v>362</v>
      </c>
      <c r="D41" s="95" t="s">
        <v>363</v>
      </c>
      <c r="E41" s="95" t="str">
        <f t="shared" ref="E41:E46" si="9">CONCATENATE("public By ",B41,C41,"=By.",IF(ISNUMBER(SEARCH("@id=",D41)),"xpath(""","id("""),D41,""");")</f>
        <v>public By txtCambiateYa=By.xpath("//*[@id="action_Cámbiate ya"]");</v>
      </c>
    </row>
    <row r="42" spans="1:5" x14ac:dyDescent="0.25">
      <c r="A42" s="94" t="s">
        <v>347</v>
      </c>
      <c r="B42" s="95" t="s">
        <v>235</v>
      </c>
      <c r="C42" s="95" t="s">
        <v>421</v>
      </c>
      <c r="D42" s="95" t="s">
        <v>422</v>
      </c>
      <c r="E42" s="95" t="str">
        <f t="shared" si="9"/>
        <v>public By txtUsuario=By.xpath("//*[@id='top_menu_aside']/nav/ul/li/a");</v>
      </c>
    </row>
    <row r="43" spans="1:5" x14ac:dyDescent="0.25">
      <c r="A43" s="94" t="s">
        <v>347</v>
      </c>
      <c r="B43" s="95" t="s">
        <v>235</v>
      </c>
      <c r="C43" s="95" t="s">
        <v>423</v>
      </c>
      <c r="D43" s="95" t="s">
        <v>424</v>
      </c>
      <c r="E43" s="95" t="str">
        <f t="shared" si="9"/>
        <v>public By txtCerrarSesion=By.xpath("//*[@id='top_menu_aside']/nav/ul/li/ul/li[2]/a");</v>
      </c>
    </row>
    <row r="44" spans="1:5" x14ac:dyDescent="0.25">
      <c r="A44" s="94" t="s">
        <v>347</v>
      </c>
      <c r="B44" s="95" t="s">
        <v>232</v>
      </c>
      <c r="C44" s="95" t="s">
        <v>425</v>
      </c>
      <c r="D44" s="95" t="s">
        <v>426</v>
      </c>
      <c r="E44" s="95" t="str">
        <f t="shared" si="9"/>
        <v>public By btnCambiarCuenta=By.xpath("//*[@id='addNew']");</v>
      </c>
    </row>
    <row r="45" spans="1:5" x14ac:dyDescent="0.25">
      <c r="A45" s="94" t="s">
        <v>347</v>
      </c>
      <c r="B45" s="95" t="s">
        <v>236</v>
      </c>
      <c r="C45" s="95" t="s">
        <v>427</v>
      </c>
      <c r="D45" s="95" t="s">
        <v>428</v>
      </c>
      <c r="E45" s="95" t="str">
        <f t="shared" si="9"/>
        <v>public By lbPlanes=By.xpath("//*[@id='main-content']/div[2]");</v>
      </c>
    </row>
    <row r="46" spans="1:5" x14ac:dyDescent="0.25">
      <c r="A46" s="94" t="s">
        <v>347</v>
      </c>
      <c r="B46" s="95" t="s">
        <v>236</v>
      </c>
      <c r="C46" s="95" t="s">
        <v>429</v>
      </c>
      <c r="D46" s="95" t="s">
        <v>430</v>
      </c>
      <c r="E46" s="95" t="str">
        <f t="shared" si="9"/>
        <v>public By lbMejorarPlan=By.xpath("//*[@id='compras-noplan-container']/h3");</v>
      </c>
    </row>
    <row r="47" spans="1:5" x14ac:dyDescent="0.25">
      <c r="A47" s="94" t="s">
        <v>347</v>
      </c>
      <c r="B47" s="95" t="s">
        <v>236</v>
      </c>
      <c r="C47" s="95" t="s">
        <v>431</v>
      </c>
      <c r="D47" s="95" t="s">
        <v>432</v>
      </c>
      <c r="E47" s="95" t="str">
        <f t="shared" si="0"/>
        <v>public By lbDetallePlan=By.xpath("//*[@id='compras-noplan-container']/p");</v>
      </c>
    </row>
    <row r="48" spans="1:5" x14ac:dyDescent="0.25">
      <c r="A48" s="96" t="s">
        <v>364</v>
      </c>
      <c r="B48" s="97" t="s">
        <v>232</v>
      </c>
      <c r="C48" s="97" t="s">
        <v>365</v>
      </c>
      <c r="D48" s="97" t="s">
        <v>366</v>
      </c>
      <c r="E48" s="97" t="str">
        <f t="shared" si="0"/>
        <v>public By btnConMiCorreo=By.xpath("//*[@id="addNew"]");</v>
      </c>
    </row>
    <row r="49" spans="1:5" x14ac:dyDescent="0.25">
      <c r="A49" s="96" t="s">
        <v>364</v>
      </c>
      <c r="B49" s="97" t="s">
        <v>232</v>
      </c>
      <c r="C49" s="97" t="s">
        <v>367</v>
      </c>
      <c r="D49" s="97" t="s">
        <v>368</v>
      </c>
      <c r="E49" s="97" t="str">
        <f t="shared" si="0"/>
        <v>public By btnConFacebook=By.xpath("//*[@id="SLFacebook"]");</v>
      </c>
    </row>
    <row r="50" spans="1:5" ht="15.75" thickBot="1" x14ac:dyDescent="0.3">
      <c r="A50" s="98" t="s">
        <v>364</v>
      </c>
      <c r="B50" s="99" t="s">
        <v>232</v>
      </c>
      <c r="C50" s="99" t="s">
        <v>369</v>
      </c>
      <c r="D50" s="99" t="s">
        <v>370</v>
      </c>
      <c r="E50" s="99" t="str">
        <f t="shared" si="0"/>
        <v>public By btnConGoogle=By.xpath("//*[@id="SLGoogle"]");</v>
      </c>
    </row>
    <row r="51" spans="1: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topLeftCell="E40" workbookViewId="0">
      <selection activeCell="I52" sqref="I52"/>
    </sheetView>
  </sheetViews>
  <sheetFormatPr baseColWidth="10" defaultColWidth="9.140625" defaultRowHeight="15" x14ac:dyDescent="0.25"/>
  <cols>
    <col min="1" max="1" width="54.7109375" bestFit="1" customWidth="1"/>
    <col min="2" max="2" width="10" bestFit="1" customWidth="1"/>
    <col min="3" max="3" width="42.7109375" bestFit="1" customWidth="1"/>
    <col min="4" max="4" width="73.28515625" bestFit="1" customWidth="1"/>
    <col min="5" max="5" width="110.7109375" bestFit="1" customWidth="1"/>
  </cols>
  <sheetData>
    <row r="1" spans="1:5" ht="15.75" x14ac:dyDescent="0.25">
      <c r="A1" s="89" t="s">
        <v>434</v>
      </c>
      <c r="B1" s="90"/>
      <c r="C1" s="90"/>
      <c r="D1" s="90"/>
      <c r="E1" s="90"/>
    </row>
    <row r="2" spans="1:5" x14ac:dyDescent="0.25">
      <c r="A2" s="47" t="s">
        <v>1</v>
      </c>
      <c r="B2" s="47" t="s">
        <v>3</v>
      </c>
      <c r="C2" s="47" t="s">
        <v>2</v>
      </c>
      <c r="D2" s="47" t="s">
        <v>184</v>
      </c>
      <c r="E2" s="47" t="s">
        <v>283</v>
      </c>
    </row>
    <row r="3" spans="1:5" x14ac:dyDescent="0.25">
      <c r="A3" s="26" t="s">
        <v>387</v>
      </c>
      <c r="B3" s="48" t="s">
        <v>232</v>
      </c>
      <c r="C3" s="48" t="s">
        <v>388</v>
      </c>
      <c r="D3" s="48" t="s">
        <v>389</v>
      </c>
      <c r="E3" s="48" t="str">
        <f>CONCATENATE("public By ",B3,C3,"=By.",IF(ISNUMBER(SEARCH("@id=",D3)),"xpath(""","id("""),D3,""");")</f>
        <v>public By btnRecarga=By.xpath("//*[@id="tap_selector"]/div[2]");</v>
      </c>
    </row>
    <row r="4" spans="1:5" x14ac:dyDescent="0.25">
      <c r="A4" s="26" t="s">
        <v>387</v>
      </c>
      <c r="B4" s="48" t="s">
        <v>235</v>
      </c>
      <c r="C4" s="48" t="s">
        <v>390</v>
      </c>
      <c r="D4" s="48" t="s">
        <v>391</v>
      </c>
      <c r="E4" s="48" t="str">
        <f>CONCATENATE("public By ",B4,C4,"=By.",IF(ISNUMBER(SEARCH("@id=",D4)),"xpath(""","id("""),D4,""");")</f>
        <v>public By txtTuLineaTigoR=By.xpath("//*[@id="num_lin"]");</v>
      </c>
    </row>
    <row r="5" spans="1:5" x14ac:dyDescent="0.25">
      <c r="A5" s="26" t="s">
        <v>387</v>
      </c>
      <c r="B5" s="48" t="s">
        <v>232</v>
      </c>
      <c r="C5" s="48" t="s">
        <v>392</v>
      </c>
      <c r="D5" s="48" t="s">
        <v>393</v>
      </c>
      <c r="E5" s="48" t="str">
        <f>CONCATENATE("public By ",B5,C5,"=By.",IF(ISNUMBER(SEARCH("@id=",D5)),"xpath(""","id("""),D5,""");")</f>
        <v>public By btnValor3Mil=By.xpath("//*[@id="container_recharge"]/div/div[1]/div/ul/div/li[1]");</v>
      </c>
    </row>
    <row r="6" spans="1:5" x14ac:dyDescent="0.25">
      <c r="A6" s="26" t="s">
        <v>387</v>
      </c>
      <c r="B6" s="48" t="s">
        <v>232</v>
      </c>
      <c r="C6" s="50" t="s">
        <v>394</v>
      </c>
      <c r="D6" s="48" t="s">
        <v>395</v>
      </c>
      <c r="E6" s="48" t="str">
        <f t="shared" ref="E6:E69" si="0">CONCATENATE("public By ",B6,C6,"=By.",IF(ISNUMBER(SEARCH("@id=",D6)),"xpath(""","id("""),D6,""");")</f>
        <v>public By btnValor6Mil=By.xpath("//*[@id="container_recharge"]/div/div[1]/div/ul/div/li[2]");</v>
      </c>
    </row>
    <row r="7" spans="1:5" x14ac:dyDescent="0.25">
      <c r="A7" s="26" t="s">
        <v>387</v>
      </c>
      <c r="B7" s="48" t="s">
        <v>232</v>
      </c>
      <c r="C7" s="48" t="s">
        <v>396</v>
      </c>
      <c r="D7" s="48" t="s">
        <v>397</v>
      </c>
      <c r="E7" s="48" t="str">
        <f t="shared" si="0"/>
        <v>public By btnValor15Mil=By.xpath("//*[@id="container_recharge"]/div/div[1]/div/ul/div/li[3]");</v>
      </c>
    </row>
    <row r="8" spans="1:5" x14ac:dyDescent="0.25">
      <c r="A8" s="26" t="s">
        <v>387</v>
      </c>
      <c r="B8" s="48" t="s">
        <v>232</v>
      </c>
      <c r="C8" s="48" t="s">
        <v>398</v>
      </c>
      <c r="D8" s="48" t="s">
        <v>399</v>
      </c>
      <c r="E8" s="48" t="str">
        <f t="shared" si="0"/>
        <v>public By btnValor 20Mil=By.xpath("//*[@id="container_recharge"]/div/div[1]/div/ul/div/li[4]");</v>
      </c>
    </row>
    <row r="9" spans="1:5" x14ac:dyDescent="0.25">
      <c r="A9" s="26" t="s">
        <v>387</v>
      </c>
      <c r="B9" s="91" t="s">
        <v>232</v>
      </c>
      <c r="C9" s="48" t="s">
        <v>400</v>
      </c>
      <c r="D9" s="91" t="s">
        <v>401</v>
      </c>
      <c r="E9" s="91" t="str">
        <f t="shared" si="0"/>
        <v>public By btnValor30Mil=By.xpath("//*[@id="container_recharge"]/div/div[1]/div/ul/div/li[5]");</v>
      </c>
    </row>
    <row r="10" spans="1:5" x14ac:dyDescent="0.25">
      <c r="A10" s="26" t="s">
        <v>387</v>
      </c>
      <c r="B10" s="93" t="s">
        <v>232</v>
      </c>
      <c r="C10" s="93" t="s">
        <v>402</v>
      </c>
      <c r="D10" s="93" t="s">
        <v>403</v>
      </c>
      <c r="E10" s="93" t="str">
        <f t="shared" si="0"/>
        <v>public By btnOtroValor=By.xpath("//*[@id="container_recharge"]/div/div[1]/div/ul/div/li[6]");</v>
      </c>
    </row>
    <row r="11" spans="1:5" x14ac:dyDescent="0.25">
      <c r="A11" s="26" t="s">
        <v>387</v>
      </c>
      <c r="B11" s="93" t="s">
        <v>235</v>
      </c>
      <c r="C11" s="93" t="s">
        <v>404</v>
      </c>
      <c r="D11" s="93" t="s">
        <v>405</v>
      </c>
      <c r="E11" s="93" t="str">
        <f t="shared" si="0"/>
        <v>public By txtValorRecargar=By.id("edit-otro-valor");</v>
      </c>
    </row>
    <row r="12" spans="1:5" x14ac:dyDescent="0.25">
      <c r="A12" s="26" t="s">
        <v>387</v>
      </c>
      <c r="B12" s="93" t="s">
        <v>236</v>
      </c>
      <c r="C12" s="93" t="s">
        <v>406</v>
      </c>
      <c r="D12" s="93" t="s">
        <v>407</v>
      </c>
      <c r="E12" s="93" t="str">
        <f t="shared" si="0"/>
        <v>public By lbErrorValor=By.xpath("//*[@id="other_value"]/div/div/div[1]/p");</v>
      </c>
    </row>
    <row r="13" spans="1:5" x14ac:dyDescent="0.25">
      <c r="A13" s="26" t="s">
        <v>387</v>
      </c>
      <c r="B13" s="93" t="s">
        <v>235</v>
      </c>
      <c r="C13" s="93" t="s">
        <v>255</v>
      </c>
      <c r="D13" s="93" t="s">
        <v>18</v>
      </c>
      <c r="E13" s="93" t="str">
        <f t="shared" si="0"/>
        <v>public By txtCorreoElectronico=By.id("edit-email");</v>
      </c>
    </row>
    <row r="14" spans="1:5" x14ac:dyDescent="0.25">
      <c r="A14" s="26" t="s">
        <v>387</v>
      </c>
      <c r="B14" s="93" t="s">
        <v>232</v>
      </c>
      <c r="C14" s="93" t="s">
        <v>408</v>
      </c>
      <c r="D14" s="93" t="s">
        <v>409</v>
      </c>
      <c r="E14" s="93" t="str">
        <f t="shared" si="0"/>
        <v>public By btnRecargar=By.id("edit-button-recargar");</v>
      </c>
    </row>
    <row r="15" spans="1:5" x14ac:dyDescent="0.25">
      <c r="A15" s="100" t="s">
        <v>80</v>
      </c>
      <c r="B15" s="101" t="s">
        <v>236</v>
      </c>
      <c r="C15" s="101" t="s">
        <v>410</v>
      </c>
      <c r="D15" s="101" t="s">
        <v>411</v>
      </c>
      <c r="E15" s="101" t="str">
        <f t="shared" si="0"/>
        <v>public By lbResumenTransaccion=By.xpath("//*[@id="title-detail"]");</v>
      </c>
    </row>
    <row r="16" spans="1:5" x14ac:dyDescent="0.25">
      <c r="A16" s="100" t="s">
        <v>80</v>
      </c>
      <c r="B16" s="101" t="s">
        <v>236</v>
      </c>
      <c r="C16" s="101" t="s">
        <v>412</v>
      </c>
      <c r="D16" s="101" t="s">
        <v>413</v>
      </c>
      <c r="E16" s="101" t="str">
        <f t="shared" si="0"/>
        <v>public By lbNumeroDelProducto=By.id("product-number");</v>
      </c>
    </row>
    <row r="17" spans="1:5" x14ac:dyDescent="0.25">
      <c r="A17" s="102" t="s">
        <v>80</v>
      </c>
      <c r="B17" s="103" t="s">
        <v>236</v>
      </c>
      <c r="C17" s="103" t="s">
        <v>280</v>
      </c>
      <c r="D17" s="103" t="s">
        <v>414</v>
      </c>
      <c r="E17" s="103" t="str">
        <f t="shared" si="0"/>
        <v>public By lbValorPagar=By.xpath("//*[@id="block-tigo-theme-content"]/div/div[2]/div/div[2]/div[3]/div[2]");</v>
      </c>
    </row>
    <row r="18" spans="1:5" x14ac:dyDescent="0.25">
      <c r="A18" s="29" t="s">
        <v>79</v>
      </c>
      <c r="B18" s="34" t="s">
        <v>233</v>
      </c>
      <c r="C18" s="34" t="s">
        <v>281</v>
      </c>
      <c r="D18" s="34" t="s">
        <v>87</v>
      </c>
      <c r="E18" s="34" t="str">
        <f t="shared" si="0"/>
        <v>public By linkTarjetaCredito=By.id("payment-method-type-label-credit-payu");</v>
      </c>
    </row>
    <row r="19" spans="1:5" x14ac:dyDescent="0.25">
      <c r="A19" s="29" t="s">
        <v>79</v>
      </c>
      <c r="B19" s="34" t="s">
        <v>233</v>
      </c>
      <c r="C19" s="34" t="s">
        <v>271</v>
      </c>
      <c r="D19" s="34" t="s">
        <v>88</v>
      </c>
      <c r="E19" s="34" t="str">
        <f t="shared" si="0"/>
        <v>public By linkDebitoBancarioPSE=By.id("payment-method-type-label-debit-payu");</v>
      </c>
    </row>
    <row r="20" spans="1:5" x14ac:dyDescent="0.25">
      <c r="A20" s="29" t="s">
        <v>79</v>
      </c>
      <c r="B20" s="34" t="s">
        <v>233</v>
      </c>
      <c r="C20" s="34" t="s">
        <v>237</v>
      </c>
      <c r="D20" s="34" t="s">
        <v>89</v>
      </c>
      <c r="E20" s="34" t="str">
        <f t="shared" si="0"/>
        <v>public By linkOtrosmediosdepago=By.id("payment-method-type-label-others-pay-methods");</v>
      </c>
    </row>
    <row r="21" spans="1:5" x14ac:dyDescent="0.25">
      <c r="A21" s="30" t="s">
        <v>26</v>
      </c>
      <c r="B21" s="35" t="s">
        <v>235</v>
      </c>
      <c r="C21" s="35" t="s">
        <v>263</v>
      </c>
      <c r="D21" s="35" t="s">
        <v>29</v>
      </c>
      <c r="E21" s="35" t="str">
        <f t="shared" si="0"/>
        <v>public By txtNumerodetarjeta=By.id("edit-cardnumber");</v>
      </c>
    </row>
    <row r="22" spans="1:5" x14ac:dyDescent="0.25">
      <c r="A22" s="30" t="s">
        <v>26</v>
      </c>
      <c r="B22" s="35" t="s">
        <v>236</v>
      </c>
      <c r="C22" s="35" t="s">
        <v>238</v>
      </c>
      <c r="D22" s="35" t="s">
        <v>165</v>
      </c>
      <c r="E22" s="35" t="str">
        <f t="shared" si="0"/>
        <v>public By lbMensajedeerrortarjetainvalida=By.xpath("//*[@id='image-credit_card']/div/div[1]/p");</v>
      </c>
    </row>
    <row r="23" spans="1:5" x14ac:dyDescent="0.25">
      <c r="A23" s="30" t="s">
        <v>26</v>
      </c>
      <c r="B23" s="35" t="s">
        <v>236</v>
      </c>
      <c r="C23" s="35" t="s">
        <v>239</v>
      </c>
      <c r="D23" s="35" t="s">
        <v>165</v>
      </c>
      <c r="E23" s="35" t="str">
        <f t="shared" si="0"/>
        <v>public By lbMensajedeerrortarjetaconnumeronovalido=By.xpath("//*[@id='image-credit_card']/div/div[1]/p");</v>
      </c>
    </row>
    <row r="24" spans="1:5" x14ac:dyDescent="0.25">
      <c r="A24" s="30" t="s">
        <v>26</v>
      </c>
      <c r="B24" s="35" t="s">
        <v>235</v>
      </c>
      <c r="C24" s="35" t="s">
        <v>30</v>
      </c>
      <c r="D24" s="35" t="s">
        <v>31</v>
      </c>
      <c r="E24" s="35" t="str">
        <f t="shared" si="0"/>
        <v>public By txtCVV/CVC=By.id("edit-cvc");</v>
      </c>
    </row>
    <row r="25" spans="1:5" x14ac:dyDescent="0.25">
      <c r="A25" s="30" t="s">
        <v>26</v>
      </c>
      <c r="B25" s="35" t="s">
        <v>234</v>
      </c>
      <c r="C25" s="35" t="s">
        <v>240</v>
      </c>
      <c r="D25" s="35" t="s">
        <v>33</v>
      </c>
      <c r="E25" s="35" t="str">
        <f t="shared" si="0"/>
        <v>public By listFechaVencimiento-MM=By.id("edit-buyer-card-month-expiration");</v>
      </c>
    </row>
    <row r="26" spans="1:5" x14ac:dyDescent="0.25">
      <c r="A26" s="30" t="s">
        <v>26</v>
      </c>
      <c r="B26" s="35" t="s">
        <v>234</v>
      </c>
      <c r="C26" s="35" t="s">
        <v>241</v>
      </c>
      <c r="D26" s="35" t="s">
        <v>34</v>
      </c>
      <c r="E26" s="35" t="str">
        <f t="shared" si="0"/>
        <v>public By listFechaVencimiento-AA=By.id("edit-buyer-card-year-expiration");</v>
      </c>
    </row>
    <row r="27" spans="1:5" x14ac:dyDescent="0.25">
      <c r="A27" s="30" t="s">
        <v>26</v>
      </c>
      <c r="B27" s="35" t="s">
        <v>234</v>
      </c>
      <c r="C27" s="35" t="s">
        <v>36</v>
      </c>
      <c r="D27" s="35" t="s">
        <v>37</v>
      </c>
      <c r="E27" s="35" t="str">
        <f t="shared" si="0"/>
        <v>public By listCuotas=By.id("edit-cardnumber-quota");</v>
      </c>
    </row>
    <row r="28" spans="1:5" x14ac:dyDescent="0.25">
      <c r="A28" s="30" t="s">
        <v>26</v>
      </c>
      <c r="B28" s="35" t="s">
        <v>235</v>
      </c>
      <c r="C28" s="35" t="s">
        <v>39</v>
      </c>
      <c r="D28" s="35" t="s">
        <v>38</v>
      </c>
      <c r="E28" s="35" t="str">
        <f t="shared" si="0"/>
        <v>public By txtNombre=By.id("edit-ccname");</v>
      </c>
    </row>
    <row r="29" spans="1:5" x14ac:dyDescent="0.25">
      <c r="A29" s="30" t="s">
        <v>26</v>
      </c>
      <c r="B29" s="35" t="s">
        <v>234</v>
      </c>
      <c r="C29" s="35" t="s">
        <v>3</v>
      </c>
      <c r="D29" s="35" t="s">
        <v>40</v>
      </c>
      <c r="E29" s="35" t="str">
        <f t="shared" si="0"/>
        <v>public By listTipo=By.id("edit-buyer-document-type");</v>
      </c>
    </row>
    <row r="30" spans="1:5" x14ac:dyDescent="0.25">
      <c r="A30" s="30" t="s">
        <v>26</v>
      </c>
      <c r="B30" s="35" t="s">
        <v>235</v>
      </c>
      <c r="C30" s="35" t="s">
        <v>246</v>
      </c>
      <c r="D30" s="35" t="s">
        <v>41</v>
      </c>
      <c r="E30" s="35" t="str">
        <f t="shared" si="0"/>
        <v>public By txtNumerodedocumento=By.id("edit-buyer-document");</v>
      </c>
    </row>
    <row r="31" spans="1:5" x14ac:dyDescent="0.25">
      <c r="A31" s="30" t="s">
        <v>26</v>
      </c>
      <c r="B31" s="35" t="s">
        <v>236</v>
      </c>
      <c r="C31" s="35" t="s">
        <v>264</v>
      </c>
      <c r="D31" s="35" t="s">
        <v>166</v>
      </c>
      <c r="E31" s="35" t="str">
        <f t="shared" si="0"/>
        <v>public By lbMensajedeerrornumerodedocumento=By.xpath("//*[@id='edit-content-document']/div/p");</v>
      </c>
    </row>
    <row r="32" spans="1:5" x14ac:dyDescent="0.25">
      <c r="A32" s="30" t="s">
        <v>26</v>
      </c>
      <c r="B32" s="35" t="s">
        <v>235</v>
      </c>
      <c r="C32" s="35" t="s">
        <v>272</v>
      </c>
      <c r="D32" s="35" t="s">
        <v>43</v>
      </c>
      <c r="E32" s="35" t="str">
        <f t="shared" si="0"/>
        <v>public By txtTelefonocelular(Cargaunvalorpordefecto)=By.id("edit-buyer-phone");</v>
      </c>
    </row>
    <row r="33" spans="1:5" x14ac:dyDescent="0.25">
      <c r="A33" s="30" t="s">
        <v>26</v>
      </c>
      <c r="B33" s="35" t="s">
        <v>236</v>
      </c>
      <c r="C33" s="35" t="s">
        <v>273</v>
      </c>
      <c r="D33" s="35" t="s">
        <v>167</v>
      </c>
      <c r="E33" s="35" t="str">
        <f t="shared" si="0"/>
        <v>public By lbMensajedeerrortelefonoinvalido=By.xpath("//*[@id='edit-show-phone']/div/p");</v>
      </c>
    </row>
    <row r="34" spans="1:5" x14ac:dyDescent="0.25">
      <c r="A34" s="30" t="s">
        <v>26</v>
      </c>
      <c r="B34" s="35" t="s">
        <v>235</v>
      </c>
      <c r="C34" s="35" t="s">
        <v>255</v>
      </c>
      <c r="D34" s="35" t="s">
        <v>45</v>
      </c>
      <c r="E34" s="35" t="str">
        <f t="shared" si="0"/>
        <v>public By txtCorreoElectronico=By.id("edit-buyer-mail");</v>
      </c>
    </row>
    <row r="35" spans="1:5" x14ac:dyDescent="0.25">
      <c r="A35" s="30" t="s">
        <v>26</v>
      </c>
      <c r="B35" s="35" t="s">
        <v>236</v>
      </c>
      <c r="C35" s="35" t="s">
        <v>256</v>
      </c>
      <c r="D35" s="35" t="s">
        <v>168</v>
      </c>
      <c r="E35" s="35" t="str">
        <f t="shared" si="0"/>
        <v>public By lbMensajedeerrorcorreoelectronico=By.xpath("//*[@id='edit-show-email']/div/p");</v>
      </c>
    </row>
    <row r="36" spans="1:5" x14ac:dyDescent="0.25">
      <c r="A36" s="30" t="s">
        <v>26</v>
      </c>
      <c r="B36" s="35" t="s">
        <v>93</v>
      </c>
      <c r="C36" s="35" t="s">
        <v>242</v>
      </c>
      <c r="D36" s="35" t="s">
        <v>46</v>
      </c>
      <c r="E36" s="35" t="str">
        <f t="shared" si="0"/>
        <v>public By Check BoxAutorizoestatarjetaparafuturospagos=By.id("edit-buyer-check-authorize");</v>
      </c>
    </row>
    <row r="37" spans="1:5" x14ac:dyDescent="0.25">
      <c r="A37" s="30" t="s">
        <v>26</v>
      </c>
      <c r="B37" s="35" t="s">
        <v>233</v>
      </c>
      <c r="C37" s="35" t="s">
        <v>270</v>
      </c>
      <c r="D37" s="35" t="s">
        <v>169</v>
      </c>
      <c r="E37" s="35" t="str">
        <f t="shared" si="0"/>
        <v>public By linkTerminosycondiciones=By.xpath("//*[@id='edit-terms']/div/a");</v>
      </c>
    </row>
    <row r="38" spans="1:5" x14ac:dyDescent="0.25">
      <c r="A38" s="30" t="s">
        <v>26</v>
      </c>
      <c r="B38" s="35" t="s">
        <v>232</v>
      </c>
      <c r="C38" s="35" t="s">
        <v>22</v>
      </c>
      <c r="D38" s="35" t="s">
        <v>49</v>
      </c>
      <c r="E38" s="35" t="str">
        <f t="shared" si="0"/>
        <v>public By btnCancelar=By.id("edit-cancel");</v>
      </c>
    </row>
    <row r="39" spans="1:5" x14ac:dyDescent="0.25">
      <c r="A39" s="30" t="s">
        <v>26</v>
      </c>
      <c r="B39" s="35" t="s">
        <v>232</v>
      </c>
      <c r="C39" s="35" t="s">
        <v>243</v>
      </c>
      <c r="D39" s="35" t="s">
        <v>50</v>
      </c>
      <c r="E39" s="35" t="str">
        <f t="shared" si="0"/>
        <v>public By btnPagar(Sehabilitaalllenarloscampossolicitados)=By.id("edit-submit");</v>
      </c>
    </row>
    <row r="40" spans="1:5" x14ac:dyDescent="0.25">
      <c r="A40" s="31" t="s">
        <v>27</v>
      </c>
      <c r="B40" s="36" t="s">
        <v>234</v>
      </c>
      <c r="C40" s="36" t="s">
        <v>52</v>
      </c>
      <c r="D40" s="36" t="s">
        <v>53</v>
      </c>
      <c r="E40" s="36" t="str">
        <f t="shared" si="0"/>
        <v>public By listBanco=By.id("edit-bank");</v>
      </c>
    </row>
    <row r="41" spans="1:5" x14ac:dyDescent="0.25">
      <c r="A41" s="31" t="s">
        <v>27</v>
      </c>
      <c r="B41" s="36" t="s">
        <v>234</v>
      </c>
      <c r="C41" s="36" t="s">
        <v>244</v>
      </c>
      <c r="D41" s="36" t="s">
        <v>54</v>
      </c>
      <c r="E41" s="36" t="str">
        <f t="shared" si="0"/>
        <v>public By listTipodepersona=By.id("edit-buyer-type-person");</v>
      </c>
    </row>
    <row r="42" spans="1:5" x14ac:dyDescent="0.25">
      <c r="A42" s="31" t="s">
        <v>27</v>
      </c>
      <c r="B42" s="36" t="s">
        <v>235</v>
      </c>
      <c r="C42" s="36" t="s">
        <v>245</v>
      </c>
      <c r="D42" s="36" t="s">
        <v>57</v>
      </c>
      <c r="E42" s="36" t="str">
        <f t="shared" si="0"/>
        <v>public By txtNombresyapellidos=By.id("edit-buyer-name");</v>
      </c>
    </row>
    <row r="43" spans="1:5" x14ac:dyDescent="0.25">
      <c r="A43" s="31" t="s">
        <v>27</v>
      </c>
      <c r="B43" s="36" t="s">
        <v>234</v>
      </c>
      <c r="C43" s="36" t="s">
        <v>3</v>
      </c>
      <c r="D43" s="36" t="s">
        <v>58</v>
      </c>
      <c r="E43" s="36" t="str">
        <f t="shared" si="0"/>
        <v>public By listTipo=By.id("edit-buyer-document-type--2");</v>
      </c>
    </row>
    <row r="44" spans="1:5" x14ac:dyDescent="0.25">
      <c r="A44" s="31" t="s">
        <v>27</v>
      </c>
      <c r="B44" s="36" t="s">
        <v>235</v>
      </c>
      <c r="C44" s="36" t="s">
        <v>246</v>
      </c>
      <c r="D44" s="36" t="s">
        <v>59</v>
      </c>
      <c r="E44" s="36" t="str">
        <f t="shared" si="0"/>
        <v>public By txtNumerodedocumento=By.id("edit-buyer-document--2");</v>
      </c>
    </row>
    <row r="45" spans="1:5" x14ac:dyDescent="0.25">
      <c r="A45" s="31" t="s">
        <v>27</v>
      </c>
      <c r="B45" s="36" t="s">
        <v>236</v>
      </c>
      <c r="C45" s="36" t="s">
        <v>264</v>
      </c>
      <c r="D45" s="36" t="s">
        <v>286</v>
      </c>
      <c r="E45" s="36" t="str">
        <f t="shared" si="0"/>
        <v>public By lbMensajedeerrornumerodedocumento=By.xpath("//*[@id='edit-content-document--2']/div/p");</v>
      </c>
    </row>
    <row r="46" spans="1:5" x14ac:dyDescent="0.25">
      <c r="A46" s="31" t="s">
        <v>27</v>
      </c>
      <c r="B46" s="36" t="s">
        <v>235</v>
      </c>
      <c r="C46" s="36" t="s">
        <v>257</v>
      </c>
      <c r="D46" s="36" t="s">
        <v>61</v>
      </c>
      <c r="E46" s="36" t="str">
        <f t="shared" si="0"/>
        <v>public By txtCorreoElectronico(Cargaunvalorpordefecto)=By.id("edit-buyer-mail--2");</v>
      </c>
    </row>
    <row r="47" spans="1:5" x14ac:dyDescent="0.25">
      <c r="A47" s="31" t="s">
        <v>27</v>
      </c>
      <c r="B47" s="36" t="s">
        <v>236</v>
      </c>
      <c r="C47" s="36" t="s">
        <v>256</v>
      </c>
      <c r="D47" s="36" t="s">
        <v>287</v>
      </c>
      <c r="E47" s="36" t="str">
        <f t="shared" si="0"/>
        <v>public By lbMensajedeerrorcorreoelectronico=By.xpath("//*[@id='edit-show-email--2']/div/p");</v>
      </c>
    </row>
    <row r="48" spans="1:5" x14ac:dyDescent="0.25">
      <c r="A48" s="31" t="s">
        <v>27</v>
      </c>
      <c r="B48" s="36" t="s">
        <v>233</v>
      </c>
      <c r="C48" s="36" t="s">
        <v>270</v>
      </c>
      <c r="D48" s="36" t="s">
        <v>288</v>
      </c>
      <c r="E48" s="36" t="str">
        <f t="shared" si="0"/>
        <v>public By linkTerminosycondiciones=By.xpath("//*[@id='edit-terms--2']/div/a");</v>
      </c>
    </row>
    <row r="49" spans="1:5" x14ac:dyDescent="0.25">
      <c r="A49" s="31" t="s">
        <v>27</v>
      </c>
      <c r="B49" s="36" t="s">
        <v>232</v>
      </c>
      <c r="C49" s="36" t="s">
        <v>22</v>
      </c>
      <c r="D49" s="36" t="s">
        <v>63</v>
      </c>
      <c r="E49" s="36" t="str">
        <f t="shared" si="0"/>
        <v>public By btnCancelar=By.id("edit-cancel--2");</v>
      </c>
    </row>
    <row r="50" spans="1:5" x14ac:dyDescent="0.25">
      <c r="A50" s="31" t="s">
        <v>27</v>
      </c>
      <c r="B50" s="36" t="s">
        <v>232</v>
      </c>
      <c r="C50" s="36" t="s">
        <v>247</v>
      </c>
      <c r="D50" s="36" t="s">
        <v>65</v>
      </c>
      <c r="E50" s="36" t="str">
        <f t="shared" si="0"/>
        <v>public By btnPagar(Sehabilitaalllenarloscampos)=By.id("edit-submit--2");</v>
      </c>
    </row>
    <row r="51" spans="1:5" x14ac:dyDescent="0.25">
      <c r="A51" s="32" t="s">
        <v>28</v>
      </c>
      <c r="B51" s="37" t="s">
        <v>235</v>
      </c>
      <c r="C51" s="37" t="s">
        <v>265</v>
      </c>
      <c r="D51" s="37" t="s">
        <v>66</v>
      </c>
      <c r="E51" s="37" t="str">
        <f t="shared" si="0"/>
        <v>public By txtNumeroNequi(Cargaunvalorpordefecto)=By.id("edit-nequi-account");</v>
      </c>
    </row>
    <row r="52" spans="1:5" x14ac:dyDescent="0.25">
      <c r="A52" s="32" t="s">
        <v>28</v>
      </c>
      <c r="B52" s="37" t="s">
        <v>233</v>
      </c>
      <c r="C52" s="37" t="s">
        <v>270</v>
      </c>
      <c r="D52" s="37" t="s">
        <v>289</v>
      </c>
      <c r="E52" s="37" t="str">
        <f t="shared" si="0"/>
        <v>public By linkTerminosycondiciones=By.xpath("//*[@id='edit-terms--3']/div/a");</v>
      </c>
    </row>
    <row r="53" spans="1:5" x14ac:dyDescent="0.25">
      <c r="A53" s="32" t="s">
        <v>28</v>
      </c>
      <c r="B53" s="37" t="s">
        <v>232</v>
      </c>
      <c r="C53" s="37" t="s">
        <v>22</v>
      </c>
      <c r="D53" s="37" t="s">
        <v>68</v>
      </c>
      <c r="E53" s="37" t="str">
        <f t="shared" si="0"/>
        <v>public By btnCancelar=By.id("tigoune-nequi-button-cancel");</v>
      </c>
    </row>
    <row r="54" spans="1:5" x14ac:dyDescent="0.25">
      <c r="A54" s="32" t="s">
        <v>28</v>
      </c>
      <c r="B54" s="37" t="s">
        <v>232</v>
      </c>
      <c r="C54" s="37" t="s">
        <v>48</v>
      </c>
      <c r="D54" s="37" t="s">
        <v>69</v>
      </c>
      <c r="E54" s="37" t="str">
        <f t="shared" si="0"/>
        <v>public By btnPagar=By.id("tigoune-nequi-button-submit");</v>
      </c>
    </row>
    <row r="55" spans="1:5" x14ac:dyDescent="0.25">
      <c r="A55" s="33" t="s">
        <v>136</v>
      </c>
      <c r="B55" s="38" t="s">
        <v>236</v>
      </c>
      <c r="C55" s="38" t="s">
        <v>248</v>
      </c>
      <c r="D55" s="38" t="s">
        <v>133</v>
      </c>
      <c r="E55" s="38" t="str">
        <f t="shared" si="0"/>
        <v>public By lbMensajedePagorealizado=By.id("gateway-content-alert-message");</v>
      </c>
    </row>
    <row r="56" spans="1:5" x14ac:dyDescent="0.25">
      <c r="A56" s="33" t="s">
        <v>136</v>
      </c>
      <c r="B56" s="38" t="s">
        <v>236</v>
      </c>
      <c r="C56" s="38" t="s">
        <v>137</v>
      </c>
      <c r="D56" s="38" t="s">
        <v>170</v>
      </c>
      <c r="E56" s="38" t="str">
        <f t="shared" si="0"/>
        <v>public By lbValor=By.xpath("//*[@id='details-transaction']/div[2]/div[1]/div[1]/div/table/tbody/tr[2]/td/div");</v>
      </c>
    </row>
    <row r="57" spans="1:5" x14ac:dyDescent="0.25">
      <c r="A57" s="33" t="s">
        <v>136</v>
      </c>
      <c r="B57" s="38" t="s">
        <v>236</v>
      </c>
      <c r="C57" s="38" t="s">
        <v>266</v>
      </c>
      <c r="D57" s="38" t="s">
        <v>171</v>
      </c>
      <c r="E57" s="38" t="str">
        <f t="shared" si="0"/>
        <v>public By lbNumeroCelular=By.xpath("//*[@id='details-transaction']/div[2]/div[1]/div[2]/div/table/tbody/tr[2]/td/div");</v>
      </c>
    </row>
    <row r="58" spans="1:5" x14ac:dyDescent="0.25">
      <c r="A58" s="33" t="s">
        <v>136</v>
      </c>
      <c r="B58" s="38" t="s">
        <v>236</v>
      </c>
      <c r="C58" s="38" t="s">
        <v>258</v>
      </c>
      <c r="D58" s="38" t="s">
        <v>172</v>
      </c>
      <c r="E58" s="38" t="str">
        <f t="shared" si="0"/>
        <v>public By lbNºtransaccion=By.xpath("//*[@id='details-transaction']/div[2]/div[1]/div[3]/div/table/tbody/tr[2]/td/div");</v>
      </c>
    </row>
    <row r="59" spans="1:5" x14ac:dyDescent="0.25">
      <c r="A59" s="33" t="s">
        <v>136</v>
      </c>
      <c r="B59" s="38" t="s">
        <v>236</v>
      </c>
      <c r="C59" s="38" t="s">
        <v>249</v>
      </c>
      <c r="D59" s="38" t="s">
        <v>173</v>
      </c>
      <c r="E59" s="38" t="str">
        <f t="shared" si="0"/>
        <v>public By lbFechadepago=By.xpath("//*[@id='details-transaction']/div[2]/div[1]/div[4]/div/table/tbody/tr[2]/td/div");</v>
      </c>
    </row>
    <row r="60" spans="1:5" x14ac:dyDescent="0.25">
      <c r="A60" s="33" t="s">
        <v>136</v>
      </c>
      <c r="B60" s="38" t="s">
        <v>236</v>
      </c>
      <c r="C60" s="38" t="s">
        <v>141</v>
      </c>
      <c r="D60" s="38" t="s">
        <v>174</v>
      </c>
      <c r="E60" s="38" t="str">
        <f t="shared" si="0"/>
        <v>public By lbEstado=By.xpath("//*[@id='details-transaction']/div[2]/div[2]/div/text()");</v>
      </c>
    </row>
    <row r="61" spans="1:5" x14ac:dyDescent="0.25">
      <c r="A61" s="33" t="s">
        <v>136</v>
      </c>
      <c r="B61" s="38" t="s">
        <v>236</v>
      </c>
      <c r="C61" s="38" t="s">
        <v>259</v>
      </c>
      <c r="D61" s="38" t="s">
        <v>299</v>
      </c>
      <c r="E61" s="38" t="str">
        <f t="shared" si="0"/>
        <v>public By lbCodigo=By.id("transaction-description-error");</v>
      </c>
    </row>
    <row r="62" spans="1:5" x14ac:dyDescent="0.25">
      <c r="A62" s="33" t="s">
        <v>136</v>
      </c>
      <c r="B62" s="38" t="s">
        <v>236</v>
      </c>
      <c r="C62" s="38" t="s">
        <v>143</v>
      </c>
      <c r="D62" s="38" t="s">
        <v>176</v>
      </c>
      <c r="E62" s="38" t="str">
        <f t="shared" si="0"/>
        <v>public By lbCorreo=By.xpath("//*[@id='details-transaction']/div[2]/div[3]/div");</v>
      </c>
    </row>
    <row r="63" spans="1:5" x14ac:dyDescent="0.25">
      <c r="A63" s="33" t="s">
        <v>136</v>
      </c>
      <c r="B63" s="38" t="s">
        <v>236</v>
      </c>
      <c r="C63" s="38" t="s">
        <v>260</v>
      </c>
      <c r="D63" s="38" t="s">
        <v>177</v>
      </c>
      <c r="E63" s="38" t="str">
        <f t="shared" si="0"/>
        <v>public By lbID.Transaccion=By.xpath("//*[@id='details_pse']/div/div[1]/span[2]");</v>
      </c>
    </row>
    <row r="64" spans="1:5" x14ac:dyDescent="0.25">
      <c r="A64" s="33" t="s">
        <v>136</v>
      </c>
      <c r="B64" s="38" t="s">
        <v>236</v>
      </c>
      <c r="C64" s="38" t="s">
        <v>145</v>
      </c>
      <c r="D64" s="38" t="s">
        <v>178</v>
      </c>
      <c r="E64" s="38" t="str">
        <f t="shared" si="0"/>
        <v>public By lbEmpresa=By.xpath("//*[@id='details_pse']/div/div[2]/span[2]");</v>
      </c>
    </row>
    <row r="65" spans="1:5" x14ac:dyDescent="0.25">
      <c r="A65" s="33" t="s">
        <v>136</v>
      </c>
      <c r="B65" s="38" t="s">
        <v>236</v>
      </c>
      <c r="C65" s="38" t="s">
        <v>146</v>
      </c>
      <c r="D65" s="38" t="s">
        <v>179</v>
      </c>
      <c r="E65" s="38" t="str">
        <f t="shared" si="0"/>
        <v>public By lbNIT=By.xpath("//*[@id='details_pse']/div/div[3]/span[2]");</v>
      </c>
    </row>
    <row r="66" spans="1:5" x14ac:dyDescent="0.25">
      <c r="A66" s="33" t="s">
        <v>136</v>
      </c>
      <c r="B66" s="38" t="s">
        <v>236</v>
      </c>
      <c r="C66" s="38" t="s">
        <v>261</v>
      </c>
      <c r="D66" s="38" t="s">
        <v>180</v>
      </c>
      <c r="E66" s="38" t="str">
        <f t="shared" si="0"/>
        <v>public By lbDireccion=By.xpath("//*[@id='details_pse']/div/div[4]/span[2]");</v>
      </c>
    </row>
    <row r="67" spans="1:5" x14ac:dyDescent="0.25">
      <c r="A67" s="33" t="s">
        <v>136</v>
      </c>
      <c r="B67" s="38" t="s">
        <v>233</v>
      </c>
      <c r="C67" s="38" t="s">
        <v>250</v>
      </c>
      <c r="D67" s="38" t="s">
        <v>181</v>
      </c>
      <c r="E67" s="38" t="str">
        <f t="shared" si="0"/>
        <v>public By linkDescargarComprobante=By.xpath("//*[@id='details-transaction']/div[3]/div[3]/a");</v>
      </c>
    </row>
    <row r="68" spans="1:5" x14ac:dyDescent="0.25">
      <c r="A68" s="33" t="s">
        <v>136</v>
      </c>
      <c r="B68" s="38" t="s">
        <v>232</v>
      </c>
      <c r="C68" s="38" t="s">
        <v>251</v>
      </c>
      <c r="D68" s="38" t="s">
        <v>182</v>
      </c>
      <c r="E68" s="38" t="str">
        <f t="shared" si="0"/>
        <v>public By btnVolveralinicio=By.xpath("//*[@id='details-transaction']/div[5]/a[1]/button");</v>
      </c>
    </row>
    <row r="69" spans="1:5" x14ac:dyDescent="0.25">
      <c r="A69" s="33" t="s">
        <v>136</v>
      </c>
      <c r="B69" s="38" t="s">
        <v>232</v>
      </c>
      <c r="C69" s="38" t="s">
        <v>252</v>
      </c>
      <c r="D69" s="38" t="s">
        <v>183</v>
      </c>
      <c r="E69" s="38" t="str">
        <f t="shared" si="0"/>
        <v>public By btnPAGAROTRAFACTURA=By.xpath("//*[@id='details-transaction']/div[5]/a[2]/button");</v>
      </c>
    </row>
    <row r="70" spans="1:5" x14ac:dyDescent="0.25">
      <c r="A70" s="46" t="s">
        <v>209</v>
      </c>
      <c r="B70" s="56" t="s">
        <v>235</v>
      </c>
      <c r="C70" s="56" t="s">
        <v>211</v>
      </c>
      <c r="D70" s="56" t="s">
        <v>210</v>
      </c>
      <c r="E70" s="56" t="str">
        <f t="shared" ref="E70:E72" si="1">CONCATENATE("public By ",B70,C70,"=By.",IF(ISNUMBER(SEARCH("@id=",D70)),"xpath(""","id("""),D70,""");")</f>
        <v>public By txtE-mail=By.id("PNEMail");</v>
      </c>
    </row>
    <row r="71" spans="1:5" x14ac:dyDescent="0.25">
      <c r="A71" s="46" t="s">
        <v>209</v>
      </c>
      <c r="B71" s="56" t="s">
        <v>232</v>
      </c>
      <c r="C71" s="56" t="s">
        <v>253</v>
      </c>
      <c r="D71" s="56" t="s">
        <v>296</v>
      </c>
      <c r="E71" s="56" t="str">
        <f t="shared" si="1"/>
        <v>public By btnIralBanco=By.id("btnSeguir");</v>
      </c>
    </row>
    <row r="72" spans="1:5" x14ac:dyDescent="0.25">
      <c r="A72" s="46" t="s">
        <v>209</v>
      </c>
      <c r="B72" s="56" t="s">
        <v>232</v>
      </c>
      <c r="C72" s="56" t="s">
        <v>254</v>
      </c>
      <c r="D72" s="56" t="s">
        <v>297</v>
      </c>
      <c r="E72" s="56" t="str">
        <f t="shared" si="1"/>
        <v>public By btnRegresaralcomercio=By.id("btnCancel");</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tabSelected="1" topLeftCell="D1" zoomScale="85" zoomScaleNormal="85" workbookViewId="0">
      <selection activeCell="J41" sqref="J41"/>
    </sheetView>
  </sheetViews>
  <sheetFormatPr baseColWidth="10" defaultColWidth="9.140625" defaultRowHeight="15" x14ac:dyDescent="0.25"/>
  <cols>
    <col min="1" max="1" width="54.7109375" bestFit="1" customWidth="1"/>
    <col min="2" max="2" width="10" bestFit="1" customWidth="1"/>
    <col min="3" max="3" width="42.7109375" bestFit="1" customWidth="1"/>
    <col min="4" max="4" width="92" bestFit="1" customWidth="1"/>
    <col min="5" max="5" width="131.5703125" bestFit="1" customWidth="1"/>
  </cols>
  <sheetData>
    <row r="1" spans="1:5" ht="15.75" x14ac:dyDescent="0.25">
      <c r="A1" s="89" t="s">
        <v>433</v>
      </c>
      <c r="B1" s="90"/>
      <c r="C1" s="90"/>
      <c r="D1" s="90"/>
      <c r="E1" s="90"/>
    </row>
    <row r="2" spans="1:5" x14ac:dyDescent="0.25">
      <c r="A2" s="47" t="s">
        <v>1</v>
      </c>
      <c r="B2" s="47" t="s">
        <v>3</v>
      </c>
      <c r="C2" s="47" t="s">
        <v>2</v>
      </c>
      <c r="D2" s="47" t="s">
        <v>184</v>
      </c>
      <c r="E2" s="47" t="s">
        <v>283</v>
      </c>
    </row>
    <row r="3" spans="1:5" x14ac:dyDescent="0.25">
      <c r="A3" s="26" t="s">
        <v>435</v>
      </c>
      <c r="B3" s="48" t="s">
        <v>232</v>
      </c>
      <c r="C3" s="48" t="s">
        <v>435</v>
      </c>
      <c r="D3" s="48" t="s">
        <v>472</v>
      </c>
      <c r="E3" s="48" t="str">
        <f>CONCATENATE("ActionsUtil.objetosPut(""",B3,C3,""",By.",IF(ISNUMBER(SEARCH("@id=",D3)),"xpath(""","id("""),D3,"""));")</f>
        <v>ActionsUtil.objetosPut("btnPaquetes",By.xpath("//*[@id='tap_selector']/div[1]"));</v>
      </c>
    </row>
    <row r="4" spans="1:5" x14ac:dyDescent="0.25">
      <c r="A4" s="26" t="s">
        <v>435</v>
      </c>
      <c r="B4" s="48" t="s">
        <v>232</v>
      </c>
      <c r="C4" s="48" t="s">
        <v>436</v>
      </c>
      <c r="D4" s="48" t="s">
        <v>473</v>
      </c>
      <c r="E4" s="48" t="str">
        <f t="shared" ref="E4:E67" si="0">CONCATENATE("ActionsUtil.objetosPut(""",B4,C4,""",By.",IF(ISNUMBER(SEARCH("@id=",D4)),"xpath(""","id("""),D4,"""));")</f>
        <v>ActionsUtil.objetosPut("btnOfertas",By.xpath("//*[@id='ofertas']"));</v>
      </c>
    </row>
    <row r="5" spans="1:5" x14ac:dyDescent="0.25">
      <c r="A5" s="26" t="s">
        <v>435</v>
      </c>
      <c r="B5" s="48" t="s">
        <v>232</v>
      </c>
      <c r="C5" s="48" t="s">
        <v>437</v>
      </c>
      <c r="D5" s="48" t="s">
        <v>474</v>
      </c>
      <c r="E5" s="48" t="str">
        <f t="shared" si="0"/>
        <v>ActionsUtil.objetosPut("btnSuscripciones",By.xpath("//*[@id='suscripciones']"));</v>
      </c>
    </row>
    <row r="6" spans="1:5" x14ac:dyDescent="0.25">
      <c r="A6" s="26" t="s">
        <v>435</v>
      </c>
      <c r="B6" s="48" t="s">
        <v>235</v>
      </c>
      <c r="C6" s="48" t="s">
        <v>453</v>
      </c>
      <c r="D6" s="48" t="s">
        <v>454</v>
      </c>
      <c r="E6" s="48" t="str">
        <f t="shared" si="0"/>
        <v>ActionsUtil.objetosPut("txtIngresaTuLineaTigo",By.id("numlinsin"));</v>
      </c>
    </row>
    <row r="7" spans="1:5" x14ac:dyDescent="0.25">
      <c r="A7" s="26" t="s">
        <v>435</v>
      </c>
      <c r="B7" s="48" t="s">
        <v>236</v>
      </c>
      <c r="C7" s="48" t="s">
        <v>462</v>
      </c>
      <c r="D7" s="48" t="s">
        <v>475</v>
      </c>
      <c r="E7" s="48" t="str">
        <f t="shared" si="0"/>
        <v>ActionsUtil.objetosPut("lbErrorMSISDN",By.xpath("//*[@id='wrrp_step1']/div/p"));</v>
      </c>
    </row>
    <row r="8" spans="1:5" x14ac:dyDescent="0.25">
      <c r="A8" s="26" t="s">
        <v>435</v>
      </c>
      <c r="B8" s="48" t="s">
        <v>232</v>
      </c>
      <c r="C8" s="48" t="s">
        <v>455</v>
      </c>
      <c r="D8" s="48" t="s">
        <v>456</v>
      </c>
      <c r="E8" s="48" t="str">
        <f t="shared" si="0"/>
        <v>ActionsUtil.objetosPut("btnContinuarCompraPaquete",By.id("bt-regsinbal"));</v>
      </c>
    </row>
    <row r="9" spans="1:5" x14ac:dyDescent="0.25">
      <c r="A9" s="26" t="s">
        <v>435</v>
      </c>
      <c r="B9" s="48" t="s">
        <v>235</v>
      </c>
      <c r="C9" s="48" t="s">
        <v>457</v>
      </c>
      <c r="D9" s="48" t="s">
        <v>458</v>
      </c>
      <c r="E9" s="48" t="str">
        <f t="shared" si="0"/>
        <v>ActionsUtil.objetosPut("txtCodigoVerificacion",By.id("cod_act"));</v>
      </c>
    </row>
    <row r="10" spans="1:5" x14ac:dyDescent="0.25">
      <c r="A10" s="26" t="s">
        <v>435</v>
      </c>
      <c r="B10" s="48" t="s">
        <v>236</v>
      </c>
      <c r="C10" s="48" t="s">
        <v>459</v>
      </c>
      <c r="D10" s="48" t="s">
        <v>476</v>
      </c>
      <c r="E10" s="48" t="str">
        <f t="shared" si="0"/>
        <v>ActionsUtil.objetosPut("lbErrorCodigoVerificacion",By.xpath("//*[@id='mod_regnumber']/div[3]/div[1]/div/div/div[1]/p"));</v>
      </c>
    </row>
    <row r="11" spans="1:5" x14ac:dyDescent="0.25">
      <c r="A11" s="26" t="s">
        <v>435</v>
      </c>
      <c r="B11" s="48" t="s">
        <v>232</v>
      </c>
      <c r="C11" s="48" t="s">
        <v>460</v>
      </c>
      <c r="D11" s="48" t="s">
        <v>461</v>
      </c>
      <c r="E11" s="48" t="str">
        <f t="shared" si="0"/>
        <v>ActionsUtil.objetosPut("btnContinuarVerificacion",By.id("bt-contver"));</v>
      </c>
    </row>
    <row r="12" spans="1:5" x14ac:dyDescent="0.25">
      <c r="A12" s="26" t="s">
        <v>435</v>
      </c>
      <c r="B12" s="48" t="s">
        <v>235</v>
      </c>
      <c r="C12" s="48" t="s">
        <v>463</v>
      </c>
      <c r="D12" s="48" t="s">
        <v>464</v>
      </c>
      <c r="E12" s="48" t="str">
        <f t="shared" si="0"/>
        <v>ActionsUtil.objetosPut("txtCorreoVerificacion",By.id("emailpackages"));</v>
      </c>
    </row>
    <row r="13" spans="1:5" x14ac:dyDescent="0.25">
      <c r="A13" s="26" t="s">
        <v>435</v>
      </c>
      <c r="B13" s="48" t="s">
        <v>232</v>
      </c>
      <c r="C13" s="48" t="s">
        <v>465</v>
      </c>
      <c r="D13" s="48" t="s">
        <v>466</v>
      </c>
      <c r="E13" s="48" t="str">
        <f t="shared" si="0"/>
        <v>ActionsUtil.objetosPut("btnEstoySeguro",By.id("bt-buyconfirmation"));</v>
      </c>
    </row>
    <row r="14" spans="1:5" x14ac:dyDescent="0.25">
      <c r="A14" s="26" t="s">
        <v>435</v>
      </c>
      <c r="B14" s="48" t="s">
        <v>232</v>
      </c>
      <c r="C14" s="48" t="s">
        <v>470</v>
      </c>
      <c r="D14" s="48" t="s">
        <v>477</v>
      </c>
      <c r="E14" s="48" t="str">
        <f t="shared" si="0"/>
        <v>ActionsUtil.objetosPut("btnCambiarDeLinea",By.xpath("//*[@id='block-tieneinformaciondesaldoydeudadelmsisdn']/div/div[2]/div/div/div/div[2]/div[1]/a"));</v>
      </c>
    </row>
    <row r="15" spans="1:5" x14ac:dyDescent="0.25">
      <c r="A15" s="26" t="s">
        <v>435</v>
      </c>
      <c r="B15" s="48" t="s">
        <v>232</v>
      </c>
      <c r="C15" s="48" t="s">
        <v>471</v>
      </c>
      <c r="D15" s="48" t="s">
        <v>478</v>
      </c>
      <c r="E15" s="48" t="str">
        <f t="shared" si="0"/>
        <v>ActionsUtil.objetosPut("btnVerMisSuscripciones",By.xpath("//*[@id='suscriptions_trigger']/a"));</v>
      </c>
    </row>
    <row r="16" spans="1:5" x14ac:dyDescent="0.25">
      <c r="A16" s="94" t="s">
        <v>436</v>
      </c>
      <c r="B16" s="104" t="s">
        <v>232</v>
      </c>
      <c r="C16" s="105" t="s">
        <v>438</v>
      </c>
      <c r="D16" s="104" t="s">
        <v>479</v>
      </c>
      <c r="E16" s="104" t="str">
        <f t="shared" si="0"/>
        <v>ActionsUtil.objetosPut("btnFlechaAtras",By.xpath("//*[@id='tab_navegar']/div[1]/div[2]/div[2]/a[1]"));</v>
      </c>
    </row>
    <row r="17" spans="1:5" x14ac:dyDescent="0.25">
      <c r="A17" s="94" t="s">
        <v>436</v>
      </c>
      <c r="B17" s="104" t="s">
        <v>232</v>
      </c>
      <c r="C17" s="104" t="s">
        <v>439</v>
      </c>
      <c r="D17" s="104" t="s">
        <v>480</v>
      </c>
      <c r="E17" s="104" t="str">
        <f t="shared" si="0"/>
        <v>ActionsUtil.objetosPut("btnFlechaAdelante",By.xpath("//*[@id='tab_navegar']/div[1]/div[2]/div[2]/a[2]"));</v>
      </c>
    </row>
    <row r="18" spans="1:5" x14ac:dyDescent="0.25">
      <c r="A18" s="94" t="s">
        <v>436</v>
      </c>
      <c r="B18" s="104" t="s">
        <v>232</v>
      </c>
      <c r="C18" s="104" t="s">
        <v>440</v>
      </c>
      <c r="D18" s="104" t="s">
        <v>481</v>
      </c>
      <c r="E18" s="104" t="str">
        <f t="shared" si="0"/>
        <v>ActionsUtil.objetosPut("btnComprar600MB",By.xpath("//*[@id='tab_navegar']/div[1]/div[1]/ul/li[1]/div/div[2]/div/a"));</v>
      </c>
    </row>
    <row r="19" spans="1:5" x14ac:dyDescent="0.25">
      <c r="A19" s="94" t="s">
        <v>436</v>
      </c>
      <c r="B19" s="106" t="s">
        <v>232</v>
      </c>
      <c r="C19" s="104" t="s">
        <v>441</v>
      </c>
      <c r="D19" s="106" t="s">
        <v>482</v>
      </c>
      <c r="E19" s="106" t="str">
        <f t="shared" si="0"/>
        <v>ActionsUtil.objetosPut("btnComprar350MB",By.xpath("//*[@id='tab_navegar']/div[1]/div[1]/ul/li[2]/div/div[2]/div/a"));</v>
      </c>
    </row>
    <row r="20" spans="1:5" x14ac:dyDescent="0.25">
      <c r="A20" s="94" t="s">
        <v>436</v>
      </c>
      <c r="B20" s="95" t="s">
        <v>232</v>
      </c>
      <c r="C20" s="95" t="s">
        <v>445</v>
      </c>
      <c r="D20" s="95" t="s">
        <v>483</v>
      </c>
      <c r="E20" s="95" t="str">
        <f t="shared" si="0"/>
        <v>ActionsUtil.objetosPut("btnComprar2GB30Dias",By.xpath("//*[@id='tab_navegar']/div[1]/div[1]/ul/li[3]/div/div[2]/div/a"));</v>
      </c>
    </row>
    <row r="21" spans="1:5" x14ac:dyDescent="0.25">
      <c r="A21" s="94" t="s">
        <v>436</v>
      </c>
      <c r="B21" s="95" t="s">
        <v>232</v>
      </c>
      <c r="C21" s="95" t="s">
        <v>442</v>
      </c>
      <c r="D21" s="95" t="s">
        <v>484</v>
      </c>
      <c r="E21" s="95" t="str">
        <f t="shared" si="0"/>
        <v>ActionsUtil.objetosPut("btnComprar40MB",By.xpath("//*[@id='tab_navegar']/div[1]/div[1]/ul/li[4]/div/div[2]/div/a"));</v>
      </c>
    </row>
    <row r="22" spans="1:5" x14ac:dyDescent="0.25">
      <c r="A22" s="94" t="s">
        <v>436</v>
      </c>
      <c r="B22" s="95" t="s">
        <v>232</v>
      </c>
      <c r="C22" s="95" t="s">
        <v>443</v>
      </c>
      <c r="D22" s="95" t="s">
        <v>485</v>
      </c>
      <c r="E22" s="95" t="str">
        <f t="shared" si="0"/>
        <v>ActionsUtil.objetosPut("btnComprar100MB",By.xpath("//*[@id='tab_navegar']/div[1]/div[1]/ul/li[5]/div/div[2]/div/a"));</v>
      </c>
    </row>
    <row r="23" spans="1:5" x14ac:dyDescent="0.25">
      <c r="A23" s="94" t="s">
        <v>436</v>
      </c>
      <c r="B23" s="95" t="s">
        <v>232</v>
      </c>
      <c r="C23" s="95" t="s">
        <v>444</v>
      </c>
      <c r="D23" s="95" t="s">
        <v>486</v>
      </c>
      <c r="E23" s="95" t="str">
        <f t="shared" si="0"/>
        <v>ActionsUtil.objetosPut("btnComprar2GB15Dias",By.xpath("//*[@id='tab_navegar']/div[1]/div[1]/ul/li[6]/div/div[2]/div/a"));</v>
      </c>
    </row>
    <row r="24" spans="1:5" x14ac:dyDescent="0.25">
      <c r="A24" s="94" t="s">
        <v>436</v>
      </c>
      <c r="B24" s="107" t="s">
        <v>232</v>
      </c>
      <c r="C24" s="95" t="s">
        <v>446</v>
      </c>
      <c r="D24" s="107" t="s">
        <v>487</v>
      </c>
      <c r="E24" s="107" t="str">
        <f t="shared" si="0"/>
        <v>ActionsUtil.objetosPut("btnComprar150MB",By.xpath("//*[@id='tab_navegar']/div[1]/div[1]/ul/li[7]/div/div[2]/div/a"));</v>
      </c>
    </row>
    <row r="25" spans="1:5" x14ac:dyDescent="0.25">
      <c r="A25" s="94" t="s">
        <v>436</v>
      </c>
      <c r="B25" s="107" t="s">
        <v>232</v>
      </c>
      <c r="C25" s="95" t="s">
        <v>447</v>
      </c>
      <c r="D25" s="107" t="s">
        <v>488</v>
      </c>
      <c r="E25" s="107" t="str">
        <f t="shared" si="0"/>
        <v>ActionsUtil.objetosPut("btnComprar120MB",By.xpath("//*[@id='tab_navegar']/div[1]/div[1]/ul/li[8]/div/div[2]/div/a"));</v>
      </c>
    </row>
    <row r="26" spans="1:5" x14ac:dyDescent="0.25">
      <c r="A26" s="94" t="s">
        <v>436</v>
      </c>
      <c r="B26" s="107" t="s">
        <v>232</v>
      </c>
      <c r="C26" s="95" t="s">
        <v>448</v>
      </c>
      <c r="D26" s="107" t="s">
        <v>489</v>
      </c>
      <c r="E26" s="107" t="str">
        <f t="shared" si="0"/>
        <v>ActionsUtil.objetosPut("btnComprar1GB",By.xpath("//*[@id='tab_navegar']/div[1]/div[1]/ul/li[9]/div/div[2]/div/a"));</v>
      </c>
    </row>
    <row r="27" spans="1:5" x14ac:dyDescent="0.25">
      <c r="A27" s="94" t="s">
        <v>436</v>
      </c>
      <c r="B27" s="107" t="s">
        <v>232</v>
      </c>
      <c r="C27" s="95" t="s">
        <v>450</v>
      </c>
      <c r="D27" s="107" t="s">
        <v>490</v>
      </c>
      <c r="E27" s="107" t="str">
        <f t="shared" si="0"/>
        <v>ActionsUtil.objetosPut("btnComprar50MB",By.xpath("//*[@id='tab_navegar']/div[1]/div[1]/ul/li[10]/div/div[2]/div/a"));</v>
      </c>
    </row>
    <row r="28" spans="1:5" x14ac:dyDescent="0.25">
      <c r="A28" s="108" t="s">
        <v>436</v>
      </c>
      <c r="B28" s="107" t="s">
        <v>232</v>
      </c>
      <c r="C28" s="107" t="s">
        <v>449</v>
      </c>
      <c r="D28" s="107" t="s">
        <v>491</v>
      </c>
      <c r="E28" s="107" t="str">
        <f t="shared" si="0"/>
        <v>ActionsUtil.objetosPut("btnComprar500MB",By.xpath("//*[@id='tab_navegar']/div[1]/div[1]/ul/li[11]/div/div[2]/div/a"));</v>
      </c>
    </row>
    <row r="29" spans="1:5" x14ac:dyDescent="0.25">
      <c r="A29" s="109" t="s">
        <v>437</v>
      </c>
      <c r="B29" s="110" t="s">
        <v>232</v>
      </c>
      <c r="C29" s="110" t="s">
        <v>451</v>
      </c>
      <c r="D29" s="110" t="s">
        <v>492</v>
      </c>
      <c r="E29" s="110" t="str">
        <f t="shared" si="0"/>
        <v>ActionsUtil.objetosPut("btnComprarSuscripcion1GB",By.xpath("//*[@id='tab_navegar']/div[2]/div[1]/ul/li[1]/div/div[2]/div/a"));</v>
      </c>
    </row>
    <row r="30" spans="1:5" x14ac:dyDescent="0.25">
      <c r="A30" s="109" t="s">
        <v>437</v>
      </c>
      <c r="B30" s="110" t="s">
        <v>232</v>
      </c>
      <c r="C30" s="110" t="s">
        <v>452</v>
      </c>
      <c r="D30" s="110" t="s">
        <v>493</v>
      </c>
      <c r="E30" s="110" t="str">
        <f t="shared" si="0"/>
        <v>ActionsUtil.objetosPut("btnComprarSuscripcion2GB",By.xpath("//*[@id='tab_navegar']/div[2]/div[1]/ul/li[2]/div/div[2]/div/a"));</v>
      </c>
    </row>
    <row r="31" spans="1:5" x14ac:dyDescent="0.25">
      <c r="A31" s="100" t="s">
        <v>80</v>
      </c>
      <c r="B31" s="101" t="s">
        <v>236</v>
      </c>
      <c r="C31" s="101" t="s">
        <v>410</v>
      </c>
      <c r="D31" s="101" t="s">
        <v>494</v>
      </c>
      <c r="E31" s="101" t="str">
        <f t="shared" si="0"/>
        <v>ActionsUtil.objetosPut("lbResumenTransaccion",By.xpath("//*[@id='block-tigo-theme-content']/div/div[2]/div/div/div"));</v>
      </c>
    </row>
    <row r="32" spans="1:5" x14ac:dyDescent="0.25">
      <c r="A32" s="100" t="s">
        <v>80</v>
      </c>
      <c r="B32" s="101" t="s">
        <v>236</v>
      </c>
      <c r="C32" s="101" t="s">
        <v>412</v>
      </c>
      <c r="D32" s="101" t="s">
        <v>495</v>
      </c>
      <c r="E32" s="101" t="str">
        <f t="shared" si="0"/>
        <v>ActionsUtil.objetosPut("lbNumeroDelProducto",By.xpath("//*[@id='block-tigo-theme-content']/div/div[2]/div/div/div/div[1]/p[1]/b"));</v>
      </c>
    </row>
    <row r="33" spans="1:5" x14ac:dyDescent="0.25">
      <c r="A33" s="102" t="s">
        <v>80</v>
      </c>
      <c r="B33" s="103" t="s">
        <v>236</v>
      </c>
      <c r="C33" s="103" t="s">
        <v>280</v>
      </c>
      <c r="D33" s="103" t="s">
        <v>496</v>
      </c>
      <c r="E33" s="103" t="str">
        <f t="shared" si="0"/>
        <v>ActionsUtil.objetosPut("lbValorPagar",By.xpath("//*[@id='block-tigo-theme-content']/div/div[2]/div/div/div/div[1]/p[3]"));</v>
      </c>
    </row>
    <row r="34" spans="1:5" x14ac:dyDescent="0.25">
      <c r="A34" s="29" t="s">
        <v>79</v>
      </c>
      <c r="B34" s="34" t="s">
        <v>233</v>
      </c>
      <c r="C34" s="34" t="s">
        <v>281</v>
      </c>
      <c r="D34" s="34" t="s">
        <v>497</v>
      </c>
      <c r="E34" s="34" t="str">
        <f t="shared" si="0"/>
        <v>ActionsUtil.objetosPut("linkTarjetaCredito",By.xpath("//*[@id='payment-method-type-label-credit-payu']/label/div[1]/div[1]"));</v>
      </c>
    </row>
    <row r="35" spans="1:5" x14ac:dyDescent="0.25">
      <c r="A35" s="29" t="s">
        <v>79</v>
      </c>
      <c r="B35" s="34" t="s">
        <v>233</v>
      </c>
      <c r="C35" s="34" t="s">
        <v>271</v>
      </c>
      <c r="D35" s="34" t="s">
        <v>498</v>
      </c>
      <c r="E35" s="34" t="str">
        <f t="shared" si="0"/>
        <v>ActionsUtil.objetosPut("linkDebitoBancarioPSE",By.xpath("//*[@id='payment-method-type-label-debit-payu']/label/div[1]/div[1]"));</v>
      </c>
    </row>
    <row r="36" spans="1:5" x14ac:dyDescent="0.25">
      <c r="A36" s="111" t="s">
        <v>79</v>
      </c>
      <c r="B36" s="34" t="s">
        <v>233</v>
      </c>
      <c r="C36" s="34" t="s">
        <v>467</v>
      </c>
      <c r="D36" s="34" t="s">
        <v>499</v>
      </c>
      <c r="E36" s="34" t="str">
        <f t="shared" si="0"/>
        <v>ActionsUtil.objetosPut("linkAdelantaSaldo",By.xpath("//*[@id='payment-method-type-label-advance-balance']/label/div[1]/div[1]"));</v>
      </c>
    </row>
    <row r="37" spans="1:5" x14ac:dyDescent="0.25">
      <c r="A37" s="30" t="s">
        <v>26</v>
      </c>
      <c r="B37" s="35" t="s">
        <v>235</v>
      </c>
      <c r="C37" s="35" t="s">
        <v>263</v>
      </c>
      <c r="D37" s="35" t="s">
        <v>29</v>
      </c>
      <c r="E37" s="35" t="str">
        <f t="shared" si="0"/>
        <v>ActionsUtil.objetosPut("txtNumerodetarjeta",By.id("edit-cardnumber"));</v>
      </c>
    </row>
    <row r="38" spans="1:5" x14ac:dyDescent="0.25">
      <c r="A38" s="30" t="s">
        <v>26</v>
      </c>
      <c r="B38" s="35" t="s">
        <v>236</v>
      </c>
      <c r="C38" s="35" t="s">
        <v>238</v>
      </c>
      <c r="D38" s="35" t="s">
        <v>165</v>
      </c>
      <c r="E38" s="35" t="str">
        <f t="shared" si="0"/>
        <v>ActionsUtil.objetosPut("lbMensajedeerrortarjetainvalida",By.xpath("//*[@id='image-credit_card']/div/div[1]/p"));</v>
      </c>
    </row>
    <row r="39" spans="1:5" x14ac:dyDescent="0.25">
      <c r="A39" s="30" t="s">
        <v>26</v>
      </c>
      <c r="B39" s="35" t="s">
        <v>236</v>
      </c>
      <c r="C39" s="35" t="s">
        <v>239</v>
      </c>
      <c r="D39" s="35" t="s">
        <v>165</v>
      </c>
      <c r="E39" s="35" t="str">
        <f t="shared" si="0"/>
        <v>ActionsUtil.objetosPut("lbMensajedeerrortarjetaconnumeronovalido",By.xpath("//*[@id='image-credit_card']/div/div[1]/p"));</v>
      </c>
    </row>
    <row r="40" spans="1:5" x14ac:dyDescent="0.25">
      <c r="A40" s="30" t="s">
        <v>26</v>
      </c>
      <c r="B40" s="35" t="s">
        <v>235</v>
      </c>
      <c r="C40" s="35" t="s">
        <v>30</v>
      </c>
      <c r="D40" s="35" t="s">
        <v>31</v>
      </c>
      <c r="E40" s="35" t="str">
        <f t="shared" si="0"/>
        <v>ActionsUtil.objetosPut("txtCVV/CVC",By.id("edit-cvc"));</v>
      </c>
    </row>
    <row r="41" spans="1:5" x14ac:dyDescent="0.25">
      <c r="A41" s="30" t="s">
        <v>26</v>
      </c>
      <c r="B41" s="35" t="s">
        <v>234</v>
      </c>
      <c r="C41" s="35" t="s">
        <v>240</v>
      </c>
      <c r="D41" s="35" t="s">
        <v>33</v>
      </c>
      <c r="E41" s="35" t="str">
        <f t="shared" si="0"/>
        <v>ActionsUtil.objetosPut("listFechaVencimiento-MM",By.id("edit-buyer-card-month-expiration"));</v>
      </c>
    </row>
    <row r="42" spans="1:5" x14ac:dyDescent="0.25">
      <c r="A42" s="30" t="s">
        <v>26</v>
      </c>
      <c r="B42" s="35" t="s">
        <v>234</v>
      </c>
      <c r="C42" s="35" t="s">
        <v>241</v>
      </c>
      <c r="D42" s="35" t="s">
        <v>34</v>
      </c>
      <c r="E42" s="35" t="str">
        <f t="shared" si="0"/>
        <v>ActionsUtil.objetosPut("listFechaVencimiento-AA",By.id("edit-buyer-card-year-expiration"));</v>
      </c>
    </row>
    <row r="43" spans="1:5" x14ac:dyDescent="0.25">
      <c r="A43" s="30" t="s">
        <v>26</v>
      </c>
      <c r="B43" s="35" t="s">
        <v>234</v>
      </c>
      <c r="C43" s="35" t="s">
        <v>36</v>
      </c>
      <c r="D43" s="35" t="s">
        <v>37</v>
      </c>
      <c r="E43" s="35" t="str">
        <f t="shared" si="0"/>
        <v>ActionsUtil.objetosPut("listCuotas",By.id("edit-cardnumber-quota"));</v>
      </c>
    </row>
    <row r="44" spans="1:5" x14ac:dyDescent="0.25">
      <c r="A44" s="30" t="s">
        <v>26</v>
      </c>
      <c r="B44" s="35" t="s">
        <v>235</v>
      </c>
      <c r="C44" s="35" t="s">
        <v>39</v>
      </c>
      <c r="D44" s="35" t="s">
        <v>38</v>
      </c>
      <c r="E44" s="35" t="str">
        <f t="shared" si="0"/>
        <v>ActionsUtil.objetosPut("txtNombre",By.id("edit-ccname"));</v>
      </c>
    </row>
    <row r="45" spans="1:5" x14ac:dyDescent="0.25">
      <c r="A45" s="30" t="s">
        <v>26</v>
      </c>
      <c r="B45" s="35" t="s">
        <v>234</v>
      </c>
      <c r="C45" s="35" t="s">
        <v>3</v>
      </c>
      <c r="D45" s="35" t="s">
        <v>40</v>
      </c>
      <c r="E45" s="35" t="str">
        <f t="shared" si="0"/>
        <v>ActionsUtil.objetosPut("listTipo",By.id("edit-buyer-document-type"));</v>
      </c>
    </row>
    <row r="46" spans="1:5" x14ac:dyDescent="0.25">
      <c r="A46" s="30" t="s">
        <v>26</v>
      </c>
      <c r="B46" s="35" t="s">
        <v>235</v>
      </c>
      <c r="C46" s="35" t="s">
        <v>246</v>
      </c>
      <c r="D46" s="35" t="s">
        <v>41</v>
      </c>
      <c r="E46" s="35" t="str">
        <f t="shared" si="0"/>
        <v>ActionsUtil.objetosPut("txtNumerodedocumento",By.id("edit-buyer-document"));</v>
      </c>
    </row>
    <row r="47" spans="1:5" x14ac:dyDescent="0.25">
      <c r="A47" s="30" t="s">
        <v>26</v>
      </c>
      <c r="B47" s="35" t="s">
        <v>236</v>
      </c>
      <c r="C47" s="35" t="s">
        <v>264</v>
      </c>
      <c r="D47" s="35" t="s">
        <v>166</v>
      </c>
      <c r="E47" s="35" t="str">
        <f t="shared" si="0"/>
        <v>ActionsUtil.objetosPut("lbMensajedeerrornumerodedocumento",By.xpath("//*[@id='edit-content-document']/div/p"));</v>
      </c>
    </row>
    <row r="48" spans="1:5" x14ac:dyDescent="0.25">
      <c r="A48" s="30" t="s">
        <v>26</v>
      </c>
      <c r="B48" s="35" t="s">
        <v>235</v>
      </c>
      <c r="C48" s="35" t="s">
        <v>272</v>
      </c>
      <c r="D48" s="35" t="s">
        <v>43</v>
      </c>
      <c r="E48" s="35" t="str">
        <f t="shared" si="0"/>
        <v>ActionsUtil.objetosPut("txtTelefonocelular(Cargaunvalorpordefecto)",By.id("edit-buyer-phone"));</v>
      </c>
    </row>
    <row r="49" spans="1:5" x14ac:dyDescent="0.25">
      <c r="A49" s="30" t="s">
        <v>26</v>
      </c>
      <c r="B49" s="35" t="s">
        <v>236</v>
      </c>
      <c r="C49" s="35" t="s">
        <v>273</v>
      </c>
      <c r="D49" s="35" t="s">
        <v>167</v>
      </c>
      <c r="E49" s="35" t="str">
        <f t="shared" si="0"/>
        <v>ActionsUtil.objetosPut("lbMensajedeerrortelefonoinvalido",By.xpath("//*[@id='edit-show-phone']/div/p"));</v>
      </c>
    </row>
    <row r="50" spans="1:5" x14ac:dyDescent="0.25">
      <c r="A50" s="30" t="s">
        <v>26</v>
      </c>
      <c r="B50" s="35" t="s">
        <v>235</v>
      </c>
      <c r="C50" s="35" t="s">
        <v>255</v>
      </c>
      <c r="D50" s="35" t="s">
        <v>45</v>
      </c>
      <c r="E50" s="35" t="str">
        <f t="shared" si="0"/>
        <v>ActionsUtil.objetosPut("txtCorreoElectronico",By.id("edit-buyer-mail"));</v>
      </c>
    </row>
    <row r="51" spans="1:5" x14ac:dyDescent="0.25">
      <c r="A51" s="30" t="s">
        <v>26</v>
      </c>
      <c r="B51" s="35" t="s">
        <v>236</v>
      </c>
      <c r="C51" s="35" t="s">
        <v>256</v>
      </c>
      <c r="D51" s="35" t="s">
        <v>168</v>
      </c>
      <c r="E51" s="35" t="str">
        <f t="shared" si="0"/>
        <v>ActionsUtil.objetosPut("lbMensajedeerrorcorreoelectronico",By.xpath("//*[@id='edit-show-email']/div/p"));</v>
      </c>
    </row>
    <row r="52" spans="1:5" x14ac:dyDescent="0.25">
      <c r="A52" s="30" t="s">
        <v>26</v>
      </c>
      <c r="B52" s="35" t="s">
        <v>93</v>
      </c>
      <c r="C52" s="35" t="s">
        <v>242</v>
      </c>
      <c r="D52" s="35" t="s">
        <v>46</v>
      </c>
      <c r="E52" s="35" t="str">
        <f t="shared" si="0"/>
        <v>ActionsUtil.objetosPut("Check BoxAutorizoestatarjetaparafuturospagos",By.id("edit-buyer-check-authorize"));</v>
      </c>
    </row>
    <row r="53" spans="1:5" x14ac:dyDescent="0.25">
      <c r="A53" s="30" t="s">
        <v>26</v>
      </c>
      <c r="B53" s="35" t="s">
        <v>233</v>
      </c>
      <c r="C53" s="35" t="s">
        <v>270</v>
      </c>
      <c r="D53" s="35" t="s">
        <v>169</v>
      </c>
      <c r="E53" s="35" t="str">
        <f t="shared" si="0"/>
        <v>ActionsUtil.objetosPut("linkTerminosycondiciones",By.xpath("//*[@id='edit-terms']/div/a"));</v>
      </c>
    </row>
    <row r="54" spans="1:5" x14ac:dyDescent="0.25">
      <c r="A54" s="30" t="s">
        <v>26</v>
      </c>
      <c r="B54" s="35" t="s">
        <v>232</v>
      </c>
      <c r="C54" s="35" t="s">
        <v>22</v>
      </c>
      <c r="D54" s="35" t="s">
        <v>49</v>
      </c>
      <c r="E54" s="35" t="str">
        <f t="shared" si="0"/>
        <v>ActionsUtil.objetosPut("btnCancelar",By.id("edit-cancel"));</v>
      </c>
    </row>
    <row r="55" spans="1:5" x14ac:dyDescent="0.25">
      <c r="A55" s="30" t="s">
        <v>26</v>
      </c>
      <c r="B55" s="35" t="s">
        <v>232</v>
      </c>
      <c r="C55" s="35" t="s">
        <v>243</v>
      </c>
      <c r="D55" s="35" t="s">
        <v>50</v>
      </c>
      <c r="E55" s="35" t="str">
        <f t="shared" si="0"/>
        <v>ActionsUtil.objetosPut("btnPagar(Sehabilitaalllenarloscampossolicitados)",By.id("edit-submit"));</v>
      </c>
    </row>
    <row r="56" spans="1:5" x14ac:dyDescent="0.25">
      <c r="A56" s="112" t="s">
        <v>27</v>
      </c>
      <c r="B56" s="113" t="s">
        <v>234</v>
      </c>
      <c r="C56" s="113" t="s">
        <v>52</v>
      </c>
      <c r="D56" s="113" t="s">
        <v>53</v>
      </c>
      <c r="E56" s="113" t="str">
        <f t="shared" si="0"/>
        <v>ActionsUtil.objetosPut("listBanco",By.id("edit-bank"));</v>
      </c>
    </row>
    <row r="57" spans="1:5" x14ac:dyDescent="0.25">
      <c r="A57" s="112" t="s">
        <v>27</v>
      </c>
      <c r="B57" s="113" t="s">
        <v>234</v>
      </c>
      <c r="C57" s="113" t="s">
        <v>244</v>
      </c>
      <c r="D57" s="113" t="s">
        <v>54</v>
      </c>
      <c r="E57" s="113" t="str">
        <f t="shared" si="0"/>
        <v>ActionsUtil.objetosPut("listTipodepersona",By.id("edit-buyer-type-person"));</v>
      </c>
    </row>
    <row r="58" spans="1:5" x14ac:dyDescent="0.25">
      <c r="A58" s="112" t="s">
        <v>27</v>
      </c>
      <c r="B58" s="113" t="s">
        <v>235</v>
      </c>
      <c r="C58" s="113" t="s">
        <v>245</v>
      </c>
      <c r="D58" s="113" t="s">
        <v>57</v>
      </c>
      <c r="E58" s="113" t="str">
        <f t="shared" si="0"/>
        <v>ActionsUtil.objetosPut("txtNombresyapellidos",By.id("edit-buyer-name"));</v>
      </c>
    </row>
    <row r="59" spans="1:5" x14ac:dyDescent="0.25">
      <c r="A59" s="112" t="s">
        <v>27</v>
      </c>
      <c r="B59" s="113" t="s">
        <v>234</v>
      </c>
      <c r="C59" s="113" t="s">
        <v>3</v>
      </c>
      <c r="D59" s="113" t="s">
        <v>58</v>
      </c>
      <c r="E59" s="113" t="str">
        <f t="shared" si="0"/>
        <v>ActionsUtil.objetosPut("listTipo",By.id("edit-buyer-document-type--2"));</v>
      </c>
    </row>
    <row r="60" spans="1:5" x14ac:dyDescent="0.25">
      <c r="A60" s="112" t="s">
        <v>27</v>
      </c>
      <c r="B60" s="113" t="s">
        <v>235</v>
      </c>
      <c r="C60" s="113" t="s">
        <v>246</v>
      </c>
      <c r="D60" s="113" t="s">
        <v>59</v>
      </c>
      <c r="E60" s="113" t="str">
        <f t="shared" si="0"/>
        <v>ActionsUtil.objetosPut("txtNumerodedocumento",By.id("edit-buyer-document--2"));</v>
      </c>
    </row>
    <row r="61" spans="1:5" x14ac:dyDescent="0.25">
      <c r="A61" s="112" t="s">
        <v>27</v>
      </c>
      <c r="B61" s="113" t="s">
        <v>236</v>
      </c>
      <c r="C61" s="113" t="s">
        <v>264</v>
      </c>
      <c r="D61" s="113" t="s">
        <v>286</v>
      </c>
      <c r="E61" s="113" t="str">
        <f t="shared" si="0"/>
        <v>ActionsUtil.objetosPut("lbMensajedeerrornumerodedocumento",By.xpath("//*[@id='edit-content-document--2']/div/p"));</v>
      </c>
    </row>
    <row r="62" spans="1:5" x14ac:dyDescent="0.25">
      <c r="A62" s="112" t="s">
        <v>27</v>
      </c>
      <c r="B62" s="113" t="s">
        <v>235</v>
      </c>
      <c r="C62" s="113" t="s">
        <v>257</v>
      </c>
      <c r="D62" s="113" t="s">
        <v>61</v>
      </c>
      <c r="E62" s="113" t="str">
        <f t="shared" si="0"/>
        <v>ActionsUtil.objetosPut("txtCorreoElectronico(Cargaunvalorpordefecto)",By.id("edit-buyer-mail--2"));</v>
      </c>
    </row>
    <row r="63" spans="1:5" x14ac:dyDescent="0.25">
      <c r="A63" s="112" t="s">
        <v>27</v>
      </c>
      <c r="B63" s="113" t="s">
        <v>236</v>
      </c>
      <c r="C63" s="113" t="s">
        <v>256</v>
      </c>
      <c r="D63" s="113" t="s">
        <v>287</v>
      </c>
      <c r="E63" s="113" t="str">
        <f t="shared" si="0"/>
        <v>ActionsUtil.objetosPut("lbMensajedeerrorcorreoelectronico",By.xpath("//*[@id='edit-show-email--2']/div/p"));</v>
      </c>
    </row>
    <row r="64" spans="1:5" x14ac:dyDescent="0.25">
      <c r="A64" s="112" t="s">
        <v>27</v>
      </c>
      <c r="B64" s="113" t="s">
        <v>233</v>
      </c>
      <c r="C64" s="113" t="s">
        <v>270</v>
      </c>
      <c r="D64" s="113" t="s">
        <v>288</v>
      </c>
      <c r="E64" s="113" t="str">
        <f t="shared" si="0"/>
        <v>ActionsUtil.objetosPut("linkTerminosycondiciones",By.xpath("//*[@id='edit-terms--2']/div/a"));</v>
      </c>
    </row>
    <row r="65" spans="1:5" x14ac:dyDescent="0.25">
      <c r="A65" s="112" t="s">
        <v>27</v>
      </c>
      <c r="B65" s="113" t="s">
        <v>232</v>
      </c>
      <c r="C65" s="113" t="s">
        <v>22</v>
      </c>
      <c r="D65" s="113" t="s">
        <v>63</v>
      </c>
      <c r="E65" s="113" t="str">
        <f t="shared" si="0"/>
        <v>ActionsUtil.objetosPut("btnCancelar",By.id("edit-cancel--2"));</v>
      </c>
    </row>
    <row r="66" spans="1:5" x14ac:dyDescent="0.25">
      <c r="A66" s="114" t="s">
        <v>27</v>
      </c>
      <c r="B66" s="113" t="s">
        <v>232</v>
      </c>
      <c r="C66" s="113" t="s">
        <v>247</v>
      </c>
      <c r="D66" s="113" t="s">
        <v>65</v>
      </c>
      <c r="E66" s="113" t="str">
        <f t="shared" si="0"/>
        <v>ActionsUtil.objetosPut("btnPagar(Sehabilitaalllenarloscampos)",By.id("edit-submit--2"));</v>
      </c>
    </row>
    <row r="67" spans="1:5" x14ac:dyDescent="0.25">
      <c r="A67" s="32" t="s">
        <v>467</v>
      </c>
      <c r="B67" s="37" t="s">
        <v>236</v>
      </c>
      <c r="C67" s="37" t="s">
        <v>468</v>
      </c>
      <c r="D67" s="37" t="s">
        <v>500</v>
      </c>
      <c r="E67" s="37" t="str">
        <f t="shared" si="0"/>
        <v>ActionsUtil.objetosPut("lbTeQuedasteSinSaldo",By.xpath("//*[@id='modal']/div/div/h1"));</v>
      </c>
    </row>
    <row r="68" spans="1:5" x14ac:dyDescent="0.25">
      <c r="A68" s="32" t="s">
        <v>467</v>
      </c>
      <c r="B68" s="37" t="s">
        <v>232</v>
      </c>
      <c r="C68" s="37" t="s">
        <v>469</v>
      </c>
      <c r="D68" s="37" t="s">
        <v>501</v>
      </c>
      <c r="E68" s="37" t="str">
        <f t="shared" ref="E68:E70" si="1">CONCATENATE("ActionsUtil.objetosPut(""",B68,C68,""",By.",IF(ISNUMBER(SEARCH("@id=",D68)),"xpath(""","id("""),D68,"""));")</f>
        <v>ActionsUtil.objetosPut("btnAdelantarSaldo",By.xpath("//*[@id='modal']/div/div/button"));</v>
      </c>
    </row>
    <row r="69" spans="1:5" x14ac:dyDescent="0.25">
      <c r="A69" s="32" t="s">
        <v>467</v>
      </c>
      <c r="B69" s="37" t="s">
        <v>232</v>
      </c>
      <c r="C69" s="37" t="s">
        <v>22</v>
      </c>
      <c r="D69" s="37" t="s">
        <v>68</v>
      </c>
      <c r="E69" s="37" t="str">
        <f t="shared" si="1"/>
        <v>ActionsUtil.objetosPut("btnCancelar",By.id("tigoune-nequi-button-cancel"));</v>
      </c>
    </row>
    <row r="70" spans="1:5" x14ac:dyDescent="0.25">
      <c r="A70" s="115" t="s">
        <v>467</v>
      </c>
      <c r="B70" s="37" t="s">
        <v>232</v>
      </c>
      <c r="C70" s="37" t="s">
        <v>48</v>
      </c>
      <c r="D70" s="37" t="s">
        <v>69</v>
      </c>
      <c r="E70" s="37" t="str">
        <f t="shared" si="1"/>
        <v>ActionsUtil.objetosPut("btnPagar",By.id("tigoune-nequi-button-submit"));</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Resumen</vt:lpstr>
      <vt:lpstr>Unificado</vt:lpstr>
      <vt:lpstr>Pantallas Movil</vt:lpstr>
      <vt:lpstr>Plantilla estimación</vt:lpstr>
      <vt:lpstr>ObjetosPasarela</vt:lpstr>
      <vt:lpstr>ObjetosMiCuenta</vt:lpstr>
      <vt:lpstr>ObjetosRecargas</vt:lpstr>
      <vt:lpstr>Objetos Paquetes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Lasprilla Cardona, Alexandra</dc:creator>
  <cp:lastModifiedBy>INDRA</cp:lastModifiedBy>
  <dcterms:created xsi:type="dcterms:W3CDTF">2018-09-03T21:48:46Z</dcterms:created>
  <dcterms:modified xsi:type="dcterms:W3CDTF">2018-12-11T22:14:33Z</dcterms:modified>
</cp:coreProperties>
</file>