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26.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29.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28.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5.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ub" sheetId="1" r:id="rId4"/>
    <sheet state="visible" name="Client Dashboard" sheetId="2" r:id="rId5"/>
    <sheet state="visible" name="Coaching Roadmap" sheetId="3" r:id="rId6"/>
    <sheet state="hidden" name="Time Line Weeks Out" sheetId="4" r:id="rId7"/>
    <sheet state="visible" name="Needs Analysis" sheetId="5" r:id="rId8"/>
    <sheet state="visible" name="Daily Planner" sheetId="6" r:id="rId9"/>
    <sheet state="visible" name="Year Overview" sheetId="7" r:id="rId10"/>
    <sheet state="visible" name="Training Plan" sheetId="8" r:id="rId11"/>
    <sheet state="visible" name="Cardio Protocol" sheetId="9" r:id="rId12"/>
    <sheet state="visible" name="Nutrition Notes" sheetId="10" r:id="rId13"/>
    <sheet state="hidden" name="Nutrition Plan" sheetId="11" r:id="rId14"/>
    <sheet state="hidden" name="Shopping List" sheetId="12" r:id="rId15"/>
    <sheet state="hidden" name="LikesDislikes" sheetId="13" r:id="rId16"/>
    <sheet state="visible" name="PEDS" sheetId="14" r:id="rId17"/>
    <sheet state="visible" name="Gym Bag" sheetId="15" r:id="rId18"/>
    <sheet state="visible" name="Supplements List" sheetId="16" r:id="rId19"/>
    <sheet state="visible" name="Monthly Task List" sheetId="17" r:id="rId20"/>
    <sheet state="hidden" name="W13 - 24" sheetId="18" r:id="rId21"/>
    <sheet state="hidden" name="W25 - 36" sheetId="19" r:id="rId22"/>
    <sheet state="hidden" name="W37 - 48" sheetId="20" r:id="rId23"/>
    <sheet state="visible" name="Measurements" sheetId="21" r:id="rId24"/>
    <sheet state="visible" name="W1 - 12" sheetId="22" r:id="rId25"/>
    <sheet state="visible" name=" Weekly Form" sheetId="23" r:id="rId26"/>
    <sheet state="visible" name="Client Weekly Data" sheetId="24" r:id="rId27"/>
    <sheet state="hidden" name="Food Database" sheetId="25" r:id="rId28"/>
    <sheet state="hidden" name="Gym Bag List" sheetId="26" r:id="rId29"/>
    <sheet state="hidden" name="Supplements" sheetId="27" r:id="rId30"/>
    <sheet state="hidden" name="Exercise Log" sheetId="28" r:id="rId31"/>
    <sheet state="hidden" name="Coachs Notes" sheetId="29" r:id="rId32"/>
  </sheets>
  <definedNames/>
  <calcPr/>
</workbook>
</file>

<file path=xl/sharedStrings.xml><?xml version="1.0" encoding="utf-8"?>
<sst xmlns="http://schemas.openxmlformats.org/spreadsheetml/2006/main" count="8584" uniqueCount="1445">
  <si>
    <t>LIABILITY RELEASE AND DISCLAIMER</t>
  </si>
  <si>
    <t xml:space="preserve">LIMITATION OF LIABILITY
Nothing in this agreement is intended to exclude any right or guarantee to which you are entitled under the Australian Consumer Law.
Where our Services fall within the scope of the Australian Consumer Law, we limit our liability to you to the fullest extent permissible by law, including by limiting our liability under section 64A of the Australian Consumer Law to providing the Services again or paying for the Services to be provided again. We specifically exclude liability for negligence. To the maximum extent permissible by law, we exclude liability for consequential loss or damage, including loss of business profits.
Otherwise, we exclude all liability to you (including for negligence and consequential loss or damage, including loss of business profits) and you hereby waive, release and discharge, on a continuing basis, all claims you have or may have against us relating to the provision of the Services, however arising.                                                                                                                                                                                                                                                                                                                                                      INTELLECTUAL PROPERTY                                                                                                                                                                                                                                                                                                                                                                                                                                                                                                                                                                                                                                                                                                   Darian Bates owns the intellectual property in all coaching and training materials and the material on our website and grant no licence with respect to our intellectual property.  It is retained for our exclusive use. You are not permitted to make any audio-visual recording of any Services (including still photography) without our express permission, which may be subject to further agreement and fees.
                                                                                                                                ""                                                                                                                                
                                                                                                                                "																
																</t>
  </si>
  <si>
    <r>
      <rPr>
        <rFont val="Montserrat"/>
        <b/>
        <color rgb="FFFFFFFF"/>
        <sz val="38.0"/>
      </rPr>
      <t>CLIENT</t>
    </r>
    <r>
      <rPr>
        <rFont val="Montserrat"/>
        <b/>
        <color rgb="FFFFFFFF"/>
        <sz val="38.0"/>
      </rPr>
      <t xml:space="preserve"> </t>
    </r>
    <r>
      <rPr>
        <rFont val="Montserrat"/>
        <b/>
        <color rgb="FFFFFFFF"/>
        <sz val="38.0"/>
      </rPr>
      <t>DASHBOARD</t>
    </r>
  </si>
  <si>
    <t>CLIENT NAME:</t>
  </si>
  <si>
    <t>Meshal Alawein</t>
  </si>
  <si>
    <t>CHECK IN DAY:</t>
  </si>
  <si>
    <t>FRIDAY</t>
  </si>
  <si>
    <t>AGE:</t>
  </si>
  <si>
    <t>WEEK OF COACHING:</t>
  </si>
  <si>
    <t>HEIGHT:</t>
  </si>
  <si>
    <t>START DATE:</t>
  </si>
  <si>
    <t>START WEIGHT:</t>
  </si>
  <si>
    <t>PAYMENT DATE:</t>
  </si>
  <si>
    <t>22ND</t>
  </si>
  <si>
    <t>NUTRITION PROTOCOL</t>
  </si>
  <si>
    <t>DAYS</t>
  </si>
  <si>
    <t>TOTAL DAYS</t>
  </si>
  <si>
    <t>PROTEIN</t>
  </si>
  <si>
    <t>FATS</t>
  </si>
  <si>
    <t>CARBS</t>
  </si>
  <si>
    <t>CALORIES</t>
  </si>
  <si>
    <t>WEEKLY CALORIES</t>
  </si>
  <si>
    <t>EXPENDITURE PROTOCOL</t>
  </si>
  <si>
    <t>DAILY STEP GOAL</t>
  </si>
  <si>
    <t>WEEKLY STEP GOAL</t>
  </si>
  <si>
    <t>WEEKLY CARDIO GOAL</t>
  </si>
  <si>
    <t>WEEKLY PLANNER</t>
  </si>
  <si>
    <t>DAY</t>
  </si>
  <si>
    <t>TRAINING</t>
  </si>
  <si>
    <t>NUTRITION</t>
  </si>
  <si>
    <t>CARDIO</t>
  </si>
  <si>
    <t>STEPS</t>
  </si>
  <si>
    <t>DAY 1</t>
  </si>
  <si>
    <t>UPPER</t>
  </si>
  <si>
    <t>DAY 2</t>
  </si>
  <si>
    <t>LOWER A</t>
  </si>
  <si>
    <t>DAY 3</t>
  </si>
  <si>
    <t>OFF</t>
  </si>
  <si>
    <t>REST</t>
  </si>
  <si>
    <t>DAY 4</t>
  </si>
  <si>
    <t>PUSH</t>
  </si>
  <si>
    <t>DAY 5</t>
  </si>
  <si>
    <t>PULL</t>
  </si>
  <si>
    <t>DAY 6</t>
  </si>
  <si>
    <t>LOWER B</t>
  </si>
  <si>
    <t>DAY 7</t>
  </si>
  <si>
    <r>
      <rPr>
        <rFont val="Montserrat"/>
        <b/>
        <color rgb="FFFFFFFF"/>
        <sz val="38.0"/>
      </rPr>
      <t>COACHING</t>
    </r>
    <r>
      <rPr>
        <rFont val="Montserrat"/>
        <b/>
        <color rgb="FFFFFFFF"/>
        <sz val="38.0"/>
      </rPr>
      <t xml:space="preserve"> ROADMAP</t>
    </r>
  </si>
  <si>
    <t>NAME</t>
  </si>
  <si>
    <t>DATE</t>
  </si>
  <si>
    <t>WEEKLY CALORIE INTAKE</t>
  </si>
  <si>
    <t>TODAYS DATE</t>
  </si>
  <si>
    <t>WEEKS OF COACHING</t>
  </si>
  <si>
    <t>START DATE</t>
  </si>
  <si>
    <t>CHECK IN DAY</t>
  </si>
  <si>
    <t>DIET CHOICE</t>
  </si>
  <si>
    <t>MONTH</t>
  </si>
  <si>
    <t>WEEKS OF 
COACHING</t>
  </si>
  <si>
    <t>PHASE</t>
  </si>
  <si>
    <t>WEEKS IN PHASE</t>
  </si>
  <si>
    <t>MACROS</t>
  </si>
  <si>
    <t>EXPENDITURE</t>
  </si>
  <si>
    <t>TRAINING BLOCK</t>
  </si>
  <si>
    <t>SHOW / EVENT</t>
  </si>
  <si>
    <t>PEDs</t>
  </si>
  <si>
    <t>WEEKLY CHANGES</t>
  </si>
  <si>
    <t>RATE OF LOSS</t>
  </si>
  <si>
    <t>PREDICTED
WEIGHT</t>
  </si>
  <si>
    <t>WEEKLY WEIGHT
AVERAGE</t>
  </si>
  <si>
    <t>LOSS/GAIN</t>
  </si>
  <si>
    <t>P</t>
  </si>
  <si>
    <t>F</t>
  </si>
  <si>
    <t>C</t>
  </si>
  <si>
    <t>CALS</t>
  </si>
  <si>
    <t>CV</t>
  </si>
  <si>
    <t>MONTH 1</t>
  </si>
  <si>
    <t>RECOVERY</t>
  </si>
  <si>
    <t>MAINTENANCE</t>
  </si>
  <si>
    <t>BLOODWORK</t>
  </si>
  <si>
    <t>TRT</t>
  </si>
  <si>
    <t>MONTH 2</t>
  </si>
  <si>
    <t>FAT LOSS</t>
  </si>
  <si>
    <t>DEFICIT</t>
  </si>
  <si>
    <t>MONTH 3</t>
  </si>
  <si>
    <t>MONTH 4</t>
  </si>
  <si>
    <t>TRT + LIPOLYTICS</t>
  </si>
  <si>
    <t>MONTH 5</t>
  </si>
  <si>
    <t>MONTH 6</t>
  </si>
  <si>
    <t>IMPROVEMENT</t>
  </si>
  <si>
    <t>SURPLUS</t>
  </si>
  <si>
    <t>TRT + 100MG DHT</t>
  </si>
  <si>
    <t>TRT + 200MG DHT</t>
  </si>
  <si>
    <t>MONTH 7</t>
  </si>
  <si>
    <t>TRT + 300MG DHT</t>
  </si>
  <si>
    <t>TRT + 400MG DHT</t>
  </si>
  <si>
    <t>TRT + 500MG DHT</t>
  </si>
  <si>
    <t>MONTH 8</t>
  </si>
  <si>
    <t>TRT + 600MG DHT</t>
  </si>
  <si>
    <t>MONTH 9</t>
  </si>
  <si>
    <t>TRT + 700MG DHT</t>
  </si>
  <si>
    <t>MONTH 10</t>
  </si>
  <si>
    <t>TRT + 850MG DHT</t>
  </si>
  <si>
    <t>MONTH 11</t>
  </si>
  <si>
    <t>MONTH 12</t>
  </si>
  <si>
    <t>#</t>
  </si>
  <si>
    <t>NAME OF EVENT</t>
  </si>
  <si>
    <t>DATE OF EVENT</t>
  </si>
  <si>
    <t>WEEKS OUT</t>
  </si>
  <si>
    <t>DAYS OUT</t>
  </si>
  <si>
    <t>NEEDS ANALYSIS</t>
  </si>
  <si>
    <t>FRONT</t>
  </si>
  <si>
    <t>SIDE</t>
  </si>
  <si>
    <t>BACK</t>
  </si>
  <si>
    <t>LEFT SIDE</t>
  </si>
  <si>
    <t>RIGHT SIDE</t>
  </si>
  <si>
    <t>COACHING COMMENTS</t>
  </si>
  <si>
    <t>QUADS</t>
  </si>
  <si>
    <t>PRIORITY 1</t>
  </si>
  <si>
    <t>We need to tidy up body composition here before jumping straight into a surplus, muscle mass wise we want to try and create more symmetry here so the focus is going to be on posterior chain (glute, hamstrigs and back) and lower body (quads and adductors). We will prioritise these areas first off within your training. Density through upper/ posterior, thickness through lower. Overall, Programming will lean toward a significant bias to adductors, hamstrings, quads and lats with continued but controlled volume to anterior delt,and pecs. With the right gaps filled we should see a very high calibre physique presented. 
We will use volume escalations across our specific needs in order to take advantage of increasing volume alongside capacity with appropriate PED deployment</t>
  </si>
  <si>
    <t>HAMSTRINGS</t>
  </si>
  <si>
    <t>GLUTES</t>
  </si>
  <si>
    <t>PRIORITY 2</t>
  </si>
  <si>
    <t>SHOULDERS</t>
  </si>
  <si>
    <t>PRIORITY 3</t>
  </si>
  <si>
    <t>CHEST</t>
  </si>
  <si>
    <t>ABS/BRACING</t>
  </si>
  <si>
    <t>BICEPS</t>
  </si>
  <si>
    <t>TRICEPS</t>
  </si>
  <si>
    <t>TRAPS</t>
  </si>
  <si>
    <t>CALVES/TIB ANT</t>
  </si>
  <si>
    <t>SPINAL ERECTORS</t>
  </si>
  <si>
    <r>
      <rPr>
        <rFont val="Montserrat"/>
        <b/>
        <color rgb="FFFFFFFF"/>
        <sz val="38.0"/>
      </rPr>
      <t>DAILY</t>
    </r>
    <r>
      <rPr>
        <rFont val="Montserrat"/>
        <b/>
        <color rgb="FFFFFFFF"/>
        <sz val="38.0"/>
      </rPr>
      <t xml:space="preserve"> </t>
    </r>
    <r>
      <rPr>
        <rFont val="Montserrat"/>
        <b/>
        <color rgb="FFFFFFFF"/>
        <sz val="38.0"/>
      </rPr>
      <t>ROUTINE</t>
    </r>
  </si>
  <si>
    <t>MONDAY</t>
  </si>
  <si>
    <t>Push</t>
  </si>
  <si>
    <t>TUESDAY</t>
  </si>
  <si>
    <t>Pull</t>
  </si>
  <si>
    <t>WEDNESDAY</t>
  </si>
  <si>
    <t>Lower B</t>
  </si>
  <si>
    <t>THURSDAY</t>
  </si>
  <si>
    <t>Upper</t>
  </si>
  <si>
    <t>SATURDAY</t>
  </si>
  <si>
    <t>Lower</t>
  </si>
  <si>
    <t>SUNDAY</t>
  </si>
  <si>
    <r>
      <rPr>
        <rFont val="Montserrat"/>
        <b/>
        <color rgb="FFFFFFFF"/>
        <sz val="38.0"/>
      </rPr>
      <t>YEARLY</t>
    </r>
    <r>
      <rPr>
        <rFont val="Montserrat"/>
        <b/>
        <color rgb="FFFFFFFF"/>
        <sz val="38.0"/>
      </rPr>
      <t xml:space="preserve"> OVERVIEW</t>
    </r>
  </si>
  <si>
    <t>January</t>
  </si>
  <si>
    <t>February</t>
  </si>
  <si>
    <t>March</t>
  </si>
  <si>
    <t>April</t>
  </si>
  <si>
    <t>May</t>
  </si>
  <si>
    <t>June</t>
  </si>
  <si>
    <t>July</t>
  </si>
  <si>
    <t>August</t>
  </si>
  <si>
    <t>September</t>
  </si>
  <si>
    <t>October</t>
  </si>
  <si>
    <t>November</t>
  </si>
  <si>
    <t>December</t>
  </si>
  <si>
    <r>
      <rPr>
        <rFont val="Montserrat"/>
        <b/>
        <color rgb="FFFFFFFF"/>
        <sz val="38.0"/>
      </rPr>
      <t>TRAINING</t>
    </r>
    <r>
      <rPr>
        <rFont val="Montserrat"/>
        <b/>
        <color rgb="FFFFFFFF"/>
        <sz val="38.0"/>
      </rPr>
      <t xml:space="preserve"> </t>
    </r>
    <r>
      <rPr>
        <rFont val="Montserrat"/>
        <b/>
        <color rgb="FFFFFFFF"/>
        <sz val="38.0"/>
      </rPr>
      <t>PLAN</t>
    </r>
  </si>
  <si>
    <t>WEEK 1</t>
  </si>
  <si>
    <t>WEEK 2</t>
  </si>
  <si>
    <t>WEEK 3</t>
  </si>
  <si>
    <t>WEEK 4</t>
  </si>
  <si>
    <t>WEEK 5</t>
  </si>
  <si>
    <t>WEEK 6</t>
  </si>
  <si>
    <t>WEEK 7</t>
  </si>
  <si>
    <t>WEEK 8</t>
  </si>
  <si>
    <t>WEEK 9</t>
  </si>
  <si>
    <t>WEEK 10</t>
  </si>
  <si>
    <t>WEEK 11</t>
  </si>
  <si>
    <t>WEEK 12</t>
  </si>
  <si>
    <t>BODY PART</t>
  </si>
  <si>
    <t>MOTION</t>
  </si>
  <si>
    <t>ORDER</t>
  </si>
  <si>
    <t>EXERCISE</t>
  </si>
  <si>
    <t>VIDEO</t>
  </si>
  <si>
    <t>NOTES</t>
  </si>
  <si>
    <t>SETS</t>
  </si>
  <si>
    <t>REPS</t>
  </si>
  <si>
    <t>TEMPO</t>
  </si>
  <si>
    <t>INTENSIFIER</t>
  </si>
  <si>
    <t>SET 1</t>
  </si>
  <si>
    <t>SET 2</t>
  </si>
  <si>
    <t>SET 3</t>
  </si>
  <si>
    <t>SET 4</t>
  </si>
  <si>
    <t>SET 5</t>
  </si>
  <si>
    <t>TOTAL</t>
  </si>
  <si>
    <t>LOAD</t>
  </si>
  <si>
    <t>A</t>
  </si>
  <si>
    <t>High Inlince Smith Machine Press</t>
  </si>
  <si>
    <t>Control eccentric portion and pause in lengthened range</t>
  </si>
  <si>
    <t>As Needed</t>
  </si>
  <si>
    <t>STRAIGHT SET</t>
  </si>
  <si>
    <t>AS NEEDED</t>
  </si>
  <si>
    <t>B</t>
  </si>
  <si>
    <t>Banded RDL</t>
  </si>
  <si>
    <t>Single Arm Lat Pulldown</t>
  </si>
  <si>
    <t>D</t>
  </si>
  <si>
    <t>T Bar Row</t>
  </si>
  <si>
    <t>Preferbly Chest Supported</t>
  </si>
  <si>
    <t>E</t>
  </si>
  <si>
    <t>Single Arm Lat Pullover</t>
  </si>
  <si>
    <t>PUSHING</t>
  </si>
  <si>
    <t>Single Arm Preacher Curl</t>
  </si>
  <si>
    <t>G</t>
  </si>
  <si>
    <t>Single Arm High Cable Bicep Curl</t>
  </si>
  <si>
    <t>Adductor Machine</t>
  </si>
  <si>
    <t>Lying Hamstring Curl</t>
  </si>
  <si>
    <t>Reverse Banded Hack Squats</t>
  </si>
  <si>
    <t>Unilateral Leg Press</t>
  </si>
  <si>
    <t>Single Leg Quad Extensions</t>
  </si>
  <si>
    <t>15-20</t>
  </si>
  <si>
    <t>1/2 Kneeling Hamstring Curl</t>
  </si>
  <si>
    <t>Standing Calf Raises</t>
  </si>
  <si>
    <t xml:space="preserve">2 sec pause in strecth and shortened postion 	</t>
  </si>
  <si>
    <t>Incline Cable Fly</t>
  </si>
  <si>
    <t>Dumbbell Shoulder Press</t>
  </si>
  <si>
    <t>Machine Incline Chest Press</t>
  </si>
  <si>
    <t>Mid Incline Dumbbell Press</t>
  </si>
  <si>
    <t xml:space="preserve">Slight hesitation in stretched psotioned	</t>
  </si>
  <si>
    <t>Cable Lateral Raise</t>
  </si>
  <si>
    <t xml:space="preserve">Single Arm Overhead Triceps Extension </t>
  </si>
  <si>
    <t>DB Cross Body Extensions</t>
  </si>
  <si>
    <t xml:space="preserve">PULL </t>
  </si>
  <si>
    <t>Straight Arm Pullover</t>
  </si>
  <si>
    <t>Adding load to each set with the last set being at and RIR 1</t>
  </si>
  <si>
    <t>ASCENDING SET</t>
  </si>
  <si>
    <t>Incline DB Row</t>
  </si>
  <si>
    <t>Mid Grip Lat Pulldown</t>
  </si>
  <si>
    <t>Pulling towards clavical line, keeping sternum up</t>
  </si>
  <si>
    <t xml:space="preserve">Single Arm Machine Row </t>
  </si>
  <si>
    <t>Incline Dumbbell Curl</t>
  </si>
  <si>
    <t>High Supinating Cable Curls</t>
  </si>
  <si>
    <t>Seated Leg Curl</t>
  </si>
  <si>
    <t>Pendulum</t>
  </si>
  <si>
    <t>Leg Press</t>
  </si>
  <si>
    <t>Control eccentric portion and pause in lengthened range, aiming to get as much ROM at the hips as possible</t>
  </si>
  <si>
    <t>Walking Lunges</t>
  </si>
  <si>
    <t>Quad Extension</t>
  </si>
  <si>
    <t>Standing Calf Raise</t>
  </si>
  <si>
    <t>SESSION NAME</t>
  </si>
  <si>
    <r>
      <rPr>
        <rFont val="Montserrat"/>
        <b/>
        <color rgb="FFFFFFFF"/>
        <sz val="38.0"/>
      </rPr>
      <t>CARDIO</t>
    </r>
    <r>
      <rPr>
        <rFont val="Montserrat"/>
        <b/>
        <color rgb="FFFFFFFF"/>
        <sz val="38.0"/>
      </rPr>
      <t xml:space="preserve"> PROTOCOL</t>
    </r>
  </si>
  <si>
    <t>TYPE</t>
  </si>
  <si>
    <t>DURATION</t>
  </si>
  <si>
    <t>TIME OF DAY</t>
  </si>
  <si>
    <t>KIT</t>
  </si>
  <si>
    <t>HEART RATE GOAL</t>
  </si>
  <si>
    <t>MON</t>
  </si>
  <si>
    <t>TUE</t>
  </si>
  <si>
    <t>WED</t>
  </si>
  <si>
    <t>LISS</t>
  </si>
  <si>
    <t>AM</t>
  </si>
  <si>
    <t>STATIONARY BIKE</t>
  </si>
  <si>
    <t>~145 BPM</t>
  </si>
  <si>
    <t>THU</t>
  </si>
  <si>
    <t>FRI</t>
  </si>
  <si>
    <t>SAT</t>
  </si>
  <si>
    <t>SUN</t>
  </si>
  <si>
    <r>
      <rPr>
        <rFont val="Montserrat"/>
        <color rgb="FFFFFFFF"/>
        <sz val="10.0"/>
      </rPr>
      <t xml:space="preserve">Foods marked in </t>
    </r>
    <r>
      <rPr>
        <rFont val="Montserrat"/>
        <b/>
        <color rgb="FFFFFFFF"/>
        <sz val="10.0"/>
      </rPr>
      <t>bold</t>
    </r>
    <r>
      <rPr>
        <rFont val="Montserrat"/>
        <color rgb="FFFFFFFF"/>
        <sz val="10.0"/>
      </rPr>
      <t xml:space="preserve"> indicate highly nutrient dense - I recommend consuming some of these foods each week</t>
    </r>
  </si>
  <si>
    <t>PROTEINS</t>
  </si>
  <si>
    <t>STARCHY CARBS</t>
  </si>
  <si>
    <t>VEGGIES (2-3servings per day)</t>
  </si>
  <si>
    <t>FRUITS (2-3servings per day)</t>
  </si>
  <si>
    <t>OTHER</t>
  </si>
  <si>
    <t>FOODS TO LIMIT</t>
  </si>
  <si>
    <t>Sardines</t>
  </si>
  <si>
    <r>
      <rPr>
        <rFont val="Montserrat"/>
        <b/>
        <color rgb="FF000000"/>
        <sz val="10.0"/>
      </rPr>
      <t>Brazil Nuts</t>
    </r>
    <r>
      <rPr>
        <rFont val="Montserrat"/>
        <color rgb="FF000000"/>
        <sz val="10.0"/>
      </rPr>
      <t xml:space="preserve"> / Macadamia / Almond / Any nut</t>
    </r>
  </si>
  <si>
    <t>Sweet Potato</t>
  </si>
  <si>
    <t>Artichoke</t>
  </si>
  <si>
    <t>Apple</t>
  </si>
  <si>
    <t>Honey</t>
  </si>
  <si>
    <t>Non Organic Wheat / Grains</t>
  </si>
  <si>
    <t>Organ meats / liver</t>
  </si>
  <si>
    <t>Hemp Seeds / Sesame / Sunflower / Any seeds</t>
  </si>
  <si>
    <t>Squash</t>
  </si>
  <si>
    <t>Asparagus</t>
  </si>
  <si>
    <t>Apricot</t>
  </si>
  <si>
    <t xml:space="preserve">Apple Cider Vinegar </t>
  </si>
  <si>
    <t>Legumes (beans, lentils, chickpeas)</t>
  </si>
  <si>
    <t>Beef</t>
  </si>
  <si>
    <t>Avocado Oil</t>
  </si>
  <si>
    <t>Pumpkin</t>
  </si>
  <si>
    <t>Beets</t>
  </si>
  <si>
    <t>Banana</t>
  </si>
  <si>
    <t>Maple Syrup</t>
  </si>
  <si>
    <t xml:space="preserve">Alcohol </t>
  </si>
  <si>
    <t>Salmon</t>
  </si>
  <si>
    <t>Avocado</t>
  </si>
  <si>
    <t>Organic Basmatti Rice</t>
  </si>
  <si>
    <t>Broccoli</t>
  </si>
  <si>
    <t>Berries (any)</t>
  </si>
  <si>
    <t>Fermented Foods (kimchi, etc)</t>
  </si>
  <si>
    <t>Processed Foods</t>
  </si>
  <si>
    <t>Any red meat (leaner cuts)</t>
  </si>
  <si>
    <t>Red Palm Oil</t>
  </si>
  <si>
    <t>White Potato</t>
  </si>
  <si>
    <t>Brussels</t>
  </si>
  <si>
    <t>Cherry</t>
  </si>
  <si>
    <t>Coconut Flour</t>
  </si>
  <si>
    <t xml:space="preserve">Artifical Sweeteners </t>
  </si>
  <si>
    <t>Any white meat</t>
  </si>
  <si>
    <t>Olive Oil</t>
  </si>
  <si>
    <t>Buckwheat</t>
  </si>
  <si>
    <t>Bok Choy</t>
  </si>
  <si>
    <t>Citrus</t>
  </si>
  <si>
    <t xml:space="preserve">Coconut Sugar </t>
  </si>
  <si>
    <t>Seafood (e.g. oysters, squid, etc)</t>
  </si>
  <si>
    <t>Ghee</t>
  </si>
  <si>
    <t>Rice Noodles</t>
  </si>
  <si>
    <t>Cabbage</t>
  </si>
  <si>
    <t>Dates</t>
  </si>
  <si>
    <t>Any spices</t>
  </si>
  <si>
    <t>Vegan, Whey or Collagen protein shake</t>
  </si>
  <si>
    <t>Coconut</t>
  </si>
  <si>
    <t>Khorasan Bread</t>
  </si>
  <si>
    <t>Carrots</t>
  </si>
  <si>
    <t>Figs</t>
  </si>
  <si>
    <t>Mustard</t>
  </si>
  <si>
    <t>Game meat</t>
  </si>
  <si>
    <t xml:space="preserve">Coconut Oil </t>
  </si>
  <si>
    <t>Any non gluten grain</t>
  </si>
  <si>
    <t>Cauliflower</t>
  </si>
  <si>
    <t>Grapes</t>
  </si>
  <si>
    <t>Eggs</t>
  </si>
  <si>
    <t xml:space="preserve">Full fat dairy </t>
  </si>
  <si>
    <t>Chard</t>
  </si>
  <si>
    <t>Kiwi Fruit</t>
  </si>
  <si>
    <t>Gelatin</t>
  </si>
  <si>
    <t>90% Dark Chocolate</t>
  </si>
  <si>
    <t>Cucumber</t>
  </si>
  <si>
    <t>Mango</t>
  </si>
  <si>
    <t>Fennel</t>
  </si>
  <si>
    <t>Melons</t>
  </si>
  <si>
    <t>Kale</t>
  </si>
  <si>
    <t>Peach</t>
  </si>
  <si>
    <t>Leek</t>
  </si>
  <si>
    <t>Pear</t>
  </si>
  <si>
    <t>Lettuce</t>
  </si>
  <si>
    <t>Plum</t>
  </si>
  <si>
    <t>Mushroom</t>
  </si>
  <si>
    <t>Pomegranate</t>
  </si>
  <si>
    <t>Onion</t>
  </si>
  <si>
    <t>Watermelon</t>
  </si>
  <si>
    <t>Parsnip</t>
  </si>
  <si>
    <t>Any Fruit</t>
  </si>
  <si>
    <t xml:space="preserve">Spinach </t>
  </si>
  <si>
    <t>Eggplant</t>
  </si>
  <si>
    <t>Tomato</t>
  </si>
  <si>
    <t>Capsicum</t>
  </si>
  <si>
    <t>Any Vegetable</t>
  </si>
  <si>
    <t>Nutrition Notes</t>
  </si>
  <si>
    <t>Water Intake: 4-5 L/ Day</t>
  </si>
  <si>
    <t>Fibre: 14 gam per 1000 calories</t>
  </si>
  <si>
    <t>If training fasted, look at introducing some intraworkout carbohydrates (HBCD, Powerade Powder)</t>
  </si>
  <si>
    <t>Best case is to have 1-2 meals pre training and 2 meals post training</t>
  </si>
  <si>
    <t>Aim to splIt protein intake evenly between meals</t>
  </si>
  <si>
    <r>
      <rPr>
        <rFont val="Montserrat"/>
        <b/>
        <color rgb="FFFFFFFF"/>
        <sz val="38.0"/>
      </rPr>
      <t>NUTRITION</t>
    </r>
    <r>
      <rPr>
        <rFont val="Montserrat"/>
        <b/>
        <color rgb="FFFFFFFF"/>
        <sz val="38.0"/>
      </rPr>
      <t xml:space="preserve"> </t>
    </r>
    <r>
      <rPr>
        <rFont val="Montserrat"/>
        <b/>
        <color rgb="FFFFFFFF"/>
        <sz val="38.0"/>
      </rPr>
      <t>PLAN</t>
    </r>
  </si>
  <si>
    <t>TOTAL INTAKE</t>
  </si>
  <si>
    <t>REMAINING</t>
  </si>
  <si>
    <t>FIBRE INTAKE (g)</t>
  </si>
  <si>
    <t>FLUID INTAKE (L)</t>
  </si>
  <si>
    <t>MEAL 1</t>
  </si>
  <si>
    <t>FOOD</t>
  </si>
  <si>
    <t>PORTION SIZE</t>
  </si>
  <si>
    <t>PORTIONS</t>
  </si>
  <si>
    <t>ADDITIONAL NOTES</t>
  </si>
  <si>
    <t>MEAL 2</t>
  </si>
  <si>
    <t>MEAL 3</t>
  </si>
  <si>
    <t>MEAL 4</t>
  </si>
  <si>
    <t>MEAL 5</t>
  </si>
  <si>
    <t>MEAL 6</t>
  </si>
  <si>
    <r>
      <rPr>
        <rFont val="Montserrat"/>
        <b/>
        <color rgb="FFFFFFFF"/>
        <sz val="38.0"/>
      </rPr>
      <t>SHOPPING</t>
    </r>
    <r>
      <rPr>
        <rFont val="Montserrat"/>
        <b/>
        <color rgb="FFFFFFFF"/>
        <sz val="38.0"/>
      </rPr>
      <t xml:space="preserve"> </t>
    </r>
    <r>
      <rPr>
        <rFont val="Montserrat"/>
        <b/>
        <color rgb="FFFFFFFF"/>
        <sz val="38.0"/>
      </rPr>
      <t>LIST</t>
    </r>
  </si>
  <si>
    <t>AMOUNT</t>
  </si>
  <si>
    <t/>
  </si>
  <si>
    <t>CLIENT FOOD PREFERENCES</t>
  </si>
  <si>
    <t xml:space="preserve"> </t>
  </si>
  <si>
    <t>CLIENT FOOD DISLIKES</t>
  </si>
  <si>
    <t>CLIENT INTOLERENCES</t>
  </si>
  <si>
    <r>
      <rPr>
        <rFont val="Montserrat"/>
        <b/>
        <color rgb="FFFFFFFF"/>
        <sz val="38.0"/>
      </rPr>
      <t xml:space="preserve">  PED</t>
    </r>
    <r>
      <rPr>
        <rFont val="Montserrat"/>
        <b/>
        <color rgb="FFFFFFFF"/>
        <sz val="38.0"/>
      </rPr>
      <t xml:space="preserve"> PROGRAMME</t>
    </r>
  </si>
  <si>
    <t>NAME:</t>
  </si>
  <si>
    <t>WEEK OF COACHING</t>
  </si>
  <si>
    <t>PATHWAY</t>
  </si>
  <si>
    <t>COMPOUND</t>
  </si>
  <si>
    <t>PEAK LOAD</t>
  </si>
  <si>
    <t>CURRENT DOSE</t>
  </si>
  <si>
    <t>WEEKLY SCHEDULE</t>
  </si>
  <si>
    <t>AAS Androstane</t>
  </si>
  <si>
    <t>Testosterone Enanthate 1</t>
  </si>
  <si>
    <t>150  MG</t>
  </si>
  <si>
    <t>21.43 MG</t>
  </si>
  <si>
    <t>AAS DHT-Derivative</t>
  </si>
  <si>
    <t>Masteron Enanthate</t>
  </si>
  <si>
    <t>Primobolan Enanthate</t>
  </si>
  <si>
    <t>Anavar</t>
  </si>
  <si>
    <t>AAS 19-Nor</t>
  </si>
  <si>
    <t>Nandrolone Phenylpropionate</t>
  </si>
  <si>
    <t>100mg</t>
  </si>
  <si>
    <t>Proviron</t>
  </si>
  <si>
    <t>25 MG</t>
  </si>
  <si>
    <t>Insulin Sensitiser</t>
  </si>
  <si>
    <t>Metformin</t>
  </si>
  <si>
    <t>250 MG</t>
  </si>
  <si>
    <t>GH / IGF</t>
  </si>
  <si>
    <t>Growth Hormone</t>
  </si>
  <si>
    <t>3 IU</t>
  </si>
  <si>
    <t>Insulin Rapid</t>
  </si>
  <si>
    <t>Novorapid</t>
  </si>
  <si>
    <t>Insulin Basal</t>
  </si>
  <si>
    <t>Lantus</t>
  </si>
  <si>
    <t>ARB / PPAR</t>
  </si>
  <si>
    <t>Telmisartan</t>
  </si>
  <si>
    <t>40 MG</t>
  </si>
  <si>
    <t>Catalyst</t>
  </si>
  <si>
    <t>Injectable L-Carnitine</t>
  </si>
  <si>
    <t>200 MG</t>
  </si>
  <si>
    <t>Thyroid</t>
  </si>
  <si>
    <t>T4</t>
  </si>
  <si>
    <t>T3</t>
  </si>
  <si>
    <t>Winstrol</t>
  </si>
  <si>
    <t>A2 Andrenergic Antagonist</t>
  </si>
  <si>
    <t>Yohimbine HCL</t>
  </si>
  <si>
    <t>0.2mg/kg</t>
  </si>
  <si>
    <t>B2 Andrenergic Agonist</t>
  </si>
  <si>
    <t>Clenbuterol</t>
  </si>
  <si>
    <r>
      <rPr>
        <rFont val="Montserrat"/>
        <b/>
        <color rgb="FFFFFFFF"/>
        <sz val="38.0"/>
      </rPr>
      <t>GYM</t>
    </r>
    <r>
      <rPr>
        <rFont val="Montserrat"/>
        <b/>
        <color rgb="FFFFFFFF"/>
        <sz val="38.0"/>
      </rPr>
      <t xml:space="preserve"> </t>
    </r>
    <r>
      <rPr>
        <rFont val="Montserrat"/>
        <b/>
        <color rgb="FFFFFFFF"/>
        <sz val="38.0"/>
      </rPr>
      <t>BAG</t>
    </r>
  </si>
  <si>
    <t>GYM ITEM</t>
  </si>
  <si>
    <t>DIRECTION FOR USE</t>
  </si>
  <si>
    <t>ORDER LINK</t>
  </si>
  <si>
    <t>Tripod</t>
  </si>
  <si>
    <t>Lifting Straps</t>
  </si>
  <si>
    <t>LINK</t>
  </si>
  <si>
    <t>Knee Sleeves</t>
  </si>
  <si>
    <t>Lifting Belt</t>
  </si>
  <si>
    <t>Resistance Bands</t>
  </si>
  <si>
    <t>Cuffs</t>
  </si>
  <si>
    <t>Ring Light</t>
  </si>
  <si>
    <r>
      <rPr>
        <rFont val="Montserrat"/>
        <b/>
        <color rgb="FFFFFFFF"/>
        <sz val="38.0"/>
      </rPr>
      <t>SUPPLEMENTS</t>
    </r>
    <r>
      <rPr>
        <rFont val="Montserrat"/>
        <b/>
        <color rgb="FFFFFFFF"/>
        <sz val="38.0"/>
      </rPr>
      <t xml:space="preserve"> </t>
    </r>
    <r>
      <rPr>
        <rFont val="Montserrat"/>
        <b/>
        <color rgb="FFFFFFFF"/>
        <sz val="38.0"/>
      </rPr>
      <t>LIST</t>
    </r>
  </si>
  <si>
    <t>SUPPLEMENT</t>
  </si>
  <si>
    <t>REASON FOR USE</t>
  </si>
  <si>
    <t>Zinc</t>
  </si>
  <si>
    <t>Melatonin</t>
  </si>
  <si>
    <t>Imrpove circadian rythym</t>
  </si>
  <si>
    <t>5mg (at night)</t>
  </si>
  <si>
    <t>Creatine Monohydrate</t>
  </si>
  <si>
    <t>Can increase strength and endurance when training</t>
  </si>
  <si>
    <t>5g daily</t>
  </si>
  <si>
    <t>Vitamin D3</t>
  </si>
  <si>
    <t>Essential for improving energy levels, combatting fatigue and boosting mood</t>
  </si>
  <si>
    <t>5000IU Daily (with food)</t>
  </si>
  <si>
    <t>Multivitamin Males</t>
  </si>
  <si>
    <t>Seen as a 'health insurance' supplement, covering various vitamin requirements</t>
  </si>
  <si>
    <t>1 Serving Daily</t>
  </si>
  <si>
    <t>Omega 3 Fish Oils</t>
  </si>
  <si>
    <t>Contains essential fatty acids, which can improve joint health and combat heart disease</t>
  </si>
  <si>
    <t>2 Caps Daily</t>
  </si>
  <si>
    <t>Magnesium BiGlycinate</t>
  </si>
  <si>
    <t>Useful tool for helping with energy production, reduction of tiredness, maintenance of normal muscle function, and keeping your bones and teeth healthy.</t>
  </si>
  <si>
    <t>1 Serving Pre-Bed Daily</t>
  </si>
  <si>
    <t>Krill Oil</t>
  </si>
  <si>
    <t>Increase HDL, Lower LDL</t>
  </si>
  <si>
    <t>1-3g per day</t>
  </si>
  <si>
    <t>Vitamin K</t>
  </si>
  <si>
    <t>Bone Health and Cardivascular Support</t>
  </si>
  <si>
    <t xml:space="preserve">100mcg Daily </t>
  </si>
  <si>
    <t>Electrolytes</t>
  </si>
  <si>
    <t>Rehydration</t>
  </si>
  <si>
    <t>1 serving AM</t>
  </si>
  <si>
    <t>NAC</t>
  </si>
  <si>
    <t>Boosts brain health and improve immune function</t>
  </si>
  <si>
    <t>2 Caps Daily, 1 pre meal 1 and 1 pre bed</t>
  </si>
  <si>
    <t>TUDCA</t>
  </si>
  <si>
    <t>Promote Healthy Liver Function</t>
  </si>
  <si>
    <t>500mg Daily</t>
  </si>
  <si>
    <t>Curcumin</t>
  </si>
  <si>
    <t>Antioxidant and Immune System Support</t>
  </si>
  <si>
    <t>2 Capsules Daily</t>
  </si>
  <si>
    <t>Green Tea Extract</t>
  </si>
  <si>
    <t>Protect against free radicals</t>
  </si>
  <si>
    <t>400 mg</t>
  </si>
  <si>
    <t>Aged Garlic</t>
  </si>
  <si>
    <t>Improved HDL and LDL cholesterol ratios and protects LDL particles against oxidation.</t>
  </si>
  <si>
    <t>1200mg</t>
  </si>
  <si>
    <t>Niacin</t>
  </si>
  <si>
    <t>Increase HDL</t>
  </si>
  <si>
    <t>500-1500mg per day</t>
  </si>
  <si>
    <t>DAILY HABITS</t>
  </si>
  <si>
    <t>PROGRESS TRACKER</t>
  </si>
  <si>
    <t>MACRO DAY</t>
  </si>
  <si>
    <t>STEP COUNT</t>
  </si>
  <si>
    <t>CARDIO GOAL</t>
  </si>
  <si>
    <t>START WEIGHT</t>
  </si>
  <si>
    <t>DATE OF CHECK IN:</t>
  </si>
  <si>
    <t>WEEK</t>
  </si>
  <si>
    <t>DATES</t>
  </si>
  <si>
    <t>WEIGHT</t>
  </si>
  <si>
    <t>MEAL PLAN</t>
  </si>
  <si>
    <t>TRAINING &amp; CARDIO</t>
  </si>
  <si>
    <t>RECOVERY &amp; STRESS</t>
  </si>
  <si>
    <t>DIGESTION</t>
  </si>
  <si>
    <t>SLEEP</t>
  </si>
  <si>
    <t>HEALTH MARKERS</t>
  </si>
  <si>
    <t>EXTRA NOTES</t>
  </si>
  <si>
    <t>BODYWEIGHT</t>
  </si>
  <si>
    <t>ALL MEALS EATEN</t>
  </si>
  <si>
    <t>ANY DEVIATIONS</t>
  </si>
  <si>
    <t>ACCURACY TO DIET</t>
  </si>
  <si>
    <t xml:space="preserve">MACRO DAY </t>
  </si>
  <si>
    <t>FLUID INTAKE</t>
  </si>
  <si>
    <t>HUNGER LEVELS</t>
  </si>
  <si>
    <t>CRAVING LEVELS</t>
  </si>
  <si>
    <t>FOOD ENJOYMENT</t>
  </si>
  <si>
    <t>OFF PLAN MEAL</t>
  </si>
  <si>
    <t>MOTIVATION TO TRAIN</t>
  </si>
  <si>
    <t>SESSION PERFORMANCE</t>
  </si>
  <si>
    <t>SESSION
ENJOYMENT</t>
  </si>
  <si>
    <t>MUSCLE SORNESS</t>
  </si>
  <si>
    <t>ENERGY LEVELS</t>
  </si>
  <si>
    <t>TIME MANAGEMENT</t>
  </si>
  <si>
    <t>STRESS LEVELS</t>
  </si>
  <si>
    <t>FREQUENCY OF STOOL MOVEMENTS</t>
  </si>
  <si>
    <t>QUALITY OF STOOL:</t>
  </si>
  <si>
    <t>GI DISTRESS</t>
  </si>
  <si>
    <t>SLEEP DURATION</t>
  </si>
  <si>
    <t>SLEEP EFFICIENCY</t>
  </si>
  <si>
    <t>QUALITY OF SLEEP</t>
  </si>
  <si>
    <t>BLOOD PRESURE</t>
  </si>
  <si>
    <t>RHR</t>
  </si>
  <si>
    <t>BLOOD GLUCOSE</t>
  </si>
  <si>
    <t>ADHERANCE LEVELS</t>
  </si>
  <si>
    <t>PLEASE ADD ANY DETAIL OR INFORMATION IN HERE THAT YOU BELIEVE RELEVANT, AS WELL AS ANY SLIP UPS AND POTENTIAL REASONING</t>
  </si>
  <si>
    <t>KG</t>
  </si>
  <si>
    <t>0 - 100%</t>
  </si>
  <si>
    <t>GRAMS</t>
  </si>
  <si>
    <t>LITRES</t>
  </si>
  <si>
    <t>SCALE 1 - 10</t>
  </si>
  <si>
    <t>WHAT WAS IT?</t>
  </si>
  <si>
    <t>COMPLETED</t>
  </si>
  <si>
    <t>MINS OR CALS</t>
  </si>
  <si>
    <t>AVG BPM</t>
  </si>
  <si>
    <t>SESSION PERFORMED</t>
  </si>
  <si>
    <t>( GAS/BLOATING )</t>
  </si>
  <si>
    <t>HR:MINS</t>
  </si>
  <si>
    <t>%</t>
  </si>
  <si>
    <t>SYS</t>
  </si>
  <si>
    <t>DIA</t>
  </si>
  <si>
    <t>AVERAGES</t>
  </si>
  <si>
    <t>MEASUREMENTS</t>
  </si>
  <si>
    <t>WEEKS</t>
  </si>
  <si>
    <t>UMBILICAL</t>
  </si>
  <si>
    <t>HIPS</t>
  </si>
  <si>
    <t>THIGH ( LEFT )</t>
  </si>
  <si>
    <t>THIGH ( RIGHT )</t>
  </si>
  <si>
    <t>ARM ( LEFT )</t>
  </si>
  <si>
    <t>ARM ( RIGHT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</si>
  <si>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</si>
  <si>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</si>
  <si>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</si>
  <si>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</si>
  <si>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</si>
  <si>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</si>
  <si>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</si>
  <si>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</si>
  <si>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</si>
  <si>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</si>
  <si>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</si>
  <si>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</si>
  <si>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</si>
  <si>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</si>
  <si>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</si>
  <si>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</si>
  <si>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</si>
  <si>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</si>
  <si>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</si>
  <si>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</si>
  <si>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</si>
  <si>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</si>
  <si>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</si>
  <si>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</si>
  <si>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</si>
  <si>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</si>
  <si>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</si>
  <si>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</si>
  <si>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</si>
  <si>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</si>
  <si>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</si>
  <si>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</si>
  <si>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</si>
  <si>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</si>
  <si>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</si>
  <si>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</si>
  <si>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</si>
  <si>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</si>
  <si>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</si>
  <si>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</si>
  <si>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</si>
  <si>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</si>
  <si>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</si>
  <si>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</si>
  <si>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</si>
  <si>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</si>
  <si>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</si>
  <si>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</si>
  <si>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MINS</t>
  </si>
  <si>
    <t>Y</t>
  </si>
  <si>
    <t>Protein bar (Kirkland) + small banana after I felt fatigued</t>
  </si>
  <si>
    <t>REGULAR</t>
  </si>
  <si>
    <t>Bloating</t>
  </si>
  <si>
    <t>Korean BBQ (date night..)</t>
  </si>
  <si>
    <t>Had to go out on a date, so I picked a decent option that I can make reasonable choices at</t>
  </si>
  <si>
    <t>Protein bar (One) + large banana</t>
  </si>
  <si>
    <t>None</t>
  </si>
  <si>
    <t>N</t>
  </si>
  <si>
    <t>Stret taco (a bit fatty, tried to estimate)</t>
  </si>
  <si>
    <t xml:space="preserve">Ice ream with girlfriend (tried to estimate) </t>
  </si>
  <si>
    <t>Large smoothie</t>
  </si>
  <si>
    <t>At outside with friends</t>
  </si>
  <si>
    <t xml:space="preserve">Most of these 18000 steps were in a hard hike with friends! So... </t>
  </si>
  <si>
    <t>Dessert and pastry</t>
  </si>
  <si>
    <t>Protein bar</t>
  </si>
  <si>
    <t>...</t>
  </si>
  <si>
    <t>NONE</t>
  </si>
  <si>
    <t>BLOATING</t>
  </si>
  <si>
    <t>Dessert with friends so I estimated</t>
  </si>
  <si>
    <t>Sweet coffee drink</t>
  </si>
  <si>
    <t>LOOSE</t>
  </si>
  <si>
    <t>NO.</t>
  </si>
  <si>
    <t>QUESTIONS</t>
  </si>
  <si>
    <t>WEEK 13</t>
  </si>
  <si>
    <t>WEEK 14</t>
  </si>
  <si>
    <t>WEEK 15</t>
  </si>
  <si>
    <t>WEEK 16</t>
  </si>
  <si>
    <t>WEEK 17</t>
  </si>
  <si>
    <t>WEEK 18</t>
  </si>
  <si>
    <t>WEEK 19</t>
  </si>
  <si>
    <t>WEEK 20</t>
  </si>
  <si>
    <t>WEEK 21</t>
  </si>
  <si>
    <t>WEEK 22</t>
  </si>
  <si>
    <t>WEEK 23</t>
  </si>
  <si>
    <t>WEEK 24</t>
  </si>
  <si>
    <t>WEEK 25</t>
  </si>
  <si>
    <t>WEEK 26</t>
  </si>
  <si>
    <t>WEEK 27</t>
  </si>
  <si>
    <t>WEEK 28</t>
  </si>
  <si>
    <t>WEEK 29</t>
  </si>
  <si>
    <t>WEEK 30</t>
  </si>
  <si>
    <t>WEEK 31</t>
  </si>
  <si>
    <t>WEEK 32</t>
  </si>
  <si>
    <t>WEEK 33</t>
  </si>
  <si>
    <t>WEEK 34</t>
  </si>
  <si>
    <t>WEEK 35</t>
  </si>
  <si>
    <t>WEEK 36</t>
  </si>
  <si>
    <t>WEEK 37</t>
  </si>
  <si>
    <t>WEEK 38</t>
  </si>
  <si>
    <t>WEEK 39</t>
  </si>
  <si>
    <t>WEEK 40</t>
  </si>
  <si>
    <t>WEEK 41</t>
  </si>
  <si>
    <t>WEEK 42</t>
  </si>
  <si>
    <t>WEEK 43</t>
  </si>
  <si>
    <t>WEEK 44</t>
  </si>
  <si>
    <t>WEEK 45</t>
  </si>
  <si>
    <t>WEEK 46</t>
  </si>
  <si>
    <t>WEEK 47</t>
  </si>
  <si>
    <t>WEEK 48</t>
  </si>
  <si>
    <t>"Biggest win" for the week?</t>
  </si>
  <si>
    <t>Started something good + got gist of the plan</t>
  </si>
  <si>
    <t>Maintaned the weight despite extra clories (I was feeling tried/depleted/hungry/fatigued and needed to eat), maybe I shouldn't? I don't know honestly</t>
  </si>
  <si>
    <t>Better adherence</t>
  </si>
  <si>
    <t>.</t>
  </si>
  <si>
    <t>Lost some weight, got stronger/broke PRs, got blood work, did my first body measurements</t>
  </si>
  <si>
    <t>Is there anything you struggled with this week?</t>
  </si>
  <si>
    <t>Adherence</t>
  </si>
  <si>
    <t>No</t>
  </si>
  <si>
    <t>Too much work</t>
  </si>
  <si>
    <t>New goals for next week?</t>
  </si>
  <si>
    <t>Train harder since I feel recovered after the appendix surgery</t>
  </si>
  <si>
    <t xml:space="preserve">Get better at sticking to macros + start using the compounds that just arrived (GH, L-Carnatine, etc.) along with the supplements </t>
  </si>
  <si>
    <t>Manage my program during conference travel and sessions</t>
  </si>
  <si>
    <t>Stay on plan</t>
  </si>
  <si>
    <t>Ensure fat loss plan starts well</t>
  </si>
  <si>
    <t>Anything more I can do for you as a coach?</t>
  </si>
  <si>
    <t>Any questions for your coach?</t>
  </si>
  <si>
    <t>Can I compensate any deivation with extra steps/cardio? How to minimize water retention if someone is so prone to it?</t>
  </si>
  <si>
    <t xml:space="preserve">I can't go to the gym twice per day (e.g., one for cardio and one for weightlifting). Can I take the GH before bed time at once? </t>
  </si>
  <si>
    <t xml:space="preserve">Do you think daily baby aspirin (81 mg) combined with intense resistance training could be contributing to what looks like iron-deficiency anemia (low MCH, low MCHC, high RDW)?
Also, just a heads-up: my glucose was measured non-fasting, since the only available appointment was in the afternoon. And regarding my aromatase inhibitor—it might be bunk, even though it’s from the same source as before. That could explain the excessive bloating I’ve been experiencing.
</t>
  </si>
  <si>
    <t>Thanks for outlining the changes—just checking if there’s anything else I should be aware of during this fat loss phase.
	•	I enjoy cardio as it boosts my energy and aids digestion; would it be okay to do it daily or keep it optional on rest days?</t>
  </si>
  <si>
    <t>Any events in the coming week that I should be aware of?</t>
  </si>
  <si>
    <t xml:space="preserve">Yes, I will be extremely busy as I will be traveling to a conference. If you have any tips on managing my diet and training that would be good! </t>
  </si>
  <si>
    <t xml:space="preserve">Check in complete:
- All data has been updated
- Photos Uploaded to “Photo Log”
- Email notification with corresponding check in week sent
</t>
  </si>
  <si>
    <t>Yes</t>
  </si>
  <si>
    <t>WEEKLY DATA</t>
  </si>
  <si>
    <t>AVG WEIGHT</t>
  </si>
  <si>
    <t>PRO</t>
  </si>
  <si>
    <t>FAT</t>
  </si>
  <si>
    <t>CARB</t>
  </si>
  <si>
    <t>FLUID</t>
  </si>
  <si>
    <t>HUNGER</t>
  </si>
  <si>
    <t>CRAVING</t>
  </si>
  <si>
    <t>STEP</t>
  </si>
  <si>
    <t>AVG HR</t>
  </si>
  <si>
    <t>MOTIVATION</t>
  </si>
  <si>
    <t>PERFORM</t>
  </si>
  <si>
    <t>ENJOY</t>
  </si>
  <si>
    <t>SORNESS</t>
  </si>
  <si>
    <t>ENERGY</t>
  </si>
  <si>
    <t>STRESS</t>
  </si>
  <si>
    <t>SCORE</t>
  </si>
  <si>
    <t>QUALITY</t>
  </si>
  <si>
    <t>GLUCOSE</t>
  </si>
  <si>
    <t>ADHERANCE</t>
  </si>
  <si>
    <r>
      <rPr>
        <rFont val="Montserrat"/>
        <b/>
        <color rgb="FFFFFFFF"/>
        <sz val="38.0"/>
      </rPr>
      <t>FOOD</t>
    </r>
    <r>
      <rPr>
        <rFont val="Montserrat"/>
        <b/>
        <color rgb="FFFFFFFF"/>
        <sz val="38.0"/>
      </rPr>
      <t xml:space="preserve"> DATABASE</t>
    </r>
  </si>
  <si>
    <t>NO</t>
  </si>
  <si>
    <t>PORTION</t>
  </si>
  <si>
    <t>MEASUREMENT</t>
  </si>
  <si>
    <t>Chicken Breast</t>
  </si>
  <si>
    <t>g</t>
  </si>
  <si>
    <t>5% Lean Beef Mince</t>
  </si>
  <si>
    <t>2% Lean Turkey Mince</t>
  </si>
  <si>
    <t>John West Tuna Chunks In Spring Water</t>
  </si>
  <si>
    <t>Birds Eye Haddock Fillet</t>
  </si>
  <si>
    <t>Fillet</t>
  </si>
  <si>
    <t>King Prawns</t>
  </si>
  <si>
    <t>Bacon Medallion</t>
  </si>
  <si>
    <t>Medallion</t>
  </si>
  <si>
    <t>Porky Lights Sausage</t>
  </si>
  <si>
    <t>Sausage</t>
  </si>
  <si>
    <t>Heck Chicken Sausages</t>
  </si>
  <si>
    <t>Turkey Bacon</t>
  </si>
  <si>
    <t>Rasher</t>
  </si>
  <si>
    <t>Wiltshire Slice Ham</t>
  </si>
  <si>
    <t>Large Whole Egg</t>
  </si>
  <si>
    <t>Egg</t>
  </si>
  <si>
    <t>Egg Whites</t>
  </si>
  <si>
    <t>Tinned Cannellini Beans</t>
  </si>
  <si>
    <t>Tinned Butter Beans</t>
  </si>
  <si>
    <t>Heinz Beans</t>
  </si>
  <si>
    <t>Grenade Protein Bar</t>
  </si>
  <si>
    <t>Bar</t>
  </si>
  <si>
    <t>Snickers Protein Flapjack</t>
  </si>
  <si>
    <t>Fage Total 0% Yoghurt</t>
  </si>
  <si>
    <t>Whey Protein</t>
  </si>
  <si>
    <t>Scoop</t>
  </si>
  <si>
    <t>Soy Tempah</t>
  </si>
  <si>
    <t>Brittish beef burger</t>
  </si>
  <si>
    <t>Patty</t>
  </si>
  <si>
    <t>Sirloin Steak</t>
  </si>
  <si>
    <t>Cottage Cheese</t>
  </si>
  <si>
    <t>WOW Hydrate Drink</t>
  </si>
  <si>
    <t>Bottle</t>
  </si>
  <si>
    <t>Aldi Birthday Cake Protein Bar</t>
  </si>
  <si>
    <t>Richmond Chicken Sausage</t>
  </si>
  <si>
    <t>Lentils</t>
  </si>
  <si>
    <t>MyProtein Clear Whey</t>
  </si>
  <si>
    <t>Quorn Mince</t>
  </si>
  <si>
    <t>Porridge Oats</t>
  </si>
  <si>
    <t>Oats So Simple Protein Porridge Pot</t>
  </si>
  <si>
    <t>Hovis Best of Both Bread</t>
  </si>
  <si>
    <t>Slice</t>
  </si>
  <si>
    <t>Warburtons Thin Bagels (plain)</t>
  </si>
  <si>
    <t>Bagel</t>
  </si>
  <si>
    <t>McCains Jacket Potato</t>
  </si>
  <si>
    <t>Potato</t>
  </si>
  <si>
    <t>Warburtons Thin Bagels (cinnamon&amp;raisin)</t>
  </si>
  <si>
    <t>Warburton Thins - Plain</t>
  </si>
  <si>
    <t>Thin</t>
  </si>
  <si>
    <t>Wholemeal Warburtons Cob</t>
  </si>
  <si>
    <t>Cob</t>
  </si>
  <si>
    <t xml:space="preserve">Kingsmill medium bread - 50/50 </t>
  </si>
  <si>
    <t>Medium Wholemead Bread</t>
  </si>
  <si>
    <t>Plain Tortilla Wrap</t>
  </si>
  <si>
    <t>Wrap</t>
  </si>
  <si>
    <t>Brioche Bun</t>
  </si>
  <si>
    <t>Bun</t>
  </si>
  <si>
    <t>Crumpet</t>
  </si>
  <si>
    <t>Wholemeal Bread</t>
  </si>
  <si>
    <t>White Bread</t>
  </si>
  <si>
    <t>McCains 5% Oven Chips</t>
  </si>
  <si>
    <t>Warburtons Sandwich Thins</t>
  </si>
  <si>
    <t>Basmati Rice - Microwave</t>
  </si>
  <si>
    <t>Weetabix Orginal</t>
  </si>
  <si>
    <t>Biscuit</t>
  </si>
  <si>
    <t>Coco Pops</t>
  </si>
  <si>
    <t>Rice Krispies</t>
  </si>
  <si>
    <t>Frosties</t>
  </si>
  <si>
    <t>Pasta - Dry</t>
  </si>
  <si>
    <t>Spaghetti</t>
  </si>
  <si>
    <t>New York Plain Bagel</t>
  </si>
  <si>
    <t>Uncooked White Rice</t>
  </si>
  <si>
    <t>Uncooked Brown Rice</t>
  </si>
  <si>
    <t>New York Cinnamon &amp; Raisin Bagel</t>
  </si>
  <si>
    <t>TrainedByJP - Cream of Rice</t>
  </si>
  <si>
    <t>Rice Cakes</t>
  </si>
  <si>
    <t>Cake</t>
  </si>
  <si>
    <t>Rice Crispy Square Bar - Marshmallow</t>
  </si>
  <si>
    <t>Rice Crispy Square Bar - Chocolate</t>
  </si>
  <si>
    <t>Iced Gems</t>
  </si>
  <si>
    <t>Pack</t>
  </si>
  <si>
    <t>Snack A Jack - Chocolate</t>
  </si>
  <si>
    <t>Crunchy Nut Cornflakes</t>
  </si>
  <si>
    <t>Curly Wurly Chocolate Bar</t>
  </si>
  <si>
    <t>Halo Top - Cookie Dough Ice Cream</t>
  </si>
  <si>
    <t>Party Ring Biscuit</t>
  </si>
  <si>
    <t>Pom- Bears Crisps</t>
  </si>
  <si>
    <t>Tesco Reduced Sugar Strawberry Jam</t>
  </si>
  <si>
    <t>Alpro Unsweetened Almond Milk</t>
  </si>
  <si>
    <t>ML</t>
  </si>
  <si>
    <t>Alpro Coconut Milk</t>
  </si>
  <si>
    <t>Semi - Skimmed Milk</t>
  </si>
  <si>
    <t>Highly Branched Cyclic Dextrin</t>
  </si>
  <si>
    <t>Air Popped Popcorn</t>
  </si>
  <si>
    <t>Fibre One Bar - Lemon Drizzle</t>
  </si>
  <si>
    <t>Fibre One Bar - Chocolate Brownie</t>
  </si>
  <si>
    <t>Lindt Extra Creamy</t>
  </si>
  <si>
    <t>Freddo</t>
  </si>
  <si>
    <t>Mini Roll Cadbury</t>
  </si>
  <si>
    <t>Roll</t>
  </si>
  <si>
    <t>Nutella Spread</t>
  </si>
  <si>
    <t>Tbsp</t>
  </si>
  <si>
    <t>Hartleys Jelly</t>
  </si>
  <si>
    <t xml:space="preserve">Medium Banana </t>
  </si>
  <si>
    <t>Apple Golden Delicious</t>
  </si>
  <si>
    <t>Raisins</t>
  </si>
  <si>
    <t>Pink Lady Apple</t>
  </si>
  <si>
    <t>Strawberries</t>
  </si>
  <si>
    <t>Blueberries</t>
  </si>
  <si>
    <t xml:space="preserve"> Frozen Raspberries</t>
  </si>
  <si>
    <t>Frozen Blueberries</t>
  </si>
  <si>
    <t>Pineapple</t>
  </si>
  <si>
    <t>Avacado</t>
  </si>
  <si>
    <t>Spinach</t>
  </si>
  <si>
    <t>Pitted Cherries</t>
  </si>
  <si>
    <t>Romaine Lettuce Leaves</t>
  </si>
  <si>
    <t>Peppers</t>
  </si>
  <si>
    <t>Peas</t>
  </si>
  <si>
    <t>Chia Seeds</t>
  </si>
  <si>
    <t>Summer Fruit Mix - Frozen</t>
  </si>
  <si>
    <t>Birds Eye Streamfresh Veg Mix</t>
  </si>
  <si>
    <t>Peanut Hottie Peanut Butter Powder</t>
  </si>
  <si>
    <t>Lindt 70% Dark Chocolate</t>
  </si>
  <si>
    <t>Square</t>
  </si>
  <si>
    <t>Cashew Nuts</t>
  </si>
  <si>
    <t>Lurpack Lighter Spreadable</t>
  </si>
  <si>
    <t>Quinoa</t>
  </si>
  <si>
    <t>Extra Virgin Olive Oil</t>
  </si>
  <si>
    <t>Walnut Oil</t>
  </si>
  <si>
    <t>Olives</t>
  </si>
  <si>
    <t>Utterly Butterly</t>
  </si>
  <si>
    <t>Medium Cheese</t>
  </si>
  <si>
    <t>Sun-Pat Smooth Peanut Butter</t>
  </si>
  <si>
    <t>Salad</t>
  </si>
  <si>
    <t>Roberts Half &amp; Half</t>
  </si>
  <si>
    <t>Smoked Streaky Bacon</t>
  </si>
  <si>
    <t>Fridge Raiders - Chicken Bites</t>
  </si>
  <si>
    <t>Essential Amino Acids</t>
  </si>
  <si>
    <t>Tesco Finest Sourdough Bread</t>
  </si>
  <si>
    <t>Morrisons Skin On Fries</t>
  </si>
  <si>
    <t>Lemon</t>
  </si>
  <si>
    <t>ABCDEFG</t>
  </si>
  <si>
    <t>Applied Nutrition - ISO XP Banana</t>
  </si>
  <si>
    <t>Semi-Skimmed Milk</t>
  </si>
  <si>
    <t>ml</t>
  </si>
  <si>
    <t>Tesco - Reduced Fat Pork Sausages</t>
  </si>
  <si>
    <t>Aldi - Sliced Cheddar Cheese</t>
  </si>
  <si>
    <t>slice</t>
  </si>
  <si>
    <t>Aldi - Thick Cut Bacon</t>
  </si>
  <si>
    <t>Tesco - Turkey Sausages</t>
  </si>
  <si>
    <t>Skyr Passionfruit, Mango &amp; Papaya</t>
  </si>
  <si>
    <t>Aldi - BBQ Chicken Mini Fillets</t>
  </si>
  <si>
    <t>Tesco - Southern Fried Chicken Mini Fillets - Cooked</t>
  </si>
  <si>
    <t>Aldi - 5% Burgers</t>
  </si>
  <si>
    <t>Burger</t>
  </si>
  <si>
    <t>Aldi - Skinny Meatballs</t>
  </si>
  <si>
    <t>Meatballs</t>
  </si>
  <si>
    <t>Asda - Smoky BBQ Chicken Breast Slices</t>
  </si>
  <si>
    <t>Aldi - Skinny Pork Sausages</t>
  </si>
  <si>
    <t>Aldi - Breaded Chicken Goujons - Cooked</t>
  </si>
  <si>
    <t>Asda - Reduced Fat Bacon Medallions</t>
  </si>
  <si>
    <t>Medallions</t>
  </si>
  <si>
    <t>Merevale - Medium Free Range Egg</t>
  </si>
  <si>
    <t>Trained by JP - ISO White Choc Raspberry</t>
  </si>
  <si>
    <t>Fage 0% Greek Yoghurt</t>
  </si>
  <si>
    <t>ASDA - Mature British Cheddar Cheese</t>
  </si>
  <si>
    <t>Trained by JP - ISO Choc Mint</t>
  </si>
  <si>
    <t>30g</t>
  </si>
  <si>
    <t>Aldi - Buttermilk Fish Burgers</t>
  </si>
  <si>
    <t>Morrisons - Rump Steak</t>
  </si>
  <si>
    <t>Skyr Natural Yoghurt</t>
  </si>
  <si>
    <t>Morrisons - British Beef Meatballs</t>
  </si>
  <si>
    <t>ASDA - Chicken Breast Fillet Portions</t>
  </si>
  <si>
    <t>Morrisons - Southern Fried Chicken Goujons</t>
  </si>
  <si>
    <t>Goujons</t>
  </si>
  <si>
    <t>ASDA - Turkey Burgers</t>
  </si>
  <si>
    <t>Tesco - Reduced Fat British Beef Burger</t>
  </si>
  <si>
    <t>Tesco - 5% Fat Steak Mince</t>
  </si>
  <si>
    <t>Tesco - Large Free Range Egg</t>
  </si>
  <si>
    <t>Tesco - Fish Fingers</t>
  </si>
  <si>
    <t>Fish Fingers</t>
  </si>
  <si>
    <t>Tesco - Chicken Sausages</t>
  </si>
  <si>
    <t>ASDA - Breaded Cod Fillets</t>
  </si>
  <si>
    <t>Tesco - BBQ Chicken Breast Pieces</t>
  </si>
  <si>
    <t>ASDA - Light &amp; Lean Sausages</t>
  </si>
  <si>
    <t>Tesco - Finest Quarter Piunder Beef Burger</t>
  </si>
  <si>
    <t>ASDA - Medium Free Range Egg</t>
  </si>
  <si>
    <t>ASDA - Cajun Chicken Breast Slices</t>
  </si>
  <si>
    <t>Grenade Carb Killa - Cookie Dough</t>
  </si>
  <si>
    <t>Aldi - Southern Fried Fish Burger</t>
  </si>
  <si>
    <t>M&amp;S - Sliced BBQ Chicken</t>
  </si>
  <si>
    <t>Aldi - Chicken Breast Mini Fillets</t>
  </si>
  <si>
    <t>M&amp;S - Sweet &amp; Smoky Chicken</t>
  </si>
  <si>
    <t>M&amp;S - Buttermilk Chicken Tenders</t>
  </si>
  <si>
    <t>Heck Chicken Italia Sausages</t>
  </si>
  <si>
    <t>Tesco - Eastman's Chicken Tikka</t>
  </si>
  <si>
    <t>M&amp;S - Skinny Pork Sausages</t>
  </si>
  <si>
    <t>Aldi - Mexican Style Chicken Slices</t>
  </si>
  <si>
    <t>M&amp;S - Skinny Beef Burgers</t>
  </si>
  <si>
    <t>M&amp;S - Aberdeen Angus Ribeye</t>
  </si>
  <si>
    <t>MyProtein - Clear Whey Protein</t>
  </si>
  <si>
    <t>Pork Steak</t>
  </si>
  <si>
    <t>Lindahls Kvarg</t>
  </si>
  <si>
    <t>ASDA - &lt;3% Fat Turkey Breast Steaks</t>
  </si>
  <si>
    <t>M&amp;S - King Prawns</t>
  </si>
  <si>
    <t>Tuna Chunks - Drained</t>
  </si>
  <si>
    <t>Mattessons - Fridge Raiders</t>
  </si>
  <si>
    <t>Heck Chicken Burger</t>
  </si>
  <si>
    <t>Grenade Carb Killa - Protein Spread</t>
  </si>
  <si>
    <t>Eat Lean - Protein Cheese (Hard)</t>
  </si>
  <si>
    <t>Mattessons - Turkey Bacon</t>
  </si>
  <si>
    <t>Slices</t>
  </si>
  <si>
    <t>Salmon Fillet</t>
  </si>
  <si>
    <t>Smoked Salmon</t>
  </si>
  <si>
    <t>Steak - Rump</t>
  </si>
  <si>
    <t>Steak - Sirloin</t>
  </si>
  <si>
    <t>Steak - Fillet</t>
  </si>
  <si>
    <t>Maximuscle protein</t>
  </si>
  <si>
    <t>Per4m Protein</t>
  </si>
  <si>
    <t>Coco Pops - White Choc</t>
  </si>
  <si>
    <t>Tesco - Micro Pilau</t>
  </si>
  <si>
    <t>Reduced Fat Garlic Bread</t>
  </si>
  <si>
    <t>Trained by JP - Sustain Intra</t>
  </si>
  <si>
    <t>Aldi - Luxury Brioche Bun</t>
  </si>
  <si>
    <t>Warburton's Thin Bagel</t>
  </si>
  <si>
    <t>thin</t>
  </si>
  <si>
    <t>Aldi - Giant Buttermilk Pancake</t>
  </si>
  <si>
    <t>pancake</t>
  </si>
  <si>
    <t>Warburton's - Potato Cakes</t>
  </si>
  <si>
    <t>cake</t>
  </si>
  <si>
    <t>Aldi - Micro Pilau</t>
  </si>
  <si>
    <t>Aldi - Sourdough Crumpet</t>
  </si>
  <si>
    <t>crumpet</t>
  </si>
  <si>
    <t>Supplement Needs - Intra Carb</t>
  </si>
  <si>
    <t>Aldi - Micro Basmati</t>
  </si>
  <si>
    <t>Aldi - Straight Cut Chips</t>
  </si>
  <si>
    <t>ASDA - Micro Basmati</t>
  </si>
  <si>
    <t>Monster Energy - Pipeline Punch</t>
  </si>
  <si>
    <t>Tesco - Jasmine Rice</t>
  </si>
  <si>
    <t>ASDA - Mini Naan Bread</t>
  </si>
  <si>
    <t>Naan</t>
  </si>
  <si>
    <t>Aldi - Vegan Brioche Bun</t>
  </si>
  <si>
    <t>Rice Krispies Squares - Choc Caramel</t>
  </si>
  <si>
    <t>ASDA - Wholewheat Spaghetti - Cooked</t>
  </si>
  <si>
    <t>Warburton's - Crumpets</t>
  </si>
  <si>
    <t>Warburton's - Plain Bagel</t>
  </si>
  <si>
    <t>Tesco - Basmati Rice - Uncooked</t>
  </si>
  <si>
    <t>Tilda - Lime &amp; Coriander</t>
  </si>
  <si>
    <t>ASDA - Sliced Brioche Bun</t>
  </si>
  <si>
    <t>Tilda - Sweet Chilli &amp; Lime</t>
  </si>
  <si>
    <t>Tilda - Lemon &amp; Herb</t>
  </si>
  <si>
    <t>McCains Lighter Home Chips</t>
  </si>
  <si>
    <t>ASDA - Maple Syrup Pancakes</t>
  </si>
  <si>
    <t>Pancake</t>
  </si>
  <si>
    <t>Tilda - Coconut Chilli &amp; Lemongrass</t>
  </si>
  <si>
    <t>Warburton's - Sliced Soft White Roll</t>
  </si>
  <si>
    <t>Tilda - Tomato &amp; Basil</t>
  </si>
  <si>
    <t>Tesco - Linguine</t>
  </si>
  <si>
    <t>Trained by JP - COR Vanilla</t>
  </si>
  <si>
    <t>McCains Chunky Home Chips</t>
  </si>
  <si>
    <t>ASDA - WW Plain Wraps</t>
  </si>
  <si>
    <t>Kingsmill - 50/50</t>
  </si>
  <si>
    <t>Tesco - Brioche Burger Bun</t>
  </si>
  <si>
    <t>Heinz - No Added Sugar Beans Snap Pot</t>
  </si>
  <si>
    <t>Tesco - Large Buttermilk Pancake</t>
  </si>
  <si>
    <t>Sharwoods - Garlic &amp; Coriander Mini Naan</t>
  </si>
  <si>
    <t>Trained by JP - MPS Max</t>
  </si>
  <si>
    <t>M&amp;S - Percy Pigs</t>
  </si>
  <si>
    <t>Warburton's - Sliced Brioche Burger Buns</t>
  </si>
  <si>
    <t>ASDA - Straight Cut Chips (3% Fat)</t>
  </si>
  <si>
    <t>M&amp;S - Brioche Bun</t>
  </si>
  <si>
    <t>Tilda - Basmati Rice</t>
  </si>
  <si>
    <t>M&amp;S - Micro Basmati</t>
  </si>
  <si>
    <t>Tesco - Finest Chocolate Orange Cookie</t>
  </si>
  <si>
    <t>Cookie</t>
  </si>
  <si>
    <t>Rice Krispies Squares - Choc Orange</t>
  </si>
  <si>
    <t>Square Bar</t>
  </si>
  <si>
    <t>M&amp;S - Chunky Chips</t>
  </si>
  <si>
    <t>ASDA - Cheesy Mash</t>
  </si>
  <si>
    <t>ASDA - Frozen Hash Browns</t>
  </si>
  <si>
    <t>Hash Brown</t>
  </si>
  <si>
    <t>Soreen (Malt Loaf)</t>
  </si>
  <si>
    <t>Trek - Flapjack Bar</t>
  </si>
  <si>
    <t>Weetabix</t>
  </si>
  <si>
    <t>Biscuits</t>
  </si>
  <si>
    <t>Weetabix Minis - Chocolate Chip</t>
  </si>
  <si>
    <t>Alpen Light - Chocolate &amp; Fudge</t>
  </si>
  <si>
    <t>Snack A Jacks - Salt &amp; Vinegar</t>
  </si>
  <si>
    <t>Fibre One Bar</t>
  </si>
  <si>
    <t xml:space="preserve">Hula Hoops </t>
  </si>
  <si>
    <t>Kelloggs Frosties</t>
  </si>
  <si>
    <t>Kelloggs Corn Flakes</t>
  </si>
  <si>
    <t>Cream of rice</t>
  </si>
  <si>
    <t xml:space="preserve">Quaker Rolled oats </t>
  </si>
  <si>
    <t>Aldi - Nordpak Lighter</t>
  </si>
  <si>
    <t>Aldi - Moser Roth Salted Caramel</t>
  </si>
  <si>
    <t>Aldi - Moser Roth 85%</t>
  </si>
  <si>
    <t>Lindt - Salted Caramel Dark</t>
  </si>
  <si>
    <t>Lotus Biscoff Crunchy Spread</t>
  </si>
  <si>
    <t>Lindt - 85% Dark Chocolate</t>
  </si>
  <si>
    <t>Aldi - Halloumi</t>
  </si>
  <si>
    <t>M&amp;S - Chilli Halloumi Kebabs</t>
  </si>
  <si>
    <t>Reduced Fat Cheddar</t>
  </si>
  <si>
    <t>Morrisons - Avocado Smash</t>
  </si>
  <si>
    <t>ASDA - Houmous</t>
  </si>
  <si>
    <t>Peperami</t>
  </si>
  <si>
    <t>Philadelphia Light</t>
  </si>
  <si>
    <t>Hellmans Mayonnaise</t>
  </si>
  <si>
    <t>Raspberries</t>
  </si>
  <si>
    <t>Apple - Pink Lady</t>
  </si>
  <si>
    <t>Orange</t>
  </si>
  <si>
    <t>Apple - Gala</t>
  </si>
  <si>
    <t>Apple - Granny Smith</t>
  </si>
  <si>
    <t>Lime</t>
  </si>
  <si>
    <t>Grapes - Red</t>
  </si>
  <si>
    <t>Grapes - Green</t>
  </si>
  <si>
    <t>Clementine</t>
  </si>
  <si>
    <t>Satsuma</t>
  </si>
  <si>
    <t>Honeydew Melon</t>
  </si>
  <si>
    <t>Red Grapefruit</t>
  </si>
  <si>
    <t>Nectarine</t>
  </si>
  <si>
    <t>Kiwi</t>
  </si>
  <si>
    <t>Cantaloupe Melon</t>
  </si>
  <si>
    <t>Passion Fruit</t>
  </si>
  <si>
    <t>Tesco - Grape &amp; Strawberries Pot</t>
  </si>
  <si>
    <t>M&amp;S - Organic Blueberries</t>
  </si>
  <si>
    <t>M&amp;S - Berry Medley</t>
  </si>
  <si>
    <t>Apricots</t>
  </si>
  <si>
    <t>Cherries</t>
  </si>
  <si>
    <t>Tesco - Berry Medley</t>
  </si>
  <si>
    <t>Blackberries</t>
  </si>
  <si>
    <t>Courgettes</t>
  </si>
  <si>
    <t>Mushrooms - Chestnut</t>
  </si>
  <si>
    <t>Onion - Red</t>
  </si>
  <si>
    <t>Onion - Brown</t>
  </si>
  <si>
    <t>Sweetcorn Cobettes</t>
  </si>
  <si>
    <t>Mushrooms - Baby Button</t>
  </si>
  <si>
    <t>Baby Spinach</t>
  </si>
  <si>
    <t>Aubergine</t>
  </si>
  <si>
    <t>Green Beans</t>
  </si>
  <si>
    <t>Mushrooms - Closed Cup</t>
  </si>
  <si>
    <t>Cabbage - White</t>
  </si>
  <si>
    <t>Garlic</t>
  </si>
  <si>
    <t>Ginger</t>
  </si>
  <si>
    <t>Baby Corn</t>
  </si>
  <si>
    <t>Beansprouts</t>
  </si>
  <si>
    <t>Chilli</t>
  </si>
  <si>
    <t>Curly Kale</t>
  </si>
  <si>
    <t>Mangetout</t>
  </si>
  <si>
    <t>Sugar Snap Peas</t>
  </si>
  <si>
    <t>Cabbage - Savoy</t>
  </si>
  <si>
    <t>Parnsips</t>
  </si>
  <si>
    <t>Pak Choi</t>
  </si>
  <si>
    <t>Monster Energy - The Doctor</t>
  </si>
  <si>
    <t>Monster Energy - Ripper</t>
  </si>
  <si>
    <t>Monster Energy - Original</t>
  </si>
  <si>
    <t>Monster Energy - Mixxd Punch</t>
  </si>
  <si>
    <t>Monster Energy - Juiced Mango Loco</t>
  </si>
  <si>
    <t>Monster Energy - Pacific Punch</t>
  </si>
  <si>
    <t>Tango - Orange</t>
  </si>
  <si>
    <t>Irn-Bru</t>
  </si>
  <si>
    <t>Dr Pepper</t>
  </si>
  <si>
    <t>Sprite</t>
  </si>
  <si>
    <t>Fruit Shoot - Apple &amp; Blackcurrant</t>
  </si>
  <si>
    <t>Vimto - Sparkling</t>
  </si>
  <si>
    <t>7Up Light</t>
  </si>
  <si>
    <t>Vimto - No Added Sugar</t>
  </si>
  <si>
    <t>Rubicon Sparkling - Mango</t>
  </si>
  <si>
    <t>Lilt</t>
  </si>
  <si>
    <t>Ting</t>
  </si>
  <si>
    <t>Sunny Delight Orange</t>
  </si>
  <si>
    <t>San Pellegrino - Limonata</t>
  </si>
  <si>
    <t>San Pellegrino - Aranciata</t>
  </si>
  <si>
    <t>Fresh Orange Juice</t>
  </si>
  <si>
    <t>Fresh Apple Juice</t>
  </si>
  <si>
    <t>Fresh Cranberry Juice</t>
  </si>
  <si>
    <t>Rubicon Still - Mango</t>
  </si>
  <si>
    <t>Fresh Apple &amp; Raspberry Juice</t>
  </si>
  <si>
    <t>Fresh Blueberry Juice</t>
  </si>
  <si>
    <t>Fresh Tropical Juice</t>
  </si>
  <si>
    <t>Oat-Ly Oat Milk</t>
  </si>
  <si>
    <t>Yakult</t>
  </si>
  <si>
    <t>Fanta - Fruit Twist</t>
  </si>
  <si>
    <t>Yakult - Light</t>
  </si>
  <si>
    <t>Actimel - Strawberry</t>
  </si>
  <si>
    <t>Alpro Soya Milk</t>
  </si>
  <si>
    <t>Fanta - Orange Zero</t>
  </si>
  <si>
    <t>Ribena - Sparkling</t>
  </si>
  <si>
    <t>Ribena - RTD Blackcurrant</t>
  </si>
  <si>
    <t>Fresh Pomegranate Juice</t>
  </si>
  <si>
    <t>Coca Cola</t>
  </si>
  <si>
    <t>Diet Coke</t>
  </si>
  <si>
    <t>Coke Zero</t>
  </si>
  <si>
    <t>Skimmed Milk</t>
  </si>
  <si>
    <t>Whole Milk</t>
  </si>
  <si>
    <t>Options Hot Chocolate</t>
  </si>
  <si>
    <t>Tea</t>
  </si>
  <si>
    <t>Cup</t>
  </si>
  <si>
    <t>Black Americano</t>
  </si>
  <si>
    <t>White Americano</t>
  </si>
  <si>
    <t>Latte (Regular)</t>
  </si>
  <si>
    <t>Cappuccino (Regular)</t>
  </si>
  <si>
    <t>Flat White</t>
  </si>
  <si>
    <t>Coconut Milk</t>
  </si>
  <si>
    <t>Vodka</t>
  </si>
  <si>
    <t>Gin</t>
  </si>
  <si>
    <t>Tonic Water - Slimline</t>
  </si>
  <si>
    <t>White Wine (Small Glass)</t>
  </si>
  <si>
    <t>White Wine (Large Glass)</t>
  </si>
  <si>
    <t>Red Wine (Small Glass)</t>
  </si>
  <si>
    <t>Red Wine (Large Glass)</t>
  </si>
  <si>
    <t>Tonic Water</t>
  </si>
  <si>
    <t>Beer (Standard)</t>
  </si>
  <si>
    <t>Cider (Standard)</t>
  </si>
  <si>
    <t>Aioli</t>
  </si>
  <si>
    <t>Redcurrant Jelly</t>
  </si>
  <si>
    <t>Cholula Hot Sauce</t>
  </si>
  <si>
    <t>Lea &amp; Perrins Worcestershire Sauce</t>
  </si>
  <si>
    <t>Hollandaise Sauce</t>
  </si>
  <si>
    <t>Bearnaise Sauce</t>
  </si>
  <si>
    <t>Tartare Sauce</t>
  </si>
  <si>
    <t>Mint Sauce</t>
  </si>
  <si>
    <t>Peppercorn Sauce</t>
  </si>
  <si>
    <t>Apple Sauce</t>
  </si>
  <si>
    <t>Seafood Sauce</t>
  </si>
  <si>
    <t>Cranberry Sauce</t>
  </si>
  <si>
    <t>Garlic Sauce</t>
  </si>
  <si>
    <t>Nando's - Peri-Peri Rub</t>
  </si>
  <si>
    <t>Nando's - Medium Sauce</t>
  </si>
  <si>
    <t>Nando's - Squeezy Perinaise</t>
  </si>
  <si>
    <t>Nando's - Hot Sauce</t>
  </si>
  <si>
    <t>Nando's - Lemon &amp; Herb Sauce</t>
  </si>
  <si>
    <t>Nando's - Garlic Sauce</t>
  </si>
  <si>
    <t>Nando's - Hot Perinaise</t>
  </si>
  <si>
    <t>Nando's - Mango &amp; Lime Marinade</t>
  </si>
  <si>
    <t>Nando's - Peri-Peri Vusa</t>
  </si>
  <si>
    <t>Nando's - Extra Extra Hot Sauce</t>
  </si>
  <si>
    <t>Nando's - Garlic Perinaise</t>
  </si>
  <si>
    <t>Blue Dragon - Sweet Chilli Sauce</t>
  </si>
  <si>
    <t>Loyd Grossman - Tomato Pasta Sauce</t>
  </si>
  <si>
    <t>HP Brown Sauce</t>
  </si>
  <si>
    <t>Heinz BBQ Sauce</t>
  </si>
  <si>
    <t>Blue Dragon - Hoisin Sauce</t>
  </si>
  <si>
    <t>Pataks Medium Balti Cooking Sauce</t>
  </si>
  <si>
    <t>Pataks Tikka Masala Cooking Sauce</t>
  </si>
  <si>
    <t>Hellmann's Garlic &amp; Herb Sauce</t>
  </si>
  <si>
    <t>Askeys Toffee Sauce</t>
  </si>
  <si>
    <t>Uncle Ben's Sweet &amp; Sour</t>
  </si>
  <si>
    <t>Heinz Burger Sauce</t>
  </si>
  <si>
    <t>Heinz Tomato Ketchup</t>
  </si>
  <si>
    <t>Heinz Tomato Ketchup - 50% Less Sugar</t>
  </si>
  <si>
    <t>Mayflower - Curry Sauce</t>
  </si>
  <si>
    <t>M&amp;S - Golden Syrup</t>
  </si>
  <si>
    <t>Sharwoods - 30% Tikka Masala Sauce</t>
  </si>
  <si>
    <t>Maltodextrin</t>
  </si>
  <si>
    <t>Tesco Bolognaise Sauce</t>
  </si>
  <si>
    <t>Velosiwhey</t>
  </si>
  <si>
    <t>Honey (Rowes)</t>
  </si>
  <si>
    <t>Onnken 0% fat yoghurt</t>
  </si>
  <si>
    <t>Plain Rolled Oats</t>
  </si>
  <si>
    <t>Lindtt 90% dark chocolate</t>
  </si>
  <si>
    <t>Chicken Breast, Raw</t>
  </si>
  <si>
    <t>BBQ Sauce- No added sugar</t>
  </si>
  <si>
    <t>mL</t>
  </si>
  <si>
    <t>Salsa (Mild)</t>
  </si>
  <si>
    <t>YoPro</t>
  </si>
  <si>
    <t>Sirloin Steak, Lean Raw</t>
  </si>
  <si>
    <t>Nandos Peri Peri Sauce</t>
  </si>
  <si>
    <t>Jasmine Rice, Microwave</t>
  </si>
  <si>
    <t>Pasta, uncooked</t>
  </si>
  <si>
    <t>Coconut Yogurt, Cocobella</t>
  </si>
  <si>
    <t>Chobani 0%</t>
  </si>
  <si>
    <t>Core PowerFoods Deep Chilli South</t>
  </si>
  <si>
    <t>Serve</t>
  </si>
  <si>
    <t>Reduced-Fat Milk</t>
  </si>
  <si>
    <t>Lean Beef Mince 5%, Raw</t>
  </si>
  <si>
    <t xml:space="preserve">Turkish Delight </t>
  </si>
  <si>
    <t>Orange Juice</t>
  </si>
  <si>
    <t>Almond Milk</t>
  </si>
  <si>
    <t xml:space="preserve">McCains Seasonal Mixed Vegetables </t>
  </si>
  <si>
    <t>Green Vegetables</t>
  </si>
  <si>
    <t>White Fish, Raw</t>
  </si>
  <si>
    <t>Carman's Classic Fruit &amp; Nut Muesli</t>
  </si>
  <si>
    <t>Ayam Sweet Chilli Sauce (Light)</t>
  </si>
  <si>
    <t>Barilla Bolognese Pasta Sauce</t>
  </si>
  <si>
    <t>Jasmine Rice Cooked</t>
  </si>
  <si>
    <t>Pasta, Cooked</t>
  </si>
  <si>
    <t>Macadamia Nut Oil</t>
  </si>
  <si>
    <t>Egg White (Large)</t>
  </si>
  <si>
    <t>Atlantic Salmon, Raw</t>
  </si>
  <si>
    <t>Almond Butter</t>
  </si>
  <si>
    <t>Unit</t>
  </si>
  <si>
    <t>Vegan Protein Powder</t>
  </si>
  <si>
    <t>Carman's Fruit and Nut Muesli Bars</t>
  </si>
  <si>
    <t>LCM's  Choc Chip Bar</t>
  </si>
  <si>
    <t>Brown Rice, Raw</t>
  </si>
  <si>
    <t xml:space="preserve">Spud Light </t>
  </si>
  <si>
    <t>Mixed Vegetables</t>
  </si>
  <si>
    <t>Pop Tart</t>
  </si>
  <si>
    <t>Firm Tofu (Uncooked)</t>
  </si>
  <si>
    <t>Grams</t>
  </si>
  <si>
    <t>Peanuts (Unsalted)</t>
  </si>
  <si>
    <t xml:space="preserve"> Grams</t>
  </si>
  <si>
    <t>Allen's Lollies</t>
  </si>
  <si>
    <t>Ciabatta Bread</t>
  </si>
  <si>
    <t>Whey Protein Powder</t>
  </si>
  <si>
    <t>Nando's Perinaise Mild Peri-peri Mayonnaise Sauce</t>
  </si>
  <si>
    <t>Cheerios</t>
  </si>
  <si>
    <t>Almond Breeze, Unsweetened</t>
  </si>
  <si>
    <t>English Muffin</t>
  </si>
  <si>
    <t>Muffin</t>
  </si>
  <si>
    <t>Kodiak Buttermilk Power Cakes</t>
  </si>
  <si>
    <t>Brazil Nuts</t>
  </si>
  <si>
    <t>Peter's Original Vanilla Icecream</t>
  </si>
  <si>
    <t>PE Science Vegan Protein Powder</t>
  </si>
  <si>
    <t>Macadmia Nuts</t>
  </si>
  <si>
    <t>Balsamic Vinegar</t>
  </si>
  <si>
    <t>Tablespoon</t>
  </si>
  <si>
    <t>Canned Chickpeas (drained)</t>
  </si>
  <si>
    <t>Woolworths Spreadable Light Cream Cheese</t>
  </si>
  <si>
    <t>Chobani Coffee Creamer</t>
  </si>
  <si>
    <t>Medjool Dates</t>
  </si>
  <si>
    <t>Sauerkraut</t>
  </si>
  <si>
    <t>Uncle Toby's Plus Protein</t>
  </si>
  <si>
    <t>John West Tuna with Sweet Chilli</t>
  </si>
  <si>
    <t>Microwave White Rice</t>
  </si>
  <si>
    <t>Pesto</t>
  </si>
  <si>
    <t>Parmesan Cheese</t>
  </si>
  <si>
    <t>Gatorade</t>
  </si>
  <si>
    <r>
      <rPr>
        <rFont val="Montserrat"/>
        <b/>
        <color rgb="FFFFFFFF"/>
        <sz val="38.0"/>
      </rPr>
      <t>GYM BAG</t>
    </r>
    <r>
      <rPr>
        <rFont val="Montserrat"/>
        <b/>
        <color rgb="FFFFFFFF"/>
        <sz val="38.0"/>
      </rPr>
      <t xml:space="preserve"> LIST</t>
    </r>
  </si>
  <si>
    <t>GYM BAG ITEM</t>
  </si>
  <si>
    <t>PURCHASE LINK</t>
  </si>
  <si>
    <t>Wedges</t>
  </si>
  <si>
    <t>Attach to cable machine</t>
  </si>
  <si>
    <t>Slide onto knee joint</t>
  </si>
  <si>
    <t>wrap around knee joint</t>
  </si>
  <si>
    <t>Slide onto elbow joint</t>
  </si>
  <si>
    <t>Drink Bottle</t>
  </si>
  <si>
    <t>manipulating resistance profile</t>
  </si>
  <si>
    <t>Daisy Chain</t>
  </si>
  <si>
    <t>Securing bands to machines</t>
  </si>
  <si>
    <t>Secure to bar / machine</t>
  </si>
  <si>
    <t>Airplane Seat Belt</t>
  </si>
  <si>
    <t>Wrap arround the wrist joint</t>
  </si>
  <si>
    <t>Foam Pad</t>
  </si>
  <si>
    <t>Strap onto the bar / machine</t>
  </si>
  <si>
    <t>Gym Bag</t>
  </si>
  <si>
    <t>Vivo Barefoot Shoes</t>
  </si>
  <si>
    <t>Funky Blue Light Blockers</t>
  </si>
  <si>
    <t>SUPPLEMENTS</t>
  </si>
  <si>
    <t>SUPPLEMENT NAME</t>
  </si>
  <si>
    <t>Essential for growth/repair of muscles. Supplement to top-up protein intake</t>
  </si>
  <si>
    <t>As required</t>
  </si>
  <si>
    <t>Essential Amino Acids (EAAs)</t>
  </si>
  <si>
    <t>Can aid in growth and repair of muscles by improving muscle protein synthesis</t>
  </si>
  <si>
    <t>Intra-workout</t>
  </si>
  <si>
    <t>Highly-Branched Cyclic Dextrin (HBCD)</t>
  </si>
  <si>
    <t>This has benefits before, during, and after exercise as higher energy levels enable us to train harder, for longer, and to recover faster by replemishing glycogen.</t>
  </si>
  <si>
    <t>Pre-Workout (Stim)</t>
  </si>
  <si>
    <t>Handy tool to increase focus and intensity of training</t>
  </si>
  <si>
    <t>30-60mins pre-training</t>
  </si>
  <si>
    <t>Pre-Workout (Non-Stim)</t>
  </si>
  <si>
    <t>Handy tool to increase focus and intensity of training, without the use of stimulants</t>
  </si>
  <si>
    <t>Nootropic</t>
  </si>
  <si>
    <t>Can increase cognitive function and aid training performance</t>
  </si>
  <si>
    <t>Fruits &amp; Greens</t>
  </si>
  <si>
    <t>Useful tool to ensure adequate micronutrient intake</t>
  </si>
  <si>
    <t>Multivitamin Females</t>
  </si>
  <si>
    <t>Vitamin B Complex</t>
  </si>
  <si>
    <t>Can aid in protecting blood/nerve cells within the body</t>
  </si>
  <si>
    <t>Daily</t>
  </si>
  <si>
    <t>Handy for strengthening hair/nails, and can improve thyroid function</t>
  </si>
  <si>
    <t>Daily (with food)</t>
  </si>
  <si>
    <t>Probiotic</t>
  </si>
  <si>
    <t>Increases good bacteria within the stomach, aiding gut function</t>
  </si>
  <si>
    <t>Swedish Bitters</t>
  </si>
  <si>
    <t>Can help break down and utilise food, which can reduce bloating</t>
  </si>
  <si>
    <t>Vitamin C</t>
  </si>
  <si>
    <t>Can decrease cortisol and reduce tiredness/fatigue</t>
  </si>
  <si>
    <t>1 serving Daily (with food)</t>
  </si>
  <si>
    <t>Ashwagandha</t>
  </si>
  <si>
    <t>Natural stress reliever, suoport parasympathetic state</t>
  </si>
  <si>
    <t>1 tablet (am)</t>
  </si>
  <si>
    <t>DIM</t>
  </si>
  <si>
    <t>Support balance of sex hormones</t>
  </si>
  <si>
    <t>200mg (am)</t>
  </si>
  <si>
    <t>Selenium</t>
  </si>
  <si>
    <t>Thyroid Support</t>
  </si>
  <si>
    <t>100mcg daily</t>
  </si>
  <si>
    <t>DHEA</t>
  </si>
  <si>
    <t>Support Serum Testosterone Levels</t>
  </si>
  <si>
    <t>25mg Daily</t>
  </si>
  <si>
    <t>Boron</t>
  </si>
  <si>
    <t>6mg Daily</t>
  </si>
  <si>
    <t>Vitamin B 12</t>
  </si>
  <si>
    <t>Red blood cell formation, cell metabolism</t>
  </si>
  <si>
    <t>5000 mcg (am)</t>
  </si>
  <si>
    <t>Berberine</t>
  </si>
  <si>
    <t>Glucose Disposal Agent, Improve nutrient partitioning and glcuose uptake</t>
  </si>
  <si>
    <t>500 mg (away from training window)</t>
  </si>
  <si>
    <t xml:space="preserve">Sulforaphane </t>
  </si>
  <si>
    <t xml:space="preserve">Neutralise toxins, protect DNA, reduce inflammation </t>
  </si>
  <si>
    <t>1 tablet daily</t>
  </si>
  <si>
    <t>Milk Thistle</t>
  </si>
  <si>
    <t>Support Liver and GallBladder</t>
  </si>
  <si>
    <t>Acetyl L Carinitine</t>
  </si>
  <si>
    <t>Increase Pulsitary LH</t>
  </si>
  <si>
    <t>2000mg Daily ( 2 tablets)</t>
  </si>
  <si>
    <t>Coral Calcium</t>
  </si>
  <si>
    <t>Support Bone Mineral Density</t>
  </si>
  <si>
    <t>1000mg Daily (1 capsule)</t>
  </si>
  <si>
    <t>Myo-inositol</t>
  </si>
  <si>
    <t>Improves insulin sensitivity and supports ovulation.</t>
  </si>
  <si>
    <t>3000mg</t>
  </si>
  <si>
    <t>Pantethine</t>
  </si>
  <si>
    <t>LDL management</t>
  </si>
  <si>
    <t>900mg Daily</t>
  </si>
  <si>
    <r>
      <rPr>
        <rFont val="Arial, Helvetica, sans-serif"/>
        <color rgb="FF222222"/>
      </rPr>
      <t>Plant Sterols</t>
    </r>
  </si>
  <si>
    <t>1-3 grams Daily</t>
  </si>
  <si>
    <r>
      <rPr>
        <rFont val="Arial, Helvetica, sans-serif"/>
        <color rgb="FF222222"/>
      </rPr>
      <t>500-1500mg per day</t>
    </r>
  </si>
  <si>
    <r>
      <rPr>
        <rFont val="Arial, Helvetica, sans-serif"/>
        <color rgb="FF222222"/>
      </rPr>
      <t>1-3g per day</t>
    </r>
  </si>
  <si>
    <r>
      <rPr>
        <rFont val="Arial, Helvetica, sans-serif"/>
        <color rgb="FF222222"/>
      </rPr>
      <t>Lactoferrin</t>
    </r>
  </si>
  <si>
    <t>Boost immune function, support tissue health and regulate iron absorption.</t>
  </si>
  <si>
    <t>250mg 2 x day</t>
  </si>
  <si>
    <t>Vitamin E</t>
  </si>
  <si>
    <t>Cell Protection and Antioxidant Support</t>
  </si>
  <si>
    <t>400 iu</t>
  </si>
  <si>
    <t xml:space="preserve">CoQ10 Enzyme </t>
  </si>
  <si>
    <t>Blood pressure rgulation and antioxidant support</t>
  </si>
  <si>
    <t>Cod Liver Oil</t>
  </si>
  <si>
    <t>Support inflammation</t>
  </si>
  <si>
    <t>1 tsp 2 x day</t>
  </si>
  <si>
    <r>
      <rPr>
        <rFont val="FontBrandedPrimary, FontBrandedSecondary, FontBrandedFallback, sans-serif"/>
        <color rgb="FF000000"/>
        <sz val="11.0"/>
      </rPr>
      <t>Alpha-lipoic acid</t>
    </r>
  </si>
  <si>
    <t>Strong Antioxidant support</t>
  </si>
  <si>
    <t>300mg</t>
  </si>
  <si>
    <t>Vitex</t>
  </si>
  <si>
    <t>Support endocrine function</t>
  </si>
  <si>
    <t>600mg</t>
  </si>
  <si>
    <t>PEA</t>
  </si>
  <si>
    <t>Pain Relief</t>
  </si>
  <si>
    <t>Iberogast</t>
  </si>
  <si>
    <t>effective tool for improving a range of digestive symptoms, from indigestion, to diarrhea, to acid reflux, to constipation</t>
  </si>
  <si>
    <t>60 drops before bed</t>
  </si>
  <si>
    <t>Quercetin</t>
  </si>
  <si>
    <t>Clear up free radicals and immune support</t>
  </si>
  <si>
    <t>500mg 2 x day</t>
  </si>
  <si>
    <r>
      <rPr>
        <rFont val="Montserrat"/>
        <b/>
        <color rgb="FFFFFFFF"/>
        <sz val="38.0"/>
      </rPr>
      <t>EXERCISE</t>
    </r>
    <r>
      <rPr>
        <rFont val="Montserrat"/>
        <b/>
        <color rgb="FFFFFFFF"/>
        <sz val="38.0"/>
      </rPr>
      <t xml:space="preserve"> </t>
    </r>
    <r>
      <rPr>
        <rFont val="Montserrat"/>
        <b/>
        <color rgb="FFFFFFFF"/>
        <sz val="38.0"/>
      </rPr>
      <t>LOG</t>
    </r>
  </si>
  <si>
    <t>NUMBER</t>
  </si>
  <si>
    <t>MUSCLE</t>
  </si>
  <si>
    <t>EXPLANATION</t>
  </si>
  <si>
    <t>Seated Cable Chest Press</t>
  </si>
  <si>
    <t>Low to High Cable Fly</t>
  </si>
  <si>
    <t xml:space="preserve">High Cable Crossover </t>
  </si>
  <si>
    <t>Chest Dips</t>
  </si>
  <si>
    <t>Incline Cable Chest Press</t>
  </si>
  <si>
    <t>ARMS</t>
  </si>
  <si>
    <t>Incline Cable Curl</t>
  </si>
  <si>
    <t>Crossbody Tricep Extension</t>
  </si>
  <si>
    <t>Close Grip Smith Machine Press</t>
  </si>
  <si>
    <t>Low Cable Bicep Curl</t>
  </si>
  <si>
    <t xml:space="preserve">Overhead Cable Triceps Extension </t>
  </si>
  <si>
    <t>Spider Curls</t>
  </si>
  <si>
    <t>JM Press</t>
  </si>
  <si>
    <t>D Handle Cable Curl</t>
  </si>
  <si>
    <t>Unilateral Tricep Extension</t>
  </si>
  <si>
    <t>LATS</t>
  </si>
  <si>
    <t>Single Arm Low Cable Row</t>
  </si>
  <si>
    <t>Hammer Strength High Row</t>
  </si>
  <si>
    <t>Chest Supported Single Arm Pulldown</t>
  </si>
  <si>
    <t>Single Arm Dumbbell Row</t>
  </si>
  <si>
    <t>Chest Supported Machine Row</t>
  </si>
  <si>
    <t>Unlitaeral Straight Arm Pulldown</t>
  </si>
  <si>
    <t xml:space="preserve">Machine Iso Pulldown </t>
  </si>
  <si>
    <t>Supported Single Arm Cable Row</t>
  </si>
  <si>
    <t>Chest Supported Iliac Pulldown</t>
  </si>
  <si>
    <t>Stiffarm Pulldown</t>
  </si>
  <si>
    <t>Single Arm Cable Row</t>
  </si>
  <si>
    <t>Unilateral Machine Pulldown</t>
  </si>
  <si>
    <t>DELTS</t>
  </si>
  <si>
    <t>Crucifex Lateral Raise/ Cable Y Raise</t>
  </si>
  <si>
    <t>Cable Rear Delt Crossover</t>
  </si>
  <si>
    <t>DB Rear Delt Flye</t>
  </si>
  <si>
    <t>Lying Cable Lateral Raise</t>
  </si>
  <si>
    <t>Single Arm Cable Front Raise</t>
  </si>
  <si>
    <t>Meadow's Rear Delt Swing</t>
  </si>
  <si>
    <t>Incline Prone Lateral Raise</t>
  </si>
  <si>
    <t>Low Cable Rear Delt Row</t>
  </si>
  <si>
    <t>Prone Incline Y Raise</t>
  </si>
  <si>
    <t xml:space="preserve">Standing Y Raise </t>
  </si>
  <si>
    <t>Meadow's Row</t>
  </si>
  <si>
    <t>Rear Delt Face Pulls (1:20min)</t>
  </si>
  <si>
    <t xml:space="preserve">Cable Shrugs </t>
  </si>
  <si>
    <t xml:space="preserve">Single Arm Lateral Raise, Cable </t>
  </si>
  <si>
    <t>LOWER</t>
  </si>
  <si>
    <t>Smith Machine Squat</t>
  </si>
  <si>
    <t xml:space="preserve">Hip Dominant Box Squat </t>
  </si>
  <si>
    <t>Front Foot Elevated Split Squat</t>
  </si>
  <si>
    <t>45 Degree Back Extension (Glute Focus)</t>
  </si>
  <si>
    <t xml:space="preserve">B-Stance RDL- with rotation </t>
  </si>
  <si>
    <t>Deficit Sumo Squat</t>
  </si>
  <si>
    <t>Reverse Nordics</t>
  </si>
  <si>
    <t>Front Heel Elevated Lunges</t>
  </si>
  <si>
    <r>
      <rPr>
        <rFont val="Arial"/>
        <color rgb="FF1155CC"/>
        <u/>
      </rPr>
      <t>LINK</t>
    </r>
    <r>
      <rPr>
        <rFont val="Arial"/>
        <color rgb="FF1155CC"/>
        <u/>
      </rPr>
      <t xml:space="preserve"> </t>
    </r>
  </si>
  <si>
    <t>Kas Glute Bridges</t>
  </si>
  <si>
    <t>Bent Knee Glute Raise</t>
  </si>
  <si>
    <t>Stiff Leg Deadlift</t>
  </si>
  <si>
    <t>DB RDL</t>
  </si>
  <si>
    <t>Bulgarian SS</t>
  </si>
  <si>
    <t xml:space="preserve">Glute kickback </t>
  </si>
  <si>
    <t>Contralateral BSS</t>
  </si>
  <si>
    <t>Smith Machine Reverse Frogs</t>
  </si>
  <si>
    <t>Smith Machine Glute Bridges</t>
  </si>
  <si>
    <t>Smith Machine Deficit Step Ups</t>
  </si>
  <si>
    <t>Smith Machine Good Mornings</t>
  </si>
  <si>
    <t>Glute Drive</t>
  </si>
  <si>
    <t>ABS</t>
  </si>
  <si>
    <t>Cable Crunches</t>
  </si>
  <si>
    <t>Low Incline Dumbbell Press</t>
  </si>
  <si>
    <t>Behind The Back Cable Lateral Raise</t>
  </si>
  <si>
    <t>MOBILITY</t>
  </si>
  <si>
    <t>Kettlebell Windmills</t>
  </si>
  <si>
    <t>Kettlebell Bottoms Under Press</t>
  </si>
  <si>
    <t>Hip Airplanes</t>
  </si>
  <si>
    <t>Single Leg RDL</t>
  </si>
  <si>
    <t>WARM UP</t>
  </si>
  <si>
    <t>HOW TO</t>
  </si>
  <si>
    <r>
      <rPr>
        <rFont val="Arial, Helvetica, sans-serif"/>
        <color rgb="FF222222"/>
      </rPr>
      <t>External Rotation OHP w/ band</t>
    </r>
  </si>
  <si>
    <r>
      <rPr>
        <rFont val="Arial, Helvetica, sans-serif"/>
        <color rgb="FF222222"/>
      </rPr>
      <t>Serratus Wall Slides</t>
    </r>
  </si>
  <si>
    <t>Hammer Strength Shoulder Press</t>
  </si>
  <si>
    <t>Pigeon Stretch</t>
  </si>
  <si>
    <t>COACH'S NOTES</t>
  </si>
  <si>
    <t>DATE-</t>
  </si>
  <si>
    <t>Have you been medically diagnosed with any conditions?
Bipolar disorder (Type II)
Are you currently taking in prescription or over the counter
medications?
Only for the above condition to help with mood swings as well as poor/inability
to sleep.
For bodybuilding purposes, I always have ancillaries at hand (e.g.,
ARBs/diuretics, statins, beta blockers, AIs, antibiotics, etc.)
Injuries, Arthritis Etc?
- Right wrist pain during pressing movements (particularly bench)
- Just had an appendectomy 10 days ago so been taking things easy</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</si>
</sst>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quot; &quot;mmmm"/>
    <numFmt numFmtId="165" formatCode="d mmmm"/>
    <numFmt numFmtId="166" formatCode="0.0"/>
    <numFmt numFmtId="167" formatCode="d mmmm yyyy"/>
    <numFmt numFmtId="168" formatCode="h:mm am/pm"/>
    <numFmt numFmtId="169" formatCode="m-d"/>
    <numFmt numFmtId="170" formatCode="yyyy-mm-dd"/>
    <numFmt numFmtId="171" formatCode="ddd&quot; &quot;"/>
  </numFmts>
  <fonts count="143">
    <font>
      <sz val="10.0"/>
      <color rgb="FF000000"/>
      <name val="Arial"/>
      <scheme val="minor"/>
    </font>
    <font>
      <b/>
      <color theme="1"/>
      <name val="Montserrat"/>
    </font>
    <font/>
    <font>
      <b/>
      <sz val="14.0"/>
      <color rgb="FFFFFFFF"/>
      <name val="Montserrat"/>
    </font>
    <font>
      <b/>
      <sz val="12.0"/>
      <color rgb="FFFFFFFF"/>
      <name val="Montserrat"/>
    </font>
    <font>
      <color rgb="FF000000"/>
      <name val="Arial"/>
      <scheme val="minor"/>
    </font>
    <font>
      <b/>
      <sz val="38.0"/>
      <color rgb="FFFFFFFF"/>
      <name val="Montserrat"/>
    </font>
    <font>
      <color rgb="FF000000"/>
      <name val="Montserrat"/>
    </font>
    <font>
      <b/>
      <sz val="12.0"/>
      <color rgb="FF000000"/>
      <name val="Montserrat"/>
    </font>
    <font>
      <b/>
      <sz val="12.0"/>
      <color rgb="FFED9B40"/>
      <name val="Montserrat"/>
    </font>
    <font>
      <b/>
      <color rgb="FFED9B40"/>
      <name val="Montserrat"/>
    </font>
    <font>
      <b/>
      <color rgb="FF000000"/>
      <name val="Montserrat"/>
    </font>
    <font>
      <b/>
      <sz val="14.0"/>
      <color rgb="FFED9B40"/>
      <name val="Montserrat"/>
    </font>
    <font>
      <color rgb="FF000000"/>
      <name val="Arial"/>
    </font>
    <font>
      <b/>
      <sz val="36.0"/>
      <color rgb="FF000000"/>
      <name val="Roboto"/>
    </font>
    <font>
      <b/>
      <i/>
      <sz val="36.0"/>
      <color rgb="FF000000"/>
      <name val="Impact"/>
    </font>
    <font>
      <b/>
      <color rgb="FFFFFFFF"/>
      <name val="Montserrat"/>
    </font>
    <font>
      <b/>
      <sz val="36.0"/>
      <color rgb="FFED9B40"/>
      <name val="Roboto"/>
    </font>
    <font>
      <b/>
      <sz val="10.0"/>
      <color rgb="FFFFFFFF"/>
      <name val="Montserrat"/>
    </font>
    <font>
      <b/>
      <sz val="11.0"/>
      <color rgb="FFED9B40"/>
      <name val="Montserrat"/>
    </font>
    <font>
      <b/>
      <sz val="18.0"/>
      <color rgb="FF000000"/>
      <name val="Montserrat"/>
    </font>
    <font>
      <b/>
      <sz val="10.0"/>
      <color rgb="FF000000"/>
      <name val="Montserrat"/>
    </font>
    <font>
      <b/>
      <sz val="20.0"/>
      <color rgb="FFFFFFFF"/>
      <name val="Roboto"/>
    </font>
    <font>
      <b/>
      <sz val="10.0"/>
      <color rgb="FFED9B40"/>
      <name val="Montserrat"/>
    </font>
    <font>
      <b/>
      <sz val="11.0"/>
      <color rgb="FF000000"/>
      <name val="Montserrat"/>
    </font>
    <font>
      <sz val="11.0"/>
      <color rgb="FF000000"/>
      <name val="Montserrat"/>
    </font>
    <font>
      <sz val="10.0"/>
      <color rgb="FF000000"/>
      <name val="Montserrat"/>
    </font>
    <font>
      <b/>
      <sz val="11.0"/>
      <color rgb="FF000000"/>
      <name val="Arial"/>
    </font>
    <font>
      <b/>
      <sz val="11.0"/>
      <color rgb="FF000000"/>
      <name val="Arial"/>
      <scheme val="minor"/>
    </font>
    <font>
      <b/>
      <sz val="11.0"/>
      <color theme="1"/>
      <name val="Arial"/>
    </font>
    <font>
      <b/>
      <sz val="14.0"/>
      <color rgb="FF000000"/>
      <name val="Montserrat"/>
    </font>
    <font>
      <color theme="1"/>
      <name val="Arial"/>
    </font>
    <font>
      <b/>
      <sz val="11.0"/>
      <color theme="1"/>
      <name val="Montserrat"/>
    </font>
    <font>
      <b/>
      <sz val="11.0"/>
      <color rgb="FFED9B40"/>
      <name val="Arial"/>
      <scheme val="minor"/>
    </font>
    <font>
      <b/>
      <color rgb="FF000000"/>
      <name val="Arial"/>
      <scheme val="minor"/>
    </font>
    <font>
      <b/>
      <color rgb="FFED9B40"/>
      <name val="Arial"/>
      <scheme val="minor"/>
    </font>
    <font>
      <b/>
      <sz val="36.0"/>
      <color rgb="FF000000"/>
      <name val="Montserrat"/>
    </font>
    <font>
      <b/>
      <sz val="11.0"/>
      <color rgb="FFED9B40"/>
      <name val="&quot;Public Sans&quot;"/>
    </font>
    <font>
      <b/>
      <sz val="11.0"/>
      <color rgb="FFED9B40"/>
      <name val="Calibri"/>
    </font>
    <font>
      <sz val="11.0"/>
      <color theme="1"/>
      <name val="Calibri"/>
    </font>
    <font>
      <i/>
      <sz val="70.0"/>
      <color rgb="FF000000"/>
      <name val="Impact"/>
    </font>
    <font>
      <b/>
      <sz val="13.0"/>
      <color rgb="FFED9B40"/>
      <name val="Montserrat"/>
    </font>
    <font>
      <b/>
      <color rgb="FF000000"/>
      <name val="Arial"/>
    </font>
    <font>
      <color rgb="FFED9B40"/>
      <name val="Arial"/>
    </font>
    <font>
      <b/>
      <color rgb="FFED9B40"/>
      <name val="Arial"/>
    </font>
    <font>
      <sz val="36.0"/>
      <color rgb="FF000000"/>
      <name val="Montserrat"/>
    </font>
    <font>
      <color rgb="FFED9B40"/>
      <name val="Montserrat"/>
    </font>
    <font>
      <b/>
      <sz val="36.0"/>
      <color rgb="FFED9B40"/>
      <name val="Montserrat"/>
    </font>
    <font>
      <b/>
      <sz val="8.0"/>
      <color rgb="FFED9B40"/>
      <name val="Montserrat"/>
    </font>
    <font>
      <b/>
      <u/>
      <color rgb="FF000000"/>
      <name val="Montserrat"/>
    </font>
    <font>
      <b/>
      <sz val="7.0"/>
      <color theme="1"/>
      <name val="Montserrat"/>
    </font>
    <font>
      <b/>
      <u/>
      <color rgb="FF000000"/>
      <name val="Montserrat"/>
    </font>
    <font>
      <b/>
      <color rgb="FF1D1D1B"/>
      <name val="Montserrat"/>
    </font>
    <font>
      <b/>
      <sz val="9.0"/>
      <color theme="1"/>
      <name val="Montserrat"/>
    </font>
    <font>
      <b/>
      <sz val="7.0"/>
      <color rgb="FF000000"/>
      <name val="Montserrat"/>
    </font>
    <font>
      <sz val="10.0"/>
      <color rgb="FFFFFFFF"/>
      <name val="Montserrat"/>
    </font>
    <font>
      <sz val="10.0"/>
      <color theme="1"/>
      <name val="Montserrat"/>
    </font>
    <font>
      <b/>
      <sz val="11.0"/>
      <color rgb="FFFFFFFF"/>
      <name val="Montserrat"/>
    </font>
    <font>
      <b/>
      <sz val="10.0"/>
      <color theme="1"/>
      <name val="Montserrat"/>
    </font>
    <font>
      <b/>
      <sz val="13.0"/>
      <color rgb="FFFFFFFF"/>
      <name val="Montserrat"/>
    </font>
    <font>
      <b/>
      <sz val="70.0"/>
      <color rgb="FF000000"/>
      <name val="Roboto"/>
    </font>
    <font>
      <b/>
      <sz val="24.0"/>
      <color rgb="FFED9B40"/>
      <name val="Montserrat"/>
    </font>
    <font>
      <b/>
      <u/>
      <sz val="18.0"/>
      <color rgb="FF000000"/>
      <name val="Montserrat"/>
    </font>
    <font>
      <b/>
      <sz val="12.0"/>
      <color rgb="FFED9B40"/>
      <name val="Arial"/>
      <scheme val="minor"/>
    </font>
    <font>
      <b/>
      <i/>
      <sz val="36.0"/>
      <color rgb="FF000000"/>
      <name val="Arial"/>
      <scheme val="minor"/>
    </font>
    <font>
      <b/>
      <i/>
      <sz val="36.0"/>
      <color rgb="FFED9B40"/>
      <name val="Arial"/>
      <scheme val="minor"/>
    </font>
    <font>
      <b/>
      <i/>
      <sz val="12.0"/>
      <color rgb="FF000000"/>
      <name val="Arial"/>
      <scheme val="minor"/>
    </font>
    <font>
      <b/>
      <sz val="16.0"/>
      <color rgb="FFFFFFFF"/>
      <name val="Montserrat"/>
    </font>
    <font>
      <b/>
      <i/>
      <sz val="16.0"/>
      <color rgb="FFFF9900"/>
      <name val="Montserrat"/>
    </font>
    <font>
      <b/>
      <sz val="24.0"/>
      <color rgb="FFFF7900"/>
      <name val="Montserrat"/>
    </font>
    <font>
      <sz val="38.0"/>
      <color rgb="FFFFFFFF"/>
      <name val="Montserrat"/>
    </font>
    <font>
      <b/>
      <sz val="12.0"/>
      <color rgb="FF000000"/>
      <name val="Arial"/>
      <scheme val="minor"/>
    </font>
    <font>
      <b/>
      <sz val="18.0"/>
      <color rgb="FFED9B40"/>
      <name val="Arial"/>
      <scheme val="minor"/>
    </font>
    <font>
      <b/>
      <sz val="18.0"/>
      <color rgb="FFED9B40"/>
      <name val="Montserrat"/>
    </font>
    <font>
      <b/>
      <sz val="14.0"/>
      <color theme="1"/>
      <name val="Arial"/>
    </font>
    <font>
      <b/>
      <sz val="14.0"/>
      <color rgb="FF000000"/>
      <name val="Docs-Montserrat"/>
    </font>
    <font>
      <b/>
      <sz val="18.0"/>
      <color rgb="FF000000"/>
      <name val="Docs-Montserrat"/>
    </font>
    <font>
      <b/>
      <sz val="14.0"/>
      <color rgb="FF000000"/>
      <name val="Arial"/>
      <scheme val="minor"/>
    </font>
    <font>
      <color rgb="FFED9B40"/>
      <name val="Arial"/>
      <scheme val="minor"/>
    </font>
    <font>
      <b/>
      <sz val="14.0"/>
      <color rgb="FFED9B40"/>
      <name val="Arial"/>
      <scheme val="minor"/>
    </font>
    <font>
      <b/>
      <sz val="36.0"/>
      <color rgb="FFFFFFFF"/>
      <name val="Roboto"/>
    </font>
    <font>
      <b/>
      <sz val="39.0"/>
      <color rgb="FFFFFFFF"/>
      <name val="Montserrat"/>
    </font>
    <font>
      <b/>
      <sz val="6.0"/>
      <color rgb="FFFFFFFF"/>
      <name val="Montserrat"/>
    </font>
    <font>
      <color rgb="FFFFFFFF"/>
      <name val="Montserrat"/>
    </font>
    <font>
      <b/>
      <sz val="11.0"/>
      <color rgb="FFFFFFFF"/>
      <name val="Arial"/>
      <scheme val="minor"/>
    </font>
    <font>
      <b/>
      <color rgb="FFFFFFFF"/>
      <name val="Arial"/>
      <scheme val="minor"/>
    </font>
    <font>
      <color rgb="FFFFFFFF"/>
      <name val="Arial"/>
      <scheme val="minor"/>
    </font>
    <font>
      <b/>
      <sz val="70.0"/>
      <color rgb="FFFFFFFF"/>
      <name val="Bebas Neue"/>
    </font>
    <font>
      <color rgb="FFFFFFFF"/>
      <name val="Arial"/>
    </font>
    <font>
      <sz val="14.0"/>
      <color rgb="FF000000"/>
      <name val="Montserrat"/>
    </font>
    <font>
      <sz val="12.0"/>
      <color rgb="FF000000"/>
      <name val="Calibri"/>
    </font>
    <font>
      <sz val="12.0"/>
      <color rgb="FF000000"/>
      <name val="Arial"/>
    </font>
    <font>
      <sz val="11.0"/>
      <color rgb="FF000000"/>
      <name val="Arial"/>
    </font>
    <font>
      <sz val="11.0"/>
      <color theme="1"/>
      <name val="Arial"/>
    </font>
    <font>
      <color rgb="FF3A474E"/>
      <name val="Arial"/>
    </font>
    <font>
      <color theme="1"/>
      <name val="Nunito"/>
    </font>
    <font>
      <sz val="11.0"/>
      <color theme="1"/>
      <name val="Nunito"/>
    </font>
    <font>
      <i/>
      <color rgb="FFFFFFFF"/>
      <name val="Arial"/>
    </font>
    <font>
      <i/>
      <color rgb="FFFFFFFF"/>
      <name val="Arial"/>
      <scheme val="minor"/>
    </font>
    <font>
      <u/>
      <sz val="11.0"/>
      <color rgb="FF0000FF"/>
      <name val="Arial"/>
    </font>
    <font>
      <u/>
      <color rgb="FF0000FF"/>
      <name val="Arial"/>
    </font>
    <font>
      <u/>
      <sz val="11.0"/>
      <color rgb="FF1155CC"/>
      <name val="Arial"/>
    </font>
    <font>
      <u/>
      <color rgb="FF0000FF"/>
      <name val="Arial"/>
    </font>
    <font>
      <u/>
      <color rgb="FF000000"/>
      <name val="Arial"/>
    </font>
    <font>
      <sz val="14.0"/>
      <color rgb="FFFFFFFF"/>
      <name val="Arial"/>
      <scheme val="minor"/>
    </font>
    <font>
      <u/>
      <color rgb="FF1155CC"/>
      <name val="Arial"/>
    </font>
    <font>
      <u/>
      <sz val="11.0"/>
      <color rgb="FF1155CC"/>
      <name val="Arial"/>
    </font>
    <font>
      <u/>
      <sz val="11.0"/>
      <color rgb="FF1155CC"/>
      <name val="Arial"/>
    </font>
    <font>
      <u/>
      <sz val="11.0"/>
      <color rgb="FF1155CC"/>
      <name val="Arial"/>
    </font>
    <font>
      <u/>
      <sz val="11.0"/>
      <color rgb="FF1155CC"/>
      <name val="Arial"/>
    </font>
    <font>
      <u/>
      <color rgb="FF0000FF"/>
    </font>
    <font>
      <u/>
      <color rgb="FF1155CC"/>
      <name val="Arial"/>
    </font>
    <font>
      <u/>
      <sz val="11.0"/>
      <color rgb="FF0000FF"/>
      <name val="Arial"/>
    </font>
    <font>
      <u/>
      <color rgb="FF1155CC"/>
      <name val="Arial"/>
    </font>
    <font>
      <u/>
      <color rgb="FF1155CC"/>
      <name val="Arial"/>
    </font>
    <font>
      <color rgb="FF222222"/>
      <name val="Arial"/>
    </font>
    <font>
      <color rgb="FF313131"/>
      <name val="-apple-system"/>
    </font>
    <font>
      <u/>
      <color rgb="FF000000"/>
    </font>
    <font>
      <color rgb="FF313131"/>
      <name val="Arial"/>
    </font>
    <font>
      <u/>
      <color rgb="FF1155CC"/>
      <name val="Arial"/>
    </font>
    <font>
      <u/>
      <color rgb="FF1155CC"/>
      <name val="Arial"/>
    </font>
    <font>
      <u/>
      <color rgb="FF0000FF"/>
      <name val="Arial"/>
    </font>
    <font>
      <b/>
      <sz val="14.0"/>
      <color rgb="FFED9B40"/>
      <name val="Arial"/>
    </font>
    <font>
      <u/>
      <color rgb="FF1155CC"/>
      <name val="Arial"/>
    </font>
    <font>
      <u/>
      <color rgb="FF0000FF"/>
      <name val="Arial"/>
    </font>
    <font>
      <u/>
      <color rgb="FF1155CC"/>
      <name val="Arial"/>
    </font>
    <font>
      <u/>
      <color rgb="FF1155CC"/>
      <name val="Arial"/>
    </font>
    <font>
      <u/>
      <sz val="11.0"/>
      <color rgb="FF1155CC"/>
      <name val="Arial"/>
    </font>
    <font>
      <u/>
      <sz val="11.0"/>
      <color rgb="FF1155CC"/>
      <name val="Arial"/>
    </font>
    <font>
      <u/>
      <sz val="11.0"/>
      <color rgb="FF0000FF"/>
      <name val="Arial"/>
    </font>
    <font>
      <u/>
      <color rgb="FF1155CC"/>
      <name val="Arial"/>
    </font>
    <font>
      <u/>
      <color rgb="FF0000FF"/>
      <name val="Arial"/>
    </font>
    <font>
      <u/>
      <color rgb="FF1155CC"/>
      <name val="Arial"/>
    </font>
    <font>
      <u/>
      <color rgb="FF1155CC"/>
      <name val="Arial"/>
    </font>
    <font>
      <u/>
      <sz val="11.0"/>
      <color rgb="FF1155CC"/>
      <name val="Arial"/>
    </font>
    <font>
      <u/>
      <sz val="11.0"/>
      <color rgb="FF0000FF"/>
      <name val="Arial"/>
    </font>
    <font>
      <u/>
      <sz val="11.0"/>
      <color rgb="FF1155CC"/>
      <name val="Arial"/>
    </font>
    <font>
      <u/>
      <color rgb="FF0000FF"/>
      <name val="Arial"/>
    </font>
    <font>
      <u/>
      <sz val="11.0"/>
      <color rgb="FF1155CC"/>
      <name val="Arial"/>
    </font>
    <font>
      <u/>
      <color rgb="FF000000"/>
      <name val="Arial"/>
    </font>
    <font>
      <u/>
      <color rgb="FF1155CC"/>
      <name val="Arial"/>
    </font>
    <font>
      <u/>
      <color rgb="FF000000"/>
      <name val="Arial"/>
    </font>
    <font>
      <b/>
      <u/>
      <color rgb="FF000000"/>
      <name val="Arial"/>
    </font>
  </fonts>
  <fills count="13">
    <fill>
      <patternFill patternType="none"/>
    </fill>
    <fill>
      <patternFill patternType="lightGray"/>
    </fill>
    <fill>
      <patternFill patternType="solid">
        <fgColor rgb="FF000000"/>
        <bgColor rgb="FF000000"/>
      </patternFill>
    </fill>
    <fill>
      <patternFill patternType="solid">
        <fgColor rgb="FF646464"/>
        <bgColor rgb="FF646464"/>
      </patternFill>
    </fill>
    <fill>
      <patternFill patternType="solid">
        <fgColor rgb="FFFFFFFF"/>
        <bgColor rgb="FFFFFFFF"/>
      </patternFill>
    </fill>
    <fill>
      <patternFill patternType="solid">
        <fgColor theme="0"/>
        <bgColor theme="0"/>
      </patternFill>
    </fill>
    <fill>
      <patternFill patternType="solid">
        <fgColor rgb="FFF4CCCC"/>
        <bgColor rgb="FFF4CCCC"/>
      </patternFill>
    </fill>
    <fill>
      <patternFill patternType="solid">
        <fgColor rgb="FFD9EAD3"/>
        <bgColor rgb="FFD9EAD3"/>
      </patternFill>
    </fill>
    <fill>
      <patternFill patternType="solid">
        <fgColor rgb="FFCFE2F3"/>
        <bgColor rgb="FFCFE2F3"/>
      </patternFill>
    </fill>
    <fill>
      <patternFill patternType="solid">
        <fgColor rgb="FFEFDDE7"/>
        <bgColor rgb="FFEFDDE7"/>
      </patternFill>
    </fill>
    <fill>
      <patternFill patternType="solid">
        <fgColor rgb="FFFCE5CD"/>
        <bgColor rgb="FFFCE5CD"/>
      </patternFill>
    </fill>
    <fill>
      <patternFill patternType="solid">
        <fgColor rgb="FFD9D2E9"/>
        <bgColor rgb="FFD9D2E9"/>
      </patternFill>
    </fill>
    <fill>
      <patternFill patternType="solid">
        <fgColor rgb="FFFFC000"/>
        <bgColor rgb="FFFFC000"/>
      </patternFill>
    </fill>
  </fills>
  <borders count="40">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top style="thin">
        <color rgb="FF000000"/>
      </top>
      <bottom style="thin">
        <color rgb="FF000000"/>
      </bottom>
    </border>
    <border>
      <left style="thin">
        <color rgb="FF000000"/>
      </left>
      <bottom style="thick">
        <color rgb="FF000000"/>
      </bottom>
    </border>
    <border>
      <right style="thin">
        <color rgb="FF000000"/>
      </right>
      <bottom style="thick">
        <color rgb="FF000000"/>
      </bottom>
    </border>
    <border>
      <left style="thin">
        <color rgb="FF000000"/>
      </left>
      <right style="thin">
        <color rgb="FF000000"/>
      </right>
      <bottom style="thick">
        <color rgb="FF000000"/>
      </bottom>
    </border>
    <border>
      <left style="thin">
        <color rgb="FF000000"/>
      </left>
      <right style="thin">
        <color rgb="FF000000"/>
      </right>
      <bottom style="medium">
        <color rgb="FF000000"/>
      </bottom>
    </border>
    <border>
      <left style="thin">
        <color rgb="FF000000"/>
      </left>
      <top style="thick">
        <color rgb="FF000000"/>
      </top>
    </border>
    <border>
      <right style="thin">
        <color rgb="FF000000"/>
      </right>
      <top style="thick">
        <color rgb="FF000000"/>
      </top>
    </border>
    <border>
      <left style="thin">
        <color rgb="FF000000"/>
      </left>
      <right style="thin">
        <color rgb="FF000000"/>
      </right>
      <top style="thick">
        <color rgb="FF000000"/>
      </top>
    </border>
    <border>
      <left style="thin">
        <color rgb="FF000000"/>
      </left>
      <right style="thin">
        <color rgb="FF000000"/>
      </right>
      <top style="thick">
        <color rgb="FF000000"/>
      </top>
      <bottom style="thin">
        <color rgb="FF000000"/>
      </bottom>
    </border>
    <border>
      <left style="thin">
        <color rgb="FF000000"/>
      </left>
      <right style="thin">
        <color rgb="FF000000"/>
      </right>
      <top style="thin">
        <color rgb="FF000000"/>
      </top>
      <bottom style="thick">
        <color rgb="FF000000"/>
      </bottom>
    </border>
    <border>
      <left style="thin">
        <color rgb="FF000000"/>
      </left>
      <right style="thin">
        <color rgb="FF000000"/>
      </right>
      <bottom style="thin">
        <color rgb="FFF3F3F3"/>
      </bottom>
    </border>
    <border>
      <left style="thin">
        <color rgb="FF000000"/>
      </left>
      <right style="thin">
        <color rgb="FF000000"/>
      </right>
      <top/>
      <bottom/>
    </border>
    <border>
      <left style="thin">
        <color rgb="FF000000"/>
      </left>
      <right style="thin">
        <color rgb="FF1D1D1B"/>
      </right>
      <top style="thin">
        <color rgb="FF000000"/>
      </top>
      <bottom style="hair">
        <color rgb="FF1D1D1B"/>
      </bottom>
    </border>
    <border>
      <right style="thin">
        <color rgb="FF000000"/>
      </right>
      <top style="thin">
        <color rgb="FF000000"/>
      </top>
      <bottom style="hair">
        <color rgb="FF1D1D1B"/>
      </bottom>
    </border>
    <border>
      <right style="thin">
        <color rgb="FF1D1D1B"/>
      </right>
      <top style="thin">
        <color rgb="FF000000"/>
      </top>
      <bottom style="hair">
        <color rgb="FF1D1D1B"/>
      </bottom>
    </border>
    <border>
      <left style="thin">
        <color rgb="FF000000"/>
      </left>
      <right style="thin">
        <color rgb="FF1D1D1B"/>
      </right>
      <bottom style="hair">
        <color rgb="FF1D1D1B"/>
      </bottom>
    </border>
    <border>
      <right style="thin">
        <color rgb="FF000000"/>
      </right>
      <bottom style="hair">
        <color rgb="FF1D1D1B"/>
      </bottom>
    </border>
    <border>
      <right style="thin">
        <color rgb="FF1D1D1B"/>
      </right>
      <bottom style="hair">
        <color rgb="FF1D1D1B"/>
      </bottom>
    </border>
    <border>
      <right style="thin">
        <color rgb="FF1D1D1B"/>
      </right>
      <bottom style="dotted">
        <color rgb="FF000000"/>
      </bottom>
    </border>
    <border>
      <right style="thin">
        <color rgb="FF000000"/>
      </right>
      <bottom style="dotted">
        <color rgb="FF000000"/>
      </bottom>
    </border>
    <border>
      <right style="thin">
        <color rgb="FF1D1D1B"/>
      </right>
      <bottom style="thin">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top style="thick">
        <color rgb="FF000000"/>
      </top>
      <bottom style="thick">
        <color rgb="FF000000"/>
      </bottom>
    </border>
  </borders>
  <cellStyleXfs count="1">
    <xf borderId="0" fillId="0" fontId="0" numFmtId="0" applyAlignment="1" applyFont="1"/>
  </cellStyleXfs>
  <cellXfs count="733">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0" fillId="3" fontId="3" numFmtId="0" xfId="0" applyAlignment="1" applyFill="1" applyFont="1">
      <alignment horizontal="center" vertical="center"/>
    </xf>
    <xf borderId="1" fillId="2" fontId="4" numFmtId="0" xfId="0" applyAlignment="1" applyBorder="1" applyFont="1">
      <alignment horizontal="left" readingOrder="0" shrinkToFit="0" vertical="top" wrapText="1"/>
    </xf>
    <xf borderId="0" fillId="2" fontId="5" numFmtId="0" xfId="0" applyAlignment="1" applyFont="1">
      <alignment horizontal="center" vertical="center"/>
    </xf>
    <xf borderId="0" fillId="2" fontId="6" numFmtId="0" xfId="0" applyAlignment="1" applyFont="1">
      <alignment horizontal="center" readingOrder="0" vertical="center"/>
    </xf>
    <xf borderId="0" fillId="2" fontId="7" numFmtId="0" xfId="0" applyAlignment="1" applyFont="1">
      <alignment vertical="center"/>
    </xf>
    <xf borderId="0" fillId="2" fontId="8" numFmtId="0" xfId="0" applyAlignment="1" applyFont="1">
      <alignment horizontal="right" readingOrder="0" vertical="center"/>
    </xf>
    <xf borderId="0" fillId="2" fontId="8" numFmtId="0" xfId="0" applyAlignment="1" applyFont="1">
      <alignment horizontal="center" readingOrder="0" vertical="center"/>
    </xf>
    <xf borderId="0" fillId="4" fontId="7" numFmtId="0" xfId="0" applyAlignment="1" applyFill="1" applyFont="1">
      <alignment vertical="center"/>
    </xf>
    <xf borderId="1" fillId="2" fontId="9" numFmtId="0" xfId="0" applyAlignment="1" applyBorder="1" applyFont="1">
      <alignment horizontal="center" readingOrder="0" vertical="center"/>
    </xf>
    <xf borderId="1" fillId="5" fontId="8" numFmtId="0" xfId="0" applyAlignment="1" applyBorder="1" applyFill="1" applyFont="1">
      <alignment horizontal="center" readingOrder="0" vertical="center"/>
    </xf>
    <xf borderId="0" fillId="4" fontId="8" numFmtId="164" xfId="0" applyAlignment="1" applyFont="1" applyNumberFormat="1">
      <alignment horizontal="center" readingOrder="0" vertical="center"/>
    </xf>
    <xf borderId="1" fillId="5" fontId="8" numFmtId="164" xfId="0" applyAlignment="1" applyBorder="1" applyFont="1" applyNumberFormat="1">
      <alignment horizontal="center" readingOrder="0" vertical="center"/>
    </xf>
    <xf borderId="4" fillId="2" fontId="10" numFmtId="0" xfId="0" applyAlignment="1" applyBorder="1" applyFont="1">
      <alignment horizontal="center" vertical="center"/>
    </xf>
    <xf borderId="5" fillId="2" fontId="10" numFmtId="0" xfId="0" applyAlignment="1" applyBorder="1" applyFont="1">
      <alignment horizontal="center" vertical="center"/>
    </xf>
    <xf borderId="0" fillId="2" fontId="10" numFmtId="0" xfId="0" applyAlignment="1" applyFont="1">
      <alignment horizontal="center" shrinkToFit="0" vertical="center" wrapText="1"/>
    </xf>
    <xf borderId="4" fillId="4" fontId="11" numFmtId="0" xfId="0" applyAlignment="1" applyBorder="1" applyFont="1">
      <alignment horizontal="center" shrinkToFit="0" vertical="center" wrapText="1"/>
    </xf>
    <xf borderId="5" fillId="4" fontId="11" numFmtId="1" xfId="0" applyAlignment="1" applyBorder="1" applyFont="1" applyNumberFormat="1">
      <alignment horizontal="center" vertical="center"/>
    </xf>
    <xf borderId="5" fillId="4" fontId="11" numFmtId="0" xfId="0" applyAlignment="1" applyBorder="1" applyFont="1">
      <alignment horizontal="center" vertical="center"/>
    </xf>
    <xf borderId="0" fillId="4" fontId="11" numFmtId="0" xfId="0" applyAlignment="1" applyFont="1">
      <alignment horizontal="center" vertical="center"/>
    </xf>
    <xf borderId="5" fillId="4" fontId="11" numFmtId="0" xfId="0" applyAlignment="1" applyBorder="1" applyFont="1">
      <alignment horizontal="center" vertical="center"/>
    </xf>
    <xf borderId="1" fillId="2" fontId="10" numFmtId="0" xfId="0" applyAlignment="1" applyBorder="1" applyFont="1">
      <alignment horizontal="center" vertical="center"/>
    </xf>
    <xf borderId="1" fillId="4" fontId="11" numFmtId="0" xfId="0" applyAlignment="1" applyBorder="1" applyFont="1">
      <alignment horizontal="center" vertical="center"/>
    </xf>
    <xf borderId="1" fillId="2" fontId="12" numFmtId="0" xfId="0" applyAlignment="1" applyBorder="1" applyFont="1">
      <alignment horizontal="center" vertical="center"/>
    </xf>
    <xf borderId="9" fillId="2" fontId="10" numFmtId="0" xfId="0" applyAlignment="1" applyBorder="1" applyFont="1">
      <alignment horizontal="center" vertical="center"/>
    </xf>
    <xf borderId="1" fillId="2" fontId="10" numFmtId="0" xfId="0" applyAlignment="1" applyBorder="1" applyFont="1">
      <alignment horizontal="center" readingOrder="0" vertical="center"/>
    </xf>
    <xf borderId="10" fillId="0" fontId="2" numFmtId="0" xfId="0" applyBorder="1" applyFont="1"/>
    <xf borderId="9" fillId="2" fontId="10" numFmtId="0" xfId="0" applyAlignment="1" applyBorder="1" applyFont="1">
      <alignment horizontal="center" readingOrder="0" vertical="center"/>
    </xf>
    <xf borderId="1" fillId="5" fontId="11" numFmtId="0" xfId="0" applyAlignment="1" applyBorder="1" applyFont="1">
      <alignment horizontal="center" readingOrder="0" vertical="center"/>
    </xf>
    <xf borderId="1" fillId="5" fontId="11" numFmtId="0" xfId="0" applyAlignment="1" applyBorder="1" applyFont="1">
      <alignment horizontal="center" vertical="center"/>
    </xf>
    <xf borderId="0" fillId="2" fontId="13" numFmtId="0" xfId="0" applyAlignment="1" applyFont="1">
      <alignment horizontal="center"/>
    </xf>
    <xf borderId="0" fillId="2" fontId="14" numFmtId="0" xfId="0" applyAlignment="1" applyFont="1">
      <alignment horizontal="center" readingOrder="0" vertical="center"/>
    </xf>
    <xf borderId="0" fillId="2" fontId="15" numFmtId="0" xfId="0" applyAlignment="1" applyFont="1">
      <alignment horizontal="center" readingOrder="0" vertical="center"/>
    </xf>
    <xf borderId="0" fillId="4" fontId="14" numFmtId="0" xfId="0" applyAlignment="1" applyFont="1">
      <alignment horizontal="center" readingOrder="0" vertical="center"/>
    </xf>
    <xf borderId="11" fillId="4" fontId="10" numFmtId="0" xfId="0" applyAlignment="1" applyBorder="1" applyFont="1">
      <alignment horizontal="center" readingOrder="0" vertical="center"/>
    </xf>
    <xf borderId="12" fillId="4" fontId="11" numFmtId="0" xfId="0" applyAlignment="1" applyBorder="1" applyFont="1">
      <alignment horizontal="center" readingOrder="0" vertical="center"/>
    </xf>
    <xf borderId="13" fillId="0" fontId="2" numFmtId="0" xfId="0" applyBorder="1" applyFont="1"/>
    <xf borderId="0" fillId="2" fontId="16" numFmtId="0" xfId="0" applyAlignment="1" applyFont="1">
      <alignment horizontal="center" readingOrder="0" vertical="center"/>
    </xf>
    <xf borderId="0" fillId="2" fontId="16" numFmtId="164" xfId="0" applyAlignment="1" applyFont="1" applyNumberFormat="1">
      <alignment horizontal="center" readingOrder="0" vertical="center"/>
    </xf>
    <xf borderId="0" fillId="2" fontId="11" numFmtId="164" xfId="0" applyAlignment="1" applyFont="1" applyNumberFormat="1">
      <alignment horizontal="center" readingOrder="0" vertical="center"/>
    </xf>
    <xf borderId="0" fillId="2" fontId="4" numFmtId="0" xfId="0" applyAlignment="1" applyFont="1">
      <alignment horizontal="center" vertical="center"/>
    </xf>
    <xf borderId="0" fillId="2" fontId="4" numFmtId="0" xfId="0" applyAlignment="1" applyFont="1">
      <alignment horizontal="center" readingOrder="0" shrinkToFit="0" vertical="center" wrapText="1"/>
    </xf>
    <xf borderId="0" fillId="2" fontId="4" numFmtId="0" xfId="0" applyAlignment="1" applyFont="1">
      <alignment horizontal="center" readingOrder="0" vertical="center"/>
    </xf>
    <xf borderId="0" fillId="2" fontId="11" numFmtId="0" xfId="0" applyAlignment="1" applyFont="1">
      <alignment horizontal="center" readingOrder="0" vertical="center"/>
    </xf>
    <xf borderId="0" fillId="2" fontId="17" numFmtId="0" xfId="0" applyAlignment="1" applyFont="1">
      <alignment horizontal="center" readingOrder="0" vertical="center"/>
    </xf>
    <xf borderId="0" fillId="2" fontId="8" numFmtId="0" xfId="0" applyAlignment="1" applyFont="1">
      <alignment horizontal="center" vertical="center"/>
    </xf>
    <xf borderId="0" fillId="2" fontId="18" numFmtId="0" xfId="0" applyAlignment="1" applyFont="1">
      <alignment horizontal="center" readingOrder="0" vertical="center"/>
    </xf>
    <xf borderId="9" fillId="4" fontId="19" numFmtId="0" xfId="0" applyAlignment="1" applyBorder="1" applyFont="1">
      <alignment horizontal="center" readingOrder="0" vertical="center"/>
    </xf>
    <xf borderId="1" fillId="4" fontId="11" numFmtId="164" xfId="0" applyAlignment="1" applyBorder="1" applyFont="1" applyNumberFormat="1">
      <alignment horizontal="center" readingOrder="0" vertical="center"/>
    </xf>
    <xf borderId="14" fillId="4" fontId="10" numFmtId="0" xfId="0" applyAlignment="1" applyBorder="1" applyFont="1">
      <alignment horizontal="center" readingOrder="0" vertical="center"/>
    </xf>
    <xf borderId="14" fillId="4" fontId="20" numFmtId="3" xfId="0" applyAlignment="1" applyBorder="1" applyFont="1" applyNumberFormat="1">
      <alignment horizontal="center" readingOrder="0" vertical="center"/>
    </xf>
    <xf borderId="0" fillId="2" fontId="21" numFmtId="0" xfId="0" applyAlignment="1" applyFont="1">
      <alignment horizontal="center" vertical="center"/>
    </xf>
    <xf borderId="0" fillId="2" fontId="21" numFmtId="0" xfId="0" applyAlignment="1" applyFont="1">
      <alignment horizontal="center" readingOrder="0" vertical="center"/>
    </xf>
    <xf borderId="0" fillId="2" fontId="10" numFmtId="0" xfId="0" applyAlignment="1" applyFont="1">
      <alignment horizontal="center" readingOrder="0" vertical="center"/>
    </xf>
    <xf borderId="0" fillId="2" fontId="11" numFmtId="165" xfId="0" applyAlignment="1" applyFont="1" applyNumberFormat="1">
      <alignment horizontal="center" readingOrder="0" vertical="center"/>
    </xf>
    <xf borderId="0" fillId="2" fontId="16" numFmtId="0" xfId="0" applyAlignment="1" applyFont="1">
      <alignment horizontal="center" vertical="center"/>
    </xf>
    <xf borderId="0" fillId="2" fontId="22" numFmtId="0" xfId="0" applyAlignment="1" applyFont="1">
      <alignment horizontal="center" readingOrder="0" vertical="center"/>
    </xf>
    <xf borderId="9" fillId="2" fontId="23" numFmtId="0" xfId="0" applyAlignment="1" applyBorder="1" applyFont="1">
      <alignment horizontal="center" readingOrder="0" vertical="center"/>
    </xf>
    <xf borderId="9" fillId="2" fontId="23" numFmtId="0" xfId="0" applyAlignment="1" applyBorder="1" applyFont="1">
      <alignment horizontal="center" readingOrder="0" shrinkToFit="0" vertical="center" wrapText="1"/>
    </xf>
    <xf borderId="12" fillId="2" fontId="23" numFmtId="0" xfId="0" applyAlignment="1" applyBorder="1" applyFont="1">
      <alignment horizontal="center" readingOrder="0" vertical="center"/>
    </xf>
    <xf borderId="15" fillId="0" fontId="2" numFmtId="0" xfId="0" applyBorder="1" applyFont="1"/>
    <xf borderId="9" fillId="2" fontId="19" numFmtId="0" xfId="0" applyAlignment="1" applyBorder="1" applyFont="1">
      <alignment horizontal="center" readingOrder="0" vertical="center"/>
    </xf>
    <xf borderId="3" fillId="2" fontId="10" numFmtId="0" xfId="0" applyAlignment="1" applyBorder="1" applyFont="1">
      <alignment horizontal="center" vertical="center"/>
    </xf>
    <xf borderId="11" fillId="2" fontId="23" numFmtId="0" xfId="0" applyAlignment="1" applyBorder="1" applyFont="1">
      <alignment horizontal="center" readingOrder="0" vertical="center"/>
    </xf>
    <xf borderId="0" fillId="4" fontId="17" numFmtId="0" xfId="0" applyAlignment="1" applyFont="1">
      <alignment horizontal="center" readingOrder="0" vertical="center"/>
    </xf>
    <xf borderId="9" fillId="2" fontId="12" numFmtId="0" xfId="0" applyAlignment="1" applyBorder="1" applyFont="1">
      <alignment horizontal="center" readingOrder="0" vertical="center"/>
    </xf>
    <xf borderId="1" fillId="4" fontId="11" numFmtId="165" xfId="0" applyAlignment="1" applyBorder="1" applyFont="1" applyNumberFormat="1">
      <alignment horizontal="center" vertical="center"/>
    </xf>
    <xf borderId="9" fillId="4" fontId="21" numFmtId="3" xfId="0" applyAlignment="1" applyBorder="1" applyFont="1" applyNumberFormat="1">
      <alignment horizontal="center" readingOrder="0" vertical="center"/>
    </xf>
    <xf borderId="9" fillId="0" fontId="24" numFmtId="0" xfId="0" applyAlignment="1" applyBorder="1" applyFont="1">
      <alignment horizontal="center" readingOrder="0" vertical="center"/>
    </xf>
    <xf borderId="9" fillId="0" fontId="21" numFmtId="0" xfId="0" applyAlignment="1" applyBorder="1" applyFont="1">
      <alignment horizontal="center" readingOrder="0" vertical="center"/>
    </xf>
    <xf borderId="11" fillId="0" fontId="24" numFmtId="0" xfId="0" applyAlignment="1" applyBorder="1" applyFont="1">
      <alignment horizontal="center" readingOrder="0" vertical="center"/>
    </xf>
    <xf borderId="11" fillId="0" fontId="25" numFmtId="0" xfId="0" applyAlignment="1" applyBorder="1" applyFont="1">
      <alignment horizontal="center" readingOrder="0" vertical="center"/>
    </xf>
    <xf borderId="11" fillId="0" fontId="26" numFmtId="0" xfId="0" applyAlignment="1" applyBorder="1" applyFont="1">
      <alignment horizontal="center" readingOrder="0" vertical="center"/>
    </xf>
    <xf borderId="9" fillId="4" fontId="27" numFmtId="0" xfId="0" applyAlignment="1" applyBorder="1" applyFont="1">
      <alignment horizontal="center" vertical="center"/>
    </xf>
    <xf borderId="9" fillId="0" fontId="25" numFmtId="3" xfId="0" applyAlignment="1" applyBorder="1" applyFont="1" applyNumberFormat="1">
      <alignment horizontal="center" readingOrder="0" vertical="center"/>
    </xf>
    <xf borderId="9" fillId="0" fontId="25" numFmtId="0" xfId="0" applyAlignment="1" applyBorder="1" applyFont="1">
      <alignment horizontal="center" readingOrder="0" vertical="center"/>
    </xf>
    <xf borderId="9" fillId="4" fontId="28" numFmtId="0" xfId="0" applyAlignment="1" applyBorder="1" applyFont="1">
      <alignment horizontal="center" readingOrder="0" vertical="center"/>
    </xf>
    <xf borderId="9" fillId="4" fontId="29" numFmtId="0" xfId="0" applyAlignment="1" applyBorder="1" applyFont="1">
      <alignment horizontal="center" vertical="center"/>
    </xf>
    <xf borderId="1" fillId="4" fontId="28" numFmtId="0" xfId="0" applyAlignment="1" applyBorder="1" applyFont="1">
      <alignment horizontal="center" readingOrder="0" vertical="center"/>
    </xf>
    <xf borderId="9" fillId="4" fontId="11" numFmtId="10" xfId="0" applyAlignment="1" applyBorder="1" applyFont="1" applyNumberFormat="1">
      <alignment horizontal="center" readingOrder="0" vertical="center"/>
    </xf>
    <xf borderId="9" fillId="4" fontId="30" numFmtId="49" xfId="0" applyAlignment="1" applyBorder="1" applyFont="1" applyNumberFormat="1">
      <alignment horizontal="center" vertical="center"/>
    </xf>
    <xf borderId="14" fillId="0" fontId="2" numFmtId="0" xfId="0" applyBorder="1" applyFont="1"/>
    <xf borderId="11" fillId="0" fontId="21" numFmtId="0" xfId="0" applyAlignment="1" applyBorder="1" applyFont="1">
      <alignment horizontal="center" readingOrder="0" vertical="center"/>
    </xf>
    <xf borderId="5" fillId="4" fontId="27" numFmtId="0" xfId="0" applyAlignment="1" applyBorder="1" applyFont="1">
      <alignment horizontal="center" vertical="center"/>
    </xf>
    <xf borderId="9" fillId="4" fontId="31" numFmtId="0" xfId="0" applyAlignment="1" applyBorder="1" applyFont="1">
      <alignment vertical="center"/>
    </xf>
    <xf borderId="14" fillId="4" fontId="11" numFmtId="10" xfId="0" applyAlignment="1" applyBorder="1" applyFont="1" applyNumberFormat="1">
      <alignment horizontal="center" readingOrder="0" vertical="center"/>
    </xf>
    <xf borderId="5" fillId="4" fontId="30" numFmtId="166" xfId="0" applyAlignment="1" applyBorder="1" applyFont="1" applyNumberFormat="1">
      <alignment horizontal="center" vertical="center"/>
    </xf>
    <xf borderId="5" fillId="4" fontId="30" numFmtId="49" xfId="0" applyAlignment="1" applyBorder="1" applyFont="1" applyNumberFormat="1">
      <alignment horizontal="center" vertical="center"/>
    </xf>
    <xf borderId="16" fillId="0" fontId="2" numFmtId="0" xfId="0" applyBorder="1" applyFont="1"/>
    <xf borderId="17" fillId="0" fontId="2" numFmtId="0" xfId="0" applyBorder="1" applyFont="1"/>
    <xf borderId="18" fillId="0" fontId="2" numFmtId="0" xfId="0" applyBorder="1" applyFont="1"/>
    <xf borderId="19" fillId="0" fontId="2" numFmtId="0" xfId="0" applyBorder="1" applyFont="1"/>
    <xf borderId="20" fillId="4" fontId="11" numFmtId="165" xfId="0" applyAlignment="1" applyBorder="1" applyFont="1" applyNumberFormat="1">
      <alignment horizontal="center" vertical="center"/>
    </xf>
    <xf borderId="21" fillId="0" fontId="2" numFmtId="0" xfId="0" applyBorder="1" applyFont="1"/>
    <xf borderId="22" fillId="4" fontId="21" numFmtId="3" xfId="0" applyAlignment="1" applyBorder="1" applyFont="1" applyNumberFormat="1">
      <alignment horizontal="center" readingOrder="0" vertical="center"/>
    </xf>
    <xf borderId="23" fillId="0" fontId="21" numFmtId="0" xfId="0" applyAlignment="1" applyBorder="1" applyFont="1">
      <alignment horizontal="center" readingOrder="0" vertical="center"/>
    </xf>
    <xf borderId="23" fillId="0" fontId="26" numFmtId="0" xfId="0" applyAlignment="1" applyBorder="1" applyFont="1">
      <alignment horizontal="center" readingOrder="0" vertical="center"/>
    </xf>
    <xf borderId="22" fillId="0" fontId="26" numFmtId="0" xfId="0" applyAlignment="1" applyBorder="1" applyFont="1">
      <alignment horizontal="center" readingOrder="0" vertical="center"/>
    </xf>
    <xf borderId="22" fillId="4" fontId="28" numFmtId="0" xfId="0" applyAlignment="1" applyBorder="1" applyFont="1">
      <alignment horizontal="center" readingOrder="0" vertical="center"/>
    </xf>
    <xf borderId="22" fillId="4" fontId="31" numFmtId="0" xfId="0" applyAlignment="1" applyBorder="1" applyFont="1">
      <alignment vertical="center"/>
    </xf>
    <xf borderId="9" fillId="0" fontId="26" numFmtId="0" xfId="0" applyAlignment="1" applyBorder="1" applyFont="1">
      <alignment horizontal="center" readingOrder="0" vertical="center"/>
    </xf>
    <xf borderId="24" fillId="0" fontId="21" numFmtId="0" xfId="0" applyAlignment="1" applyBorder="1" applyFont="1">
      <alignment horizontal="center" readingOrder="0" vertical="center"/>
    </xf>
    <xf borderId="24" fillId="0" fontId="26" numFmtId="0" xfId="0" applyAlignment="1" applyBorder="1" applyFont="1">
      <alignment horizontal="center" readingOrder="0" vertical="center"/>
    </xf>
    <xf borderId="14" fillId="4" fontId="28" numFmtId="0" xfId="0" applyAlignment="1" applyBorder="1" applyFont="1">
      <alignment horizontal="center" readingOrder="0" vertical="center"/>
    </xf>
    <xf borderId="9" fillId="0" fontId="32" numFmtId="0" xfId="0" applyAlignment="1" applyBorder="1" applyFont="1">
      <alignment horizontal="center" vertical="center"/>
    </xf>
    <xf borderId="9" fillId="6" fontId="32" numFmtId="0" xfId="0" applyAlignment="1" applyBorder="1" applyFill="1" applyFont="1">
      <alignment horizontal="center" vertical="center"/>
    </xf>
    <xf borderId="9" fillId="0" fontId="1" numFmtId="0" xfId="0" applyAlignment="1" applyBorder="1" applyFont="1">
      <alignment horizontal="center" vertical="center"/>
    </xf>
    <xf borderId="14" fillId="4" fontId="29" numFmtId="0" xfId="0" applyAlignment="1" applyBorder="1" applyFont="1">
      <alignment horizontal="center" vertical="center"/>
    </xf>
    <xf borderId="14" fillId="4" fontId="29" numFmtId="0" xfId="0" applyAlignment="1" applyBorder="1" applyFont="1">
      <alignment horizontal="center" readingOrder="0" vertical="center"/>
    </xf>
    <xf borderId="0" fillId="4" fontId="5" numFmtId="0" xfId="0" applyAlignment="1" applyFont="1">
      <alignment horizontal="center" vertical="center"/>
    </xf>
    <xf borderId="0" fillId="2" fontId="5" numFmtId="0" xfId="0" applyAlignment="1" applyFont="1">
      <alignment vertical="center"/>
    </xf>
    <xf borderId="0" fillId="2" fontId="5" numFmtId="0" xfId="0" applyAlignment="1" applyFont="1">
      <alignment horizontal="center"/>
    </xf>
    <xf borderId="11" fillId="4" fontId="33" numFmtId="0" xfId="0" applyAlignment="1" applyBorder="1" applyFont="1">
      <alignment horizontal="center" readingOrder="0" vertical="center"/>
    </xf>
    <xf borderId="11" fillId="4" fontId="34" numFmtId="0" xfId="0" applyAlignment="1" applyBorder="1" applyFont="1">
      <alignment vertical="center"/>
    </xf>
    <xf borderId="11" fillId="4" fontId="35" numFmtId="0" xfId="0" applyAlignment="1" applyBorder="1" applyFont="1">
      <alignment horizontal="center" readingOrder="0" vertical="center"/>
    </xf>
    <xf borderId="11" fillId="4" fontId="34" numFmtId="164" xfId="0" applyAlignment="1" applyBorder="1" applyFont="1" applyNumberFormat="1">
      <alignment horizontal="center" vertical="center"/>
    </xf>
    <xf borderId="0" fillId="4" fontId="5" numFmtId="0" xfId="0" applyAlignment="1" applyFont="1">
      <alignment horizontal="center" readingOrder="0"/>
    </xf>
    <xf borderId="0" fillId="2" fontId="5" numFmtId="0" xfId="0" applyFont="1"/>
    <xf borderId="11" fillId="2" fontId="33" numFmtId="0" xfId="0" applyAlignment="1" applyBorder="1" applyFont="1">
      <alignment horizontal="center" readingOrder="0" vertical="center"/>
    </xf>
    <xf borderId="11" fillId="2" fontId="35" numFmtId="0" xfId="0" applyAlignment="1" applyBorder="1" applyFont="1">
      <alignment horizontal="center" readingOrder="0" vertical="center"/>
    </xf>
    <xf borderId="11" fillId="4" fontId="34" numFmtId="0" xfId="0" applyAlignment="1" applyBorder="1" applyFont="1">
      <alignment horizontal="center" readingOrder="0"/>
    </xf>
    <xf borderId="11" fillId="4" fontId="5" numFmtId="165" xfId="0" applyAlignment="1" applyBorder="1" applyFont="1" applyNumberFormat="1">
      <alignment horizontal="center" readingOrder="0"/>
    </xf>
    <xf borderId="11" fillId="4" fontId="5" numFmtId="0" xfId="0" applyAlignment="1" applyBorder="1" applyFont="1">
      <alignment horizontal="center"/>
    </xf>
    <xf borderId="11" fillId="4" fontId="5" numFmtId="167" xfId="0" applyAlignment="1" applyBorder="1" applyFont="1" applyNumberFormat="1">
      <alignment horizontal="center" readingOrder="0"/>
    </xf>
    <xf borderId="11" fillId="4" fontId="5" numFmtId="0" xfId="0" applyBorder="1" applyFont="1"/>
    <xf borderId="0" fillId="2" fontId="11" numFmtId="0" xfId="0" applyAlignment="1" applyFont="1">
      <alignment horizontal="center" vertical="center"/>
    </xf>
    <xf borderId="0" fillId="2" fontId="36" numFmtId="0" xfId="0" applyAlignment="1" applyFont="1">
      <alignment horizontal="center" readingOrder="0" shrinkToFit="0" vertical="center" wrapText="1"/>
    </xf>
    <xf borderId="0" fillId="2" fontId="11" numFmtId="0" xfId="0" applyAlignment="1" applyFont="1">
      <alignment horizontal="center" readingOrder="0" shrinkToFit="0" vertical="center" wrapText="1"/>
    </xf>
    <xf borderId="0" fillId="4" fontId="10" numFmtId="0" xfId="0" applyAlignment="1" applyFont="1">
      <alignment horizontal="center" vertical="center"/>
    </xf>
    <xf borderId="11" fillId="2" fontId="12" numFmtId="1" xfId="0" applyAlignment="1" applyBorder="1" applyFont="1" applyNumberFormat="1">
      <alignment horizontal="center" readingOrder="0" shrinkToFit="0" vertical="center" wrapText="1"/>
    </xf>
    <xf borderId="9" fillId="5" fontId="21" numFmtId="1" xfId="0" applyAlignment="1" applyBorder="1" applyFont="1" applyNumberFormat="1">
      <alignment horizontal="center" readingOrder="0" shrinkToFit="0" vertical="center" wrapText="1"/>
    </xf>
    <xf borderId="0" fillId="5" fontId="21" numFmtId="1" xfId="0" applyAlignment="1" applyFont="1" applyNumberFormat="1">
      <alignment horizontal="center" readingOrder="0" shrinkToFit="0" vertical="center" wrapText="1"/>
    </xf>
    <xf borderId="12" fillId="2" fontId="37" numFmtId="1" xfId="0" applyAlignment="1" applyBorder="1" applyFont="1" applyNumberFormat="1">
      <alignment horizontal="center" shrinkToFit="0" vertical="center" wrapText="1"/>
    </xf>
    <xf borderId="12" fillId="2" fontId="37" numFmtId="1" xfId="0" applyAlignment="1" applyBorder="1" applyFont="1" applyNumberFormat="1">
      <alignment horizontal="center" readingOrder="0" shrinkToFit="0" vertical="center" wrapText="1"/>
    </xf>
    <xf borderId="12" fillId="2" fontId="38" numFmtId="0" xfId="0" applyAlignment="1" applyBorder="1" applyFont="1">
      <alignment horizontal="center" shrinkToFit="0" vertical="center" wrapText="1"/>
    </xf>
    <xf borderId="11" fillId="0" fontId="39" numFmtId="1" xfId="0" applyAlignment="1" applyBorder="1" applyFont="1" applyNumberFormat="1">
      <alignment horizontal="center" vertical="center"/>
    </xf>
    <xf borderId="1" fillId="5" fontId="24" numFmtId="1" xfId="0" applyAlignment="1" applyBorder="1" applyFont="1" applyNumberFormat="1">
      <alignment horizontal="center" readingOrder="0" shrinkToFit="0" vertical="center" wrapText="1"/>
    </xf>
    <xf borderId="11" fillId="0" fontId="39" numFmtId="0" xfId="0" applyAlignment="1" applyBorder="1" applyFont="1">
      <alignment horizontal="center" vertical="center"/>
    </xf>
    <xf borderId="0" fillId="4" fontId="13" numFmtId="0" xfId="0" applyAlignment="1" applyFont="1">
      <alignment horizontal="center" shrinkToFit="0" wrapText="1"/>
    </xf>
    <xf borderId="0" fillId="2" fontId="40" numFmtId="0" xfId="0" applyAlignment="1" applyFont="1">
      <alignment horizontal="center" readingOrder="0" vertical="center"/>
    </xf>
    <xf borderId="0" fillId="4" fontId="40" numFmtId="0" xfId="0" applyAlignment="1" applyFont="1">
      <alignment horizontal="center" readingOrder="0" vertical="center"/>
    </xf>
    <xf borderId="0" fillId="4" fontId="14" numFmtId="0" xfId="0" applyAlignment="1" applyFont="1">
      <alignment horizontal="center" readingOrder="0" shrinkToFit="0" vertical="center" wrapText="1"/>
    </xf>
    <xf borderId="0" fillId="2" fontId="10" numFmtId="0" xfId="0" applyAlignment="1" applyFont="1">
      <alignment horizontal="center" readingOrder="0" shrinkToFit="0" vertical="center" wrapText="1"/>
    </xf>
    <xf borderId="0" fillId="2" fontId="14" numFmtId="0" xfId="0" applyAlignment="1" applyFont="1">
      <alignment horizontal="center" readingOrder="0" shrinkToFit="0" vertical="center" wrapText="1"/>
    </xf>
    <xf borderId="0" fillId="2" fontId="21" numFmtId="0" xfId="0" applyAlignment="1" applyFont="1">
      <alignment horizontal="center" readingOrder="0" shrinkToFit="0" vertical="center" wrapText="1"/>
    </xf>
    <xf borderId="9" fillId="2" fontId="10" numFmtId="0" xfId="0" applyAlignment="1" applyBorder="1" applyFont="1">
      <alignment horizontal="center" readingOrder="0" shrinkToFit="0" vertical="center" wrapText="1"/>
    </xf>
    <xf borderId="0" fillId="4" fontId="17" numFmtId="0" xfId="0" applyAlignment="1" applyFont="1">
      <alignment horizontal="center" readingOrder="0" shrinkToFit="0" vertical="center" wrapText="1"/>
    </xf>
    <xf borderId="9" fillId="2" fontId="41" numFmtId="168" xfId="0" applyAlignment="1" applyBorder="1" applyFont="1" applyNumberFormat="1">
      <alignment horizontal="center" readingOrder="0" shrinkToFit="0" vertical="center" wrapText="1"/>
    </xf>
    <xf borderId="9" fillId="2" fontId="19" numFmtId="0" xfId="0" applyAlignment="1" applyBorder="1" applyFont="1">
      <alignment horizontal="center" readingOrder="0" shrinkToFit="0" vertical="center" wrapText="1"/>
    </xf>
    <xf borderId="9" fillId="4" fontId="11" numFmtId="0" xfId="0" applyAlignment="1" applyBorder="1" applyFont="1">
      <alignment horizontal="center" readingOrder="0" shrinkToFit="0" vertical="center" wrapText="1"/>
    </xf>
    <xf borderId="10" fillId="4" fontId="11" numFmtId="0" xfId="0" applyAlignment="1" applyBorder="1" applyFont="1">
      <alignment horizontal="center" readingOrder="0" shrinkToFit="0" vertical="center" wrapText="1"/>
    </xf>
    <xf borderId="10" fillId="4" fontId="11" numFmtId="0" xfId="0" applyAlignment="1" applyBorder="1" applyFont="1">
      <alignment horizontal="center" shrinkToFit="0" vertical="center" wrapText="1"/>
    </xf>
    <xf borderId="14" fillId="4" fontId="11" numFmtId="0" xfId="0" applyAlignment="1" applyBorder="1" applyFont="1">
      <alignment horizontal="center" shrinkToFit="0" vertical="center" wrapText="1"/>
    </xf>
    <xf borderId="0" fillId="2" fontId="42" numFmtId="0" xfId="0" applyAlignment="1" applyFont="1">
      <alignment horizontal="center" vertical="center"/>
    </xf>
    <xf borderId="0" fillId="2" fontId="13" numFmtId="0" xfId="0" applyAlignment="1" applyFont="1">
      <alignment vertical="center"/>
    </xf>
    <xf borderId="0" fillId="2" fontId="43" numFmtId="0" xfId="0" applyAlignment="1" applyFont="1">
      <alignment vertical="center"/>
    </xf>
    <xf borderId="12" fillId="4" fontId="44" numFmtId="0" xfId="0" applyAlignment="1" applyBorder="1" applyFont="1">
      <alignment horizontal="center" vertical="center"/>
    </xf>
    <xf borderId="25" fillId="6" fontId="13" numFmtId="0" xfId="0" applyAlignment="1" applyBorder="1" applyFont="1">
      <alignment horizontal="center" vertical="center"/>
    </xf>
    <xf borderId="25" fillId="6" fontId="13" numFmtId="0" xfId="0" applyAlignment="1" applyBorder="1" applyFont="1">
      <alignment vertical="center"/>
    </xf>
    <xf borderId="25" fillId="0" fontId="13" numFmtId="0" xfId="0" applyAlignment="1" applyBorder="1" applyFont="1">
      <alignment horizontal="center" vertical="center"/>
    </xf>
    <xf borderId="25" fillId="0" fontId="13" numFmtId="0" xfId="0" applyAlignment="1" applyBorder="1" applyFont="1">
      <alignment vertical="center"/>
    </xf>
    <xf borderId="25" fillId="7" fontId="13" numFmtId="0" xfId="0" applyAlignment="1" applyBorder="1" applyFill="1" applyFont="1">
      <alignment horizontal="center" vertical="center"/>
    </xf>
    <xf borderId="25" fillId="7" fontId="13" numFmtId="0" xfId="0" applyAlignment="1" applyBorder="1" applyFont="1">
      <alignment vertical="center"/>
    </xf>
    <xf borderId="25" fillId="8" fontId="13" numFmtId="0" xfId="0" applyAlignment="1" applyBorder="1" applyFill="1" applyFont="1">
      <alignment horizontal="center" vertical="center"/>
    </xf>
    <xf borderId="25" fillId="8" fontId="13" numFmtId="0" xfId="0" applyAlignment="1" applyBorder="1" applyFont="1">
      <alignment vertical="center"/>
    </xf>
    <xf borderId="25" fillId="9" fontId="13" numFmtId="0" xfId="0" applyAlignment="1" applyBorder="1" applyFill="1" applyFont="1">
      <alignment horizontal="center" vertical="center"/>
    </xf>
    <xf borderId="25" fillId="9" fontId="13" numFmtId="0" xfId="0" applyAlignment="1" applyBorder="1" applyFont="1">
      <alignment vertical="center"/>
    </xf>
    <xf borderId="25" fillId="10" fontId="13" numFmtId="0" xfId="0" applyAlignment="1" applyBorder="1" applyFill="1" applyFont="1">
      <alignment horizontal="center" vertical="center"/>
    </xf>
    <xf borderId="25" fillId="10" fontId="13" numFmtId="0" xfId="0" applyAlignment="1" applyBorder="1" applyFont="1">
      <alignment vertical="center"/>
    </xf>
    <xf borderId="25" fillId="11" fontId="13" numFmtId="0" xfId="0" applyAlignment="1" applyBorder="1" applyFill="1" applyFont="1">
      <alignment horizontal="center" vertical="center"/>
    </xf>
    <xf borderId="25" fillId="11" fontId="13" numFmtId="0" xfId="0" applyAlignment="1" applyBorder="1" applyFont="1">
      <alignment vertical="center"/>
    </xf>
    <xf borderId="25" fillId="11" fontId="13" numFmtId="0" xfId="0" applyAlignment="1" applyBorder="1" applyFont="1">
      <alignment readingOrder="0" vertical="center"/>
    </xf>
    <xf borderId="10" fillId="0" fontId="13" numFmtId="0" xfId="0" applyAlignment="1" applyBorder="1" applyFont="1">
      <alignment horizontal="center" vertical="center"/>
    </xf>
    <xf borderId="10" fillId="0" fontId="13" numFmtId="0" xfId="0" applyAlignment="1" applyBorder="1" applyFont="1">
      <alignment vertical="center"/>
    </xf>
    <xf borderId="10" fillId="9" fontId="13" numFmtId="0" xfId="0" applyAlignment="1" applyBorder="1" applyFont="1">
      <alignment horizontal="center" vertical="center"/>
    </xf>
    <xf borderId="10" fillId="9" fontId="13" numFmtId="0" xfId="0" applyAlignment="1" applyBorder="1" applyFont="1">
      <alignment vertical="center"/>
    </xf>
    <xf borderId="0" fillId="4" fontId="7" numFmtId="0" xfId="0" applyAlignment="1" applyFont="1">
      <alignment horizontal="center" shrinkToFit="0" wrapText="1"/>
    </xf>
    <xf borderId="0" fillId="2" fontId="6" numFmtId="0" xfId="0" applyAlignment="1" applyFont="1">
      <alignment horizontal="center" readingOrder="0" shrinkToFit="0" vertical="center" wrapText="1"/>
    </xf>
    <xf borderId="0" fillId="2" fontId="7" numFmtId="0" xfId="0" applyAlignment="1" applyFont="1">
      <alignment horizontal="center" shrinkToFit="0" wrapText="1"/>
    </xf>
    <xf borderId="0" fillId="4" fontId="8" numFmtId="0" xfId="0" applyAlignment="1" applyFont="1">
      <alignment horizontal="center" shrinkToFit="0" vertical="center" wrapText="1"/>
    </xf>
    <xf borderId="0" fillId="4" fontId="8" numFmtId="0" xfId="0" applyAlignment="1" applyFont="1">
      <alignment horizontal="center" readingOrder="0" shrinkToFit="0" vertical="center" wrapText="1"/>
    </xf>
    <xf borderId="0" fillId="4" fontId="45" numFmtId="0" xfId="0" applyAlignment="1" applyFont="1">
      <alignment horizontal="center" shrinkToFit="0" vertical="center" wrapText="1"/>
    </xf>
    <xf borderId="0" fillId="4" fontId="36" numFmtId="0" xfId="0" applyAlignment="1" applyFont="1">
      <alignment horizontal="center" readingOrder="0" shrinkToFit="0" vertical="center" wrapText="1"/>
    </xf>
    <xf borderId="0" fillId="4" fontId="13" numFmtId="0" xfId="0" applyFont="1"/>
    <xf borderId="0" fillId="4" fontId="46" numFmtId="0" xfId="0" applyAlignment="1" applyFont="1">
      <alignment horizontal="center" shrinkToFit="0" wrapText="1"/>
    </xf>
    <xf borderId="12" fillId="2" fontId="12" numFmtId="0" xfId="0" applyAlignment="1" applyBorder="1" applyFont="1">
      <alignment horizontal="center" shrinkToFit="0" vertical="center" wrapText="1"/>
    </xf>
    <xf borderId="12" fillId="2" fontId="10" numFmtId="0" xfId="0" applyAlignment="1" applyBorder="1" applyFont="1">
      <alignment horizontal="center" readingOrder="0" shrinkToFit="0" vertical="center" wrapText="1"/>
    </xf>
    <xf borderId="0" fillId="4" fontId="47" numFmtId="0" xfId="0" applyAlignment="1" applyFont="1">
      <alignment horizontal="center" readingOrder="0" shrinkToFit="0" vertical="center" wrapText="1"/>
    </xf>
    <xf borderId="12" fillId="2" fontId="19" numFmtId="0" xfId="0" applyAlignment="1" applyBorder="1" applyFont="1">
      <alignment horizontal="center" readingOrder="0" shrinkToFit="0" vertical="center" wrapText="1"/>
    </xf>
    <xf borderId="0" fillId="4" fontId="43" numFmtId="0" xfId="0" applyFont="1"/>
    <xf borderId="0" fillId="4" fontId="31" numFmtId="0" xfId="0" applyAlignment="1" applyFont="1">
      <alignment vertical="center"/>
    </xf>
    <xf borderId="14" fillId="4" fontId="13" numFmtId="0" xfId="0" applyBorder="1" applyFont="1"/>
    <xf borderId="0" fillId="4" fontId="13" numFmtId="0" xfId="0" applyFont="1"/>
    <xf borderId="9" fillId="2" fontId="10" numFmtId="0" xfId="0" applyAlignment="1" applyBorder="1" applyFont="1">
      <alignment horizontal="center" shrinkToFit="0" vertical="center" wrapText="1"/>
    </xf>
    <xf borderId="9" fillId="2" fontId="19" numFmtId="0" xfId="0" applyAlignment="1" applyBorder="1" applyFont="1">
      <alignment horizontal="center" shrinkToFit="0" vertical="center" wrapText="1"/>
    </xf>
    <xf borderId="1" fillId="2" fontId="19" numFmtId="0" xfId="0" applyAlignment="1" applyBorder="1" applyFont="1">
      <alignment horizontal="center" shrinkToFit="0" vertical="center" wrapText="1"/>
    </xf>
    <xf borderId="1" fillId="2" fontId="10" numFmtId="0" xfId="0" applyAlignment="1" applyBorder="1" applyFont="1">
      <alignment horizontal="center" shrinkToFit="0" vertical="center" wrapText="1"/>
    </xf>
    <xf borderId="9" fillId="2" fontId="48" numFmtId="0" xfId="0" applyAlignment="1" applyBorder="1" applyFont="1">
      <alignment horizontal="center" readingOrder="0" shrinkToFit="0" vertical="center" wrapText="1"/>
    </xf>
    <xf borderId="11" fillId="2" fontId="48" numFmtId="0" xfId="0" applyAlignment="1" applyBorder="1" applyFont="1">
      <alignment horizontal="center" readingOrder="0" shrinkToFit="0" vertical="center" wrapText="1"/>
    </xf>
    <xf borderId="9" fillId="2" fontId="31" numFmtId="0" xfId="0" applyAlignment="1" applyBorder="1" applyFont="1">
      <alignment vertical="center"/>
    </xf>
    <xf borderId="5" fillId="2" fontId="31" numFmtId="0" xfId="0" applyAlignment="1" applyBorder="1" applyFont="1">
      <alignment vertical="center"/>
    </xf>
    <xf borderId="9" fillId="2" fontId="12" numFmtId="0" xfId="0" applyAlignment="1" applyBorder="1" applyFont="1">
      <alignment horizontal="center" shrinkToFit="0" vertical="center" wrapText="1"/>
    </xf>
    <xf borderId="3" fillId="2" fontId="12" numFmtId="0" xfId="0" applyAlignment="1" applyBorder="1" applyFont="1">
      <alignment horizontal="center" shrinkToFit="0" vertical="center" wrapText="1"/>
    </xf>
    <xf borderId="1" fillId="4" fontId="32" numFmtId="0" xfId="0" applyAlignment="1" applyBorder="1" applyFont="1">
      <alignment horizontal="center" shrinkToFit="0" vertical="center" wrapText="1"/>
    </xf>
    <xf borderId="9" fillId="4" fontId="49" numFmtId="0" xfId="0" applyAlignment="1" applyBorder="1" applyFont="1">
      <alignment horizontal="center" vertical="center"/>
    </xf>
    <xf borderId="9" fillId="4" fontId="1" numFmtId="0" xfId="0" applyAlignment="1" applyBorder="1" applyFont="1">
      <alignment horizontal="center" shrinkToFit="0" vertical="center" wrapText="1"/>
    </xf>
    <xf borderId="11" fillId="4" fontId="1" numFmtId="0" xfId="0" applyAlignment="1" applyBorder="1" applyFont="1">
      <alignment horizontal="center" shrinkToFit="0" vertical="center" wrapText="1"/>
    </xf>
    <xf borderId="12" fillId="4" fontId="1" numFmtId="169" xfId="0" applyAlignment="1" applyBorder="1" applyFont="1" applyNumberFormat="1">
      <alignment horizontal="center" shrinkToFit="0" vertical="center" wrapText="1"/>
    </xf>
    <xf borderId="9" fillId="4" fontId="32" numFmtId="0" xfId="0" applyAlignment="1" applyBorder="1" applyFont="1">
      <alignment horizontal="center" shrinkToFit="0" vertical="center" wrapText="1"/>
    </xf>
    <xf borderId="3" fillId="4" fontId="50" numFmtId="0" xfId="0" applyAlignment="1" applyBorder="1" applyFont="1">
      <alignment horizontal="center" shrinkToFit="0" vertical="center" wrapText="1"/>
    </xf>
    <xf borderId="1" fillId="4" fontId="31" numFmtId="0" xfId="0" applyAlignment="1" applyBorder="1" applyFont="1">
      <alignment vertical="center"/>
    </xf>
    <xf borderId="14" fillId="4" fontId="13" numFmtId="0" xfId="0" applyBorder="1" applyFont="1"/>
    <xf borderId="5" fillId="4" fontId="13" numFmtId="0" xfId="0" applyBorder="1" applyFont="1"/>
    <xf borderId="9" fillId="2" fontId="48" numFmtId="0" xfId="0" applyAlignment="1" applyBorder="1" applyFont="1">
      <alignment horizontal="center" shrinkToFit="0" vertical="center" wrapText="1"/>
    </xf>
    <xf borderId="14" fillId="2" fontId="12" numFmtId="0" xfId="0" applyAlignment="1" applyBorder="1" applyFont="1">
      <alignment horizontal="center" shrinkToFit="0" vertical="center" wrapText="1"/>
    </xf>
    <xf borderId="5" fillId="2" fontId="12" numFmtId="0" xfId="0" applyAlignment="1" applyBorder="1" applyFont="1">
      <alignment horizontal="center" shrinkToFit="0" vertical="center" wrapText="1"/>
    </xf>
    <xf borderId="9" fillId="4" fontId="51" numFmtId="0" xfId="0" applyAlignment="1" applyBorder="1" applyFont="1">
      <alignment horizontal="center" shrinkToFit="0" vertical="center" wrapText="1"/>
    </xf>
    <xf borderId="14" fillId="4" fontId="32" numFmtId="0" xfId="0" applyAlignment="1" applyBorder="1" applyFont="1">
      <alignment horizontal="center" shrinkToFit="0" vertical="center" wrapText="1"/>
    </xf>
    <xf borderId="11" fillId="4" fontId="31" numFmtId="0" xfId="0" applyAlignment="1" applyBorder="1" applyFont="1">
      <alignment vertical="center"/>
    </xf>
    <xf borderId="12" fillId="4" fontId="31" numFmtId="169" xfId="0" applyAlignment="1" applyBorder="1" applyFont="1" applyNumberFormat="1">
      <alignment vertical="center"/>
    </xf>
    <xf borderId="9" fillId="4" fontId="13" numFmtId="0" xfId="0" applyAlignment="1" applyBorder="1" applyFont="1">
      <alignment vertical="center"/>
    </xf>
    <xf borderId="12" fillId="4" fontId="31" numFmtId="0" xfId="0" applyAlignment="1" applyBorder="1" applyFont="1">
      <alignment vertical="center"/>
    </xf>
    <xf borderId="14" fillId="4" fontId="31" numFmtId="0" xfId="0" applyAlignment="1" applyBorder="1" applyFont="1">
      <alignment vertical="center"/>
    </xf>
    <xf borderId="3" fillId="4" fontId="31" numFmtId="0" xfId="0" applyAlignment="1" applyBorder="1" applyFont="1">
      <alignment vertical="center"/>
    </xf>
    <xf borderId="0" fillId="4" fontId="30" numFmtId="0" xfId="0" applyAlignment="1" applyFont="1">
      <alignment horizontal="center" readingOrder="0" shrinkToFit="0" vertical="center" wrapText="1"/>
    </xf>
    <xf borderId="5" fillId="4" fontId="13" numFmtId="0" xfId="0" applyBorder="1" applyFont="1"/>
    <xf borderId="13" fillId="4" fontId="32" numFmtId="0" xfId="0" applyAlignment="1" applyBorder="1" applyFont="1">
      <alignment horizontal="center" shrinkToFit="0" vertical="center" wrapText="1"/>
    </xf>
    <xf borderId="13" fillId="4" fontId="32" numFmtId="169" xfId="0" applyAlignment="1" applyBorder="1" applyFont="1" applyNumberFormat="1">
      <alignment horizontal="center" shrinkToFit="0" vertical="center" wrapText="1"/>
    </xf>
    <xf borderId="3" fillId="4" fontId="1" numFmtId="0" xfId="0" applyAlignment="1" applyBorder="1" applyFont="1">
      <alignment horizontal="center" shrinkToFit="0" vertical="center" wrapText="1"/>
    </xf>
    <xf borderId="8" fillId="4" fontId="32" numFmtId="0" xfId="0" applyAlignment="1" applyBorder="1" applyFont="1">
      <alignment horizontal="center" shrinkToFit="0" vertical="center" wrapText="1"/>
    </xf>
    <xf borderId="8" fillId="4" fontId="32" numFmtId="169" xfId="0" applyAlignment="1" applyBorder="1" applyFont="1" applyNumberFormat="1">
      <alignment horizontal="center" shrinkToFit="0" vertical="center" wrapText="1"/>
    </xf>
    <xf borderId="4" fillId="4" fontId="32" numFmtId="0" xfId="0" applyAlignment="1" applyBorder="1" applyFont="1">
      <alignment horizontal="center" shrinkToFit="0" vertical="center" wrapText="1"/>
    </xf>
    <xf borderId="5" fillId="4" fontId="31" numFmtId="0" xfId="0" applyAlignment="1" applyBorder="1" applyFont="1">
      <alignment vertical="center"/>
    </xf>
    <xf borderId="8" fillId="4" fontId="32" numFmtId="0" xfId="0" applyAlignment="1" applyBorder="1" applyFont="1">
      <alignment horizontal="center" vertical="center"/>
    </xf>
    <xf borderId="8" fillId="4" fontId="32" numFmtId="169" xfId="0" applyAlignment="1" applyBorder="1" applyFont="1" applyNumberFormat="1">
      <alignment horizontal="center" vertical="center"/>
    </xf>
    <xf borderId="8" fillId="4" fontId="31" numFmtId="0" xfId="0" applyAlignment="1" applyBorder="1" applyFont="1">
      <alignment vertical="center"/>
    </xf>
    <xf borderId="5" fillId="4" fontId="52" numFmtId="0" xfId="0" applyAlignment="1" applyBorder="1" applyFont="1">
      <alignment horizontal="center" shrinkToFit="0" vertical="center" wrapText="1"/>
    </xf>
    <xf borderId="3" fillId="4" fontId="32" numFmtId="0" xfId="0" applyAlignment="1" applyBorder="1" applyFont="1">
      <alignment horizontal="center" shrinkToFit="0" vertical="center" wrapText="1"/>
    </xf>
    <xf borderId="5" fillId="4" fontId="32" numFmtId="0" xfId="0" applyAlignment="1" applyBorder="1" applyFont="1">
      <alignment horizontal="center" shrinkToFit="0" vertical="center" wrapText="1"/>
    </xf>
    <xf borderId="5" fillId="4" fontId="53" numFmtId="0" xfId="0" applyAlignment="1" applyBorder="1" applyFont="1">
      <alignment horizontal="center" shrinkToFit="0" vertical="center" wrapText="1"/>
    </xf>
    <xf borderId="3" fillId="4" fontId="53" numFmtId="0" xfId="0" applyAlignment="1" applyBorder="1" applyFont="1">
      <alignment horizontal="center" shrinkToFit="0" vertical="center" wrapText="1"/>
    </xf>
    <xf borderId="8" fillId="4" fontId="31" numFmtId="169" xfId="0" applyAlignment="1" applyBorder="1" applyFont="1" applyNumberFormat="1">
      <alignment vertical="center"/>
    </xf>
    <xf borderId="14" fillId="2" fontId="31" numFmtId="0" xfId="0" applyAlignment="1" applyBorder="1" applyFont="1">
      <alignment vertical="center"/>
    </xf>
    <xf borderId="4" fillId="4" fontId="31" numFmtId="0" xfId="0" applyAlignment="1" applyBorder="1" applyFont="1">
      <alignment vertical="center"/>
    </xf>
    <xf borderId="12" fillId="2" fontId="12" numFmtId="0" xfId="0" applyAlignment="1" applyBorder="1" applyFont="1">
      <alignment horizontal="center" readingOrder="0" shrinkToFit="0" vertical="center" wrapText="1"/>
    </xf>
    <xf borderId="1" fillId="2" fontId="19" numFmtId="0" xfId="0" applyAlignment="1" applyBorder="1" applyFont="1">
      <alignment horizontal="center" readingOrder="0" shrinkToFit="0" vertical="center" wrapText="1"/>
    </xf>
    <xf borderId="1" fillId="2" fontId="23" numFmtId="0" xfId="0" applyAlignment="1" applyBorder="1" applyFont="1">
      <alignment horizontal="center" readingOrder="0" shrinkToFit="0" vertical="center" wrapText="1"/>
    </xf>
    <xf borderId="9" fillId="2" fontId="12" numFmtId="0" xfId="0" applyAlignment="1" applyBorder="1" applyFont="1">
      <alignment horizontal="center" readingOrder="0" shrinkToFit="0" vertical="center" wrapText="1"/>
    </xf>
    <xf borderId="1" fillId="4" fontId="24" numFmtId="0" xfId="0" applyAlignment="1" applyBorder="1" applyFont="1">
      <alignment horizontal="center" readingOrder="0" shrinkToFit="0" vertical="center" wrapText="1"/>
    </xf>
    <xf borderId="11" fillId="4" fontId="11" numFmtId="0" xfId="0" applyAlignment="1" applyBorder="1" applyFont="1">
      <alignment horizontal="center" readingOrder="0" shrinkToFit="0" vertical="center" wrapText="1"/>
    </xf>
    <xf borderId="12" fillId="4" fontId="11" numFmtId="0" xfId="0" applyAlignment="1" applyBorder="1" applyFont="1">
      <alignment horizontal="center" readingOrder="0" shrinkToFit="0" vertical="center" wrapText="1"/>
    </xf>
    <xf borderId="1" fillId="4" fontId="11" numFmtId="0" xfId="0" applyAlignment="1" applyBorder="1" applyFont="1">
      <alignment horizontal="center" readingOrder="0" shrinkToFit="0" vertical="center" wrapText="1"/>
    </xf>
    <xf borderId="3" fillId="4" fontId="11" numFmtId="0" xfId="0" applyAlignment="1" applyBorder="1" applyFont="1">
      <alignment horizontal="center" readingOrder="0" shrinkToFit="0" vertical="center" wrapText="1"/>
    </xf>
    <xf borderId="3" fillId="4" fontId="54" numFmtId="0" xfId="0" applyAlignment="1" applyBorder="1" applyFont="1">
      <alignment horizontal="center" readingOrder="0" shrinkToFit="0" vertical="center" wrapText="1"/>
    </xf>
    <xf borderId="0" fillId="2" fontId="34" numFmtId="0" xfId="0" applyAlignment="1" applyFont="1">
      <alignment horizontal="center" vertical="center"/>
    </xf>
    <xf borderId="1" fillId="4" fontId="10" numFmtId="0" xfId="0" applyAlignment="1" applyBorder="1" applyFont="1">
      <alignment horizontal="center" readingOrder="0" vertical="center"/>
    </xf>
    <xf borderId="1" fillId="4" fontId="34" numFmtId="0" xfId="0" applyAlignment="1" applyBorder="1" applyFont="1">
      <alignment horizontal="center" vertical="center"/>
    </xf>
    <xf borderId="1" fillId="4" fontId="11" numFmtId="0" xfId="0" applyAlignment="1" applyBorder="1" applyFont="1">
      <alignment horizontal="center" readingOrder="0" vertical="center"/>
    </xf>
    <xf borderId="0" fillId="2" fontId="35" numFmtId="0" xfId="0" applyAlignment="1" applyFont="1">
      <alignment horizontal="center" vertical="center"/>
    </xf>
    <xf borderId="9" fillId="4" fontId="10" numFmtId="0" xfId="0" applyAlignment="1" applyBorder="1" applyFont="1">
      <alignment horizontal="center" readingOrder="0" vertical="center"/>
    </xf>
    <xf borderId="3" fillId="4" fontId="10" numFmtId="0" xfId="0" applyAlignment="1" applyBorder="1" applyFont="1">
      <alignment horizontal="center" readingOrder="0" vertical="center"/>
    </xf>
    <xf borderId="0" fillId="4" fontId="35" numFmtId="0" xfId="0" applyAlignment="1" applyFont="1">
      <alignment horizontal="center" vertical="center"/>
    </xf>
    <xf borderId="9" fillId="4" fontId="35" numFmtId="0" xfId="0" applyAlignment="1" applyBorder="1" applyFont="1">
      <alignment horizontal="center" readingOrder="0" vertical="center"/>
    </xf>
    <xf borderId="10" fillId="4" fontId="10" numFmtId="0" xfId="0" applyAlignment="1" applyBorder="1" applyFont="1">
      <alignment horizontal="center" readingOrder="0" vertical="center"/>
    </xf>
    <xf borderId="9" fillId="4" fontId="11" numFmtId="0" xfId="0" applyAlignment="1" applyBorder="1" applyFont="1">
      <alignment horizontal="center" readingOrder="0" vertical="center"/>
    </xf>
    <xf borderId="0" fillId="4" fontId="34" numFmtId="0" xfId="0" applyAlignment="1" applyFont="1">
      <alignment horizontal="center" vertical="center"/>
    </xf>
    <xf borderId="9" fillId="4" fontId="34" numFmtId="0" xfId="0" applyAlignment="1" applyBorder="1" applyFont="1">
      <alignment horizontal="center" readingOrder="0" vertical="center"/>
    </xf>
    <xf borderId="9" fillId="4" fontId="34" numFmtId="0" xfId="0" applyAlignment="1" applyBorder="1" applyFont="1">
      <alignment horizontal="center" vertical="center"/>
    </xf>
    <xf borderId="0" fillId="2" fontId="55" numFmtId="0" xfId="0" applyAlignment="1" applyFont="1">
      <alignment readingOrder="0"/>
    </xf>
    <xf borderId="0" fillId="0" fontId="56" numFmtId="0" xfId="0" applyFont="1"/>
    <xf borderId="11" fillId="2" fontId="57" numFmtId="0" xfId="0" applyAlignment="1" applyBorder="1" applyFont="1">
      <alignment horizontal="center" vertical="bottom"/>
    </xf>
    <xf borderId="11" fillId="2" fontId="57" numFmtId="0" xfId="0" applyAlignment="1" applyBorder="1" applyFont="1">
      <alignment horizontal="center" readingOrder="0" vertical="bottom"/>
    </xf>
    <xf borderId="26" fillId="2" fontId="57" numFmtId="0" xfId="0" applyAlignment="1" applyBorder="1" applyFont="1">
      <alignment horizontal="center" readingOrder="0" vertical="bottom"/>
    </xf>
    <xf borderId="26" fillId="2" fontId="57" numFmtId="0" xfId="0" applyAlignment="1" applyBorder="1" applyFont="1">
      <alignment horizontal="center" vertical="bottom"/>
    </xf>
    <xf borderId="26" fillId="12" fontId="32" numFmtId="0" xfId="0" applyAlignment="1" applyBorder="1" applyFill="1" applyFont="1">
      <alignment horizontal="center" vertical="bottom"/>
    </xf>
    <xf borderId="0" fillId="0" fontId="58" numFmtId="0" xfId="0" applyAlignment="1" applyFont="1">
      <alignment vertical="bottom"/>
    </xf>
    <xf borderId="0" fillId="0" fontId="56" numFmtId="0" xfId="0" applyAlignment="1" applyFont="1">
      <alignment vertical="bottom"/>
    </xf>
    <xf borderId="11" fillId="0" fontId="56" numFmtId="0" xfId="0" applyAlignment="1" applyBorder="1" applyFont="1">
      <alignment vertical="bottom"/>
    </xf>
    <xf borderId="0" fillId="0" fontId="58" numFmtId="0" xfId="0" applyAlignment="1" applyFont="1">
      <alignment readingOrder="0" vertical="bottom"/>
    </xf>
    <xf borderId="0" fillId="2" fontId="59" numFmtId="0" xfId="0" applyAlignment="1" applyFont="1">
      <alignment readingOrder="0"/>
    </xf>
    <xf borderId="0" fillId="0" fontId="56" numFmtId="0" xfId="0" applyAlignment="1" applyFont="1">
      <alignment readingOrder="0"/>
    </xf>
    <xf borderId="0" fillId="2" fontId="60" numFmtId="0" xfId="0" applyAlignment="1" applyFont="1">
      <alignment horizontal="right" readingOrder="0" vertical="center"/>
    </xf>
    <xf borderId="0" fillId="2" fontId="60" numFmtId="0" xfId="0" applyAlignment="1" applyFont="1">
      <alignment horizontal="center" readingOrder="0" vertical="center"/>
    </xf>
    <xf borderId="0" fillId="4" fontId="5" numFmtId="0" xfId="0" applyFont="1"/>
    <xf borderId="12" fillId="2" fontId="47" numFmtId="0" xfId="0" applyAlignment="1" applyBorder="1" applyFont="1">
      <alignment horizontal="center" readingOrder="0" vertical="center"/>
    </xf>
    <xf borderId="0" fillId="4" fontId="60" numFmtId="0" xfId="0" applyAlignment="1" applyFont="1">
      <alignment horizontal="center" readingOrder="0" vertical="center"/>
    </xf>
    <xf borderId="1" fillId="2" fontId="61" numFmtId="0" xfId="0" applyAlignment="1" applyBorder="1" applyFont="1">
      <alignment horizontal="center" readingOrder="0" shrinkToFit="0" textRotation="0" vertical="center" wrapText="1"/>
    </xf>
    <xf borderId="12" fillId="2" fontId="10" numFmtId="1" xfId="0" applyAlignment="1" applyBorder="1" applyFont="1" applyNumberFormat="1">
      <alignment horizontal="center" readingOrder="0" vertical="center"/>
    </xf>
    <xf borderId="12" fillId="2" fontId="10" numFmtId="0" xfId="0" applyAlignment="1" applyBorder="1" applyFont="1">
      <alignment horizontal="center" readingOrder="0" vertical="center"/>
    </xf>
    <xf borderId="11" fillId="2" fontId="10" numFmtId="0" xfId="0" applyAlignment="1" applyBorder="1" applyFont="1">
      <alignment horizontal="center" readingOrder="0" vertical="center"/>
    </xf>
    <xf borderId="1" fillId="5" fontId="62" numFmtId="1" xfId="0" applyAlignment="1" applyBorder="1" applyFont="1" applyNumberFormat="1">
      <alignment horizontal="center" readingOrder="0" vertical="center"/>
    </xf>
    <xf borderId="9" fillId="5" fontId="20" numFmtId="1" xfId="0" applyAlignment="1" applyBorder="1" applyFont="1" applyNumberFormat="1">
      <alignment horizontal="center" readingOrder="0" vertical="center"/>
    </xf>
    <xf borderId="1" fillId="5" fontId="20" numFmtId="0" xfId="0" applyAlignment="1" applyBorder="1" applyFont="1">
      <alignment horizontal="center" readingOrder="0" vertical="center"/>
    </xf>
    <xf borderId="12" fillId="5" fontId="11" numFmtId="1" xfId="0" applyAlignment="1" applyBorder="1" applyFont="1" applyNumberFormat="1">
      <alignment horizontal="center" readingOrder="0" vertical="center"/>
    </xf>
    <xf borderId="11" fillId="5" fontId="11" numFmtId="1" xfId="0" applyAlignment="1" applyBorder="1" applyFont="1" applyNumberFormat="1">
      <alignment horizontal="center" readingOrder="0" vertical="center"/>
    </xf>
    <xf borderId="1" fillId="2" fontId="9" numFmtId="0" xfId="0" applyAlignment="1" applyBorder="1" applyFont="1">
      <alignment horizontal="center" shrinkToFit="0" textRotation="0" vertical="center" wrapText="0"/>
    </xf>
    <xf borderId="4" fillId="5" fontId="11" numFmtId="1" xfId="0" applyAlignment="1" applyBorder="1" applyFont="1" applyNumberFormat="1">
      <alignment horizontal="center" readingOrder="0" vertical="center"/>
    </xf>
    <xf borderId="0" fillId="5" fontId="11" numFmtId="1" xfId="0" applyAlignment="1" applyFont="1" applyNumberFormat="1">
      <alignment horizontal="center" readingOrder="0" vertical="center"/>
    </xf>
    <xf borderId="5" fillId="5" fontId="11" numFmtId="1" xfId="0" applyAlignment="1" applyBorder="1" applyFont="1" applyNumberFormat="1">
      <alignment horizontal="center" readingOrder="0" vertical="center"/>
    </xf>
    <xf borderId="6" fillId="5" fontId="11" numFmtId="1" xfId="0" applyAlignment="1" applyBorder="1" applyFont="1" applyNumberFormat="1">
      <alignment horizontal="center" readingOrder="0" vertical="center"/>
    </xf>
    <xf borderId="7" fillId="5" fontId="11" numFmtId="1" xfId="0" applyAlignment="1" applyBorder="1" applyFont="1" applyNumberFormat="1">
      <alignment horizontal="center" readingOrder="0" vertical="center"/>
    </xf>
    <xf borderId="8" fillId="5" fontId="11" numFmtId="1" xfId="0" applyAlignment="1" applyBorder="1" applyFont="1" applyNumberFormat="1">
      <alignment horizontal="center" readingOrder="0" vertical="center"/>
    </xf>
    <xf borderId="12" fillId="2" fontId="33" numFmtId="0" xfId="0" applyAlignment="1" applyBorder="1" applyFont="1">
      <alignment horizontal="center" readingOrder="0"/>
    </xf>
    <xf borderId="12" fillId="4" fontId="34" numFmtId="0" xfId="0" applyBorder="1" applyFont="1"/>
    <xf borderId="9" fillId="2" fontId="63" numFmtId="0" xfId="0" applyAlignment="1" applyBorder="1" applyFont="1">
      <alignment horizontal="center" readingOrder="0" textRotation="90" vertical="center"/>
    </xf>
    <xf borderId="15" fillId="2" fontId="9" numFmtId="0" xfId="0" applyAlignment="1" applyBorder="1" applyFont="1">
      <alignment horizontal="center" readingOrder="0" shrinkToFit="0" vertical="center" wrapText="1"/>
    </xf>
    <xf borderId="13" fillId="2" fontId="9" numFmtId="0" xfId="0" applyAlignment="1" applyBorder="1" applyFont="1">
      <alignment horizontal="center" readingOrder="0" shrinkToFit="0" vertical="center" wrapText="1"/>
    </xf>
    <xf borderId="11" fillId="2" fontId="9" numFmtId="0" xfId="0" applyAlignment="1" applyBorder="1" applyFont="1">
      <alignment horizontal="center" readingOrder="0" shrinkToFit="0" vertical="center" wrapText="1"/>
    </xf>
    <xf borderId="0" fillId="5" fontId="8" numFmtId="0" xfId="0" applyAlignment="1" applyFont="1">
      <alignment horizontal="center" readingOrder="0" shrinkToFit="0" vertical="center" wrapText="1"/>
    </xf>
    <xf borderId="5" fillId="4" fontId="8" numFmtId="0" xfId="0" applyAlignment="1" applyBorder="1" applyFont="1">
      <alignment horizontal="center" readingOrder="0" shrinkToFit="0" vertical="center" wrapText="1"/>
    </xf>
    <xf borderId="5" fillId="5" fontId="8" numFmtId="1" xfId="0" applyAlignment="1" applyBorder="1" applyFont="1" applyNumberFormat="1">
      <alignment horizontal="center" readingOrder="0" shrinkToFit="0" vertical="center" wrapText="1"/>
    </xf>
    <xf borderId="14" fillId="5" fontId="8" numFmtId="1" xfId="0" applyAlignment="1" applyBorder="1" applyFont="1" applyNumberFormat="1">
      <alignment horizontal="center" readingOrder="0" shrinkToFit="0" vertical="center" wrapText="1"/>
    </xf>
    <xf borderId="5" fillId="5" fontId="8" numFmtId="0" xfId="0" applyAlignment="1" applyBorder="1" applyFont="1">
      <alignment horizontal="center" readingOrder="0" shrinkToFit="0" vertical="center" wrapText="1"/>
    </xf>
    <xf borderId="4" fillId="4" fontId="8" numFmtId="0" xfId="0" applyAlignment="1" applyBorder="1" applyFont="1">
      <alignment horizontal="center" readingOrder="0" shrinkToFit="0" vertical="center" wrapText="1"/>
    </xf>
    <xf borderId="14" fillId="4" fontId="8" numFmtId="0" xfId="0" applyAlignment="1" applyBorder="1" applyFont="1">
      <alignment horizontal="center" readingOrder="0" shrinkToFit="0" vertical="center" wrapText="1"/>
    </xf>
    <xf borderId="7" fillId="5" fontId="8" numFmtId="0" xfId="0" applyAlignment="1" applyBorder="1" applyFont="1">
      <alignment horizontal="center" readingOrder="0" shrinkToFit="0" vertical="center" wrapText="1"/>
    </xf>
    <xf borderId="8" fillId="5" fontId="8" numFmtId="0" xfId="0" applyAlignment="1" applyBorder="1" applyFont="1">
      <alignment horizontal="center" readingOrder="0" shrinkToFit="0" vertical="center" wrapText="1"/>
    </xf>
    <xf borderId="8" fillId="5" fontId="8" numFmtId="1" xfId="0" applyAlignment="1" applyBorder="1" applyFont="1" applyNumberFormat="1">
      <alignment horizontal="center" readingOrder="0" shrinkToFit="0" vertical="center" wrapText="1"/>
    </xf>
    <xf borderId="10" fillId="5" fontId="8" numFmtId="1" xfId="0" applyAlignment="1" applyBorder="1" applyFont="1" applyNumberFormat="1">
      <alignment horizontal="center" readingOrder="0" shrinkToFit="0" vertical="center" wrapText="1"/>
    </xf>
    <xf borderId="6" fillId="5" fontId="8" numFmtId="0" xfId="0" applyAlignment="1" applyBorder="1" applyFont="1">
      <alignment horizontal="center" readingOrder="0" shrinkToFit="0" vertical="center" wrapText="1"/>
    </xf>
    <xf borderId="10" fillId="5" fontId="8" numFmtId="0" xfId="0" applyAlignment="1" applyBorder="1" applyFont="1">
      <alignment horizontal="center" readingOrder="0" shrinkToFit="0" vertical="center" wrapText="1"/>
    </xf>
    <xf borderId="7" fillId="2" fontId="9" numFmtId="0" xfId="0" applyAlignment="1" applyBorder="1" applyFont="1">
      <alignment horizontal="right" readingOrder="0" shrinkToFit="0" vertical="center" wrapText="1"/>
    </xf>
    <xf borderId="7" fillId="5" fontId="8" numFmtId="1" xfId="0" applyAlignment="1" applyBorder="1" applyFont="1" applyNumberFormat="1">
      <alignment horizontal="center" readingOrder="0" shrinkToFit="0" vertical="center" wrapText="1"/>
    </xf>
    <xf borderId="1" fillId="2" fontId="63" numFmtId="0" xfId="0" applyAlignment="1" applyBorder="1" applyFont="1">
      <alignment horizontal="center" readingOrder="0" textRotation="0" vertical="center"/>
    </xf>
    <xf borderId="1" fillId="4" fontId="8" numFmtId="0" xfId="0" applyAlignment="1" applyBorder="1" applyFont="1">
      <alignment horizontal="center" readingOrder="0" shrinkToFit="0" vertical="center" wrapText="1"/>
    </xf>
    <xf borderId="0" fillId="4" fontId="5" numFmtId="0" xfId="0" applyAlignment="1" applyFont="1">
      <alignment horizontal="center"/>
    </xf>
    <xf borderId="0" fillId="4" fontId="64" numFmtId="0" xfId="0" applyAlignment="1" applyFont="1">
      <alignment horizontal="center" readingOrder="0" vertical="center"/>
    </xf>
    <xf borderId="1" fillId="2" fontId="61" numFmtId="0" xfId="0" applyAlignment="1" applyBorder="1" applyFont="1">
      <alignment horizontal="center" readingOrder="0" vertical="center"/>
    </xf>
    <xf borderId="0" fillId="4" fontId="65" numFmtId="0" xfId="0" applyAlignment="1" applyFont="1">
      <alignment horizontal="center" readingOrder="0" vertical="center"/>
    </xf>
    <xf borderId="12" fillId="2" fontId="12" numFmtId="0" xfId="0" applyAlignment="1" applyBorder="1" applyFont="1">
      <alignment horizontal="center" readingOrder="0" vertical="center"/>
    </xf>
    <xf borderId="11" fillId="2" fontId="12" numFmtId="0" xfId="0" applyAlignment="1" applyBorder="1" applyFont="1">
      <alignment horizontal="center" readingOrder="0" vertical="center"/>
    </xf>
    <xf borderId="12" fillId="4" fontId="30" numFmtId="1" xfId="0" applyAlignment="1" applyBorder="1" applyFont="1" applyNumberFormat="1">
      <alignment horizontal="center" readingOrder="0" vertical="center"/>
    </xf>
    <xf borderId="11" fillId="4" fontId="30" numFmtId="1" xfId="0" applyAlignment="1" applyBorder="1" applyFont="1" applyNumberFormat="1">
      <alignment horizontal="center" readingOrder="0" vertical="center"/>
    </xf>
    <xf borderId="1" fillId="5" fontId="36" numFmtId="0" xfId="0" applyAlignment="1" applyBorder="1" applyFont="1">
      <alignment horizontal="center" readingOrder="0" vertical="center"/>
    </xf>
    <xf borderId="12" fillId="2" fontId="9" numFmtId="0" xfId="0" applyAlignment="1" applyBorder="1" applyFont="1">
      <alignment horizontal="center" readingOrder="0"/>
    </xf>
    <xf borderId="13" fillId="2" fontId="9" numFmtId="0" xfId="0" applyAlignment="1" applyBorder="1" applyFont="1">
      <alignment horizontal="center" readingOrder="0"/>
    </xf>
    <xf borderId="0" fillId="4" fontId="66" numFmtId="0" xfId="0" applyAlignment="1" applyFont="1">
      <alignment horizontal="center" readingOrder="0"/>
    </xf>
    <xf borderId="0" fillId="4" fontId="34" numFmtId="0" xfId="0" applyAlignment="1" applyFont="1">
      <alignment horizontal="center" readingOrder="0"/>
    </xf>
    <xf borderId="11" fillId="5" fontId="34" numFmtId="0" xfId="0" applyAlignment="1" applyBorder="1" applyFont="1">
      <alignment horizontal="center" readingOrder="0"/>
    </xf>
    <xf borderId="9" fillId="2" fontId="10" numFmtId="0" xfId="0" applyAlignment="1" applyBorder="1" applyFont="1">
      <alignment horizontal="center" readingOrder="0" textRotation="90" vertical="center"/>
    </xf>
    <xf borderId="15" fillId="2" fontId="9" numFmtId="0" xfId="0" applyAlignment="1" applyBorder="1" applyFont="1">
      <alignment horizontal="center" readingOrder="0"/>
    </xf>
    <xf borderId="7" fillId="5" fontId="11" numFmtId="0" xfId="0" applyAlignment="1" applyBorder="1" applyFont="1">
      <alignment horizontal="center" readingOrder="0" vertical="center"/>
    </xf>
    <xf borderId="0" fillId="2" fontId="1" numFmtId="0" xfId="0" applyAlignment="1" applyFont="1">
      <alignment horizontal="center" shrinkToFit="0" vertical="center" wrapText="1"/>
    </xf>
    <xf borderId="0" fillId="2" fontId="1" numFmtId="0" xfId="0" applyFont="1"/>
    <xf borderId="0" fillId="2" fontId="1" numFmtId="0" xfId="0" applyAlignment="1" applyFont="1">
      <alignment readingOrder="0"/>
    </xf>
    <xf borderId="0" fillId="3" fontId="67" numFmtId="0" xfId="0" applyAlignment="1" applyFont="1">
      <alignment horizontal="left" readingOrder="0" vertical="top"/>
    </xf>
    <xf borderId="0" fillId="3" fontId="67" numFmtId="170" xfId="0" applyAlignment="1" applyFont="1" applyNumberFormat="1">
      <alignment horizontal="left" readingOrder="0" vertical="top"/>
    </xf>
    <xf borderId="0" fillId="3" fontId="68" numFmtId="0" xfId="0" applyAlignment="1" applyFont="1">
      <alignment horizontal="left" readingOrder="0" vertical="top"/>
    </xf>
    <xf borderId="0" fillId="3" fontId="69" numFmtId="0" xfId="0" applyAlignment="1" applyFont="1">
      <alignment horizontal="center" readingOrder="0" vertical="top"/>
    </xf>
    <xf borderId="0" fillId="2" fontId="69" numFmtId="0" xfId="0" applyAlignment="1" applyFont="1">
      <alignment horizontal="center" readingOrder="0" vertical="top"/>
    </xf>
    <xf borderId="0" fillId="3" fontId="1" numFmtId="0" xfId="0" applyAlignment="1" applyFont="1">
      <alignment vertical="top"/>
    </xf>
    <xf borderId="0" fillId="2" fontId="1" numFmtId="0" xfId="0" applyAlignment="1" applyFont="1">
      <alignment horizontal="center" vertical="bottom"/>
    </xf>
    <xf borderId="4" fillId="4" fontId="8" numFmtId="0" xfId="0" applyAlignment="1" applyBorder="1" applyFont="1">
      <alignment shrinkToFit="0" wrapText="1"/>
    </xf>
    <xf borderId="0" fillId="2" fontId="1" numFmtId="0" xfId="0" applyAlignment="1" applyFont="1">
      <alignment horizontal="center" vertical="top"/>
    </xf>
    <xf borderId="0" fillId="2" fontId="4" numFmtId="0" xfId="0" applyAlignment="1" applyFont="1">
      <alignment horizontal="center" readingOrder="0"/>
    </xf>
    <xf borderId="0" fillId="2" fontId="68" numFmtId="0" xfId="0" applyAlignment="1" applyFont="1">
      <alignment horizontal="center" readingOrder="0" vertical="top"/>
    </xf>
    <xf borderId="0" fillId="2" fontId="1" numFmtId="0" xfId="0" applyAlignment="1" applyFont="1">
      <alignment vertical="bottom"/>
    </xf>
    <xf borderId="0" fillId="2" fontId="1" numFmtId="0" xfId="0" applyAlignment="1" applyFont="1">
      <alignment vertical="bottom"/>
    </xf>
    <xf borderId="0" fillId="2" fontId="67" numFmtId="0" xfId="0" applyAlignment="1" applyFont="1">
      <alignment horizontal="left" readingOrder="0" vertical="top"/>
    </xf>
    <xf borderId="0" fillId="2" fontId="67" numFmtId="170" xfId="0" applyAlignment="1" applyFont="1" applyNumberFormat="1">
      <alignment horizontal="left" readingOrder="0" vertical="top"/>
    </xf>
    <xf borderId="0" fillId="2" fontId="68" numFmtId="0" xfId="0" applyAlignment="1" applyFont="1">
      <alignment horizontal="left" readingOrder="0" vertical="top"/>
    </xf>
    <xf borderId="0" fillId="4" fontId="11" numFmtId="0" xfId="0" applyAlignment="1" applyFont="1">
      <alignment horizontal="center"/>
    </xf>
    <xf borderId="0" fillId="2" fontId="70" numFmtId="0" xfId="0" applyAlignment="1" applyFont="1">
      <alignment horizontal="center" vertical="center"/>
    </xf>
    <xf borderId="6" fillId="2" fontId="12" numFmtId="0" xfId="0" applyAlignment="1" applyBorder="1" applyFont="1">
      <alignment horizontal="center" shrinkToFit="0" vertical="center" wrapText="1"/>
    </xf>
    <xf borderId="12" fillId="0" fontId="21" numFmtId="0" xfId="0" applyAlignment="1" applyBorder="1" applyFont="1">
      <alignment horizontal="center" readingOrder="0" shrinkToFit="0" vertical="center" wrapText="1"/>
    </xf>
    <xf borderId="15" fillId="2" fontId="12" numFmtId="0" xfId="0" applyAlignment="1" applyBorder="1" applyFont="1">
      <alignment horizontal="center" readingOrder="0" shrinkToFit="0" vertical="center" wrapText="1"/>
    </xf>
    <xf borderId="12" fillId="0" fontId="21" numFmtId="3" xfId="0" applyAlignment="1" applyBorder="1" applyFont="1" applyNumberFormat="1">
      <alignment horizontal="center" readingOrder="0" shrinkToFit="0" vertical="center" wrapText="1"/>
    </xf>
    <xf borderId="9" fillId="2" fontId="9" numFmtId="0" xfId="0" applyAlignment="1" applyBorder="1" applyFont="1">
      <alignment horizontal="center" readingOrder="0" shrinkToFit="0" vertical="center" wrapText="1"/>
    </xf>
    <xf borderId="12" fillId="2" fontId="9" numFmtId="0" xfId="0" applyAlignment="1" applyBorder="1" applyFont="1">
      <alignment horizontal="center" readingOrder="0" shrinkToFit="0" vertical="center" wrapText="1"/>
    </xf>
    <xf borderId="27" fillId="0" fontId="32" numFmtId="0" xfId="0" applyAlignment="1" applyBorder="1" applyFont="1">
      <alignment horizontal="center" shrinkToFit="0" vertical="bottom" wrapText="1"/>
    </xf>
    <xf borderId="28" fillId="0" fontId="32" numFmtId="0" xfId="0" applyAlignment="1" applyBorder="1" applyFont="1">
      <alignment horizontal="center" shrinkToFit="0" vertical="bottom" wrapText="1"/>
    </xf>
    <xf borderId="8" fillId="4" fontId="32" numFmtId="0" xfId="0" applyAlignment="1" applyBorder="1" applyFont="1">
      <alignment horizontal="center" readingOrder="0" shrinkToFit="0" vertical="bottom" wrapText="1"/>
    </xf>
    <xf borderId="29" fillId="4" fontId="32" numFmtId="0" xfId="0" applyAlignment="1" applyBorder="1" applyFont="1">
      <alignment horizontal="center" readingOrder="0" vertical="center"/>
    </xf>
    <xf borderId="30" fillId="0" fontId="32" numFmtId="0" xfId="0" applyAlignment="1" applyBorder="1" applyFont="1">
      <alignment horizontal="center" shrinkToFit="0" vertical="bottom" wrapText="1"/>
    </xf>
    <xf borderId="31" fillId="0" fontId="32" numFmtId="0" xfId="0" applyAlignment="1" applyBorder="1" applyFont="1">
      <alignment horizontal="center" shrinkToFit="0" vertical="bottom" wrapText="1"/>
    </xf>
    <xf borderId="8" fillId="4" fontId="31" numFmtId="0" xfId="0" applyAlignment="1" applyBorder="1" applyFont="1">
      <alignment vertical="bottom"/>
    </xf>
    <xf borderId="32" fillId="4" fontId="32" numFmtId="0" xfId="0" applyAlignment="1" applyBorder="1" applyFont="1">
      <alignment horizontal="center" vertical="center"/>
    </xf>
    <xf borderId="31" fillId="4" fontId="32" numFmtId="0" xfId="0" applyAlignment="1" applyBorder="1" applyFont="1">
      <alignment horizontal="center" vertical="center"/>
    </xf>
    <xf borderId="8" fillId="4" fontId="32" numFmtId="0" xfId="0" applyAlignment="1" applyBorder="1" applyFont="1">
      <alignment horizontal="center" shrinkToFit="0" vertical="bottom" wrapText="1"/>
    </xf>
    <xf borderId="30" fillId="0" fontId="31" numFmtId="0" xfId="0" applyAlignment="1" applyBorder="1" applyFont="1">
      <alignment vertical="bottom"/>
    </xf>
    <xf borderId="33" fillId="4" fontId="32" numFmtId="0" xfId="0" applyAlignment="1" applyBorder="1" applyFont="1">
      <alignment horizontal="center" vertical="center"/>
    </xf>
    <xf borderId="32" fillId="10" fontId="32" numFmtId="0" xfId="0" applyAlignment="1" applyBorder="1" applyFont="1">
      <alignment horizontal="center" vertical="center"/>
    </xf>
    <xf borderId="32" fillId="4" fontId="31" numFmtId="0" xfId="0" applyAlignment="1" applyBorder="1" applyFont="1">
      <alignment horizontal="center" vertical="center"/>
    </xf>
    <xf borderId="31" fillId="4" fontId="31" numFmtId="0" xfId="0" applyAlignment="1" applyBorder="1" applyFont="1">
      <alignment horizontal="center" vertical="center"/>
    </xf>
    <xf borderId="30" fillId="0" fontId="32" numFmtId="0" xfId="0" applyAlignment="1" applyBorder="1" applyFont="1">
      <alignment horizontal="center" shrinkToFit="0" vertical="bottom" wrapText="1"/>
    </xf>
    <xf borderId="31" fillId="0" fontId="32" numFmtId="0" xfId="0" applyAlignment="1" applyBorder="1" applyFont="1">
      <alignment horizontal="center" shrinkToFit="0" vertical="bottom" wrapText="1"/>
    </xf>
    <xf borderId="8" fillId="4" fontId="32" numFmtId="0" xfId="0" applyAlignment="1" applyBorder="1" applyFont="1">
      <alignment horizontal="center" shrinkToFit="0" vertical="bottom" wrapText="1"/>
    </xf>
    <xf borderId="34" fillId="4" fontId="32" numFmtId="0" xfId="0" applyAlignment="1" applyBorder="1" applyFont="1">
      <alignment horizontal="center" vertical="center"/>
    </xf>
    <xf borderId="30" fillId="0" fontId="31" numFmtId="0" xfId="0" applyAlignment="1" applyBorder="1" applyFont="1">
      <alignment vertical="bottom"/>
    </xf>
    <xf borderId="8" fillId="4" fontId="31" numFmtId="0" xfId="0" applyAlignment="1" applyBorder="1" applyFont="1">
      <alignment vertical="bottom"/>
    </xf>
    <xf borderId="35" fillId="4" fontId="32" numFmtId="0" xfId="0" applyAlignment="1" applyBorder="1" applyFont="1">
      <alignment horizontal="center" vertical="center"/>
    </xf>
    <xf borderId="8" fillId="4" fontId="32" numFmtId="0" xfId="0" applyAlignment="1" applyBorder="1" applyFont="1">
      <alignment horizontal="center" vertical="center"/>
    </xf>
    <xf borderId="0" fillId="2" fontId="71" numFmtId="0" xfId="0" applyAlignment="1" applyFont="1">
      <alignment horizontal="center" textRotation="90" vertical="center"/>
    </xf>
    <xf borderId="0" fillId="2" fontId="8" numFmtId="0" xfId="0" applyAlignment="1" applyFont="1">
      <alignment horizontal="right" readingOrder="0" shrinkToFit="0" vertical="center" wrapText="1"/>
    </xf>
    <xf borderId="0" fillId="2" fontId="13" numFmtId="0" xfId="0" applyAlignment="1" applyFont="1">
      <alignment vertical="bottom"/>
    </xf>
    <xf borderId="12" fillId="4" fontId="72" numFmtId="0" xfId="0" applyAlignment="1" applyBorder="1" applyFont="1">
      <alignment horizontal="center" readingOrder="0" textRotation="0" vertical="center"/>
    </xf>
    <xf borderId="12" fillId="4" fontId="73" numFmtId="0" xfId="0" applyAlignment="1" applyBorder="1" applyFont="1">
      <alignment horizontal="center" readingOrder="0" shrinkToFit="0" vertical="center" wrapText="1"/>
    </xf>
    <xf borderId="6" fillId="4" fontId="74" numFmtId="0" xfId="0" applyAlignment="1" applyBorder="1" applyFont="1">
      <alignment horizontal="center" shrinkToFit="0" vertical="center" wrapText="1"/>
    </xf>
    <xf borderId="12" fillId="4" fontId="20" numFmtId="0" xfId="0" applyAlignment="1" applyBorder="1" applyFont="1">
      <alignment horizontal="center" readingOrder="0" shrinkToFit="0" vertical="center" wrapText="1"/>
    </xf>
    <xf borderId="12" fillId="4" fontId="75" numFmtId="0" xfId="0" applyAlignment="1" applyBorder="1" applyFont="1">
      <alignment horizontal="center" readingOrder="0" shrinkToFit="0" vertical="center" wrapText="1"/>
    </xf>
    <xf borderId="12" fillId="4" fontId="76" numFmtId="0" xfId="0" applyAlignment="1" applyBorder="1" applyFont="1">
      <alignment horizontal="center" readingOrder="0" shrinkToFit="0" vertical="center" wrapText="1"/>
    </xf>
    <xf borderId="12" fillId="4" fontId="74" numFmtId="0" xfId="0" applyAlignment="1" applyBorder="1" applyFont="1">
      <alignment horizontal="center" shrinkToFit="0" vertical="center" wrapText="1"/>
    </xf>
    <xf borderId="12" fillId="4" fontId="74" numFmtId="0" xfId="0" applyAlignment="1" applyBorder="1" applyFont="1">
      <alignment horizontal="center" shrinkToFit="0" textRotation="0" vertical="center" wrapText="1"/>
    </xf>
    <xf borderId="0" fillId="2" fontId="8" numFmtId="1" xfId="0" applyAlignment="1" applyFont="1" applyNumberFormat="1">
      <alignment horizontal="center" readingOrder="0" shrinkToFit="0" vertical="center" wrapText="1"/>
    </xf>
    <xf borderId="12" fillId="4" fontId="71" numFmtId="0" xfId="0" applyAlignment="1" applyBorder="1" applyFont="1">
      <alignment horizontal="center" readingOrder="0" shrinkToFit="0" textRotation="0" vertical="center" wrapText="1"/>
    </xf>
    <xf borderId="12" fillId="4" fontId="74" numFmtId="0" xfId="0" applyAlignment="1" applyBorder="1" applyFont="1">
      <alignment horizontal="center" readingOrder="0" shrinkToFit="0" textRotation="0" vertical="center" wrapText="1"/>
    </xf>
    <xf borderId="12" fillId="4" fontId="77" numFmtId="0" xfId="0" applyAlignment="1" applyBorder="1" applyFont="1">
      <alignment horizontal="center" readingOrder="0" shrinkToFit="0" textRotation="0" vertical="center" wrapText="1"/>
    </xf>
    <xf borderId="1" fillId="4" fontId="33" numFmtId="0" xfId="0" applyAlignment="1" applyBorder="1" applyFont="1">
      <alignment horizontal="center" readingOrder="0" vertical="center"/>
    </xf>
    <xf borderId="1" fillId="2" fontId="35" numFmtId="0" xfId="0" applyAlignment="1" applyBorder="1" applyFont="1">
      <alignment horizontal="center" readingOrder="0" vertical="center"/>
    </xf>
    <xf borderId="11" fillId="2" fontId="78" numFmtId="0" xfId="0" applyAlignment="1" applyBorder="1" applyFont="1">
      <alignment horizontal="center" readingOrder="0" vertical="center"/>
    </xf>
    <xf borderId="11" fillId="2" fontId="78" numFmtId="0" xfId="0" applyAlignment="1" applyBorder="1" applyFont="1">
      <alignment horizontal="center" readingOrder="0"/>
    </xf>
    <xf borderId="1" fillId="2" fontId="79" numFmtId="0" xfId="0" applyAlignment="1" applyBorder="1" applyFont="1">
      <alignment horizontal="center" readingOrder="0" vertical="center"/>
    </xf>
    <xf borderId="11" fillId="2" fontId="35" numFmtId="171" xfId="0" applyAlignment="1" applyBorder="1" applyFont="1" applyNumberFormat="1">
      <alignment horizontal="center" vertical="center"/>
    </xf>
    <xf borderId="4" fillId="2" fontId="72" numFmtId="0" xfId="0" applyAlignment="1" applyBorder="1" applyFont="1">
      <alignment horizontal="center" readingOrder="0" textRotation="90" vertical="center"/>
    </xf>
    <xf borderId="0" fillId="4" fontId="5" numFmtId="0" xfId="0" applyAlignment="1" applyFont="1">
      <alignment readingOrder="0"/>
    </xf>
    <xf borderId="0" fillId="4" fontId="34" numFmtId="10" xfId="0" applyAlignment="1" applyFont="1" applyNumberFormat="1">
      <alignment horizontal="center"/>
    </xf>
    <xf borderId="5" fillId="4" fontId="5" numFmtId="0" xfId="0" applyBorder="1" applyFont="1"/>
    <xf borderId="7" fillId="4" fontId="5" numFmtId="0" xfId="0" applyAlignment="1" applyBorder="1" applyFont="1">
      <alignment readingOrder="0"/>
    </xf>
    <xf borderId="7" fillId="4" fontId="5" numFmtId="0" xfId="0" applyBorder="1" applyFont="1"/>
    <xf borderId="7" fillId="4" fontId="34" numFmtId="10" xfId="0" applyAlignment="1" applyBorder="1" applyFont="1" applyNumberFormat="1">
      <alignment horizontal="center"/>
    </xf>
    <xf borderId="8" fillId="4" fontId="5" numFmtId="0" xfId="0" applyBorder="1" applyFont="1"/>
    <xf borderId="0" fillId="4" fontId="11" numFmtId="0" xfId="0" applyAlignment="1" applyFont="1">
      <alignment horizontal="center" shrinkToFit="0" vertical="center" wrapText="1"/>
    </xf>
    <xf borderId="12" fillId="2" fontId="9" numFmtId="0" xfId="0" applyAlignment="1" applyBorder="1" applyFont="1">
      <alignment horizontal="center" readingOrder="0" shrinkToFit="0" vertical="center" wrapText="1"/>
    </xf>
    <xf borderId="12" fillId="4" fontId="20" numFmtId="0" xfId="0" applyAlignment="1" applyBorder="1" applyFont="1">
      <alignment horizontal="center" readingOrder="0" shrinkToFit="0" vertical="center" wrapText="1"/>
    </xf>
    <xf borderId="11" fillId="2" fontId="9" numFmtId="0" xfId="0" applyAlignment="1" applyBorder="1" applyFont="1">
      <alignment horizontal="center" readingOrder="0" shrinkToFit="0" vertical="center" wrapText="1"/>
    </xf>
    <xf borderId="11" fillId="4" fontId="8" numFmtId="0" xfId="0" applyAlignment="1" applyBorder="1" applyFont="1">
      <alignment horizontal="center" readingOrder="0" shrinkToFit="0" vertical="center" wrapText="1"/>
    </xf>
    <xf borderId="11" fillId="4" fontId="8" numFmtId="1" xfId="0" applyAlignment="1" applyBorder="1" applyFont="1" applyNumberFormat="1">
      <alignment horizontal="center" readingOrder="0" shrinkToFit="0" vertical="center" wrapText="1"/>
    </xf>
    <xf borderId="5" fillId="4" fontId="8" numFmtId="0" xfId="0" applyAlignment="1" applyBorder="1" applyFont="1">
      <alignment horizontal="center" readingOrder="0" shrinkToFit="0" vertical="center" wrapText="1"/>
    </xf>
    <xf borderId="1" fillId="4" fontId="8" numFmtId="0" xfId="0" applyAlignment="1" applyBorder="1" applyFont="1">
      <alignment horizontal="center" readingOrder="0" shrinkToFit="0" vertical="center" wrapText="1"/>
    </xf>
    <xf borderId="11" fillId="4" fontId="8" numFmtId="1" xfId="0" applyAlignment="1" applyBorder="1" applyFont="1" applyNumberFormat="1">
      <alignment horizontal="center" readingOrder="0" shrinkToFit="0" vertical="center" wrapText="1"/>
    </xf>
    <xf borderId="11" fillId="4" fontId="8" numFmtId="0" xfId="0" applyAlignment="1" applyBorder="1" applyFont="1">
      <alignment horizontal="center" readingOrder="0" shrinkToFit="0" vertical="center" wrapText="1"/>
    </xf>
    <xf borderId="0" fillId="4" fontId="21" numFmtId="0" xfId="0" applyAlignment="1" applyFont="1">
      <alignment horizontal="center" shrinkToFit="0" vertical="center" wrapText="1"/>
    </xf>
    <xf borderId="0" fillId="4" fontId="11" numFmtId="0" xfId="0" applyAlignment="1" applyFont="1">
      <alignment horizontal="center" readingOrder="0" shrinkToFit="0" vertical="center" wrapText="1"/>
    </xf>
    <xf borderId="0" fillId="4" fontId="30" numFmtId="0" xfId="0" applyAlignment="1" applyFont="1">
      <alignment horizontal="center" shrinkToFit="0" vertical="center" wrapText="1"/>
    </xf>
    <xf borderId="0" fillId="4" fontId="21" numFmtId="0" xfId="0" applyAlignment="1" applyFont="1">
      <alignment horizontal="center" readingOrder="0" shrinkToFit="0" vertical="center" wrapText="1"/>
    </xf>
    <xf borderId="15" fillId="2" fontId="12" numFmtId="165" xfId="0" applyAlignment="1" applyBorder="1" applyFont="1" applyNumberFormat="1">
      <alignment horizontal="center" readingOrder="0" vertical="center"/>
    </xf>
    <xf borderId="15" fillId="2" fontId="12" numFmtId="0" xfId="0" applyAlignment="1" applyBorder="1" applyFont="1">
      <alignment horizontal="center" readingOrder="0" vertical="center"/>
    </xf>
    <xf borderId="15" fillId="2" fontId="44" numFmtId="0" xfId="0" applyAlignment="1" applyBorder="1" applyFont="1">
      <alignment horizontal="center" vertical="center"/>
    </xf>
    <xf borderId="13" fillId="2" fontId="12" numFmtId="0" xfId="0" applyAlignment="1" applyBorder="1" applyFont="1">
      <alignment horizontal="center" readingOrder="0" vertical="center"/>
    </xf>
    <xf borderId="11" fillId="2" fontId="12" numFmtId="0" xfId="0" applyAlignment="1" applyBorder="1" applyFont="1">
      <alignment horizontal="center" readingOrder="0" shrinkToFit="0" vertical="center" wrapText="1"/>
    </xf>
    <xf borderId="1" fillId="2" fontId="12" numFmtId="0" xfId="0" applyAlignment="1" applyBorder="1" applyFont="1">
      <alignment horizontal="center" readingOrder="0" shrinkToFit="0" vertical="center" wrapText="1"/>
    </xf>
    <xf borderId="14" fillId="2" fontId="47" numFmtId="0" xfId="0" applyAlignment="1" applyBorder="1" applyFont="1">
      <alignment horizontal="center" readingOrder="0" vertical="center"/>
    </xf>
    <xf borderId="9" fillId="2" fontId="23" numFmtId="2" xfId="0" applyAlignment="1" applyBorder="1" applyFont="1" applyNumberFormat="1">
      <alignment horizontal="center" readingOrder="0" shrinkToFit="0" vertical="center" wrapText="1"/>
    </xf>
    <xf borderId="9" fillId="2" fontId="19" numFmtId="1" xfId="0" applyAlignment="1" applyBorder="1" applyFont="1" applyNumberFormat="1">
      <alignment horizontal="center" readingOrder="0" shrinkToFit="0" vertical="center" wrapText="1"/>
    </xf>
    <xf borderId="1" fillId="2" fontId="23" numFmtId="1" xfId="0" applyAlignment="1" applyBorder="1" applyFont="1" applyNumberFormat="1">
      <alignment horizontal="center" readingOrder="0" shrinkToFit="0" vertical="center" wrapText="1"/>
    </xf>
    <xf borderId="9" fillId="2" fontId="23" numFmtId="1" xfId="0" applyAlignment="1" applyBorder="1" applyFont="1" applyNumberFormat="1">
      <alignment horizontal="center" readingOrder="0" shrinkToFit="0" vertical="center" wrapText="1"/>
    </xf>
    <xf borderId="5" fillId="2" fontId="23" numFmtId="1" xfId="0" applyAlignment="1" applyBorder="1" applyFont="1" applyNumberFormat="1">
      <alignment horizontal="center" readingOrder="0" shrinkToFit="0" vertical="center" wrapText="1"/>
    </xf>
    <xf borderId="10" fillId="2" fontId="19" numFmtId="2" xfId="0" applyAlignment="1" applyBorder="1" applyFont="1" applyNumberFormat="1">
      <alignment horizontal="center" readingOrder="0" shrinkToFit="0" vertical="center" wrapText="1"/>
    </xf>
    <xf borderId="6" fillId="2" fontId="23" numFmtId="1" xfId="0" applyAlignment="1" applyBorder="1" applyFont="1" applyNumberFormat="1">
      <alignment horizontal="center" readingOrder="0" shrinkToFit="0" vertical="center" wrapText="1"/>
    </xf>
    <xf borderId="10" fillId="2" fontId="23" numFmtId="1" xfId="0" applyAlignment="1" applyBorder="1" applyFont="1" applyNumberFormat="1">
      <alignment horizontal="center" readingOrder="0" shrinkToFit="0" vertical="center" wrapText="1"/>
    </xf>
    <xf borderId="8" fillId="2" fontId="23" numFmtId="1" xfId="0" applyAlignment="1" applyBorder="1" applyFont="1" applyNumberFormat="1">
      <alignment horizontal="center" readingOrder="0" shrinkToFit="0" vertical="center" wrapText="1"/>
    </xf>
    <xf borderId="11" fillId="2" fontId="23" numFmtId="1" xfId="0" applyAlignment="1" applyBorder="1" applyFont="1" applyNumberFormat="1">
      <alignment horizontal="center" readingOrder="0" shrinkToFit="0" vertical="center" wrapText="1"/>
    </xf>
    <xf borderId="10" fillId="2" fontId="19" numFmtId="1" xfId="0" applyAlignment="1" applyBorder="1" applyFont="1" applyNumberFormat="1">
      <alignment horizontal="center" readingOrder="0" shrinkToFit="0" vertical="center" wrapText="1"/>
    </xf>
    <xf borderId="11" fillId="4" fontId="21" numFmtId="165" xfId="0" applyAlignment="1" applyBorder="1" applyFont="1" applyNumberFormat="1">
      <alignment horizontal="center" readingOrder="0" vertical="center"/>
    </xf>
    <xf borderId="11" fillId="4" fontId="30" numFmtId="0" xfId="0" applyAlignment="1" applyBorder="1" applyFont="1">
      <alignment horizontal="center" readingOrder="0" vertical="center"/>
    </xf>
    <xf borderId="11" fillId="4" fontId="30" numFmtId="2" xfId="0" applyAlignment="1" applyBorder="1" applyFont="1" applyNumberFormat="1">
      <alignment horizontal="center" readingOrder="0" shrinkToFit="0" vertical="center" wrapText="1"/>
    </xf>
    <xf borderId="11" fillId="4" fontId="30" numFmtId="0" xfId="0" applyAlignment="1" applyBorder="1" applyFont="1">
      <alignment horizontal="center" readingOrder="0" shrinkToFit="0" vertical="center" wrapText="1"/>
    </xf>
    <xf borderId="11" fillId="4" fontId="30" numFmtId="10" xfId="0" applyAlignment="1" applyBorder="1" applyFont="1" applyNumberFormat="1">
      <alignment horizontal="center" readingOrder="0" vertical="center"/>
    </xf>
    <xf borderId="11" fillId="4" fontId="30" numFmtId="1" xfId="0" applyAlignment="1" applyBorder="1" applyFont="1" applyNumberFormat="1">
      <alignment horizontal="center" readingOrder="0" shrinkToFit="0" vertical="center" wrapText="1"/>
    </xf>
    <xf borderId="11" fillId="4" fontId="21" numFmtId="0" xfId="0" applyAlignment="1" applyBorder="1" applyFont="1">
      <alignment horizontal="center" readingOrder="0" shrinkToFit="0" vertical="center" wrapText="1"/>
    </xf>
    <xf borderId="10" fillId="4" fontId="30" numFmtId="0" xfId="0" applyAlignment="1" applyBorder="1" applyFont="1">
      <alignment horizontal="center" readingOrder="0" shrinkToFit="0" vertical="center" wrapText="1"/>
    </xf>
    <xf borderId="11" fillId="4" fontId="30" numFmtId="20" xfId="0" applyAlignment="1" applyBorder="1" applyFont="1" applyNumberFormat="1">
      <alignment horizontal="center" readingOrder="0" shrinkToFit="0" vertical="center" wrapText="1"/>
    </xf>
    <xf borderId="11" fillId="4" fontId="21" numFmtId="1" xfId="0" applyAlignment="1" applyBorder="1" applyFont="1" applyNumberFormat="1">
      <alignment horizontal="center" readingOrder="0" shrinkToFit="0" vertical="center" wrapText="1"/>
    </xf>
    <xf borderId="11" fillId="4" fontId="21" numFmtId="165" xfId="0" applyAlignment="1" applyBorder="1" applyFont="1" applyNumberFormat="1">
      <alignment horizontal="center" vertical="center"/>
    </xf>
    <xf borderId="11" fillId="4" fontId="21" numFmtId="1" xfId="0" applyAlignment="1" applyBorder="1" applyFont="1" applyNumberFormat="1">
      <alignment horizontal="center" shrinkToFit="0" vertical="center" wrapText="1"/>
    </xf>
    <xf borderId="12" fillId="2" fontId="23" numFmtId="0" xfId="0" applyAlignment="1" applyBorder="1" applyFont="1">
      <alignment horizontal="center" readingOrder="0" shrinkToFit="0" vertical="center" wrapText="1"/>
    </xf>
    <xf borderId="11" fillId="4" fontId="30" numFmtId="2" xfId="0" applyAlignment="1" applyBorder="1" applyFont="1" applyNumberFormat="1">
      <alignment horizontal="center" shrinkToFit="0" vertical="center" wrapText="1"/>
    </xf>
    <xf borderId="11" fillId="4" fontId="30" numFmtId="10" xfId="0" applyAlignment="1" applyBorder="1" applyFont="1" applyNumberFormat="1">
      <alignment horizontal="center" vertical="center"/>
    </xf>
    <xf borderId="11" fillId="4" fontId="30" numFmtId="1" xfId="0" applyAlignment="1" applyBorder="1" applyFont="1" applyNumberFormat="1">
      <alignment horizontal="center" shrinkToFit="0" vertical="center" wrapText="1"/>
    </xf>
    <xf borderId="13" fillId="4" fontId="21" numFmtId="1" xfId="0" applyAlignment="1" applyBorder="1" applyFont="1" applyNumberFormat="1">
      <alignment horizontal="center" shrinkToFit="0" vertical="center" wrapText="1"/>
    </xf>
    <xf borderId="15" fillId="2" fontId="12" numFmtId="165" xfId="0" applyAlignment="1" applyBorder="1" applyFont="1" applyNumberFormat="1">
      <alignment horizontal="center" readingOrder="0" shrinkToFit="0" vertical="center" wrapText="1"/>
    </xf>
    <xf borderId="13" fillId="2" fontId="12" numFmtId="0" xfId="0" applyAlignment="1" applyBorder="1" applyFont="1">
      <alignment horizontal="center" readingOrder="0" shrinkToFit="0" vertical="center" wrapText="1"/>
    </xf>
    <xf borderId="14" fillId="2" fontId="47" numFmtId="0" xfId="0" applyAlignment="1" applyBorder="1" applyFont="1">
      <alignment horizontal="center" readingOrder="0" shrinkToFit="0" vertical="center" wrapText="1"/>
    </xf>
    <xf borderId="11" fillId="4" fontId="21" numFmtId="165" xfId="0" applyAlignment="1" applyBorder="1" applyFont="1" applyNumberFormat="1">
      <alignment horizontal="center" readingOrder="0" shrinkToFit="0" vertical="center" wrapText="1"/>
    </xf>
    <xf borderId="11" fillId="4" fontId="21" numFmtId="165" xfId="0" applyAlignment="1" applyBorder="1" applyFont="1" applyNumberFormat="1">
      <alignment horizontal="center" shrinkToFit="0" vertical="center" wrapText="1"/>
    </xf>
    <xf borderId="11" fillId="4" fontId="19" numFmtId="0" xfId="0" applyAlignment="1" applyBorder="1" applyFont="1">
      <alignment horizontal="center" readingOrder="0" vertical="center"/>
    </xf>
    <xf borderId="9" fillId="4" fontId="12" numFmtId="0" xfId="0" applyAlignment="1" applyBorder="1" applyFont="1">
      <alignment horizontal="center" readingOrder="0" vertical="center"/>
    </xf>
    <xf borderId="11" fillId="4" fontId="11" numFmtId="165" xfId="0" applyAlignment="1" applyBorder="1" applyFont="1" applyNumberFormat="1">
      <alignment horizontal="center" vertical="center"/>
    </xf>
    <xf borderId="11" fillId="4" fontId="21" numFmtId="49" xfId="0" applyAlignment="1" applyBorder="1" applyFont="1" applyNumberFormat="1">
      <alignment horizontal="center" readingOrder="0" vertical="center"/>
    </xf>
    <xf borderId="11" fillId="4" fontId="28" numFmtId="0" xfId="0" applyAlignment="1" applyBorder="1" applyFont="1">
      <alignment horizontal="center" readingOrder="0" vertical="center"/>
    </xf>
    <xf borderId="11" fillId="4" fontId="34" numFmtId="2" xfId="0" applyAlignment="1" applyBorder="1" applyFont="1" applyNumberFormat="1">
      <alignment horizontal="center" readingOrder="0" vertical="center"/>
    </xf>
    <xf borderId="11" fillId="4" fontId="34" numFmtId="2" xfId="0" applyAlignment="1" applyBorder="1" applyFont="1" applyNumberFormat="1">
      <alignment horizontal="center" vertical="center"/>
    </xf>
    <xf borderId="11" fillId="4" fontId="13" numFmtId="2" xfId="0" applyAlignment="1" applyBorder="1" applyFont="1" applyNumberFormat="1">
      <alignment horizontal="center" vertical="center"/>
    </xf>
    <xf borderId="12" fillId="4" fontId="10" numFmtId="0" xfId="0" applyAlignment="1" applyBorder="1" applyFont="1">
      <alignment horizontal="center" readingOrder="0" shrinkToFit="0" vertical="center" wrapText="1"/>
    </xf>
    <xf borderId="12" fillId="4" fontId="11" numFmtId="164" xfId="0" applyAlignment="1" applyBorder="1" applyFont="1" applyNumberFormat="1">
      <alignment horizontal="center" readingOrder="0" shrinkToFit="0" vertical="center" wrapText="1"/>
    </xf>
    <xf borderId="12" fillId="4" fontId="11" numFmtId="3" xfId="0" applyAlignment="1" applyBorder="1" applyFont="1" applyNumberFormat="1">
      <alignment horizontal="center" readingOrder="0" shrinkToFit="0" vertical="center" wrapText="1"/>
    </xf>
    <xf borderId="11" fillId="2" fontId="10" numFmtId="0" xfId="0" applyAlignment="1" applyBorder="1" applyFont="1">
      <alignment horizontal="center" readingOrder="0" shrinkToFit="0" vertical="center" wrapText="1"/>
    </xf>
    <xf borderId="11" fillId="2" fontId="19" numFmtId="0" xfId="0" applyAlignment="1" applyBorder="1" applyFont="1">
      <alignment horizontal="center" readingOrder="0" shrinkToFit="0" vertical="center" wrapText="1"/>
    </xf>
    <xf borderId="11" fillId="4" fontId="24" numFmtId="0" xfId="0" applyAlignment="1" applyBorder="1" applyFont="1">
      <alignment horizontal="center" readingOrder="0" shrinkToFit="0" vertical="center" wrapText="1"/>
    </xf>
    <xf borderId="12" fillId="4" fontId="24" numFmtId="0" xfId="0" applyAlignment="1" applyBorder="1" applyFont="1">
      <alignment horizontal="left" readingOrder="0" shrinkToFit="0" vertical="center" wrapText="1"/>
    </xf>
    <xf borderId="11" fillId="4" fontId="32" numFmtId="0" xfId="0" applyAlignment="1" applyBorder="1" applyFont="1">
      <alignment horizontal="center" readingOrder="0" shrinkToFit="0" vertical="center" wrapText="1"/>
    </xf>
    <xf borderId="0" fillId="4" fontId="5" numFmtId="0" xfId="0" applyAlignment="1" applyFont="1">
      <alignment shrinkToFit="0" wrapText="1"/>
    </xf>
    <xf borderId="0" fillId="4" fontId="80" numFmtId="0" xfId="0" applyAlignment="1" applyFont="1">
      <alignment horizontal="center" readingOrder="0" vertical="center"/>
    </xf>
    <xf borderId="0" fillId="2" fontId="80" numFmtId="0" xfId="0" applyAlignment="1" applyFont="1">
      <alignment horizontal="center" readingOrder="0" vertical="center"/>
    </xf>
    <xf borderId="0" fillId="2" fontId="80" numFmtId="1" xfId="0" applyAlignment="1" applyFont="1" applyNumberFormat="1">
      <alignment horizontal="center" readingOrder="0" vertical="center"/>
    </xf>
    <xf borderId="0" fillId="2" fontId="81" numFmtId="0" xfId="0" applyAlignment="1" applyFont="1">
      <alignment horizontal="center" readingOrder="0" vertical="center"/>
    </xf>
    <xf borderId="0" fillId="4" fontId="16" numFmtId="0" xfId="0" applyAlignment="1" applyFont="1">
      <alignment horizontal="center" readingOrder="0" vertical="center"/>
    </xf>
    <xf borderId="0" fillId="4" fontId="82" numFmtId="1" xfId="0" applyAlignment="1" applyFont="1" applyNumberFormat="1">
      <alignment horizontal="center" readingOrder="0" vertical="center"/>
    </xf>
    <xf borderId="0" fillId="4" fontId="18" numFmtId="1" xfId="0" applyAlignment="1" applyFont="1" applyNumberFormat="1">
      <alignment horizontal="center" readingOrder="0" vertical="center"/>
    </xf>
    <xf borderId="0" fillId="2" fontId="57" numFmtId="1" xfId="0" applyAlignment="1" applyFont="1" applyNumberFormat="1">
      <alignment horizontal="center" readingOrder="0" vertical="center"/>
    </xf>
    <xf borderId="0" fillId="2" fontId="16" numFmtId="1" xfId="0" applyAlignment="1" applyFont="1" applyNumberFormat="1">
      <alignment horizontal="center" readingOrder="0" vertical="center"/>
    </xf>
    <xf borderId="0" fillId="2" fontId="11" numFmtId="1" xfId="0" applyAlignment="1" applyFont="1" applyNumberFormat="1">
      <alignment horizontal="center" readingOrder="0" vertical="center"/>
    </xf>
    <xf borderId="0" fillId="4" fontId="3" numFmtId="0" xfId="0" applyAlignment="1" applyFont="1">
      <alignment horizontal="center" readingOrder="0" vertical="center"/>
    </xf>
    <xf borderId="0" fillId="4" fontId="18" numFmtId="0" xfId="0" applyAlignment="1" applyFont="1">
      <alignment horizontal="center" readingOrder="0" vertical="center"/>
    </xf>
    <xf borderId="0" fillId="4" fontId="83" numFmtId="0" xfId="0" applyAlignment="1" applyFont="1">
      <alignment horizontal="center" vertical="center"/>
    </xf>
    <xf borderId="0" fillId="4" fontId="83" numFmtId="1" xfId="0" applyAlignment="1" applyFont="1" applyNumberFormat="1">
      <alignment horizontal="center" vertical="center"/>
    </xf>
    <xf borderId="0" fillId="2" fontId="83" numFmtId="1" xfId="0" applyAlignment="1" applyFont="1" applyNumberFormat="1">
      <alignment horizontal="center" vertical="center"/>
    </xf>
    <xf borderId="0" fillId="2" fontId="7" numFmtId="1" xfId="0" applyAlignment="1" applyFont="1" applyNumberFormat="1">
      <alignment horizontal="center" vertical="center"/>
    </xf>
    <xf borderId="0" fillId="2" fontId="83" numFmtId="0" xfId="0" applyAlignment="1" applyFont="1">
      <alignment horizontal="center" readingOrder="0" vertical="center"/>
    </xf>
    <xf borderId="0" fillId="4" fontId="18" numFmtId="49" xfId="0" applyAlignment="1" applyFont="1" applyNumberFormat="1">
      <alignment horizontal="center" readingOrder="0" vertical="center"/>
    </xf>
    <xf borderId="0" fillId="4" fontId="84" numFmtId="2" xfId="0" applyAlignment="1" applyFont="1" applyNumberFormat="1">
      <alignment horizontal="center" readingOrder="0" vertical="center"/>
    </xf>
    <xf borderId="0" fillId="4" fontId="84" numFmtId="0" xfId="0" applyAlignment="1" applyFont="1">
      <alignment horizontal="center" readingOrder="0" vertical="center"/>
    </xf>
    <xf borderId="0" fillId="2" fontId="84" numFmtId="0" xfId="0" applyAlignment="1" applyFont="1">
      <alignment horizontal="center" readingOrder="0" vertical="center"/>
    </xf>
    <xf borderId="0" fillId="2" fontId="84" numFmtId="1" xfId="0" applyAlignment="1" applyFont="1" applyNumberFormat="1">
      <alignment horizontal="center" readingOrder="0" vertical="center"/>
    </xf>
    <xf borderId="0" fillId="2" fontId="28" numFmtId="1" xfId="0" applyAlignment="1" applyFont="1" applyNumberFormat="1">
      <alignment horizontal="center" readingOrder="0" vertical="center"/>
    </xf>
    <xf borderId="0" fillId="4" fontId="85" numFmtId="2" xfId="0" applyAlignment="1" applyFont="1" applyNumberFormat="1">
      <alignment horizontal="center" readingOrder="0" vertical="center"/>
    </xf>
    <xf borderId="0" fillId="2" fontId="85" numFmtId="2" xfId="0" applyAlignment="1" applyFont="1" applyNumberFormat="1">
      <alignment horizontal="center" readingOrder="0" vertical="center"/>
    </xf>
    <xf borderId="0" fillId="2" fontId="85" numFmtId="1" xfId="0" applyAlignment="1" applyFont="1" applyNumberFormat="1">
      <alignment horizontal="center" readingOrder="0" vertical="center"/>
    </xf>
    <xf borderId="0" fillId="2" fontId="86" numFmtId="0" xfId="0" applyAlignment="1" applyFont="1">
      <alignment horizontal="center"/>
    </xf>
    <xf borderId="0" fillId="4" fontId="85" numFmtId="2" xfId="0" applyAlignment="1" applyFont="1" applyNumberFormat="1">
      <alignment horizontal="center" vertical="center"/>
    </xf>
    <xf borderId="0" fillId="2" fontId="85" numFmtId="2" xfId="0" applyAlignment="1" applyFont="1" applyNumberFormat="1">
      <alignment horizontal="center" vertical="center"/>
    </xf>
    <xf borderId="0" fillId="2" fontId="85" numFmtId="1" xfId="0" applyAlignment="1" applyFont="1" applyNumberFormat="1">
      <alignment horizontal="center" vertical="center"/>
    </xf>
    <xf borderId="0" fillId="2" fontId="87" numFmtId="0" xfId="0" applyAlignment="1" applyFont="1">
      <alignment horizontal="center" readingOrder="0" vertical="center"/>
    </xf>
    <xf borderId="0" fillId="2" fontId="86" numFmtId="0" xfId="0" applyAlignment="1" applyFont="1">
      <alignment horizontal="center" vertical="center"/>
    </xf>
    <xf borderId="0" fillId="2" fontId="83" numFmtId="0" xfId="0" applyAlignment="1" applyFont="1">
      <alignment horizontal="center" vertical="center"/>
    </xf>
    <xf borderId="0" fillId="4" fontId="88" numFmtId="2" xfId="0" applyAlignment="1" applyFont="1" applyNumberFormat="1">
      <alignment horizontal="center" vertical="center"/>
    </xf>
    <xf borderId="0" fillId="2" fontId="88" numFmtId="2" xfId="0" applyAlignment="1" applyFont="1" applyNumberFormat="1">
      <alignment horizontal="center" vertical="center"/>
    </xf>
    <xf borderId="0" fillId="2" fontId="88" numFmtId="1" xfId="0" applyAlignment="1" applyFont="1" applyNumberFormat="1">
      <alignment horizontal="center" vertical="center"/>
    </xf>
    <xf borderId="0" fillId="4" fontId="55" numFmtId="0" xfId="0" applyAlignment="1" applyFont="1">
      <alignment horizontal="center" vertical="center"/>
    </xf>
    <xf borderId="0" fillId="2" fontId="13" numFmtId="0" xfId="0" applyFont="1"/>
    <xf borderId="11" fillId="2" fontId="12" numFmtId="0" xfId="0" applyAlignment="1" applyBorder="1" applyFont="1">
      <alignment horizontal="center" vertical="center"/>
    </xf>
    <xf borderId="0" fillId="4" fontId="88" numFmtId="0" xfId="0" applyFont="1"/>
    <xf borderId="0" fillId="4" fontId="3" numFmtId="0" xfId="0" applyAlignment="1" applyFont="1">
      <alignment horizontal="center" vertical="center"/>
    </xf>
    <xf borderId="0" fillId="4" fontId="88" numFmtId="0" xfId="0" applyFont="1"/>
    <xf borderId="11" fillId="4" fontId="89" numFmtId="0" xfId="0" applyAlignment="1" applyBorder="1" applyFont="1">
      <alignment horizontal="center" vertical="center"/>
    </xf>
    <xf borderId="11" fillId="4" fontId="89" numFmtId="0" xfId="0" applyAlignment="1" applyBorder="1" applyFont="1">
      <alignment horizontal="center" readingOrder="0" vertical="center"/>
    </xf>
    <xf borderId="11" fillId="4" fontId="89" numFmtId="1" xfId="0" applyAlignment="1" applyBorder="1" applyFont="1" applyNumberFormat="1">
      <alignment horizontal="center" vertical="center"/>
    </xf>
    <xf borderId="11" fillId="4" fontId="89" numFmtId="166" xfId="0" applyAlignment="1" applyBorder="1" applyFont="1" applyNumberFormat="1">
      <alignment horizontal="center" vertical="center"/>
    </xf>
    <xf borderId="11" fillId="4" fontId="89" numFmtId="0" xfId="0" applyAlignment="1" applyBorder="1" applyFont="1">
      <alignment horizontal="center"/>
    </xf>
    <xf borderId="13" fillId="4" fontId="89" numFmtId="0" xfId="0" applyAlignment="1" applyBorder="1" applyFont="1">
      <alignment horizontal="center"/>
    </xf>
    <xf borderId="13" fillId="4" fontId="89" numFmtId="1" xfId="0" applyAlignment="1" applyBorder="1" applyFont="1" applyNumberFormat="1">
      <alignment horizontal="center"/>
    </xf>
    <xf borderId="11" fillId="4" fontId="89" numFmtId="0" xfId="0" applyAlignment="1" applyBorder="1" applyFont="1">
      <alignment horizontal="center" vertical="center"/>
    </xf>
    <xf borderId="11" fillId="4" fontId="90" numFmtId="0" xfId="0" applyAlignment="1" applyBorder="1" applyFont="1">
      <alignment horizontal="center" vertical="center"/>
    </xf>
    <xf borderId="11" fillId="4" fontId="90" numFmtId="0" xfId="0" applyAlignment="1" applyBorder="1" applyFont="1">
      <alignment horizontal="center" readingOrder="0" vertical="center"/>
    </xf>
    <xf borderId="11" fillId="4" fontId="90" numFmtId="1" xfId="0" applyAlignment="1" applyBorder="1" applyFont="1" applyNumberFormat="1">
      <alignment horizontal="center" vertical="center"/>
    </xf>
    <xf borderId="11" fillId="4" fontId="90" numFmtId="0" xfId="0" applyAlignment="1" applyBorder="1" applyFont="1">
      <alignment horizontal="center" vertical="center"/>
    </xf>
    <xf borderId="11" fillId="4" fontId="13" numFmtId="0" xfId="0" applyAlignment="1" applyBorder="1" applyFont="1">
      <alignment horizontal="center" vertical="center"/>
    </xf>
    <xf borderId="11" fillId="4" fontId="13" numFmtId="0" xfId="0" applyAlignment="1" applyBorder="1" applyFont="1">
      <alignment horizontal="center" vertical="center"/>
    </xf>
    <xf borderId="11" fillId="4" fontId="13" numFmtId="0" xfId="0" applyAlignment="1" applyBorder="1" applyFont="1">
      <alignment horizontal="center" readingOrder="0" vertical="center"/>
    </xf>
    <xf borderId="11" fillId="4" fontId="91" numFmtId="0" xfId="0" applyAlignment="1" applyBorder="1" applyFont="1">
      <alignment horizontal="center" readingOrder="0" vertical="center"/>
    </xf>
    <xf borderId="11" fillId="4" fontId="91" numFmtId="1" xfId="0" applyAlignment="1" applyBorder="1" applyFont="1" applyNumberFormat="1">
      <alignment horizontal="center" readingOrder="0" vertical="center"/>
    </xf>
    <xf borderId="11" fillId="4" fontId="92" numFmtId="0" xfId="0" applyAlignment="1" applyBorder="1" applyFont="1">
      <alignment horizontal="center" vertical="bottom"/>
    </xf>
    <xf borderId="13" fillId="4" fontId="92" numFmtId="0" xfId="0" applyAlignment="1" applyBorder="1" applyFont="1">
      <alignment horizontal="center" vertical="bottom"/>
    </xf>
    <xf borderId="13" fillId="4" fontId="92" numFmtId="1" xfId="0" applyAlignment="1" applyBorder="1" applyFont="1" applyNumberFormat="1">
      <alignment horizontal="center" vertical="bottom"/>
    </xf>
    <xf borderId="11" fillId="4" fontId="13" numFmtId="0" xfId="0" applyAlignment="1" applyBorder="1" applyFont="1">
      <alignment horizontal="center"/>
    </xf>
    <xf borderId="13" fillId="4" fontId="13" numFmtId="0" xfId="0" applyAlignment="1" applyBorder="1" applyFont="1">
      <alignment horizontal="center"/>
    </xf>
    <xf borderId="13" fillId="4" fontId="13" numFmtId="1" xfId="0" applyAlignment="1" applyBorder="1" applyFont="1" applyNumberFormat="1">
      <alignment horizontal="center"/>
    </xf>
    <xf borderId="11" fillId="4" fontId="31" numFmtId="0" xfId="0" applyAlignment="1" applyBorder="1" applyFont="1">
      <alignment horizontal="center" vertical="bottom"/>
    </xf>
    <xf borderId="11" fillId="4" fontId="31" numFmtId="1" xfId="0" applyAlignment="1" applyBorder="1" applyFont="1" applyNumberFormat="1">
      <alignment horizontal="center" vertical="bottom"/>
    </xf>
    <xf borderId="11" fillId="4" fontId="31" numFmtId="0" xfId="0" applyAlignment="1" applyBorder="1" applyFont="1">
      <alignment horizontal="center" readingOrder="0" vertical="bottom"/>
    </xf>
    <xf borderId="11" fillId="4" fontId="13" numFmtId="1" xfId="0" applyAlignment="1" applyBorder="1" applyFont="1" applyNumberFormat="1">
      <alignment horizontal="center" readingOrder="0" vertical="center"/>
    </xf>
    <xf borderId="11" fillId="4" fontId="93" numFmtId="0" xfId="0" applyAlignment="1" applyBorder="1" applyFont="1">
      <alignment horizontal="center"/>
    </xf>
    <xf borderId="13" fillId="4" fontId="93" numFmtId="0" xfId="0" applyAlignment="1" applyBorder="1" applyFont="1">
      <alignment horizontal="center"/>
    </xf>
    <xf borderId="13" fillId="4" fontId="93" numFmtId="1" xfId="0" applyAlignment="1" applyBorder="1" applyFont="1" applyNumberFormat="1">
      <alignment horizontal="center"/>
    </xf>
    <xf borderId="11" fillId="4" fontId="31" numFmtId="0" xfId="0" applyAlignment="1" applyBorder="1" applyFont="1">
      <alignment horizontal="center"/>
    </xf>
    <xf borderId="13" fillId="4" fontId="31" numFmtId="0" xfId="0" applyAlignment="1" applyBorder="1" applyFont="1">
      <alignment horizontal="center"/>
    </xf>
    <xf borderId="13" fillId="4" fontId="31" numFmtId="1" xfId="0" applyAlignment="1" applyBorder="1" applyFont="1" applyNumberFormat="1">
      <alignment horizontal="center"/>
    </xf>
    <xf borderId="10" fillId="4" fontId="31" numFmtId="0" xfId="0" applyAlignment="1" applyBorder="1" applyFont="1">
      <alignment horizontal="center"/>
    </xf>
    <xf borderId="8" fillId="4" fontId="31" numFmtId="0" xfId="0" applyAlignment="1" applyBorder="1" applyFont="1">
      <alignment horizontal="center"/>
    </xf>
    <xf borderId="8" fillId="4" fontId="31" numFmtId="1" xfId="0" applyAlignment="1" applyBorder="1" applyFont="1" applyNumberFormat="1">
      <alignment horizontal="center"/>
    </xf>
    <xf borderId="11" fillId="4" fontId="31" numFmtId="0" xfId="0" applyAlignment="1" applyBorder="1" applyFont="1">
      <alignment horizontal="center"/>
    </xf>
    <xf borderId="13" fillId="4" fontId="31" numFmtId="0" xfId="0" applyAlignment="1" applyBorder="1" applyFont="1">
      <alignment horizontal="center"/>
    </xf>
    <xf borderId="8" fillId="4" fontId="31" numFmtId="0" xfId="0" applyAlignment="1" applyBorder="1" applyFont="1">
      <alignment horizontal="center" vertical="bottom"/>
    </xf>
    <xf borderId="11" fillId="4" fontId="94" numFmtId="0" xfId="0" applyAlignment="1" applyBorder="1" applyFont="1">
      <alignment horizontal="center" vertical="bottom"/>
    </xf>
    <xf borderId="13" fillId="4" fontId="31" numFmtId="0" xfId="0" applyAlignment="1" applyBorder="1" applyFont="1">
      <alignment horizontal="center" vertical="bottom"/>
    </xf>
    <xf borderId="11" fillId="4" fontId="95" numFmtId="0" xfId="0" applyAlignment="1" applyBorder="1" applyFont="1">
      <alignment horizontal="center" vertical="bottom"/>
    </xf>
    <xf borderId="11" fillId="4" fontId="95" numFmtId="1" xfId="0" applyAlignment="1" applyBorder="1" applyFont="1" applyNumberFormat="1">
      <alignment horizontal="center" vertical="bottom"/>
    </xf>
    <xf borderId="11" fillId="4" fontId="96" numFmtId="0" xfId="0" applyAlignment="1" applyBorder="1" applyFont="1">
      <alignment horizontal="center" vertical="bottom"/>
    </xf>
    <xf borderId="11" fillId="4" fontId="96" numFmtId="1" xfId="0" applyAlignment="1" applyBorder="1" applyFont="1" applyNumberFormat="1">
      <alignment horizontal="center" vertical="bottom"/>
    </xf>
    <xf borderId="0" fillId="0" fontId="94" numFmtId="0" xfId="0" applyAlignment="1" applyFont="1">
      <alignment vertical="bottom"/>
    </xf>
    <xf borderId="11" fillId="4" fontId="31" numFmtId="0" xfId="0" applyAlignment="1" applyBorder="1" applyFont="1">
      <alignment horizontal="center" readingOrder="0"/>
    </xf>
    <xf borderId="11" fillId="4" fontId="31" numFmtId="1" xfId="0" applyAlignment="1" applyBorder="1" applyFont="1" applyNumberFormat="1">
      <alignment horizontal="center"/>
    </xf>
    <xf borderId="11" fillId="4" fontId="13" numFmtId="1" xfId="0" applyAlignment="1" applyBorder="1" applyFont="1" applyNumberFormat="1">
      <alignment horizontal="center" vertical="center"/>
    </xf>
    <xf borderId="0" fillId="4" fontId="13" numFmtId="1" xfId="0" applyAlignment="1" applyFont="1" applyNumberFormat="1">
      <alignment horizontal="center" vertical="center"/>
    </xf>
    <xf borderId="0" fillId="2" fontId="97" numFmtId="0" xfId="0" applyAlignment="1" applyFont="1">
      <alignment horizontal="center" vertical="center"/>
    </xf>
    <xf borderId="0" fillId="2" fontId="98" numFmtId="0" xfId="0" applyFont="1"/>
    <xf borderId="11" fillId="2" fontId="79" numFmtId="0" xfId="0" applyAlignment="1" applyBorder="1" applyFont="1">
      <alignment horizontal="center" readingOrder="0" vertical="center"/>
    </xf>
    <xf borderId="11" fillId="4" fontId="13" numFmtId="0" xfId="0" applyAlignment="1" applyBorder="1" applyFont="1">
      <alignment horizontal="center" readingOrder="0"/>
    </xf>
    <xf borderId="11" fillId="4" fontId="13" numFmtId="0" xfId="0" applyAlignment="1" applyBorder="1" applyFont="1">
      <alignment horizontal="center" readingOrder="0" shrinkToFit="0" wrapText="1"/>
    </xf>
    <xf borderId="11" fillId="0" fontId="99" numFmtId="0" xfId="0" applyAlignment="1" applyBorder="1" applyFont="1">
      <alignment horizontal="center" readingOrder="0"/>
    </xf>
    <xf borderId="11" fillId="4" fontId="100" numFmtId="0" xfId="0" applyAlignment="1" applyBorder="1" applyFont="1">
      <alignment horizontal="center" readingOrder="0" shrinkToFit="0" wrapText="1"/>
    </xf>
    <xf borderId="13" fillId="4" fontId="31" numFmtId="0" xfId="0" applyAlignment="1" applyBorder="1" applyFont="1">
      <alignment vertical="bottom"/>
    </xf>
    <xf borderId="13" fillId="4" fontId="101" numFmtId="0" xfId="0" applyAlignment="1" applyBorder="1" applyFont="1">
      <alignment horizontal="center" shrinkToFit="0" vertical="bottom" wrapText="1"/>
    </xf>
    <xf borderId="11" fillId="4" fontId="13" numFmtId="0" xfId="0" applyAlignment="1" applyBorder="1" applyFont="1">
      <alignment horizontal="center" shrinkToFit="0" wrapText="1"/>
    </xf>
    <xf borderId="11" fillId="4" fontId="102" numFmtId="0" xfId="0" applyAlignment="1" applyBorder="1" applyFont="1">
      <alignment horizontal="center" readingOrder="0" shrinkToFit="0" vertical="center" wrapText="1"/>
    </xf>
    <xf borderId="11" fillId="4" fontId="103" numFmtId="0" xfId="0" applyAlignment="1" applyBorder="1" applyFont="1">
      <alignment horizontal="center" shrinkToFit="0" wrapText="1"/>
    </xf>
    <xf borderId="0" fillId="2" fontId="88" numFmtId="0" xfId="0" applyAlignment="1" applyFont="1">
      <alignment horizontal="center" vertical="center"/>
    </xf>
    <xf borderId="0" fillId="2" fontId="104" numFmtId="0" xfId="0" applyFont="1"/>
    <xf borderId="0" fillId="2" fontId="104" numFmtId="0" xfId="0" applyAlignment="1" applyFont="1">
      <alignment shrinkToFit="0" wrapText="1"/>
    </xf>
    <xf borderId="11" fillId="2" fontId="79" numFmtId="0" xfId="0" applyAlignment="1" applyBorder="1" applyFont="1">
      <alignment horizontal="center" readingOrder="0" shrinkToFit="0" vertical="center" wrapText="1"/>
    </xf>
    <xf borderId="11" fillId="4" fontId="31" numFmtId="0" xfId="0" applyAlignment="1" applyBorder="1" applyFont="1">
      <alignment horizontal="center" vertical="bottom"/>
    </xf>
    <xf borderId="13" fillId="4" fontId="31" numFmtId="0" xfId="0" applyAlignment="1" applyBorder="1" applyFont="1">
      <alignment horizontal="center" shrinkToFit="0" vertical="bottom" wrapText="1"/>
    </xf>
    <xf borderId="13" fillId="4" fontId="31" numFmtId="0" xfId="0" applyAlignment="1" applyBorder="1" applyFont="1">
      <alignment vertical="bottom"/>
    </xf>
    <xf borderId="10" fillId="4" fontId="31" numFmtId="0" xfId="0" applyAlignment="1" applyBorder="1" applyFont="1">
      <alignment horizontal="center" vertical="bottom"/>
    </xf>
    <xf borderId="8" fillId="4" fontId="31" numFmtId="0" xfId="0" applyAlignment="1" applyBorder="1" applyFont="1">
      <alignment horizontal="center" shrinkToFit="0" vertical="bottom" wrapText="1"/>
    </xf>
    <xf borderId="8" fillId="4" fontId="105" numFmtId="0" xfId="0" applyAlignment="1" applyBorder="1" applyFont="1">
      <alignment horizontal="center" shrinkToFit="0" vertical="bottom" wrapText="1"/>
    </xf>
    <xf borderId="10" fillId="4" fontId="31" numFmtId="0" xfId="0" applyAlignment="1" applyBorder="1" applyFont="1">
      <alignment horizontal="center" vertical="bottom"/>
    </xf>
    <xf borderId="8" fillId="4" fontId="31" numFmtId="0" xfId="0" applyAlignment="1" applyBorder="1" applyFont="1">
      <alignment horizontal="center" shrinkToFit="0" vertical="bottom" wrapText="1"/>
    </xf>
    <xf borderId="10" fillId="4" fontId="93" numFmtId="0" xfId="0" applyAlignment="1" applyBorder="1" applyFont="1">
      <alignment horizontal="center" vertical="bottom"/>
    </xf>
    <xf borderId="11" fillId="4" fontId="93" numFmtId="0" xfId="0" applyAlignment="1" applyBorder="1" applyFont="1">
      <alignment horizontal="center" vertical="bottom"/>
    </xf>
    <xf borderId="13" fillId="4" fontId="93" numFmtId="0" xfId="0" applyAlignment="1" applyBorder="1" applyFont="1">
      <alignment horizontal="center" vertical="bottom"/>
    </xf>
    <xf borderId="3" fillId="4" fontId="106" numFmtId="0" xfId="0" applyAlignment="1" applyBorder="1" applyFont="1">
      <alignment horizontal="center" vertical="bottom"/>
    </xf>
    <xf borderId="8" fillId="4" fontId="93" numFmtId="0" xfId="0" applyAlignment="1" applyBorder="1" applyFont="1">
      <alignment horizontal="center" shrinkToFit="0" vertical="bottom" wrapText="1"/>
    </xf>
    <xf borderId="7" fillId="4" fontId="93" numFmtId="0" xfId="0" applyAlignment="1" applyBorder="1" applyFont="1">
      <alignment horizontal="center" shrinkToFit="0" vertical="bottom" wrapText="1"/>
    </xf>
    <xf borderId="11" fillId="4" fontId="107" numFmtId="0" xfId="0" applyAlignment="1" applyBorder="1" applyFont="1">
      <alignment horizontal="center" shrinkToFit="0" vertical="bottom" wrapText="1"/>
    </xf>
    <xf borderId="10" fillId="4" fontId="93" numFmtId="0" xfId="0" applyAlignment="1" applyBorder="1" applyFont="1">
      <alignment horizontal="center" vertical="bottom"/>
    </xf>
    <xf borderId="8" fillId="4" fontId="93" numFmtId="0" xfId="0" applyAlignment="1" applyBorder="1" applyFont="1">
      <alignment horizontal="center" shrinkToFit="0" vertical="bottom" wrapText="1"/>
    </xf>
    <xf borderId="8" fillId="4" fontId="108" numFmtId="0" xfId="0" applyAlignment="1" applyBorder="1" applyFont="1">
      <alignment horizontal="center" shrinkToFit="0" vertical="bottom" wrapText="1"/>
    </xf>
    <xf borderId="11" fillId="4" fontId="93" numFmtId="0" xfId="0" applyAlignment="1" applyBorder="1" applyFont="1">
      <alignment horizontal="center" vertical="bottom"/>
    </xf>
    <xf borderId="13" fillId="4" fontId="93" numFmtId="0" xfId="0" applyAlignment="1" applyBorder="1" applyFont="1">
      <alignment horizontal="center" shrinkToFit="0" vertical="bottom" wrapText="1"/>
    </xf>
    <xf borderId="13" fillId="4" fontId="93" numFmtId="0" xfId="0" applyAlignment="1" applyBorder="1" applyFont="1">
      <alignment horizontal="center" vertical="bottom"/>
    </xf>
    <xf borderId="13" fillId="4" fontId="109" numFmtId="0" xfId="0" applyAlignment="1" applyBorder="1" applyFont="1">
      <alignment horizontal="center" vertical="bottom"/>
    </xf>
    <xf borderId="11" fillId="4" fontId="5" numFmtId="0" xfId="0" applyAlignment="1" applyBorder="1" applyFont="1">
      <alignment horizontal="center" readingOrder="0"/>
    </xf>
    <xf borderId="11" fillId="4" fontId="5" numFmtId="0" xfId="0" applyAlignment="1" applyBorder="1" applyFont="1">
      <alignment horizontal="center" readingOrder="0" shrinkToFit="0" wrapText="1"/>
    </xf>
    <xf borderId="11" fillId="4" fontId="110" numFmtId="0" xfId="0" applyAlignment="1" applyBorder="1" applyFont="1">
      <alignment horizontal="center" readingOrder="0"/>
    </xf>
    <xf borderId="13" fillId="4" fontId="31" numFmtId="0" xfId="0" applyAlignment="1" applyBorder="1" applyFont="1">
      <alignment horizontal="center" vertical="bottom"/>
    </xf>
    <xf borderId="13" fillId="4" fontId="111" numFmtId="0" xfId="0" applyAlignment="1" applyBorder="1" applyFont="1">
      <alignment horizontal="center" vertical="bottom"/>
    </xf>
    <xf borderId="13" fillId="4" fontId="112" numFmtId="0" xfId="0" applyAlignment="1" applyBorder="1" applyFont="1">
      <alignment horizontal="center" readingOrder="0" vertical="bottom"/>
    </xf>
    <xf borderId="11" fillId="4" fontId="93" numFmtId="0" xfId="0" applyAlignment="1" applyBorder="1" applyFont="1">
      <alignment horizontal="center" readingOrder="0" vertical="bottom"/>
    </xf>
    <xf borderId="13" fillId="4" fontId="113" numFmtId="0" xfId="0" applyAlignment="1" applyBorder="1" applyFont="1">
      <alignment horizontal="center" vertical="bottom"/>
    </xf>
    <xf borderId="8" fillId="4" fontId="114" numFmtId="0" xfId="0" applyAlignment="1" applyBorder="1" applyFont="1">
      <alignment horizontal="center" shrinkToFit="0" vertical="bottom" wrapText="1"/>
    </xf>
    <xf borderId="11" fillId="4" fontId="115" numFmtId="0" xfId="0" applyAlignment="1" applyBorder="1" applyFont="1">
      <alignment horizontal="center" vertical="bottom"/>
    </xf>
    <xf borderId="13" fillId="4" fontId="31" numFmtId="0" xfId="0" applyAlignment="1" applyBorder="1" applyFont="1">
      <alignment horizontal="center" shrinkToFit="0" vertical="bottom" wrapText="1"/>
    </xf>
    <xf borderId="11" fillId="0" fontId="116" numFmtId="0" xfId="0" applyAlignment="1" applyBorder="1" applyFont="1">
      <alignment horizontal="center" readingOrder="0"/>
    </xf>
    <xf borderId="11" fillId="4" fontId="117" numFmtId="0" xfId="0" applyAlignment="1" applyBorder="1" applyFont="1">
      <alignment horizontal="center" readingOrder="0"/>
    </xf>
    <xf borderId="11" fillId="0" fontId="115" numFmtId="0" xfId="0" applyAlignment="1" applyBorder="1" applyFont="1">
      <alignment horizontal="center" vertical="bottom"/>
    </xf>
    <xf borderId="11" fillId="0" fontId="118" numFmtId="0" xfId="0" applyAlignment="1" applyBorder="1" applyFont="1">
      <alignment horizontal="center" vertical="bottom"/>
    </xf>
    <xf borderId="11" fillId="4" fontId="119" numFmtId="0" xfId="0" applyAlignment="1" applyBorder="1" applyFont="1">
      <alignment horizontal="center" vertical="bottom"/>
    </xf>
    <xf borderId="11" fillId="0" fontId="31" numFmtId="0" xfId="0" applyAlignment="1" applyBorder="1" applyFont="1">
      <alignment horizontal="center" vertical="bottom"/>
    </xf>
    <xf borderId="11" fillId="4" fontId="31" numFmtId="0" xfId="0" applyAlignment="1" applyBorder="1" applyFont="1">
      <alignment horizontal="center" shrinkToFit="0" vertical="bottom" wrapText="1"/>
    </xf>
    <xf borderId="11" fillId="0" fontId="120" numFmtId="0" xfId="0" applyAlignment="1" applyBorder="1" applyFont="1">
      <alignment horizontal="center" vertical="bottom"/>
    </xf>
    <xf borderId="11" fillId="0" fontId="121" numFmtId="0" xfId="0" applyAlignment="1" applyBorder="1" applyFont="1">
      <alignment horizontal="center" readingOrder="0" vertical="bottom"/>
    </xf>
    <xf borderId="11" fillId="4" fontId="31" numFmtId="0" xfId="0" applyAlignment="1" applyBorder="1" applyFont="1">
      <alignment vertical="bottom"/>
    </xf>
    <xf borderId="11" fillId="4" fontId="5" numFmtId="0" xfId="0" applyAlignment="1" applyBorder="1" applyFont="1">
      <alignment shrinkToFit="0" wrapText="1"/>
    </xf>
    <xf borderId="0" fillId="2" fontId="13" numFmtId="0" xfId="0" applyAlignment="1" applyFont="1">
      <alignment horizontal="center" vertical="center"/>
    </xf>
    <xf borderId="0" fillId="2" fontId="5" numFmtId="0" xfId="0" applyAlignment="1" applyFont="1">
      <alignment horizontal="center" shrinkToFit="0" vertical="center" wrapText="1"/>
    </xf>
    <xf borderId="0" fillId="2" fontId="34" numFmtId="0" xfId="0" applyAlignment="1" applyFont="1">
      <alignment horizontal="center" readingOrder="0" vertical="center"/>
    </xf>
    <xf borderId="11" fillId="2" fontId="122" numFmtId="0" xfId="0" applyAlignment="1" applyBorder="1" applyFont="1">
      <alignment horizontal="center" vertical="center"/>
    </xf>
    <xf borderId="13" fillId="2" fontId="122" numFmtId="0" xfId="0" applyAlignment="1" applyBorder="1" applyFont="1">
      <alignment horizontal="center" vertical="center"/>
    </xf>
    <xf borderId="13" fillId="2" fontId="122" numFmtId="0" xfId="0" applyAlignment="1" applyBorder="1" applyFont="1">
      <alignment horizontal="center" shrinkToFit="0" vertical="center" wrapText="1"/>
    </xf>
    <xf borderId="11" fillId="0" fontId="13" numFmtId="0" xfId="0" applyAlignment="1" applyBorder="1" applyFont="1">
      <alignment horizontal="center" vertical="center"/>
    </xf>
    <xf borderId="11" fillId="0" fontId="31" numFmtId="0" xfId="0" applyAlignment="1" applyBorder="1" applyFont="1">
      <alignment horizontal="center"/>
    </xf>
    <xf borderId="13" fillId="0" fontId="31" numFmtId="0" xfId="0" applyAlignment="1" applyBorder="1" applyFont="1">
      <alignment horizontal="center"/>
    </xf>
    <xf borderId="13" fillId="0" fontId="31" numFmtId="0" xfId="0" applyAlignment="1" applyBorder="1" applyFont="1">
      <alignment horizontal="center" vertical="bottom"/>
    </xf>
    <xf borderId="13" fillId="4" fontId="123" numFmtId="0" xfId="0" applyAlignment="1" applyBorder="1" applyFont="1">
      <alignment horizontal="center" shrinkToFit="0" wrapText="1"/>
    </xf>
    <xf borderId="10" fillId="0" fontId="31" numFmtId="0" xfId="0" applyAlignment="1" applyBorder="1" applyFont="1">
      <alignment horizontal="center"/>
    </xf>
    <xf borderId="8" fillId="0" fontId="31" numFmtId="0" xfId="0" applyAlignment="1" applyBorder="1" applyFont="1">
      <alignment horizontal="center"/>
    </xf>
    <xf borderId="8" fillId="0" fontId="31" numFmtId="0" xfId="0" applyAlignment="1" applyBorder="1" applyFont="1">
      <alignment horizontal="center" readingOrder="0" vertical="bottom"/>
    </xf>
    <xf borderId="8" fillId="4" fontId="124" numFmtId="0" xfId="0" applyAlignment="1" applyBorder="1" applyFont="1">
      <alignment horizontal="center" readingOrder="0" shrinkToFit="0" wrapText="1"/>
    </xf>
    <xf borderId="8" fillId="0" fontId="31" numFmtId="0" xfId="0" applyAlignment="1" applyBorder="1" applyFont="1">
      <alignment horizontal="center" vertical="bottom"/>
    </xf>
    <xf borderId="8" fillId="4" fontId="125" numFmtId="0" xfId="0" applyAlignment="1" applyBorder="1" applyFont="1">
      <alignment horizontal="center" shrinkToFit="0" wrapText="1"/>
    </xf>
    <xf borderId="10" fillId="0" fontId="93" numFmtId="0" xfId="0" applyAlignment="1" applyBorder="1" applyFont="1">
      <alignment horizontal="center"/>
    </xf>
    <xf borderId="10" fillId="0" fontId="13" numFmtId="0" xfId="0" applyAlignment="1" applyBorder="1" applyFont="1">
      <alignment horizontal="center" vertical="center"/>
    </xf>
    <xf borderId="8" fillId="0" fontId="31" numFmtId="0" xfId="0" applyBorder="1" applyFont="1"/>
    <xf borderId="8" fillId="0" fontId="115" numFmtId="0" xfId="0" applyAlignment="1" applyBorder="1" applyFont="1">
      <alignment horizontal="center" vertical="bottom"/>
    </xf>
    <xf borderId="8" fillId="4" fontId="126" numFmtId="0" xfId="0" applyAlignment="1" applyBorder="1" applyFont="1">
      <alignment horizontal="center" readingOrder="0" shrinkToFit="0" wrapText="1"/>
    </xf>
    <xf borderId="8" fillId="0" fontId="93" numFmtId="0" xfId="0" applyAlignment="1" applyBorder="1" applyFont="1">
      <alignment horizontal="center" vertical="bottom"/>
    </xf>
    <xf borderId="8" fillId="4" fontId="127" numFmtId="0" xfId="0" applyAlignment="1" applyBorder="1" applyFont="1">
      <alignment horizontal="center" shrinkToFit="0" wrapText="1"/>
    </xf>
    <xf borderId="8" fillId="4" fontId="128" numFmtId="0" xfId="0" applyAlignment="1" applyBorder="1" applyFont="1">
      <alignment horizontal="center" readingOrder="0" shrinkToFit="0" wrapText="1"/>
    </xf>
    <xf borderId="10" fillId="0" fontId="13" numFmtId="0" xfId="0" applyAlignment="1" applyBorder="1" applyFont="1">
      <alignment horizontal="center" readingOrder="0" vertical="center"/>
    </xf>
    <xf borderId="10" fillId="0" fontId="31" numFmtId="0" xfId="0" applyAlignment="1" applyBorder="1" applyFont="1">
      <alignment horizontal="center" readingOrder="0"/>
    </xf>
    <xf borderId="11" fillId="4" fontId="129" numFmtId="0" xfId="0" applyAlignment="1" applyBorder="1" applyFont="1">
      <alignment horizontal="center" readingOrder="0"/>
    </xf>
    <xf borderId="8" fillId="0" fontId="130" numFmtId="0" xfId="0" applyAlignment="1" applyBorder="1" applyFont="1">
      <alignment horizontal="center" vertical="bottom"/>
    </xf>
    <xf borderId="8" fillId="0" fontId="131" numFmtId="0" xfId="0" applyAlignment="1" applyBorder="1" applyFont="1">
      <alignment horizontal="center" readingOrder="0" vertical="bottom"/>
    </xf>
    <xf borderId="8" fillId="4" fontId="132" numFmtId="0" xfId="0" applyAlignment="1" applyBorder="1" applyFont="1">
      <alignment horizontal="center" readingOrder="0" vertical="bottom"/>
    </xf>
    <xf borderId="8" fillId="4" fontId="133" numFmtId="0" xfId="0" applyAlignment="1" applyBorder="1" applyFont="1">
      <alignment horizontal="center" vertical="bottom"/>
    </xf>
    <xf borderId="8" fillId="0" fontId="93" numFmtId="0" xfId="0" applyAlignment="1" applyBorder="1" applyFont="1">
      <alignment horizontal="center" shrinkToFit="0" wrapText="1"/>
    </xf>
    <xf borderId="8" fillId="4" fontId="134" numFmtId="0" xfId="0" applyAlignment="1" applyBorder="1" applyFont="1">
      <alignment horizontal="center" vertical="bottom"/>
    </xf>
    <xf borderId="8" fillId="0" fontId="31" numFmtId="0" xfId="0" applyAlignment="1" applyBorder="1" applyFont="1">
      <alignment horizontal="center" shrinkToFit="0" wrapText="1"/>
    </xf>
    <xf borderId="8" fillId="4" fontId="135" numFmtId="0" xfId="0" applyAlignment="1" applyBorder="1" applyFont="1">
      <alignment horizontal="center" readingOrder="0" shrinkToFit="0" wrapText="1"/>
    </xf>
    <xf borderId="11" fillId="0" fontId="93" numFmtId="0" xfId="0" applyAlignment="1" applyBorder="1" applyFont="1">
      <alignment horizontal="center" vertical="bottom"/>
    </xf>
    <xf borderId="13" fillId="0" fontId="31" numFmtId="0" xfId="0" applyAlignment="1" applyBorder="1" applyFont="1">
      <alignment vertical="bottom"/>
    </xf>
    <xf borderId="15" fillId="0" fontId="93" numFmtId="0" xfId="0" applyAlignment="1" applyBorder="1" applyFont="1">
      <alignment horizontal="center" vertical="bottom"/>
    </xf>
    <xf borderId="11" fillId="4" fontId="136" numFmtId="0" xfId="0" applyAlignment="1" applyBorder="1" applyFont="1">
      <alignment horizontal="center" vertical="bottom"/>
    </xf>
    <xf borderId="8" fillId="0" fontId="13" numFmtId="0" xfId="0" applyAlignment="1" applyBorder="1" applyFont="1">
      <alignment horizontal="center" readingOrder="0" vertical="center"/>
    </xf>
    <xf borderId="8" fillId="0" fontId="13" numFmtId="0" xfId="0" applyAlignment="1" applyBorder="1" applyFont="1">
      <alignment horizontal="center" vertical="center"/>
    </xf>
    <xf borderId="8" fillId="0" fontId="13" numFmtId="0" xfId="0" applyAlignment="1" applyBorder="1" applyFont="1">
      <alignment horizontal="center" readingOrder="0" shrinkToFit="0" vertical="center" wrapText="1"/>
    </xf>
    <xf borderId="8" fillId="0" fontId="92" numFmtId="0" xfId="0" applyAlignment="1" applyBorder="1" applyFont="1">
      <alignment horizontal="center" readingOrder="0" shrinkToFit="0" vertical="center" wrapText="1"/>
    </xf>
    <xf borderId="8" fillId="4" fontId="137" numFmtId="0" xfId="0" applyAlignment="1" applyBorder="1" applyFont="1">
      <alignment horizontal="center" readingOrder="0" shrinkToFit="0" vertical="center" wrapText="1"/>
    </xf>
    <xf borderId="13" fillId="0" fontId="93" numFmtId="0" xfId="0" applyAlignment="1" applyBorder="1" applyFont="1">
      <alignment horizontal="center"/>
    </xf>
    <xf borderId="13" fillId="0" fontId="31" numFmtId="0" xfId="0" applyBorder="1" applyFont="1"/>
    <xf borderId="13" fillId="0" fontId="93" numFmtId="0" xfId="0" applyAlignment="1" applyBorder="1" applyFont="1">
      <alignment horizontal="center" shrinkToFit="0" wrapText="1"/>
    </xf>
    <xf borderId="13" fillId="4" fontId="138" numFmtId="0" xfId="0" applyAlignment="1" applyBorder="1" applyFont="1">
      <alignment horizontal="center" shrinkToFit="0" wrapText="1"/>
    </xf>
    <xf borderId="8" fillId="4" fontId="139" numFmtId="0" xfId="0" applyAlignment="1" applyBorder="1" applyFont="1">
      <alignment horizontal="center" readingOrder="0" shrinkToFit="0" vertical="center" wrapText="1"/>
    </xf>
    <xf borderId="11" fillId="0" fontId="31" numFmtId="0" xfId="0" applyBorder="1" applyFont="1"/>
    <xf borderId="11" fillId="0" fontId="31" numFmtId="0" xfId="0" applyAlignment="1" applyBorder="1" applyFont="1">
      <alignment horizontal="center" vertical="bottom"/>
    </xf>
    <xf borderId="11" fillId="4" fontId="140" numFmtId="0" xfId="0" applyAlignment="1" applyBorder="1" applyFont="1">
      <alignment horizontal="center" shrinkToFit="0" wrapText="1"/>
    </xf>
    <xf borderId="8" fillId="0" fontId="92" numFmtId="0" xfId="0" applyAlignment="1" applyBorder="1" applyFont="1">
      <alignment horizontal="center" shrinkToFit="0" vertical="center" wrapText="1"/>
    </xf>
    <xf borderId="8" fillId="4" fontId="141" numFmtId="0" xfId="0" applyAlignment="1" applyBorder="1" applyFont="1">
      <alignment horizontal="center" shrinkToFit="0" vertical="center" wrapText="1"/>
    </xf>
    <xf borderId="8" fillId="0" fontId="13" numFmtId="0" xfId="0" applyAlignment="1" applyBorder="1" applyFont="1">
      <alignment horizontal="center" shrinkToFit="0" vertical="center" wrapText="1"/>
    </xf>
    <xf borderId="8" fillId="4" fontId="142" numFmtId="0" xfId="0" applyAlignment="1" applyBorder="1" applyFont="1">
      <alignment horizontal="center" shrinkToFit="0" vertical="center" wrapText="1"/>
    </xf>
    <xf borderId="8" fillId="0" fontId="27" numFmtId="0" xfId="0" applyAlignment="1" applyBorder="1" applyFont="1">
      <alignment horizontal="center" vertical="center"/>
    </xf>
    <xf borderId="0" fillId="4" fontId="5" numFmtId="0" xfId="0" applyAlignment="1" applyFont="1">
      <alignment horizontal="center" readingOrder="0" vertical="center"/>
    </xf>
    <xf borderId="8" fillId="4" fontId="13" numFmtId="0" xfId="0" applyAlignment="1" applyBorder="1" applyFont="1">
      <alignment vertical="center"/>
    </xf>
    <xf borderId="0" fillId="4" fontId="13" numFmtId="0" xfId="0" applyAlignment="1" applyFont="1">
      <alignment horizontal="center" vertical="center"/>
    </xf>
    <xf borderId="8" fillId="0" fontId="13" numFmtId="0" xfId="0" applyAlignment="1" applyBorder="1" applyFont="1">
      <alignment vertical="center"/>
    </xf>
    <xf borderId="8" fillId="0" fontId="13" numFmtId="0" xfId="0" applyAlignment="1" applyBorder="1" applyFont="1">
      <alignment vertical="center"/>
    </xf>
    <xf borderId="8" fillId="4" fontId="13" numFmtId="0" xfId="0" applyAlignment="1" applyBorder="1" applyFont="1">
      <alignment vertical="center"/>
    </xf>
    <xf borderId="11" fillId="4" fontId="5" numFmtId="0" xfId="0" applyAlignment="1" applyBorder="1" applyFont="1">
      <alignment horizontal="center" readingOrder="0" vertical="center"/>
    </xf>
    <xf borderId="11" fillId="4" fontId="5" numFmtId="0" xfId="0" applyAlignment="1" applyBorder="1" applyFont="1">
      <alignment horizontal="center" vertical="center"/>
    </xf>
    <xf borderId="11" fillId="2" fontId="5" numFmtId="0" xfId="0" applyAlignment="1" applyBorder="1" applyFont="1">
      <alignment horizontal="center" vertical="center"/>
    </xf>
    <xf borderId="11" fillId="4" fontId="5" numFmtId="0" xfId="0" applyAlignment="1" applyBorder="1" applyFont="1">
      <alignment horizontal="center" shrinkToFit="0" vertical="center" wrapText="1"/>
    </xf>
    <xf borderId="0" fillId="4" fontId="5" numFmtId="0" xfId="0" applyAlignment="1" applyFont="1">
      <alignment horizontal="center" shrinkToFit="0" vertical="center" wrapText="1"/>
    </xf>
    <xf borderId="4" fillId="4" fontId="8" numFmtId="0" xfId="0" applyAlignment="1" applyBorder="1" applyFont="1">
      <alignment readingOrder="0" shrinkToFit="0" wrapText="1"/>
    </xf>
    <xf borderId="36" fillId="2" fontId="67" numFmtId="0" xfId="0" applyAlignment="1" applyBorder="1" applyFont="1">
      <alignment horizontal="left" readingOrder="0" vertical="top"/>
    </xf>
    <xf borderId="37" fillId="0" fontId="2" numFmtId="0" xfId="0" applyBorder="1" applyFont="1"/>
    <xf borderId="38" fillId="0" fontId="2" numFmtId="0" xfId="0" applyBorder="1" applyFont="1"/>
    <xf borderId="39" fillId="2" fontId="67" numFmtId="0" xfId="0" applyAlignment="1" applyBorder="1" applyFont="1">
      <alignment horizontal="left" readingOrder="0" vertical="top"/>
    </xf>
    <xf borderId="39" fillId="2" fontId="67" numFmtId="170" xfId="0" applyAlignment="1" applyBorder="1" applyFont="1" applyNumberFormat="1">
      <alignment horizontal="left" readingOrder="0" vertical="top"/>
    </xf>
    <xf borderId="39" fillId="2" fontId="68" numFmtId="0" xfId="0" applyAlignment="1" applyBorder="1" applyFont="1">
      <alignment horizontal="left" readingOrder="0" vertical="top"/>
    </xf>
    <xf borderId="36" fillId="2" fontId="69" numFmtId="0" xfId="0" applyAlignment="1" applyBorder="1" applyFont="1">
      <alignment horizontal="center" readingOrder="0" vertical="top"/>
    </xf>
    <xf borderId="39" fillId="2" fontId="69" numFmtId="0" xfId="0" applyAlignment="1" applyBorder="1" applyFont="1">
      <alignment horizontal="center" readingOrder="0" vertical="top"/>
    </xf>
    <xf borderId="39" fillId="2" fontId="1" numFmtId="0" xfId="0" applyAlignment="1" applyBorder="1" applyFont="1">
      <alignment vertical="top"/>
    </xf>
    <xf borderId="0" fillId="3" fontId="68" numFmtId="0" xfId="0" applyAlignment="1" applyFont="1">
      <alignment horizontal="center" readingOrder="0" vertical="top"/>
    </xf>
    <xf borderId="0" fillId="3" fontId="1" numFmtId="0" xfId="0" applyFont="1"/>
  </cellXfs>
  <cellStyles count="1">
    <cellStyle xfId="0" name="Normal" builtinId="0"/>
  </cellStyles>
  <dxfs count="8">
    <dxf>
      <font/>
      <fill>
        <patternFill patternType="solid">
          <fgColor rgb="FFFFF2CC"/>
          <bgColor rgb="FFFFF2CC"/>
        </patternFill>
      </fill>
      <border/>
    </dxf>
    <dxf>
      <font>
        <color rgb="FF000000"/>
      </font>
      <fill>
        <patternFill patternType="solid">
          <fgColor rgb="FF8BE1FC"/>
          <bgColor rgb="FF8BE1FC"/>
        </patternFill>
      </fill>
      <border/>
    </dxf>
    <dxf>
      <font/>
      <fill>
        <patternFill patternType="solid">
          <fgColor rgb="FFF4CCCC"/>
          <bgColor rgb="FFF4CC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4A7D6"/>
          <bgColor rgb="FFB4A7D6"/>
        </patternFill>
      </fill>
      <border/>
    </dxf>
    <dxf>
      <font/>
      <fill>
        <patternFill patternType="solid">
          <fgColor rgb="FFB7E1CD"/>
          <bgColor rgb="FFB7E1CD"/>
        </patternFill>
      </fill>
      <border/>
    </dxf>
    <dxf>
      <font/>
      <fill>
        <patternFill patternType="solid">
          <fgColor rgb="FF8BE1FC"/>
          <bgColor rgb="FF8BE1FC"/>
        </patternFill>
      </fill>
      <border/>
    </dxf>
  </dxfs>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2" Type="http://schemas.openxmlformats.org/officeDocument/2006/relationships/worksheet" Target="worksheets/sheet29.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000000"/>
                </a:solidFill>
                <a:latin typeface="+mn-lt"/>
              </a:defRPr>
            </a:pPr>
            <a:r>
              <a:rPr b="1" i="0">
                <a:solidFill>
                  <a:srgbClr val="000000"/>
                </a:solidFill>
                <a:latin typeface="+mn-lt"/>
              </a:rPr>
              <a:t>Bodyweight Trends</a:t>
            </a:r>
          </a:p>
        </c:rich>
      </c:tx>
      <c:overlay val="0"/>
    </c:title>
    <c:plotArea>
      <c:layout/>
      <c:lineChart>
        <c:varyColors val="0"/>
        <c:ser>
          <c:idx val="0"/>
          <c:order val="0"/>
          <c:spPr>
            <a:ln cmpd="sng">
              <a:solidFill>
                <a:srgbClr val="000000">
                  <a:alpha val="100000"/>
                </a:srgbClr>
              </a:solidFill>
              <a:prstDash val="solid"/>
            </a:ln>
          </c:spPr>
          <c:marker>
            <c:symbol val="circle"/>
            <c:size val="10"/>
            <c:spPr>
              <a:solidFill>
                <a:srgbClr val="000000">
                  <a:alpha val="100000"/>
                </a:srgbClr>
              </a:solidFill>
              <a:ln cmpd="sng">
                <a:solidFill>
                  <a:srgbClr val="000000">
                    <a:alpha val="100000"/>
                  </a:srgbClr>
                </a:solidFill>
              </a:ln>
            </c:spPr>
          </c:marker>
          <c:dPt>
            <c:idx val="0"/>
            <c:marker>
              <c:symbol val="none"/>
            </c:marker>
          </c:dPt>
          <c:dLbls>
            <c:numFmt formatCode="General" sourceLinked="1"/>
            <c:txPr>
              <a:bodyPr/>
              <a:lstStyle/>
              <a:p>
                <a:pPr lvl="0">
                  <a:defRPr>
                    <a:solidFill>
                      <a:srgbClr val="000000"/>
                    </a:solidFill>
                  </a:defRPr>
                </a:pPr>
              </a:p>
            </c:txPr>
            <c:showLegendKey val="0"/>
            <c:showVal val="1"/>
            <c:showCatName val="0"/>
            <c:showSerName val="0"/>
            <c:showPercent val="0"/>
            <c:showBubbleSize val="0"/>
          </c:dLbls>
          <c:cat>
            <c:strRef>
              <c:f>'Coaching Roadmap'!$F$22:$F$117</c:f>
            </c:strRef>
          </c:cat>
          <c:val>
            <c:numRef>
              <c:f>'Coaching Roadmap'!$AA$22:$AA$117</c:f>
              <c:numCache/>
            </c:numRef>
          </c:val>
          <c:smooth val="0"/>
        </c:ser>
        <c:axId val="439767197"/>
        <c:axId val="1319857346"/>
      </c:lineChart>
      <c:catAx>
        <c:axId val="4397671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rgbClr val="000000"/>
                </a:solidFill>
                <a:latin typeface="+mn-lt"/>
              </a:defRPr>
            </a:pPr>
          </a:p>
        </c:txPr>
        <c:crossAx val="1319857346"/>
      </c:catAx>
      <c:valAx>
        <c:axId val="1319857346"/>
        <c:scaling>
          <c:orientation val="minMax"/>
          <c:max val="150.0"/>
        </c:scaling>
        <c:delete val="0"/>
        <c:axPos val="l"/>
        <c:majorGridlines>
          <c:spPr>
            <a:ln>
              <a:solidFill>
                <a:srgbClr val="000000"/>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439767197"/>
      </c:valAx>
    </c:plotArea>
    <c:legend>
      <c:legendPos val="r"/>
      <c:overlay val="0"/>
      <c:txPr>
        <a:bodyPr/>
        <a:lstStyle/>
        <a:p>
          <a:pPr lvl="0">
            <a:defRPr b="0">
              <a:solidFill>
                <a:srgbClr val="000000"/>
              </a:solidFill>
              <a:latin typeface="+mn-lt"/>
            </a:defRPr>
          </a:pPr>
        </a:p>
      </c:txPr>
    </c:legend>
    <c:plotVisOnly val="1"/>
  </c:chart>
  <c:spPr>
    <a:solidFill>
      <a:srgbClr val="1A80A3"/>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UMBILICAL</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Lbls>
            <c:numFmt formatCode="General" sourceLinked="1"/>
            <c:txPr>
              <a:bodyPr/>
              <a:lstStyle/>
              <a:p>
                <a:pPr lvl="0">
                  <a:defRPr/>
                </a:pPr>
              </a:p>
            </c:txPr>
            <c:showLegendKey val="0"/>
            <c:showVal val="1"/>
            <c:showCatName val="0"/>
            <c:showSerName val="0"/>
            <c:showPercent val="0"/>
            <c:showBubbleSize val="0"/>
          </c:dLbls>
          <c:cat>
            <c:strRef>
              <c:f>Measurements!$E$4:$E$51</c:f>
            </c:strRef>
          </c:cat>
          <c:val>
            <c:numRef>
              <c:f>Measurements!$F$4:$F$51</c:f>
              <c:numCache/>
            </c:numRef>
          </c:val>
          <c:smooth val="1"/>
        </c:ser>
        <c:axId val="2033242143"/>
        <c:axId val="1632851336"/>
      </c:lineChart>
      <c:catAx>
        <c:axId val="20332421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632851336"/>
      </c:catAx>
      <c:valAx>
        <c:axId val="1632851336"/>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2033242143"/>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HIPS</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Lbls>
            <c:numFmt formatCode="General" sourceLinked="1"/>
            <c:txPr>
              <a:bodyPr/>
              <a:lstStyle/>
              <a:p>
                <a:pPr lvl="0">
                  <a:defRPr/>
                </a:pPr>
              </a:p>
            </c:txPr>
            <c:showLegendKey val="0"/>
            <c:showVal val="1"/>
            <c:showCatName val="0"/>
            <c:showSerName val="0"/>
            <c:showPercent val="0"/>
            <c:showBubbleSize val="0"/>
          </c:dLbls>
          <c:cat>
            <c:strRef>
              <c:f>Measurements!$E$4:$E$51</c:f>
            </c:strRef>
          </c:cat>
          <c:val>
            <c:numRef>
              <c:f>Measurements!$G$4:$G$51</c:f>
              <c:numCache/>
            </c:numRef>
          </c:val>
          <c:smooth val="1"/>
        </c:ser>
        <c:axId val="2038318132"/>
        <c:axId val="1046848765"/>
      </c:lineChart>
      <c:catAx>
        <c:axId val="20383181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046848765"/>
      </c:catAx>
      <c:valAx>
        <c:axId val="1046848765"/>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2038318132"/>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THIGHS ( LEFT )</a:t>
            </a:r>
          </a:p>
        </c:rich>
      </c:tx>
      <c:layout>
        <c:manualLayout>
          <c:xMode val="edge"/>
          <c:yMode val="edge"/>
          <c:x val="0.020271867612293146"/>
          <c:y val="0.04986979166666667"/>
        </c:manualLayout>
      </c:layout>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Lbls>
            <c:numFmt formatCode="General" sourceLinked="1"/>
            <c:txPr>
              <a:bodyPr/>
              <a:lstStyle/>
              <a:p>
                <a:pPr lvl="0">
                  <a:defRPr/>
                </a:pPr>
              </a:p>
            </c:txPr>
            <c:showLegendKey val="0"/>
            <c:showVal val="1"/>
            <c:showCatName val="0"/>
            <c:showSerName val="0"/>
            <c:showPercent val="0"/>
            <c:showBubbleSize val="0"/>
          </c:dLbls>
          <c:cat>
            <c:strRef>
              <c:f>Measurements!$E$4:$E$51</c:f>
            </c:strRef>
          </c:cat>
          <c:val>
            <c:numRef>
              <c:f>Measurements!$H$4:$H$51</c:f>
              <c:numCache/>
            </c:numRef>
          </c:val>
          <c:smooth val="1"/>
        </c:ser>
        <c:axId val="677508792"/>
        <c:axId val="1093273779"/>
      </c:lineChart>
      <c:catAx>
        <c:axId val="6775087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093273779"/>
      </c:catAx>
      <c:valAx>
        <c:axId val="1093273779"/>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677508792"/>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THIGHS ( RIGHT )</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Lbls>
            <c:numFmt formatCode="General" sourceLinked="1"/>
            <c:txPr>
              <a:bodyPr/>
              <a:lstStyle/>
              <a:p>
                <a:pPr lvl="0">
                  <a:defRPr/>
                </a:pPr>
              </a:p>
            </c:txPr>
            <c:showLegendKey val="0"/>
            <c:showVal val="1"/>
            <c:showCatName val="0"/>
            <c:showSerName val="0"/>
            <c:showPercent val="0"/>
            <c:showBubbleSize val="0"/>
          </c:dLbls>
          <c:cat>
            <c:strRef>
              <c:f>Measurements!$E$4:$E$51</c:f>
            </c:strRef>
          </c:cat>
          <c:val>
            <c:numRef>
              <c:f>Measurements!$I$4:$I$51</c:f>
              <c:numCache/>
            </c:numRef>
          </c:val>
          <c:smooth val="1"/>
        </c:ser>
        <c:axId val="1772937721"/>
        <c:axId val="1819316848"/>
      </c:lineChart>
      <c:catAx>
        <c:axId val="17729377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819316848"/>
      </c:catAx>
      <c:valAx>
        <c:axId val="1819316848"/>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772937721"/>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ARM ( LEFT )</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Lbls>
            <c:numFmt formatCode="General" sourceLinked="1"/>
            <c:txPr>
              <a:bodyPr/>
              <a:lstStyle/>
              <a:p>
                <a:pPr lvl="0">
                  <a:defRPr/>
                </a:pPr>
              </a:p>
            </c:txPr>
            <c:showLegendKey val="0"/>
            <c:showVal val="1"/>
            <c:showCatName val="0"/>
            <c:showSerName val="0"/>
            <c:showPercent val="0"/>
            <c:showBubbleSize val="0"/>
          </c:dLbls>
          <c:cat>
            <c:strRef>
              <c:f>Measurements!$E$4:$E$51</c:f>
            </c:strRef>
          </c:cat>
          <c:val>
            <c:numRef>
              <c:f>Measurements!$J$4:$J$51</c:f>
              <c:numCache/>
            </c:numRef>
          </c:val>
          <c:smooth val="1"/>
        </c:ser>
        <c:axId val="643251124"/>
        <c:axId val="1653082971"/>
      </c:lineChart>
      <c:catAx>
        <c:axId val="6432511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653082971"/>
      </c:catAx>
      <c:valAx>
        <c:axId val="1653082971"/>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643251124"/>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ARM ( RIGHT )</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Lbls>
            <c:numFmt formatCode="General" sourceLinked="1"/>
            <c:txPr>
              <a:bodyPr/>
              <a:lstStyle/>
              <a:p>
                <a:pPr lvl="0">
                  <a:defRPr/>
                </a:pPr>
              </a:p>
            </c:txPr>
            <c:showLegendKey val="0"/>
            <c:showVal val="1"/>
            <c:showCatName val="0"/>
            <c:showSerName val="0"/>
            <c:showPercent val="0"/>
            <c:showBubbleSize val="0"/>
          </c:dLbls>
          <c:cat>
            <c:strRef>
              <c:f>Measurements!$E$4:$E$51</c:f>
            </c:strRef>
          </c:cat>
          <c:val>
            <c:numRef>
              <c:f>Measurements!$K$4:$K$51</c:f>
              <c:numCache/>
            </c:numRef>
          </c:val>
          <c:smooth val="1"/>
        </c:ser>
        <c:axId val="1865308784"/>
        <c:axId val="1879143192"/>
      </c:lineChart>
      <c:catAx>
        <c:axId val="18653087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879143192"/>
      </c:catAx>
      <c:valAx>
        <c:axId val="1879143192"/>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865308784"/>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CHEST</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Lbls>
            <c:numFmt formatCode="General" sourceLinked="1"/>
            <c:txPr>
              <a:bodyPr/>
              <a:lstStyle/>
              <a:p>
                <a:pPr lvl="0">
                  <a:defRPr/>
                </a:pPr>
              </a:p>
            </c:txPr>
            <c:showLegendKey val="0"/>
            <c:showVal val="1"/>
            <c:showCatName val="0"/>
            <c:showSerName val="0"/>
            <c:showPercent val="0"/>
            <c:showBubbleSize val="0"/>
          </c:dLbls>
          <c:cat>
            <c:strRef>
              <c:f>Measurements!$E$4:$E$51</c:f>
            </c:strRef>
          </c:cat>
          <c:val>
            <c:numRef>
              <c:f>Measurements!$L$4:$L$51</c:f>
              <c:numCache/>
            </c:numRef>
          </c:val>
          <c:smooth val="1"/>
        </c:ser>
        <c:axId val="175037419"/>
        <c:axId val="2082885411"/>
      </c:lineChart>
      <c:catAx>
        <c:axId val="1750374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2082885411"/>
      </c:catAx>
      <c:valAx>
        <c:axId val="2082885411"/>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75037419"/>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Body Weight</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Data'!$C$4:$C$61</c:f>
              <c:numCache/>
            </c:numRef>
          </c:val>
          <c:smooth val="1"/>
        </c:ser>
        <c:axId val="785572649"/>
        <c:axId val="1999784480"/>
      </c:lineChart>
      <c:catAx>
        <c:axId val="7855726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999784480"/>
      </c:catAx>
      <c:valAx>
        <c:axId val="1999784480"/>
        <c:scaling>
          <c:orientation val="minMax"/>
          <c:max val="5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785572649"/>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Protein intake</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Data'!$J$4:$J$61</c:f>
              <c:numCache/>
            </c:numRef>
          </c:val>
          <c:smooth val="1"/>
        </c:ser>
        <c:axId val="654564620"/>
        <c:axId val="312838830"/>
      </c:lineChart>
      <c:catAx>
        <c:axId val="6545646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312838830"/>
      </c:catAx>
      <c:valAx>
        <c:axId val="312838830"/>
        <c:scaling>
          <c:orientation val="minMax"/>
          <c:max val="5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654564620"/>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Hunger Levels</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Data'!$O$4:$O$61</c:f>
              <c:numCache/>
            </c:numRef>
          </c:val>
          <c:smooth val="1"/>
        </c:ser>
        <c:axId val="1222280613"/>
        <c:axId val="2001360495"/>
      </c:lineChart>
      <c:catAx>
        <c:axId val="12222806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2001360495"/>
      </c:catAx>
      <c:valAx>
        <c:axId val="2001360495"/>
        <c:scaling>
          <c:orientation val="minMax"/>
          <c:max val="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222280613"/>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Total Weekly Calorie Intake</a:t>
            </a:r>
          </a:p>
        </c:rich>
      </c:tx>
      <c:overlay val="0"/>
    </c:title>
    <c:plotArea>
      <c:layout/>
      <c:lineChart>
        <c:ser>
          <c:idx val="0"/>
          <c:order val="0"/>
          <c:spPr>
            <a:ln cmpd="sng" w="19050">
              <a:solidFill>
                <a:schemeClr val="dk1"/>
              </a:solidFill>
              <a:prstDash val="solid"/>
            </a:ln>
          </c:spPr>
          <c:marker>
            <c:symbol val="circle"/>
            <c:size val="7"/>
            <c:spPr>
              <a:solidFill>
                <a:schemeClr val="dk1"/>
              </a:solidFill>
              <a:ln cmpd="sng">
                <a:solidFill>
                  <a:schemeClr val="dk1"/>
                </a:solidFill>
              </a:ln>
            </c:spPr>
          </c:marker>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Data'!$F$4:$F$61</c:f>
              <c:numCache/>
            </c:numRef>
          </c:val>
          <c:smooth val="1"/>
        </c:ser>
        <c:axId val="542738887"/>
        <c:axId val="57153836"/>
      </c:lineChart>
      <c:catAx>
        <c:axId val="5427388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57153836"/>
      </c:catAx>
      <c:valAx>
        <c:axId val="57153836"/>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542738887"/>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Craving Levels</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Data'!$P$4:$P$61</c:f>
              <c:numCache/>
            </c:numRef>
          </c:val>
          <c:smooth val="1"/>
        </c:ser>
        <c:axId val="1186269220"/>
        <c:axId val="1264674501"/>
      </c:lineChart>
      <c:catAx>
        <c:axId val="11862692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264674501"/>
      </c:catAx>
      <c:valAx>
        <c:axId val="1264674501"/>
        <c:scaling>
          <c:orientation val="minMax"/>
          <c:max val="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186269220"/>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Weekly Steps Average</a:t>
            </a:r>
          </a:p>
        </c:rich>
      </c:tx>
      <c:layout>
        <c:manualLayout>
          <c:xMode val="edge"/>
          <c:yMode val="edge"/>
          <c:x val="0.020205479452054798"/>
          <c:y val="0.04967105263157895"/>
        </c:manualLayout>
      </c:layout>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Data'!$R$4:$R$61</c:f>
              <c:numCache/>
            </c:numRef>
          </c:val>
          <c:smooth val="1"/>
        </c:ser>
        <c:axId val="159389746"/>
        <c:axId val="1457021196"/>
      </c:lineChart>
      <c:catAx>
        <c:axId val="1593897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457021196"/>
      </c:catAx>
      <c:valAx>
        <c:axId val="1457021196"/>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59389746"/>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Total Weekly Cardio Output</a:t>
            </a:r>
          </a:p>
        </c:rich>
      </c:tx>
      <c:layout>
        <c:manualLayout>
          <c:xMode val="edge"/>
          <c:yMode val="edge"/>
          <c:x val="0.020205479452054798"/>
          <c:y val="0.04967105263157895"/>
        </c:manualLayout>
      </c:layout>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Data'!$S$4:$S$61</c:f>
              <c:numCache/>
            </c:numRef>
          </c:val>
          <c:smooth val="1"/>
        </c:ser>
        <c:axId val="1855326426"/>
        <c:axId val="1643021001"/>
      </c:lineChart>
      <c:catAx>
        <c:axId val="18553264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643021001"/>
      </c:catAx>
      <c:valAx>
        <c:axId val="1643021001"/>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855326426"/>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Muscle Soreness</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Data'!$Z$4:$Z$61</c:f>
              <c:numCache/>
            </c:numRef>
          </c:val>
          <c:smooth val="1"/>
        </c:ser>
        <c:axId val="242520746"/>
        <c:axId val="467246521"/>
      </c:lineChart>
      <c:catAx>
        <c:axId val="2425207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467246521"/>
      </c:catAx>
      <c:valAx>
        <c:axId val="467246521"/>
        <c:scaling>
          <c:orientation val="minMax"/>
          <c:max val="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242520746"/>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Energy Levels</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Data'!$AA$4:$AA$61</c:f>
              <c:numCache/>
            </c:numRef>
          </c:val>
          <c:smooth val="1"/>
        </c:ser>
        <c:axId val="95855372"/>
        <c:axId val="94888594"/>
      </c:lineChart>
      <c:catAx>
        <c:axId val="958553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94888594"/>
      </c:catAx>
      <c:valAx>
        <c:axId val="94888594"/>
        <c:scaling>
          <c:orientation val="minMax"/>
          <c:max val="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95855372"/>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Stress Levels</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Data'!$AB$4:$AB$61</c:f>
              <c:numCache/>
            </c:numRef>
          </c:val>
          <c:smooth val="1"/>
        </c:ser>
        <c:axId val="1983015404"/>
        <c:axId val="1092052349"/>
      </c:lineChart>
      <c:catAx>
        <c:axId val="19830154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092052349"/>
      </c:catAx>
      <c:valAx>
        <c:axId val="1092052349"/>
        <c:scaling>
          <c:orientation val="minMax"/>
          <c:max val="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983015404"/>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Sleep Quality Score</a:t>
            </a:r>
          </a:p>
        </c:rich>
      </c:tx>
      <c:layout>
        <c:manualLayout>
          <c:xMode val="edge"/>
          <c:yMode val="edge"/>
          <c:x val="0.020205479452054798"/>
          <c:y val="0.04967105263157895"/>
        </c:manualLayout>
      </c:layout>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Data'!$AI$4:$AI$61</c:f>
              <c:numCache/>
            </c:numRef>
          </c:val>
          <c:smooth val="1"/>
        </c:ser>
        <c:axId val="807514767"/>
        <c:axId val="565260358"/>
      </c:lineChart>
      <c:catAx>
        <c:axId val="8075147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565260358"/>
      </c:catAx>
      <c:valAx>
        <c:axId val="565260358"/>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807514767"/>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Self Sleep Quality Score</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Data'!$AJ$4:$AJ$61</c:f>
              <c:numCache/>
            </c:numRef>
          </c:val>
          <c:smooth val="1"/>
        </c:ser>
        <c:axId val="300440664"/>
        <c:axId val="1344658400"/>
      </c:lineChart>
      <c:catAx>
        <c:axId val="3004406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344658400"/>
      </c:catAx>
      <c:valAx>
        <c:axId val="1344658400"/>
        <c:scaling>
          <c:orientation val="minMax"/>
          <c:max val="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300440664"/>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Motivation To Train</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Data'!$V$4:$V$61</c:f>
              <c:numCache/>
            </c:numRef>
          </c:val>
          <c:smooth val="1"/>
        </c:ser>
        <c:axId val="1589475644"/>
        <c:axId val="1228064601"/>
      </c:lineChart>
      <c:catAx>
        <c:axId val="15894756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228064601"/>
      </c:catAx>
      <c:valAx>
        <c:axId val="1228064601"/>
        <c:scaling>
          <c:orientation val="minMax"/>
          <c:max val="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589475644"/>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Session Performance</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Data'!$W$4:$W$61</c:f>
              <c:numCache/>
            </c:numRef>
          </c:val>
          <c:smooth val="1"/>
        </c:ser>
        <c:axId val="1474947124"/>
        <c:axId val="1403268546"/>
      </c:lineChart>
      <c:catAx>
        <c:axId val="14749471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403268546"/>
      </c:catAx>
      <c:valAx>
        <c:axId val="1403268546"/>
        <c:scaling>
          <c:orientation val="minMax"/>
          <c:max val="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474947124"/>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Session Enjoyment</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Data'!$X$4:$X$61</c:f>
              <c:numCache/>
            </c:numRef>
          </c:val>
          <c:smooth val="1"/>
        </c:ser>
        <c:axId val="1050262466"/>
        <c:axId val="845782828"/>
      </c:lineChart>
      <c:catAx>
        <c:axId val="10502624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845782828"/>
      </c:catAx>
      <c:valAx>
        <c:axId val="845782828"/>
        <c:scaling>
          <c:orientation val="minMax"/>
          <c:max val="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050262466"/>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Fat Intake</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Data'!$K$4:$K$61</c:f>
              <c:numCache/>
            </c:numRef>
          </c:val>
          <c:smooth val="1"/>
        </c:ser>
        <c:axId val="1991122747"/>
        <c:axId val="2123006528"/>
      </c:lineChart>
      <c:catAx>
        <c:axId val="19911227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2123006528"/>
      </c:catAx>
      <c:valAx>
        <c:axId val="2123006528"/>
        <c:scaling>
          <c:orientation val="minMax"/>
          <c:max val="1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991122747"/>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Carb Intake</a:t>
            </a:r>
          </a:p>
        </c:rich>
      </c:tx>
      <c:layout>
        <c:manualLayout>
          <c:xMode val="edge"/>
          <c:yMode val="edge"/>
          <c:x val="0.024119373776908027"/>
          <c:y val="0.04967105263157895"/>
        </c:manualLayout>
      </c:layout>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Data'!$L$4:$L$61</c:f>
              <c:numCache/>
            </c:numRef>
          </c:val>
          <c:smooth val="1"/>
        </c:ser>
        <c:axId val="710537960"/>
        <c:axId val="232703573"/>
      </c:lineChart>
      <c:catAx>
        <c:axId val="7105379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232703573"/>
      </c:catAx>
      <c:valAx>
        <c:axId val="232703573"/>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710537960"/>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Blood Pressure ( SYS )</a:t>
            </a:r>
          </a:p>
        </c:rich>
      </c:tx>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Data'!$AL$4:$AL$61</c:f>
              <c:numCache/>
            </c:numRef>
          </c:val>
          <c:smooth val="1"/>
        </c:ser>
        <c:axId val="1300307945"/>
        <c:axId val="903667715"/>
      </c:lineChart>
      <c:catAx>
        <c:axId val="13003079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903667715"/>
      </c:catAx>
      <c:valAx>
        <c:axId val="903667715"/>
        <c:scaling>
          <c:orientation val="minMax"/>
          <c:max val="10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300307945"/>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Blood Pressure ( DIA )</a:t>
            </a:r>
          </a:p>
        </c:rich>
      </c:tx>
      <c:layout>
        <c:manualLayout>
          <c:xMode val="edge"/>
          <c:yMode val="edge"/>
          <c:x val="0.01223404255319149"/>
          <c:y val="0.024999999999999998"/>
        </c:manualLayout>
      </c:layout>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Data'!$AM$4:$AM$61</c:f>
              <c:numCache/>
            </c:numRef>
          </c:val>
          <c:smooth val="1"/>
        </c:ser>
        <c:axId val="877807093"/>
        <c:axId val="1750855549"/>
      </c:lineChart>
      <c:catAx>
        <c:axId val="8778070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750855549"/>
      </c:catAx>
      <c:valAx>
        <c:axId val="1750855549"/>
        <c:scaling>
          <c:orientation val="minMax"/>
          <c:max val="4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877807093"/>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Resting Heart Rate</a:t>
            </a:r>
          </a:p>
        </c:rich>
      </c:tx>
      <c:layout>
        <c:manualLayout>
          <c:xMode val="edge"/>
          <c:yMode val="edge"/>
          <c:x val="0.01223404255319149"/>
          <c:y val="0.024999999999999998"/>
        </c:manualLayout>
      </c:layout>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Data'!$AN$4:$AN$61</c:f>
              <c:numCache/>
            </c:numRef>
          </c:val>
          <c:smooth val="1"/>
        </c:ser>
        <c:axId val="1402533880"/>
        <c:axId val="254943415"/>
      </c:lineChart>
      <c:catAx>
        <c:axId val="14025338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254943415"/>
      </c:catAx>
      <c:valAx>
        <c:axId val="254943415"/>
        <c:scaling>
          <c:orientation val="minMax"/>
          <c:max val="40.0"/>
        </c:scaling>
        <c:delete val="0"/>
        <c:axPos val="l"/>
        <c:majorGridlines>
          <c:spPr>
            <a:ln>
              <a:solidFill>
                <a:srgbClr val="000000"/>
              </a:solidFill>
            </a:ln>
          </c:spPr>
        </c:majorGridlines>
        <c:minorGridlines>
          <c:spPr>
            <a:ln>
              <a:solidFill>
                <a:srgbClr val="00CCFF"/>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1402533880"/>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Glucose</a:t>
            </a:r>
          </a:p>
        </c:rich>
      </c:tx>
      <c:layout>
        <c:manualLayout>
          <c:xMode val="edge"/>
          <c:yMode val="edge"/>
          <c:x val="0.020205479452054798"/>
          <c:y val="0.04967105263157895"/>
        </c:manualLayout>
      </c:layout>
      <c:overlay val="0"/>
    </c:title>
    <c:plotArea>
      <c:layout/>
      <c:lineChart>
        <c:varyColors val="0"/>
        <c:ser>
          <c:idx val="0"/>
          <c:order val="0"/>
          <c:spPr>
            <a:ln cmpd="sng" w="19050">
              <a:solidFill>
                <a:schemeClr val="dk1"/>
              </a:solidFill>
              <a:prstDash val="solid"/>
            </a:ln>
          </c:spPr>
          <c:marker>
            <c:symbol val="circle"/>
            <c:size val="7"/>
            <c:spPr>
              <a:solidFill>
                <a:schemeClr val="dk1"/>
              </a:solidFill>
              <a:ln cmpd="sng">
                <a:solidFill>
                  <a:schemeClr val="dk1"/>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cat>
            <c:strRef>
              <c:f>'Client Weekly Data'!$B$4:$B$61</c:f>
            </c:strRef>
          </c:cat>
          <c:val>
            <c:numRef>
              <c:f>'Client Weekly Data'!$AO$4:$AO$61</c:f>
              <c:numCache/>
            </c:numRef>
          </c:val>
          <c:smooth val="1"/>
        </c:ser>
        <c:axId val="418823221"/>
        <c:axId val="1430300897"/>
      </c:lineChart>
      <c:catAx>
        <c:axId val="4188232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chemeClr val="dk1"/>
                </a:solidFill>
                <a:latin typeface="+mn-lt"/>
              </a:defRPr>
            </a:pPr>
          </a:p>
        </c:txPr>
        <c:crossAx val="1430300897"/>
      </c:catAx>
      <c:valAx>
        <c:axId val="1430300897"/>
        <c:scaling>
          <c:orientation val="minMax"/>
          <c:max val="0.0"/>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chemeClr val="dk1"/>
                </a:solidFill>
                <a:latin typeface="+mn-lt"/>
              </a:defRPr>
            </a:pPr>
          </a:p>
        </c:txPr>
        <c:crossAx val="418823221"/>
      </c:valAx>
    </c:plotArea>
    <c:legend>
      <c:legendPos val="r"/>
      <c:overlay val="0"/>
      <c:txPr>
        <a:bodyPr/>
        <a:lstStyle/>
        <a:p>
          <a:pPr lvl="0">
            <a:defRPr b="0">
              <a:solidFill>
                <a:schemeClr val="dk1"/>
              </a:solidFill>
              <a:latin typeface="+mn-lt"/>
            </a:defRPr>
          </a:pPr>
        </a:p>
      </c:txPr>
    </c:legend>
    <c:plotVisOnly val="1"/>
  </c:chart>
  <c:spPr>
    <a:solidFill>
      <a:srgbClr val="1A80A3"/>
    </a:solidFill>
  </c:spPr>
</c:chartSpace>
</file>

<file path=xl/drawings/_rels/drawing1.xml.rels><?xml version="1.0" encoding="UTF-8" standalone="yes"?><Relationships xmlns="http://schemas.openxmlformats.org/package/2006/relationships"><Relationship Id="rId1"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jpg"/><Relationship Id="rId3" Type="http://schemas.openxmlformats.org/officeDocument/2006/relationships/image" Target="../media/image2.jpg"/><Relationship Id="rId4" Type="http://schemas.openxmlformats.org/officeDocument/2006/relationships/image" Target="../media/image4.jpg"/><Relationship Id="rId5" Type="http://schemas.openxmlformats.org/officeDocument/2006/relationships/image" Target="../media/image3.jp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6.png"/></Relationships>
</file>

<file path=xl/drawings/_rels/drawing21.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 Id="rId4" Type="http://schemas.openxmlformats.org/officeDocument/2006/relationships/chart" Target="../charts/chart5.xml"/><Relationship Id="rId5" Type="http://schemas.openxmlformats.org/officeDocument/2006/relationships/chart" Target="../charts/chart6.xml"/><Relationship Id="rId6" Type="http://schemas.openxmlformats.org/officeDocument/2006/relationships/chart" Target="../charts/chart7.xml"/><Relationship Id="rId7" Type="http://schemas.openxmlformats.org/officeDocument/2006/relationships/chart" Target="../charts/chart8.xml"/><Relationship Id="rId8" Type="http://schemas.openxmlformats.org/officeDocument/2006/relationships/image" Target="../media/image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png"/></Relationships>
</file>

<file path=xl/drawings/_rels/drawing23.xml.rels><?xml version="1.0" encoding="UTF-8" standalone="yes"?><Relationships xmlns="http://schemas.openxmlformats.org/package/2006/relationships"><Relationship Id="rId1" Type="http://schemas.openxmlformats.org/officeDocument/2006/relationships/image" Target="../media/image7.png"/></Relationships>
</file>

<file path=xl/drawings/_rels/drawing24.xml.rels><?xml version="1.0" encoding="UTF-8" standalone="yes"?><Relationships xmlns="http://schemas.openxmlformats.org/package/2006/relationships"><Relationship Id="rId20" Type="http://schemas.openxmlformats.org/officeDocument/2006/relationships/chart" Target="../charts/chart28.xml"/><Relationship Id="rId11" Type="http://schemas.openxmlformats.org/officeDocument/2006/relationships/chart" Target="../charts/chart19.xml"/><Relationship Id="rId22" Type="http://schemas.openxmlformats.org/officeDocument/2006/relationships/image" Target="../media/image7.png"/><Relationship Id="rId10" Type="http://schemas.openxmlformats.org/officeDocument/2006/relationships/chart" Target="../charts/chart18.xml"/><Relationship Id="rId21" Type="http://schemas.openxmlformats.org/officeDocument/2006/relationships/chart" Target="../charts/chart29.xml"/><Relationship Id="rId13" Type="http://schemas.openxmlformats.org/officeDocument/2006/relationships/chart" Target="../charts/chart21.xml"/><Relationship Id="rId12" Type="http://schemas.openxmlformats.org/officeDocument/2006/relationships/chart" Target="../charts/chart20.xml"/><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 Id="rId4" Type="http://schemas.openxmlformats.org/officeDocument/2006/relationships/chart" Target="../charts/chart12.xml"/><Relationship Id="rId9" Type="http://schemas.openxmlformats.org/officeDocument/2006/relationships/chart" Target="../charts/chart17.xml"/><Relationship Id="rId15" Type="http://schemas.openxmlformats.org/officeDocument/2006/relationships/chart" Target="../charts/chart23.xml"/><Relationship Id="rId14" Type="http://schemas.openxmlformats.org/officeDocument/2006/relationships/chart" Target="../charts/chart22.xml"/><Relationship Id="rId17" Type="http://schemas.openxmlformats.org/officeDocument/2006/relationships/chart" Target="../charts/chart25.xml"/><Relationship Id="rId16" Type="http://schemas.openxmlformats.org/officeDocument/2006/relationships/chart" Target="../charts/chart24.xml"/><Relationship Id="rId5" Type="http://schemas.openxmlformats.org/officeDocument/2006/relationships/chart" Target="../charts/chart13.xml"/><Relationship Id="rId19" Type="http://schemas.openxmlformats.org/officeDocument/2006/relationships/chart" Target="../charts/chart27.xml"/><Relationship Id="rId6" Type="http://schemas.openxmlformats.org/officeDocument/2006/relationships/chart" Target="../charts/chart14.xml"/><Relationship Id="rId18" Type="http://schemas.openxmlformats.org/officeDocument/2006/relationships/chart" Target="../charts/chart26.xml"/><Relationship Id="rId7" Type="http://schemas.openxmlformats.org/officeDocument/2006/relationships/chart" Target="../charts/chart15.xml"/><Relationship Id="rId8" Type="http://schemas.openxmlformats.org/officeDocument/2006/relationships/chart" Target="../charts/chart16.xml"/></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4</xdr:row>
      <xdr:rowOff>85725</xdr:rowOff>
    </xdr:from>
    <xdr:ext cx="8943975" cy="5143500"/>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752475</xdr:colOff>
      <xdr:row>0</xdr:row>
      <xdr:rowOff>9525</xdr:rowOff>
    </xdr:from>
    <xdr:ext cx="828675" cy="9525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xdr:col>
      <xdr:colOff>371475</xdr:colOff>
      <xdr:row>18</xdr:row>
      <xdr:rowOff>19050</xdr:rowOff>
    </xdr:from>
    <xdr:ext cx="13382625" cy="5000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76200</xdr:colOff>
      <xdr:row>0</xdr:row>
      <xdr:rowOff>0</xdr:rowOff>
    </xdr:from>
    <xdr:ext cx="1590675" cy="183832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323850</xdr:colOff>
      <xdr:row>0</xdr:row>
      <xdr:rowOff>57150</xdr:rowOff>
    </xdr:from>
    <xdr:ext cx="1238250" cy="14287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323850</xdr:colOff>
      <xdr:row>1</xdr:row>
      <xdr:rowOff>57150</xdr:rowOff>
    </xdr:from>
    <xdr:ext cx="1238250" cy="14287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9</xdr:row>
      <xdr:rowOff>0</xdr:rowOff>
    </xdr:from>
    <xdr:ext cx="352425" cy="476250"/>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9</xdr:row>
      <xdr:rowOff>0</xdr:rowOff>
    </xdr:from>
    <xdr:ext cx="352425" cy="476250"/>
    <xdr:pic>
      <xdr:nvPicPr>
        <xdr:cNvPr id="0" name="image2.jp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9</xdr:row>
      <xdr:rowOff>0</xdr:rowOff>
    </xdr:from>
    <xdr:ext cx="352425" cy="476250"/>
    <xdr:pic>
      <xdr:nvPicPr>
        <xdr:cNvPr id="0" name="image4.jp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9</xdr:row>
      <xdr:rowOff>0</xdr:rowOff>
    </xdr:from>
    <xdr:ext cx="352425" cy="476250"/>
    <xdr:pic>
      <xdr:nvPicPr>
        <xdr:cNvPr id="0" name="image3.jp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361950</xdr:colOff>
      <xdr:row>0</xdr:row>
      <xdr:rowOff>0</xdr:rowOff>
    </xdr:from>
    <xdr:ext cx="1876425" cy="21621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0</xdr:row>
      <xdr:rowOff>57150</xdr:rowOff>
    </xdr:from>
    <xdr:ext cx="1238250" cy="14287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695325</xdr:colOff>
      <xdr:row>0</xdr:row>
      <xdr:rowOff>0</xdr:rowOff>
    </xdr:from>
    <xdr:ext cx="1238250" cy="14287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0</xdr:row>
      <xdr:rowOff>57150</xdr:rowOff>
    </xdr:from>
    <xdr:ext cx="1943100" cy="22383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476250</xdr:colOff>
      <xdr:row>0</xdr:row>
      <xdr:rowOff>0</xdr:rowOff>
    </xdr:from>
    <xdr:ext cx="2028825" cy="23431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1114425</xdr:colOff>
      <xdr:row>0</xdr:row>
      <xdr:rowOff>38100</xdr:rowOff>
    </xdr:from>
    <xdr:ext cx="1743075" cy="20097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476250</xdr:colOff>
      <xdr:row>0</xdr:row>
      <xdr:rowOff>133350</xdr:rowOff>
    </xdr:from>
    <xdr:ext cx="1666875" cy="19240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1514475</xdr:colOff>
      <xdr:row>0</xdr:row>
      <xdr:rowOff>0</xdr:rowOff>
    </xdr:from>
    <xdr:ext cx="1238250" cy="14287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323850</xdr:colOff>
      <xdr:row>0</xdr:row>
      <xdr:rowOff>57150</xdr:rowOff>
    </xdr:from>
    <xdr:ext cx="1781175" cy="20574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114300</xdr:colOff>
      <xdr:row>0</xdr:row>
      <xdr:rowOff>38100</xdr:rowOff>
    </xdr:from>
    <xdr:ext cx="1857375" cy="21431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0</xdr:row>
      <xdr:rowOff>57150</xdr:rowOff>
    </xdr:from>
    <xdr:ext cx="1238250" cy="14287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0</xdr:row>
      <xdr:rowOff>0</xdr:rowOff>
    </xdr:from>
    <xdr:ext cx="285750" cy="28575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0</xdr:row>
      <xdr:rowOff>0</xdr:rowOff>
    </xdr:from>
    <xdr:ext cx="285750" cy="28575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0</xdr:row>
      <xdr:rowOff>0</xdr:rowOff>
    </xdr:from>
    <xdr:ext cx="285750" cy="28575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8248650</xdr:colOff>
      <xdr:row>0</xdr:row>
      <xdr:rowOff>2000250</xdr:rowOff>
    </xdr:from>
    <xdr:ext cx="8058150" cy="36480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12</xdr:col>
      <xdr:colOff>190500</xdr:colOff>
      <xdr:row>38</xdr:row>
      <xdr:rowOff>38100</xdr:rowOff>
    </xdr:from>
    <xdr:ext cx="8058150" cy="3648075"/>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12</xdr:col>
      <xdr:colOff>8248650</xdr:colOff>
      <xdr:row>12</xdr:row>
      <xdr:rowOff>285750</xdr:rowOff>
    </xdr:from>
    <xdr:ext cx="8058150" cy="3648075"/>
    <xdr:graphicFrame>
      <xdr:nvGraphicFramePr>
        <xdr:cNvPr id="4" name="Chart 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12</xdr:col>
      <xdr:colOff>190500</xdr:colOff>
      <xdr:row>12</xdr:row>
      <xdr:rowOff>285750</xdr:rowOff>
    </xdr:from>
    <xdr:ext cx="8058150" cy="3648075"/>
    <xdr:graphicFrame>
      <xdr:nvGraphicFramePr>
        <xdr:cNvPr id="5" name="Chart 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8201025</xdr:colOff>
      <xdr:row>25</xdr:row>
      <xdr:rowOff>152400</xdr:rowOff>
    </xdr:from>
    <xdr:ext cx="8058150" cy="3648075"/>
    <xdr:graphicFrame>
      <xdr:nvGraphicFramePr>
        <xdr:cNvPr id="6" name="Chart 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190500</xdr:colOff>
      <xdr:row>25</xdr:row>
      <xdr:rowOff>152400</xdr:rowOff>
    </xdr:from>
    <xdr:ext cx="8058150" cy="3648075"/>
    <xdr:graphicFrame>
      <xdr:nvGraphicFramePr>
        <xdr:cNvPr id="7" name="Chart 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12</xdr:col>
      <xdr:colOff>190500</xdr:colOff>
      <xdr:row>0</xdr:row>
      <xdr:rowOff>2000250</xdr:rowOff>
    </xdr:from>
    <xdr:ext cx="8058150" cy="3648075"/>
    <xdr:graphicFrame>
      <xdr:nvGraphicFramePr>
        <xdr:cNvPr id="8" name="Chart 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1209675</xdr:colOff>
      <xdr:row>0</xdr:row>
      <xdr:rowOff>57150</xdr:rowOff>
    </xdr:from>
    <xdr:ext cx="1743075" cy="200977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0</xdr:row>
      <xdr:rowOff>0</xdr:rowOff>
    </xdr:from>
    <xdr:ext cx="285750" cy="28575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838200</xdr:colOff>
      <xdr:row>0</xdr:row>
      <xdr:rowOff>0</xdr:rowOff>
    </xdr:from>
    <xdr:ext cx="1609725" cy="18573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28575</xdr:colOff>
      <xdr:row>9</xdr:row>
      <xdr:rowOff>123825</xdr:rowOff>
    </xdr:from>
    <xdr:ext cx="8058150" cy="3648075"/>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38100</xdr:colOff>
      <xdr:row>11</xdr:row>
      <xdr:rowOff>3362325</xdr:rowOff>
    </xdr:from>
    <xdr:ext cx="8058150" cy="356235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38100</xdr:colOff>
      <xdr:row>21</xdr:row>
      <xdr:rowOff>152400</xdr:rowOff>
    </xdr:from>
    <xdr:ext cx="8058150" cy="3562350"/>
    <xdr:graphicFrame>
      <xdr:nvGraphicFramePr>
        <xdr:cNvPr id="11" name="Chart 1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9</xdr:col>
      <xdr:colOff>0</xdr:colOff>
      <xdr:row>10</xdr:row>
      <xdr:rowOff>4019550</xdr:rowOff>
    </xdr:from>
    <xdr:ext cx="8058150" cy="3543300"/>
    <xdr:graphicFrame>
      <xdr:nvGraphicFramePr>
        <xdr:cNvPr id="12" name="Chart 1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43</xdr:col>
      <xdr:colOff>4010025</xdr:colOff>
      <xdr:row>10</xdr:row>
      <xdr:rowOff>3800475</xdr:rowOff>
    </xdr:from>
    <xdr:ext cx="8058150" cy="3562350"/>
    <xdr:graphicFrame>
      <xdr:nvGraphicFramePr>
        <xdr:cNvPr id="13" name="Chart 1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43</xdr:col>
      <xdr:colOff>4010025</xdr:colOff>
      <xdr:row>9</xdr:row>
      <xdr:rowOff>161925</xdr:rowOff>
    </xdr:from>
    <xdr:ext cx="8058150" cy="3562350"/>
    <xdr:graphicFrame>
      <xdr:nvGraphicFramePr>
        <xdr:cNvPr id="14" name="Chart 1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43</xdr:col>
      <xdr:colOff>4010025</xdr:colOff>
      <xdr:row>46</xdr:row>
      <xdr:rowOff>247650</xdr:rowOff>
    </xdr:from>
    <xdr:ext cx="8058150" cy="3562350"/>
    <xdr:graphicFrame>
      <xdr:nvGraphicFramePr>
        <xdr:cNvPr id="15" name="Chart 1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8</xdr:col>
      <xdr:colOff>38100</xdr:colOff>
      <xdr:row>63</xdr:row>
      <xdr:rowOff>133350</xdr:rowOff>
    </xdr:from>
    <xdr:ext cx="8058150" cy="3562350"/>
    <xdr:graphicFrame>
      <xdr:nvGraphicFramePr>
        <xdr:cNvPr id="16" name="Chart 1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43</xdr:col>
      <xdr:colOff>4019550</xdr:colOff>
      <xdr:row>63</xdr:row>
      <xdr:rowOff>38100</xdr:rowOff>
    </xdr:from>
    <xdr:ext cx="8058150" cy="3562350"/>
    <xdr:graphicFrame>
      <xdr:nvGraphicFramePr>
        <xdr:cNvPr id="17" name="Chart 1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9</xdr:col>
      <xdr:colOff>0</xdr:colOff>
      <xdr:row>85</xdr:row>
      <xdr:rowOff>57150</xdr:rowOff>
    </xdr:from>
    <xdr:ext cx="8058150" cy="3562350"/>
    <xdr:graphicFrame>
      <xdr:nvGraphicFramePr>
        <xdr:cNvPr id="18" name="Chart 1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43</xdr:col>
      <xdr:colOff>4010025</xdr:colOff>
      <xdr:row>130</xdr:row>
      <xdr:rowOff>152400</xdr:rowOff>
    </xdr:from>
    <xdr:ext cx="8058150" cy="3562350"/>
    <xdr:graphicFrame>
      <xdr:nvGraphicFramePr>
        <xdr:cNvPr id="19" name="Chart 1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9</xdr:col>
      <xdr:colOff>28575</xdr:colOff>
      <xdr:row>130</xdr:row>
      <xdr:rowOff>152400</xdr:rowOff>
    </xdr:from>
    <xdr:ext cx="8058150" cy="3562350"/>
    <xdr:graphicFrame>
      <xdr:nvGraphicFramePr>
        <xdr:cNvPr id="20" name="Chart 2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8</xdr:col>
      <xdr:colOff>38100</xdr:colOff>
      <xdr:row>36</xdr:row>
      <xdr:rowOff>152400</xdr:rowOff>
    </xdr:from>
    <xdr:ext cx="8058150" cy="3562350"/>
    <xdr:graphicFrame>
      <xdr:nvGraphicFramePr>
        <xdr:cNvPr id="21" name="Chart 2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43</xdr:col>
      <xdr:colOff>4019550</xdr:colOff>
      <xdr:row>36</xdr:row>
      <xdr:rowOff>133350</xdr:rowOff>
    </xdr:from>
    <xdr:ext cx="8058150" cy="3562350"/>
    <xdr:graphicFrame>
      <xdr:nvGraphicFramePr>
        <xdr:cNvPr id="22" name="Chart 2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9</xdr:col>
      <xdr:colOff>0</xdr:colOff>
      <xdr:row>46</xdr:row>
      <xdr:rowOff>247650</xdr:rowOff>
    </xdr:from>
    <xdr:ext cx="8058150" cy="3562350"/>
    <xdr:graphicFrame>
      <xdr:nvGraphicFramePr>
        <xdr:cNvPr id="23" name="Chart 23"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43</xdr:col>
      <xdr:colOff>4010025</xdr:colOff>
      <xdr:row>11</xdr:row>
      <xdr:rowOff>3276600</xdr:rowOff>
    </xdr:from>
    <xdr:ext cx="8058150" cy="3562350"/>
    <xdr:graphicFrame>
      <xdr:nvGraphicFramePr>
        <xdr:cNvPr id="24" name="Chart 24"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43</xdr:col>
      <xdr:colOff>4019550</xdr:colOff>
      <xdr:row>21</xdr:row>
      <xdr:rowOff>66675</xdr:rowOff>
    </xdr:from>
    <xdr:ext cx="8058150" cy="3562350"/>
    <xdr:graphicFrame>
      <xdr:nvGraphicFramePr>
        <xdr:cNvPr id="25" name="Chart 25" title="Chart"/>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43</xdr:col>
      <xdr:colOff>4019550</xdr:colOff>
      <xdr:row>106</xdr:row>
      <xdr:rowOff>161925</xdr:rowOff>
    </xdr:from>
    <xdr:ext cx="8058150" cy="3562350"/>
    <xdr:graphicFrame>
      <xdr:nvGraphicFramePr>
        <xdr:cNvPr id="26" name="Chart 26" title="Chart"/>
        <xdr:cNvGraphicFramePr/>
      </xdr:nvGraphicFramePr>
      <xdr:xfrm>
        <a:off x="0" y="0"/>
        <a:ext cx="0" cy="0"/>
      </xdr:xfrm>
      <a:graphic>
        <a:graphicData uri="http://schemas.openxmlformats.org/drawingml/2006/chart">
          <c:chart r:id="rId18"/>
        </a:graphicData>
      </a:graphic>
    </xdr:graphicFrame>
    <xdr:clientData fLocksWithSheet="0"/>
  </xdr:oneCellAnchor>
  <xdr:oneCellAnchor>
    <xdr:from>
      <xdr:col>9</xdr:col>
      <xdr:colOff>19050</xdr:colOff>
      <xdr:row>106</xdr:row>
      <xdr:rowOff>171450</xdr:rowOff>
    </xdr:from>
    <xdr:ext cx="8058150" cy="3562350"/>
    <xdr:graphicFrame>
      <xdr:nvGraphicFramePr>
        <xdr:cNvPr id="27" name="Chart 27" title="Chart"/>
        <xdr:cNvGraphicFramePr/>
      </xdr:nvGraphicFramePr>
      <xdr:xfrm>
        <a:off x="0" y="0"/>
        <a:ext cx="0" cy="0"/>
      </xdr:xfrm>
      <a:graphic>
        <a:graphicData uri="http://schemas.openxmlformats.org/drawingml/2006/chart">
          <c:chart r:id="rId19"/>
        </a:graphicData>
      </a:graphic>
    </xdr:graphicFrame>
    <xdr:clientData fLocksWithSheet="0"/>
  </xdr:oneCellAnchor>
  <xdr:oneCellAnchor>
    <xdr:from>
      <xdr:col>43</xdr:col>
      <xdr:colOff>4019550</xdr:colOff>
      <xdr:row>84</xdr:row>
      <xdr:rowOff>200025</xdr:rowOff>
    </xdr:from>
    <xdr:ext cx="8058150" cy="3562350"/>
    <xdr:graphicFrame>
      <xdr:nvGraphicFramePr>
        <xdr:cNvPr id="28" name="Chart 28" title="Chart"/>
        <xdr:cNvGraphicFramePr/>
      </xdr:nvGraphicFramePr>
      <xdr:xfrm>
        <a:off x="0" y="0"/>
        <a:ext cx="0" cy="0"/>
      </xdr:xfrm>
      <a:graphic>
        <a:graphicData uri="http://schemas.openxmlformats.org/drawingml/2006/chart">
          <c:chart r:id="rId20"/>
        </a:graphicData>
      </a:graphic>
    </xdr:graphicFrame>
    <xdr:clientData fLocksWithSheet="0"/>
  </xdr:oneCellAnchor>
  <xdr:oneCellAnchor>
    <xdr:from>
      <xdr:col>42</xdr:col>
      <xdr:colOff>3962400</xdr:colOff>
      <xdr:row>153</xdr:row>
      <xdr:rowOff>190500</xdr:rowOff>
    </xdr:from>
    <xdr:ext cx="8058150" cy="3562350"/>
    <xdr:graphicFrame>
      <xdr:nvGraphicFramePr>
        <xdr:cNvPr id="29" name="Chart 29" title="Chart"/>
        <xdr:cNvGraphicFramePr/>
      </xdr:nvGraphicFramePr>
      <xdr:xfrm>
        <a:off x="0" y="0"/>
        <a:ext cx="0" cy="0"/>
      </xdr:xfrm>
      <a:graphic>
        <a:graphicData uri="http://schemas.openxmlformats.org/drawingml/2006/chart">
          <c:chart r:id="rId21"/>
        </a:graphicData>
      </a:graphic>
    </xdr:graphicFrame>
    <xdr:clientData fLocksWithSheet="0"/>
  </xdr:oneCellAnchor>
  <xdr:oneCellAnchor>
    <xdr:from>
      <xdr:col>19</xdr:col>
      <xdr:colOff>47625</xdr:colOff>
      <xdr:row>0</xdr:row>
      <xdr:rowOff>971550</xdr:rowOff>
    </xdr:from>
    <xdr:ext cx="2286000" cy="2628900"/>
    <xdr:pic>
      <xdr:nvPicPr>
        <xdr:cNvPr id="0" name="image7.png" title="Image"/>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742950</xdr:colOff>
      <xdr:row>0</xdr:row>
      <xdr:rowOff>76200</xdr:rowOff>
    </xdr:from>
    <xdr:ext cx="2095500" cy="24098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409575</xdr:colOff>
      <xdr:row>0</xdr:row>
      <xdr:rowOff>95250</xdr:rowOff>
    </xdr:from>
    <xdr:ext cx="1466850" cy="16859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409575</xdr:colOff>
      <xdr:row>0</xdr:row>
      <xdr:rowOff>95250</xdr:rowOff>
    </xdr:from>
    <xdr:ext cx="1466850" cy="16859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409575</xdr:colOff>
      <xdr:row>0</xdr:row>
      <xdr:rowOff>95250</xdr:rowOff>
    </xdr:from>
    <xdr:ext cx="1190625" cy="13716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381000</xdr:colOff>
      <xdr:row>0</xdr:row>
      <xdr:rowOff>76200</xdr:rowOff>
    </xdr:from>
    <xdr:ext cx="1838325" cy="212407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rebelsport.com.au/p/harbinger-padded-cotton-weightlifting-straps-black-456010.html?gclid=CjwKCAjw4P6oBhBsEiwAKYVkq5ERrMkE963nOR_80llRPkQU911MVyYi2GZTTiVu4m8TmQ3sS4xIyhoC99cQAvD_BwE&amp;gclsrc=aw.ds" TargetMode="External"/><Relationship Id="rId2" Type="http://schemas.openxmlformats.org/officeDocument/2006/relationships/hyperlink" Target="https://www.thewodlife.com.au/products/twl-everyday-knee-sleeves-5mm-7mm-blackout-pair" TargetMode="External"/><Relationship Id="rId3" Type="http://schemas.openxmlformats.org/officeDocument/2006/relationships/hyperlink" Target="https://www.rappd.com/product/6-inch-leather-weight-lifting-belt-rappd/" TargetMode="External"/><Relationship Id="rId4" Type="http://schemas.openxmlformats.org/officeDocument/2006/relationships/hyperlink" Target="https://amzn.to/43kkecY" TargetMode="External"/><Relationship Id="rId5" Type="http://schemas.openxmlformats.org/officeDocument/2006/relationships/hyperlink" Target="https://1mr.shop/collections/cuffs" TargetMode="External"/><Relationship Id="rId6" Type="http://schemas.openxmlformats.org/officeDocument/2006/relationships/hyperlink" Target="https://www.rappd.com/product/6-inch-leather-weight-lifting-belt-rappd/" TargetMode="External"/><Relationship Id="rId7" Type="http://schemas.openxmlformats.org/officeDocument/2006/relationships/hyperlink" Target="https://amzn.to/4eOyEGJ" TargetMode="External"/><Relationship Id="rId8"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1" Type="http://schemas.openxmlformats.org/officeDocument/2006/relationships/hyperlink" Target="https://au.iherb.com/pr/life-extension-super-bio-curcumin-60-vegetarian-capsules/15211?gad_source=1&amp;gclid=CjwKCAjwkuqvBhAQEiwA65XxQOlEUbZK0kV8zNpi331diDNJ3HjVkEviJcY7x3NEQeetDPGoQ56uUxoCUjoQAvD_BwE&amp;gclsrc=aw.ds" TargetMode="External"/><Relationship Id="rId10" Type="http://schemas.openxmlformats.org/officeDocument/2006/relationships/hyperlink" Target="https://shop.5ew.com.au/product/double-wood-tudca-60-capsules/?gad_source=1&amp;gclid=CjwKCAjwnOipBhBQEiwACyGLusNYVDrMvDcB0FHYzo7mgPTcInb8X2tulYZhyj4OjGHAU8HY6r4cORoCqskQAvD_BwE" TargetMode="External"/><Relationship Id="rId13" Type="http://schemas.openxmlformats.org/officeDocument/2006/relationships/hyperlink" Target="https://www.iherb.com/pal/referral/pdp/JQA4720?productId=56187&amp;rcode=JQA4720&amp;utm_medium=appshare" TargetMode="External"/><Relationship Id="rId12" Type="http://schemas.openxmlformats.org/officeDocument/2006/relationships/hyperlink" Target="https://au.iherb.com/pr/now-foods-egcg-green-tea-extract-400-mg-90-veg-capsules/1105?gad_source=1&amp;gclid=Cj0KCQjwxsm3BhDrARIsAMtVz6P2CVizQgU5wFbP-KVDx6YXC4GBJcABLZ90VDP6yxkpD2w22MiR6CIaAv5XEALw_wcB&amp;gclsrc=aw.ds" TargetMode="External"/><Relationship Id="rId1" Type="http://schemas.openxmlformats.org/officeDocument/2006/relationships/hyperlink" Target="https://au.iherb.com/pr/now-foods-melatonin-5-mg-180-veg-capsules/23505" TargetMode="External"/><Relationship Id="rId2" Type="http://schemas.openxmlformats.org/officeDocument/2006/relationships/hyperlink" Target="https://au.iherb.com/pr/now-foods-vitamin-d-3-high-potency-125-mcg-5-000-iu-240-softgels/22335?gclid=Cj0KCQjw7JOpBhCfARIsAL3bobeCoSG9aTHY7Hn_4jhNoQzaaIkOMuz59WKy3KmU6euuqBMXkKu2DskaAmW8EALw_wcB&amp;gclsrc=aw.ds" TargetMode="External"/><Relationship Id="rId3" Type="http://schemas.openxmlformats.org/officeDocument/2006/relationships/hyperlink" Target="https://au.iherb.com/pr/now-foods-adam-superior-men-s-multi-180-softgels/23364" TargetMode="External"/><Relationship Id="rId4" Type="http://schemas.openxmlformats.org/officeDocument/2006/relationships/hyperlink" Target="https://au.iherb.com/pr/solgar-omega-3-epa-dha-triple-strength-950-mg-100-softgels/26738?gclid=Cj0KCQjw7JOpBhCfARIsAL3bobfBI-mulbup_AsGhHmcmpfS0ciwRMHr3Cd3KLnJ7Fq26k0ijb-c9LEaAnHQEALw_wcB&amp;gclsrc=aw.ds" TargetMode="External"/><Relationship Id="rId9" Type="http://schemas.openxmlformats.org/officeDocument/2006/relationships/hyperlink" Target="https://au.iherb.com/pr/now-foods-nac-600-mg-250-veg-capsules/694" TargetMode="External"/><Relationship Id="rId15" Type="http://schemas.openxmlformats.org/officeDocument/2006/relationships/drawing" Target="../drawings/drawing16.xml"/><Relationship Id="rId14" Type="http://schemas.openxmlformats.org/officeDocument/2006/relationships/hyperlink" Target="https://au.iherb.com/pr/now-foods-niacin-500-mg-250-tablets/693" TargetMode="External"/><Relationship Id="rId5" Type="http://schemas.openxmlformats.org/officeDocument/2006/relationships/hyperlink" Target="https://www.foundryindustries.com.au/supplement-needs/p/magnesium-bisglycinate" TargetMode="External"/><Relationship Id="rId6" Type="http://schemas.openxmlformats.org/officeDocument/2006/relationships/hyperlink" Target="https://au.iherb.com/pr/now-foods-neptune-krill-1000-double-strength-1-000-mg-60-softgels/22675" TargetMode="External"/><Relationship Id="rId7" Type="http://schemas.openxmlformats.org/officeDocument/2006/relationships/hyperlink" Target="https://au.iherb.com/pr/now-foods-mk-7-vitamin-k-2-100-mcg-60-veg-capsules/36220" TargetMode="External"/><Relationship Id="rId8" Type="http://schemas.openxmlformats.org/officeDocument/2006/relationships/hyperlink" Target="https://au.iherb.com/pr/seeking-health-optimal-electrolyte-berry-5-93-oz-168-g/109887?gad_source=1&amp;gclid=CjwKCAiAloavBhBOEiwAbtAJO2NtwmhXPa2_By0cTGcO5WyBDJ_FSU2jn2BtrfsiKm68w-xR2Q3ZAhoCGxUQAvD_BwE&amp;gclsrc=aw.ds"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1" Type="http://schemas.openxmlformats.org/officeDocument/2006/relationships/hyperlink" Target="https://wpnwear.com/pages/backpack?utm_source=google&amp;utm_medium=paid&amp;utm_campaign=16556809335&amp;utm_content=138131842527&amp;utm_term=gym%20bag&amp;gadid=617731988132&amp;gclid=Cj0KCQjw7JOpBhCfARIsAL3bobfzyuvr-OVdBulK01rT6u3J9m-15e5Dj0yr48wnaoCVnYs7w0DcXbQaAptkEALw_wcB" TargetMode="External"/><Relationship Id="rId10" Type="http://schemas.openxmlformats.org/officeDocument/2006/relationships/hyperlink" Target="https://amzn.to/3TkDv9M" TargetMode="External"/><Relationship Id="rId13" Type="http://schemas.openxmlformats.org/officeDocument/2006/relationships/hyperlink" Target="https://vivobarefoot.com.au/" TargetMode="External"/><Relationship Id="rId12" Type="http://schemas.openxmlformats.org/officeDocument/2006/relationships/hyperlink" Target="https://amzn.to/3TB4oHL" TargetMode="External"/><Relationship Id="rId1" Type="http://schemas.openxmlformats.org/officeDocument/2006/relationships/hyperlink" Target="https://amzn.to/3VVVrud" TargetMode="External"/><Relationship Id="rId2" Type="http://schemas.openxmlformats.org/officeDocument/2006/relationships/hyperlink" Target="https://www.rebelsport.com.au/p/harbinger-padded-cotton-weightlifting-straps-black-456010.html?gclid=CjwKCAjw4P6oBhBsEiwAKYVkq5ERrMkE963nOR_80llRPkQU911MVyYi2GZTTiVu4m8TmQ3sS4xIyhoC99cQAvD_BwE&amp;gclsrc=aw.ds" TargetMode="External"/><Relationship Id="rId3" Type="http://schemas.openxmlformats.org/officeDocument/2006/relationships/hyperlink" Target="https://www.thewodlife.com.au/products/twl-everyday-knee-sleeves-5mm-7mm-blackout-pair" TargetMode="External"/><Relationship Id="rId4" Type="http://schemas.openxmlformats.org/officeDocument/2006/relationships/hyperlink" Target="https://www.rappd.com/product/6-inch-leather-weight-lifting-belt-rappd/" TargetMode="External"/><Relationship Id="rId9" Type="http://schemas.openxmlformats.org/officeDocument/2006/relationships/hyperlink" Target="https://amzn.to/43nVJvN" TargetMode="External"/><Relationship Id="rId15" Type="http://schemas.openxmlformats.org/officeDocument/2006/relationships/hyperlink" Target="https://amzn.to/4eOyEGJ" TargetMode="External"/><Relationship Id="rId14" Type="http://schemas.openxmlformats.org/officeDocument/2006/relationships/hyperlink" Target="https://www.amazon.com.au/dp/B09GDVLZP8?psc=1&amp;linkCode=ll1&amp;tag=coachdarianba-22&amp;linkId=ac5e071fe4c7e962bbb2d5ec6a8e9495&amp;language=en_AU&amp;ref_=as_li_ss_tl" TargetMode="External"/><Relationship Id="rId16" Type="http://schemas.openxmlformats.org/officeDocument/2006/relationships/drawing" Target="../drawings/drawing26.xml"/><Relationship Id="rId5" Type="http://schemas.openxmlformats.org/officeDocument/2006/relationships/hyperlink" Target="https://www.iceshaker.com/" TargetMode="External"/><Relationship Id="rId6" Type="http://schemas.openxmlformats.org/officeDocument/2006/relationships/hyperlink" Target="https://amzn.to/43kkecY" TargetMode="External"/><Relationship Id="rId7" Type="http://schemas.openxmlformats.org/officeDocument/2006/relationships/hyperlink" Target="https://1mr.shop/collections/other/products/daisy-chain" TargetMode="External"/><Relationship Id="rId8" Type="http://schemas.openxmlformats.org/officeDocument/2006/relationships/hyperlink" Target="https://1mr.shop/collections/cuffs" TargetMode="External"/></Relationships>
</file>

<file path=xl/worksheets/_rels/sheet27.xml.rels><?xml version="1.0" encoding="UTF-8" standalone="yes"?><Relationships xmlns="http://schemas.openxmlformats.org/package/2006/relationships"><Relationship Id="rId40" Type="http://schemas.openxmlformats.org/officeDocument/2006/relationships/hyperlink" Target="https://au.iherb.com/pr/lake-avenue-nutrition-pea-palmitoylethanolamide-90-veggie-capsules/96369?gad_source=1&amp;gclid=Cj0KCQjwi5q3BhCiARIsAJCfuZkmMa_Nghn2RFKtNHUlht1qeCYRQqhSyO2T32029mXC5tz3UdkOa7QaAs9NEALw_wcB&amp;gclsrc=aw.ds" TargetMode="External"/><Relationship Id="rId20" Type="http://schemas.openxmlformats.org/officeDocument/2006/relationships/hyperlink" Target="https://au.iherb.com/pr/thorne-berberine-1-000-mg-60-capsules-500-mg-per-capsule/46113?gad_source=1&amp;gclid=Cj0KCQjws560BhCuARIsAHMqE0GTGH7Ppa9R6_fZGUnOLe36RvYkogBufB7iapO1Nb-Unh4XMmjGZOYaApI4EALw_wcB&amp;gclsrc=aw.ds" TargetMode="External"/><Relationship Id="rId42" Type="http://schemas.openxmlformats.org/officeDocument/2006/relationships/hyperlink" Target="https://www.chemistwarehouse.com.au/shop-online/3087/iberogast" TargetMode="External"/><Relationship Id="rId41" Type="http://schemas.openxmlformats.org/officeDocument/2006/relationships/hyperlink" Target="https://au.iherb.com/pr/now-foods-egcg-green-tea-extract-400-mg-90-veg-capsules/1105?gad_source=1&amp;gclid=Cj0KCQjwxsm3BhDrARIsAMtVz6P2CVizQgU5wFbP-KVDx6YXC4GBJcABLZ90VDP6yxkpD2w22MiR6CIaAv5XEALw_wcB&amp;gclsrc=aw.ds" TargetMode="External"/><Relationship Id="rId22" Type="http://schemas.openxmlformats.org/officeDocument/2006/relationships/hyperlink" Target="https://au.iherb.com/pr/life-extension-optimized-broccoli-and-cruciferous-blend-30-enteric-coated-vegetarian-tablets/96494?gad_source=1&amp;gclid=Cj0KCQiA5-uuBhDzARIsAAa21T8eaiLAUTWB1SlL6i7fJ4qcQVf9rB4Vgvk2yxdwHLM1fnHe7I-JtgsaArxsEALw_wcB&amp;gclsrc=aw.ds" TargetMode="External"/><Relationship Id="rId44" Type="http://schemas.openxmlformats.org/officeDocument/2006/relationships/drawing" Target="../drawings/drawing27.xml"/><Relationship Id="rId21" Type="http://schemas.openxmlformats.org/officeDocument/2006/relationships/hyperlink" Target="https://au.iherb.com/pr/now-foods-mk-7-vitamin-k-2-100-mcg-60-veg-capsules/36220" TargetMode="External"/><Relationship Id="rId43" Type="http://schemas.openxmlformats.org/officeDocument/2006/relationships/hyperlink" Target="https://au.iherb.com/pr/now-foods-quercetin-500-mg-100-veg-capsules/774?gad_source=1&amp;gclid=CjwKCAiAxqC6BhBcEiwAlXp450VVaI6tBTLXaX2F2wv9oCXRInWqY9VMbbCCiWUBvtlLFi8D0BVlvhoCc00QAvD_BwE&amp;gclsrc=aw.ds" TargetMode="External"/><Relationship Id="rId24" Type="http://schemas.openxmlformats.org/officeDocument/2006/relationships/hyperlink" Target="https://shop.5ew.com.au/product/double-wood-tudca-60-capsules/?gad_source=1&amp;gclid=CjwKCAjwnOipBhBQEiwACyGLusNYVDrMvDcB0FHYzo7mgPTcInb8X2tulYZhyj4OjGHAU8HY6r4cORoCqskQAvD_BwE" TargetMode="External"/><Relationship Id="rId23" Type="http://schemas.openxmlformats.org/officeDocument/2006/relationships/hyperlink" Target="https://au.iherb.com/pr/life-extension-advanced-milk-thistle-120-softgels/67064?gad_source=1&amp;gclid=Cj0KCQiA5-uuBhDzARIsAAa21T9v0JJPPFIXfIlYqdXNgfgFxaIXECtIgzeF5OgnzfEiVm-utYpkckEaAsgBEALw_wcB&amp;gclsrc=aw.ds" TargetMode="External"/><Relationship Id="rId1" Type="http://schemas.openxmlformats.org/officeDocument/2006/relationships/hyperlink" Target="https://www.nutritionwarehouse.com.au/products/cluster-bomb-by-redcon1?variant=42403502293219" TargetMode="External"/><Relationship Id="rId2" Type="http://schemas.openxmlformats.org/officeDocument/2006/relationships/hyperlink" Target="https://au.iherb.com/pr/now-foods-vitamin-d-3-high-potency-125-mcg-5-000-iu-240-softgels/22335?gclid=Cj0KCQjw7JOpBhCfARIsAL3bobeCoSG9aTHY7Hn_4jhNoQzaaIkOMuz59WKy3KmU6euuqBMXkKu2DskaAmW8EALw_wcB&amp;gclsrc=aw.ds" TargetMode="External"/><Relationship Id="rId3" Type="http://schemas.openxmlformats.org/officeDocument/2006/relationships/hyperlink" Target="https://au.iherb.com/pr/now-foods-adam-superior-men-s-multi-180-softgels/23364" TargetMode="External"/><Relationship Id="rId4" Type="http://schemas.openxmlformats.org/officeDocument/2006/relationships/hyperlink" Target="https://au.iherb.com/pr/now-foods-eve-superior-women-s-multi-180-softgels/23363" TargetMode="External"/><Relationship Id="rId9" Type="http://schemas.openxmlformats.org/officeDocument/2006/relationships/hyperlink" Target="https://shop.5ew.com.au/product/saccharomyces-boulardii-seeking-health-60-capsules/?gclid=Cj0KCQjw7JOpBhCfARIsAL3bobejduVwoC4PxgVbrCMQCGvSIHJy8eRLPwPCzthIIX9pNOV4ABc-t2oaAuddEALw_wcB" TargetMode="External"/><Relationship Id="rId26" Type="http://schemas.openxmlformats.org/officeDocument/2006/relationships/hyperlink" Target="https://au.iherb.com/pr/seeking-health-optimal-electrolyte-berry-5-93-oz-168-g/109887?gad_source=1&amp;gclid=CjwKCAiAloavBhBOEiwAbtAJO2NtwmhXPa2_By0cTGcO5WyBDJ_FSU2jn2BtrfsiKm68w-xR2Q3ZAhoCGxUQAvD_BwE&amp;gclsrc=aw.ds" TargetMode="External"/><Relationship Id="rId25" Type="http://schemas.openxmlformats.org/officeDocument/2006/relationships/hyperlink" Target="https://au.iherb.com/pr/now-foods-l-carnitine-1000-mg-100-tablets/2507?gad_source=1&amp;gclid=Cj0KCQiA84CvBhCaARIsAMkAvkKSUWZ3gRqKTkiGY3aSFn3XrKfMwfX5Iz0Hp52rcjG76_Mk_UhEGpcaAvDmEALw_wcB&amp;gclsrc=aw.ds" TargetMode="External"/><Relationship Id="rId28" Type="http://schemas.openxmlformats.org/officeDocument/2006/relationships/hyperlink" Target="https://au.iherb.com/pr/life-extension-super-bio-curcumin-60-vegetarian-capsules/15211?gad_source=1&amp;gclid=CjwKCAjwkuqvBhAQEiwA65XxQOlEUbZK0kV8zNpi331diDNJ3HjVkEviJcY7x3NEQeetDPGoQ56uUxoCUjoQAvD_BwE&amp;gclsrc=aw.ds" TargetMode="External"/><Relationship Id="rId27" Type="http://schemas.openxmlformats.org/officeDocument/2006/relationships/hyperlink" Target="https://au.iherb.com/pr/now-foods-coral-calcium-1-000-mg-100-veg-capsules/489" TargetMode="External"/><Relationship Id="rId5" Type="http://schemas.openxmlformats.org/officeDocument/2006/relationships/hyperlink" Target="https://au.iherb.com/pr/solgar-omega-3-epa-dha-triple-strength-950-mg-100-softgels/26738?gclid=Cj0KCQjw7JOpBhCfARIsAL3bobfBI-mulbup_AsGhHmcmpfS0ciwRMHr3Cd3KLnJ7Fq26k0ijb-c9LEaAnHQEALw_wcB&amp;gclsrc=aw.ds" TargetMode="External"/><Relationship Id="rId6" Type="http://schemas.openxmlformats.org/officeDocument/2006/relationships/hyperlink" Target="https://au.iherb.com/pr/thorne-basic-b-complex-60-capsules/18791" TargetMode="External"/><Relationship Id="rId29" Type="http://schemas.openxmlformats.org/officeDocument/2006/relationships/hyperlink" Target="https://amzn.to/4bmwA7y" TargetMode="External"/><Relationship Id="rId7" Type="http://schemas.openxmlformats.org/officeDocument/2006/relationships/hyperlink" Target="https://www.foundryindustries.com.au/supplement-needs/p/magnesium-bisglycinate" TargetMode="External"/><Relationship Id="rId8" Type="http://schemas.openxmlformats.org/officeDocument/2006/relationships/hyperlink" Target="https://au.iherb.com/pr/solgar-zinc-picolinate-100-tablets/10035" TargetMode="External"/><Relationship Id="rId31" Type="http://schemas.openxmlformats.org/officeDocument/2006/relationships/hyperlink" Target="https://au.iherb.com/pr/now-foods-double-strength-pantethine-600-mg-60-softgels/9863?gad_source=1&amp;gclid=CjwKCAjw8rW2BhAgEiwAoRO5rHZYJj1chEY4cqw3Is00XAqsDDqqbEAEM0YEwo1jRDa21a92K1pnBhoC_noQAvD_BwE&amp;gclsrc=aw.ds" TargetMode="External"/><Relationship Id="rId30" Type="http://schemas.openxmlformats.org/officeDocument/2006/relationships/hyperlink" Target="https://www.iherb.com/pal/referral/pdp/JQA4720?productId=56187&amp;rcode=JQA4720&amp;utm_medium=appshare" TargetMode="External"/><Relationship Id="rId11" Type="http://schemas.openxmlformats.org/officeDocument/2006/relationships/hyperlink" Target="https://au.iherb.com/pr/now-foods-c-1000-250-tablets/466?gclid=Cj0KCQjw7JOpBhCfARIsAL3bobc3S59KwgM8d2KMPVW9V-L8KkSOw-VW3Z_7yVmgtsVx2eo4avJCC8AaAnqcEALw_wcB&amp;gclsrc=aw.ds" TargetMode="External"/><Relationship Id="rId33" Type="http://schemas.openxmlformats.org/officeDocument/2006/relationships/hyperlink" Target="https://au.iherb.com/pr/now-foods-niacin-500-mg-250-tablets/693" TargetMode="External"/><Relationship Id="rId10" Type="http://schemas.openxmlformats.org/officeDocument/2006/relationships/hyperlink" Target="https://www.mrvitamins.com.au/products/hilde-hemmes-herbals-swedish-bitters-capsules?variant=36844405686426&amp;utm_source=google&amp;utm_medium=organic&amp;utm_campaign=Google%20Shopping&amp;utm_content=Hilde%20Hemmes%20Swedish%20Bitters&amp;gclid=Cj0KCQjw7JOpBhCfARIsAL3bobcECGJhys_EGSSJBGPkhRtABmxo78KX8SBSJ1jldGH6bzEQc3QDoCkaAmj2EALw_wcB" TargetMode="External"/><Relationship Id="rId32" Type="http://schemas.openxmlformats.org/officeDocument/2006/relationships/hyperlink" Target="https://au.iherb.com/pr/now-foods-beta-sitosterol-plant-sterols-180-softgels/44501" TargetMode="External"/><Relationship Id="rId13" Type="http://schemas.openxmlformats.org/officeDocument/2006/relationships/hyperlink" Target="https://au.iherb.com/pr/now-foods-standardized-extract-ashwagandha-450-mg-180-veg-capsules/78203?gad_source=1&amp;gclid=Cj0KCQiA4NWrBhD-ARIsAFCKwWvfPcU5R6OZEppXb1qGtvhr-c17hBVEHFbYFfO2AmgIgw_p6XqfmwIaAiSGEALw_wcB&amp;gclsrc=aw.ds" TargetMode="External"/><Relationship Id="rId35" Type="http://schemas.openxmlformats.org/officeDocument/2006/relationships/hyperlink" Target="https://shop.5ew.com.au/product/double-wood-lactoferrin-60-capsules/?gad_source=1&amp;gclid=Cj0KCQjwiuC2BhDSARIsALOVfBL40LcoHl7ks_iJLCZ1I8hLqbKBux6wIQal680Jl5A5HEd5ZGUZb3waArm9EALw_wcB" TargetMode="External"/><Relationship Id="rId12" Type="http://schemas.openxmlformats.org/officeDocument/2006/relationships/hyperlink" Target="https://au.iherb.com/pr/now-foods-nac-600-mg-250-veg-capsules/694" TargetMode="External"/><Relationship Id="rId34" Type="http://schemas.openxmlformats.org/officeDocument/2006/relationships/hyperlink" Target="https://au.iherb.com/pr/now-foods-neptune-krill-1000-double-strength-1-000-mg-60-softgels/22675" TargetMode="External"/><Relationship Id="rId15" Type="http://schemas.openxmlformats.org/officeDocument/2006/relationships/hyperlink" Target="https://au.iherb.com/pr/now-foods-melatonin-5-mg-180-veg-capsules/23505" TargetMode="External"/><Relationship Id="rId37" Type="http://schemas.openxmlformats.org/officeDocument/2006/relationships/hyperlink" Target="https://au.iherb.com/pr/doctor-s-best-high-absorption-coq10-100-mg-120-softgels/10930" TargetMode="External"/><Relationship Id="rId14" Type="http://schemas.openxmlformats.org/officeDocument/2006/relationships/hyperlink" Target="https://au.iherb.com/pr/now-foods-dim-200-90-veg-capsules/84736" TargetMode="External"/><Relationship Id="rId36" Type="http://schemas.openxmlformats.org/officeDocument/2006/relationships/hyperlink" Target="https://au.iherb.com/pr/natural-factors-mixed-vitamin-e-268-mg-400-iu-180-softgels/2575" TargetMode="External"/><Relationship Id="rId17" Type="http://schemas.openxmlformats.org/officeDocument/2006/relationships/hyperlink" Target="https://www.fruugoaustralia.com/best-naturals-dhea-micronized-25-mg-180-capsules/p-166480324-355123129?language=en&amp;ac=google&amp;asc=pmax&amp;gad_source=1&amp;gclid=Cj0KCQiAwP6sBhDAARIsAPfK_wbL5FcWoXH6YtP50q0Ci1PVjyAftkU8hACUAXeTZvKuWbJAZjWENvcaAnaKEALw_wcB" TargetMode="External"/><Relationship Id="rId39" Type="http://schemas.openxmlformats.org/officeDocument/2006/relationships/hyperlink" Target="https://au.iherb.com/pr/now-foods-chaste-berry-vitex-extract-300-mg-90-veg-capsules/831" TargetMode="External"/><Relationship Id="rId16" Type="http://schemas.openxmlformats.org/officeDocument/2006/relationships/hyperlink" Target="https://au.iherb.com/pr/now-foods-selenium-100-mcg-100-tablets/102324?srsltid=AfmBOop6qpcPF8cYJu-D3w86mZiOOJoKCytReOIXfpfd-xuPd9b4nM34W2Y" TargetMode="External"/><Relationship Id="rId38" Type="http://schemas.openxmlformats.org/officeDocument/2006/relationships/hyperlink" Target="https://au.iherb.com/pr/source-naturals-alpha-lipoic-acid-300-mg-60-capsules/995?gad_source=1&amp;gclid=Cj0KCQjwi5q3BhCiARIsAJCfuZlyVbV_OpRuRjZPC0UHcCweuOXN02oLfpbJTfyWNmuOspCD55rSfX4aAqExEALw_wcB&amp;gclsrc=aw.ds" TargetMode="External"/><Relationship Id="rId19" Type="http://schemas.openxmlformats.org/officeDocument/2006/relationships/hyperlink" Target="https://au.iherb.com/pr/now-foods-b-12-5-000-mcg-60-lozenges/418?gad_source=1&amp;gclid=CjwKCAiA75itBhA6EiwAkho9ewiofUgs17jvdD-0rIIjIzZTWvoJdes8JrvUlx33Xvr4MiPWsebBIBoCJ_cQAvD_BwE&amp;gclsrc=aw.ds" TargetMode="External"/><Relationship Id="rId18" Type="http://schemas.openxmlformats.org/officeDocument/2006/relationships/hyperlink" Target="https://au.iherb.com/pr/now-foods-boron-3-mg-250-veg-capsules/428?gad_source=1&amp;gclid=Cj0KCQiAwP6sBhDAARIsAPfK_wYhrxK66X1qn5WFqa4rMDgsqC9Em-BX1BCrUXHtTdaK3oBlQAbSyGsaAqu7EALw_wcB&amp;gclsrc=aw.ds" TargetMode="External"/></Relationships>
</file>

<file path=xl/worksheets/_rels/sheet28.xml.rels><?xml version="1.0" encoding="UTF-8" standalone="yes"?><Relationships xmlns="http://schemas.openxmlformats.org/package/2006/relationships"><Relationship Id="rId40" Type="http://schemas.openxmlformats.org/officeDocument/2006/relationships/hyperlink" Target="https://youtu.be/J7kNyud3WJM" TargetMode="External"/><Relationship Id="rId42" Type="http://schemas.openxmlformats.org/officeDocument/2006/relationships/hyperlink" Target="https://youtu.be/lPt0GqwaqEw" TargetMode="External"/><Relationship Id="rId41" Type="http://schemas.openxmlformats.org/officeDocument/2006/relationships/hyperlink" Target="https://youtu.be/06Zpa1iygoU" TargetMode="External"/><Relationship Id="rId44" Type="http://schemas.openxmlformats.org/officeDocument/2006/relationships/hyperlink" Target="https://youtu.be/fqUgPii8Nm8" TargetMode="External"/><Relationship Id="rId43" Type="http://schemas.openxmlformats.org/officeDocument/2006/relationships/hyperlink" Target="https://www.instagram.com/reel/CorXUH1sEpb/?igshid=YmMyMTA2M2Y=" TargetMode="External"/><Relationship Id="rId46" Type="http://schemas.openxmlformats.org/officeDocument/2006/relationships/hyperlink" Target="https://youtu.be/Wz1C8NzWg5A" TargetMode="External"/><Relationship Id="rId45" Type="http://schemas.openxmlformats.org/officeDocument/2006/relationships/hyperlink" Target="https://www.youtube.com/watch?v=pwT6PqBO_Zk&amp;t=14s" TargetMode="External"/><Relationship Id="rId48" Type="http://schemas.openxmlformats.org/officeDocument/2006/relationships/hyperlink" Target="https://youtu.be/Wz1C8NzWg5A" TargetMode="External"/><Relationship Id="rId47" Type="http://schemas.openxmlformats.org/officeDocument/2006/relationships/hyperlink" Target="https://youtu.be/uIdXVGjcfFE" TargetMode="External"/><Relationship Id="rId49" Type="http://schemas.openxmlformats.org/officeDocument/2006/relationships/hyperlink" Target="https://youtu.be/UB9uN3RDA5M" TargetMode="External"/><Relationship Id="rId31" Type="http://schemas.openxmlformats.org/officeDocument/2006/relationships/hyperlink" Target="https://youtu.be/bmWA2yO9Aa0?si=nIrU4ZFXUcT1VBJe" TargetMode="External"/><Relationship Id="rId30" Type="http://schemas.openxmlformats.org/officeDocument/2006/relationships/hyperlink" Target="https://youtu.be/qEe3B-KdLu0" TargetMode="External"/><Relationship Id="rId33" Type="http://schemas.openxmlformats.org/officeDocument/2006/relationships/hyperlink" Target="https://youtu.be/NVVODGCd5xE?si=4uAA-RHzROEDJExy" TargetMode="External"/><Relationship Id="rId32" Type="http://schemas.openxmlformats.org/officeDocument/2006/relationships/hyperlink" Target="https://www.instagram.com/p/CaLH_VdFU7f/?utm_source=ig_web_copy_link" TargetMode="External"/><Relationship Id="rId35" Type="http://schemas.openxmlformats.org/officeDocument/2006/relationships/hyperlink" Target="https://youtube.com/shorts/e0hMJRH3yyw?feature=share" TargetMode="External"/><Relationship Id="rId34" Type="http://schemas.openxmlformats.org/officeDocument/2006/relationships/hyperlink" Target="https://youtu.be/8M5PxrlyPNw" TargetMode="External"/><Relationship Id="rId37" Type="http://schemas.openxmlformats.org/officeDocument/2006/relationships/hyperlink" Target="https://www.instagram.com/reel/ChrAOMglfKS/?utm_source=ig_web_copy_link" TargetMode="External"/><Relationship Id="rId36" Type="http://schemas.openxmlformats.org/officeDocument/2006/relationships/hyperlink" Target="https://youtu.be/_ZsprFzatDo" TargetMode="External"/><Relationship Id="rId39" Type="http://schemas.openxmlformats.org/officeDocument/2006/relationships/hyperlink" Target="https://youtube.com/shorts/ZniqQ-g1s6s?feature=share" TargetMode="External"/><Relationship Id="rId38" Type="http://schemas.openxmlformats.org/officeDocument/2006/relationships/hyperlink" Target="https://www.instagram.com/reel/CjWaqwFu9di/?igshid=ZDg1NjBiNjg=" TargetMode="External"/><Relationship Id="rId20" Type="http://schemas.openxmlformats.org/officeDocument/2006/relationships/hyperlink" Target="https://youtu.be/NItKlXtckqI?si=pN-is6mTiLTg-w4S" TargetMode="External"/><Relationship Id="rId22" Type="http://schemas.openxmlformats.org/officeDocument/2006/relationships/hyperlink" Target="https://www.instagram.com/reel/CmxU3p7vAGv/?igshid=MWI4MTIyMDE=" TargetMode="External"/><Relationship Id="rId21" Type="http://schemas.openxmlformats.org/officeDocument/2006/relationships/hyperlink" Target="https://youtu.be/hOCW9cE-GJg" TargetMode="External"/><Relationship Id="rId24" Type="http://schemas.openxmlformats.org/officeDocument/2006/relationships/hyperlink" Target="https://youtu.be/VWit1P_e4yk?si=BNNQ6qmVY_7k0Wzm" TargetMode="External"/><Relationship Id="rId23" Type="http://schemas.openxmlformats.org/officeDocument/2006/relationships/hyperlink" Target="https://youtu.be/Kf5jBwF-M_4?si=bCAOVGWnJVEcjL7B" TargetMode="External"/><Relationship Id="rId26" Type="http://schemas.openxmlformats.org/officeDocument/2006/relationships/hyperlink" Target="https://www.instagram.com/reel/DANqKOssAj8/?igsh=Z21uaDVjNTIzaXE2" TargetMode="External"/><Relationship Id="rId25" Type="http://schemas.openxmlformats.org/officeDocument/2006/relationships/hyperlink" Target="https://www.instagram.com/p/B8P0d5vByVV/?igsh=aDNpbGp0eWlmYWgx" TargetMode="External"/><Relationship Id="rId28" Type="http://schemas.openxmlformats.org/officeDocument/2006/relationships/hyperlink" Target="https://www.youtube.com/watch?v=wWLSErG8qGk" TargetMode="External"/><Relationship Id="rId27" Type="http://schemas.openxmlformats.org/officeDocument/2006/relationships/hyperlink" Target="https://www.youtube.com/watch?v=fu2cBpX8jM0" TargetMode="External"/><Relationship Id="rId29" Type="http://schemas.openxmlformats.org/officeDocument/2006/relationships/hyperlink" Target="https://youtu.be/dTRdpzlTwJk" TargetMode="External"/><Relationship Id="rId95" Type="http://schemas.openxmlformats.org/officeDocument/2006/relationships/hyperlink" Target="https://www.instagram.com/reel/C-OgAohAOuG/?utm_source=ig_web_copy_link&amp;igsh=MzRlODBiNWFlZA==" TargetMode="External"/><Relationship Id="rId94" Type="http://schemas.openxmlformats.org/officeDocument/2006/relationships/hyperlink" Target="https://www.youtube.com/watch?v=JRkxMzoCOb0" TargetMode="External"/><Relationship Id="rId97" Type="http://schemas.openxmlformats.org/officeDocument/2006/relationships/drawing" Target="../drawings/drawing28.xml"/><Relationship Id="rId96" Type="http://schemas.openxmlformats.org/officeDocument/2006/relationships/hyperlink" Target="https://www.youtube.com/watch?v=pdCu7iS8SZc" TargetMode="External"/><Relationship Id="rId11" Type="http://schemas.openxmlformats.org/officeDocument/2006/relationships/hyperlink" Target="https://youtu.be/TctfJadtxq0" TargetMode="External"/><Relationship Id="rId10" Type="http://schemas.openxmlformats.org/officeDocument/2006/relationships/hyperlink" Target="https://youtu.be/2hmQRh6ZF4o?si=R0IbLYloYEF_iRnd" TargetMode="External"/><Relationship Id="rId13" Type="http://schemas.openxmlformats.org/officeDocument/2006/relationships/hyperlink" Target="https://youtu.be/Qbk5A7lWVOE" TargetMode="External"/><Relationship Id="rId12" Type="http://schemas.openxmlformats.org/officeDocument/2006/relationships/hyperlink" Target="https://youtu.be/b9lLF0i8JeQ" TargetMode="External"/><Relationship Id="rId91" Type="http://schemas.openxmlformats.org/officeDocument/2006/relationships/hyperlink" Target="https://www.google.com/search?q=single+leg+rdl+bodyweight&amp;sca_esv=e7c19549fe605dd6&amp;sca_upv=1&amp;ei=gV60ZoHvF5yVseMPw-6NsQw&amp;ved=0ahUKEwjBs6e42-SHAxWcSmwGHUN3I8YQ4dUDCBA&amp;uact=5&amp;oq=single+leg+rdl+bodyweight&amp;gs_lp=Egxnd3Mtd2l6LXNlcnAiGXNpbmdsZSBsZWcgcmRsIGJvZHl3ZWlnaHQyCxAAGIAEGJECGIoFMgsQABiABBiGAxiKBTILEAAYgAQYhgMYigUyCxAAGIAEGIYDGIoFMggQABiABBiiBDIIEAAYgAQYogQyCBAAGIAEGKIESIsSUIYGWK4QcAF4AZABAJgB4wGgAbYQqgEFMC4xLjm4AQPIAQD4AQGYAgugAtgQwgIKEAAYsAMY1gQYR8ICDRAAGIAEGLADGEMYigXCAgUQABiABMICChAAGIAEGEMYigXCAgYQABgWGB6YAwCIBgGQBgqSBwYxLjAuMTCgB-wz&amp;sclient=gws-wiz-serp" TargetMode="External"/><Relationship Id="rId90" Type="http://schemas.openxmlformats.org/officeDocument/2006/relationships/hyperlink" Target="https://www.instagram.com/reel/C7lh0S1Ru4n/?igsh=NHY2bDZ5ZHZrcXJh" TargetMode="External"/><Relationship Id="rId93" Type="http://schemas.openxmlformats.org/officeDocument/2006/relationships/hyperlink" Target="https://www.youtube.com/watch?v=PF4YMzpQNjQ" TargetMode="External"/><Relationship Id="rId92" Type="http://schemas.openxmlformats.org/officeDocument/2006/relationships/hyperlink" Target="https://youtu.be/mb_feBb0_yE" TargetMode="External"/><Relationship Id="rId15" Type="http://schemas.openxmlformats.org/officeDocument/2006/relationships/hyperlink" Target="https://youtu.be/KRUrrf-ANao" TargetMode="External"/><Relationship Id="rId14" Type="http://schemas.openxmlformats.org/officeDocument/2006/relationships/hyperlink" Target="https://youtu.be/sTY8uNkb7S8" TargetMode="External"/><Relationship Id="rId17" Type="http://schemas.openxmlformats.org/officeDocument/2006/relationships/hyperlink" Target="https://youtu.be/0Gef7oq3cv4" TargetMode="External"/><Relationship Id="rId16" Type="http://schemas.openxmlformats.org/officeDocument/2006/relationships/hyperlink" Target="https://youtu.be/4Xf2zwFnY14" TargetMode="External"/><Relationship Id="rId19" Type="http://schemas.openxmlformats.org/officeDocument/2006/relationships/hyperlink" Target="https://youtu.be/RYUius2NQN8" TargetMode="External"/><Relationship Id="rId18" Type="http://schemas.openxmlformats.org/officeDocument/2006/relationships/hyperlink" Target="https://youtu.be/PWhIhFut6Tc" TargetMode="External"/><Relationship Id="rId84" Type="http://schemas.openxmlformats.org/officeDocument/2006/relationships/hyperlink" Target="https://www.instagram.com/reel/Cy2wsnpRWWK/?utm_source=ig_web_copy_link&amp;igshid=MzRlODBiNWFlZA==" TargetMode="External"/><Relationship Id="rId83" Type="http://schemas.openxmlformats.org/officeDocument/2006/relationships/hyperlink" Target="https://www.instagram.com/reel/Cd-qt2eFNO2/?utm_source=ig_web_copy_link&amp;igshid=MzRlODBiNWFlZA==" TargetMode="External"/><Relationship Id="rId86" Type="http://schemas.openxmlformats.org/officeDocument/2006/relationships/hyperlink" Target="https://youtu.be/YM5SbzKUUZk" TargetMode="External"/><Relationship Id="rId85" Type="http://schemas.openxmlformats.org/officeDocument/2006/relationships/hyperlink" Target="https://www.youtube.com/watch?v=LnL43rn04bo" TargetMode="External"/><Relationship Id="rId88" Type="http://schemas.openxmlformats.org/officeDocument/2006/relationships/hyperlink" Target="https://www.instagram.com/reel/CzLTaRiRHCP/?utm_source=ig_web_copy_link&amp;igshid=ODhhZWM5NmIwOQ==" TargetMode="External"/><Relationship Id="rId87" Type="http://schemas.openxmlformats.org/officeDocument/2006/relationships/hyperlink" Target="https://www.youtube.com/watch?v=ZETZVLOSCMY" TargetMode="External"/><Relationship Id="rId89" Type="http://schemas.openxmlformats.org/officeDocument/2006/relationships/hyperlink" Target="https://youtube.com/shorts/9ewTpJU6MlM?feature=share" TargetMode="External"/><Relationship Id="rId80" Type="http://schemas.openxmlformats.org/officeDocument/2006/relationships/hyperlink" Target="https://www.instagram.com/reel/CwNRqGBMXMA/?igshid=MzRlODBiNWFlZA==" TargetMode="External"/><Relationship Id="rId82" Type="http://schemas.openxmlformats.org/officeDocument/2006/relationships/hyperlink" Target="https://www.instagram.com/reel/DCi82SbzobU/?igsh=ODFnMDliYWNic2Vz" TargetMode="External"/><Relationship Id="rId81" Type="http://schemas.openxmlformats.org/officeDocument/2006/relationships/hyperlink" Target="https://www.instagram.com/reel/CwU2JiUOtN1/?utm_source=ig_web_copy_link&amp;igshid=MzRlODBiNWFlZA==" TargetMode="External"/><Relationship Id="rId1" Type="http://schemas.openxmlformats.org/officeDocument/2006/relationships/hyperlink" Target="https://youtu.be/pFd3IuAlB_g" TargetMode="External"/><Relationship Id="rId2" Type="http://schemas.openxmlformats.org/officeDocument/2006/relationships/hyperlink" Target="https://youtu.be/MAlG4U2aqSU?si=L-0M66FfwCHeeGan" TargetMode="External"/><Relationship Id="rId3" Type="http://schemas.openxmlformats.org/officeDocument/2006/relationships/hyperlink" Target="https://youtu.be/Ub49dt2B2VI" TargetMode="External"/><Relationship Id="rId4" Type="http://schemas.openxmlformats.org/officeDocument/2006/relationships/hyperlink" Target="https://youtu.be/LGDCjwO-hFg" TargetMode="External"/><Relationship Id="rId9" Type="http://schemas.openxmlformats.org/officeDocument/2006/relationships/hyperlink" Target="https://youtu.be/4Ve8PBVe92w" TargetMode="External"/><Relationship Id="rId5" Type="http://schemas.openxmlformats.org/officeDocument/2006/relationships/hyperlink" Target="https://youtu.be/GfXObZv7D5c" TargetMode="External"/><Relationship Id="rId6" Type="http://schemas.openxmlformats.org/officeDocument/2006/relationships/hyperlink" Target="https://youtu.be/ig0NyNlSce4?si=hr66h1XHQSvqFPAS" TargetMode="External"/><Relationship Id="rId7" Type="http://schemas.openxmlformats.org/officeDocument/2006/relationships/hyperlink" Target="https://youtu.be/yN6Q1UI_xkE" TargetMode="External"/><Relationship Id="rId8" Type="http://schemas.openxmlformats.org/officeDocument/2006/relationships/hyperlink" Target="https://youtu.be/CNvSbud0HgM?si=GzqQZ8oD02zXEhl2" TargetMode="External"/><Relationship Id="rId73" Type="http://schemas.openxmlformats.org/officeDocument/2006/relationships/hyperlink" Target="https://www.instagram.com/reel/CerBnZPAS18/?igshid=YmMyMTA2M2Y=" TargetMode="External"/><Relationship Id="rId72" Type="http://schemas.openxmlformats.org/officeDocument/2006/relationships/hyperlink" Target="https://www.instagram.com/reel/ChB-qltFBBy/?utm_source=ig_web_copy_link" TargetMode="External"/><Relationship Id="rId75" Type="http://schemas.openxmlformats.org/officeDocument/2006/relationships/hyperlink" Target="https://youtu.be/BnVnP8AEGLc" TargetMode="External"/><Relationship Id="rId74" Type="http://schemas.openxmlformats.org/officeDocument/2006/relationships/hyperlink" Target="https://www.instagram.com/reel/ClTDlZQvPsr/?utm_source=ig_web_copy_link" TargetMode="External"/><Relationship Id="rId77" Type="http://schemas.openxmlformats.org/officeDocument/2006/relationships/hyperlink" Target="https://youtube.com/shorts/f2R5kdeGfM4?feature=share" TargetMode="External"/><Relationship Id="rId76" Type="http://schemas.openxmlformats.org/officeDocument/2006/relationships/hyperlink" Target="https://www.instagram.com/reel/CocUU1bM_Wu/?utm_source=ig_web_copy_link" TargetMode="External"/><Relationship Id="rId79" Type="http://schemas.openxmlformats.org/officeDocument/2006/relationships/hyperlink" Target="https://www.instagram.com/reel/Crx9evhtCQk/?utm_source=ig_web_copy_link&amp;igshid=MzRlODBiNWFlZA==" TargetMode="External"/><Relationship Id="rId78" Type="http://schemas.openxmlformats.org/officeDocument/2006/relationships/hyperlink" Target="https://www.instagram.com/reel/Ctyy4xptHly/?utm_source=ig_web_copy_link&amp;igshid=MzRlODBiNWFlZA==" TargetMode="External"/><Relationship Id="rId71" Type="http://schemas.openxmlformats.org/officeDocument/2006/relationships/hyperlink" Target="https://www.instagram.com/reel/ChUWD0pl8A5/?igshid=YmMyMTA2M2Y=" TargetMode="External"/><Relationship Id="rId70" Type="http://schemas.openxmlformats.org/officeDocument/2006/relationships/hyperlink" Target="https://www.instagram.com/reel/CgTm-sYFkwR/?utm_source=ig_web_copy_link" TargetMode="External"/><Relationship Id="rId62" Type="http://schemas.openxmlformats.org/officeDocument/2006/relationships/hyperlink" Target="https://www.instagram.com/reel/CeeejYWp2hZ/?igshid=Yjc4NjFjZGU=" TargetMode="External"/><Relationship Id="rId61" Type="http://schemas.openxmlformats.org/officeDocument/2006/relationships/hyperlink" Target="https://www.instagram.com/reel/C7ggsl9RDiI/?igsh=bHUwYW53eGZuMmVh" TargetMode="External"/><Relationship Id="rId64" Type="http://schemas.openxmlformats.org/officeDocument/2006/relationships/hyperlink" Target="https://youtu.be/dX_i7bARBCM" TargetMode="External"/><Relationship Id="rId63" Type="http://schemas.openxmlformats.org/officeDocument/2006/relationships/hyperlink" Target="https://youtube.com/shorts/iv05gGqjl8k?feature=share" TargetMode="External"/><Relationship Id="rId66" Type="http://schemas.openxmlformats.org/officeDocument/2006/relationships/hyperlink" Target="https://youtube.com/shorts/dkUXtnHLrR4?feature=share" TargetMode="External"/><Relationship Id="rId65" Type="http://schemas.openxmlformats.org/officeDocument/2006/relationships/hyperlink" Target="https://youtu.be/mtLspkp3A7k" TargetMode="External"/><Relationship Id="rId68" Type="http://schemas.openxmlformats.org/officeDocument/2006/relationships/hyperlink" Target="https://youtu.be/vES5H_0D_FY?si=yq5rmeWpIOgSD8uk" TargetMode="External"/><Relationship Id="rId67" Type="http://schemas.openxmlformats.org/officeDocument/2006/relationships/hyperlink" Target="https://www.instagram.com/reel/CfHsE33pbWl/?igshid=MDJmNzVkMjY=" TargetMode="External"/><Relationship Id="rId60" Type="http://schemas.openxmlformats.org/officeDocument/2006/relationships/hyperlink" Target="https://youtu.be/UeSqJlXDn8M" TargetMode="External"/><Relationship Id="rId69" Type="http://schemas.openxmlformats.org/officeDocument/2006/relationships/hyperlink" Target="https://www.youtube.com/watch?v=WHP8ZXyEQR4" TargetMode="External"/><Relationship Id="rId51" Type="http://schemas.openxmlformats.org/officeDocument/2006/relationships/hyperlink" Target="https://youtu.be/7O2Jqi-LhEI" TargetMode="External"/><Relationship Id="rId50" Type="http://schemas.openxmlformats.org/officeDocument/2006/relationships/hyperlink" Target="https://youtu.be/EsmIWi_0lio" TargetMode="External"/><Relationship Id="rId53" Type="http://schemas.openxmlformats.org/officeDocument/2006/relationships/hyperlink" Target="https://www.instagram.com/reel/ChkQoNZFkO0/?utm_source=ig_web_copy_link" TargetMode="External"/><Relationship Id="rId52" Type="http://schemas.openxmlformats.org/officeDocument/2006/relationships/hyperlink" Target="https://youtu.be/YykmcX2b-LY" TargetMode="External"/><Relationship Id="rId55" Type="http://schemas.openxmlformats.org/officeDocument/2006/relationships/hyperlink" Target="https://www.instagram.com/reel/CjnTdxoIzGM/?utm_source=ig_web_copy_link&amp;igshid=MzRlODBiNWFlZA==" TargetMode="External"/><Relationship Id="rId54" Type="http://schemas.openxmlformats.org/officeDocument/2006/relationships/hyperlink" Target="https://www.instagram.com/reel/CiJEoERMjhp/?utm_source=ig_web_copy_link" TargetMode="External"/><Relationship Id="rId57" Type="http://schemas.openxmlformats.org/officeDocument/2006/relationships/hyperlink" Target="https://youtu.be/SSAbRznxjng" TargetMode="External"/><Relationship Id="rId56" Type="http://schemas.openxmlformats.org/officeDocument/2006/relationships/hyperlink" Target="https://www.instagram.com/reel/Cp6B57lp8XT/?igshid=YmMyMTA2M2Y=" TargetMode="External"/><Relationship Id="rId59" Type="http://schemas.openxmlformats.org/officeDocument/2006/relationships/hyperlink" Target="https://youtu.be/8_HpcEkOA1I?si=Z9OEJMTPS5vXNvm3" TargetMode="External"/><Relationship Id="rId58" Type="http://schemas.openxmlformats.org/officeDocument/2006/relationships/hyperlink" Target="https://www.youtube.com/watch?v=Ryzjov4ypVQ" TargetMode="Externa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c r="C1" s="2"/>
      <c r="D1" s="2"/>
      <c r="E1" s="2"/>
      <c r="F1" s="2"/>
      <c r="G1" s="2"/>
      <c r="H1" s="2"/>
      <c r="I1" s="2"/>
      <c r="J1" s="2"/>
      <c r="K1" s="2"/>
      <c r="L1" s="2"/>
      <c r="M1" s="2"/>
      <c r="N1" s="2"/>
      <c r="O1" s="2"/>
      <c r="P1" s="2"/>
      <c r="Q1" s="3"/>
    </row>
    <row r="2">
      <c r="A2" s="4"/>
      <c r="Q2" s="5"/>
    </row>
    <row r="3">
      <c r="A3" s="4"/>
      <c r="Q3" s="5"/>
    </row>
    <row r="4">
      <c r="A4" s="4"/>
      <c r="Q4" s="5"/>
    </row>
    <row r="5">
      <c r="A5" s="4"/>
      <c r="Q5" s="5"/>
    </row>
    <row r="6">
      <c r="A6" s="4"/>
      <c r="Q6" s="5"/>
    </row>
    <row r="7">
      <c r="A7" s="4"/>
      <c r="Q7" s="5"/>
    </row>
    <row r="8">
      <c r="A8" s="4"/>
      <c r="Q8" s="5"/>
    </row>
    <row r="9">
      <c r="A9" s="4"/>
      <c r="Q9" s="5"/>
    </row>
    <row r="10">
      <c r="A10" s="4"/>
      <c r="Q10" s="5"/>
    </row>
    <row r="11">
      <c r="A11" s="4"/>
      <c r="Q11" s="5"/>
    </row>
    <row r="12">
      <c r="A12" s="4"/>
      <c r="Q12" s="5"/>
    </row>
    <row r="13">
      <c r="A13" s="4"/>
      <c r="Q13" s="5"/>
    </row>
    <row r="14">
      <c r="A14" s="4"/>
      <c r="Q14" s="5"/>
    </row>
    <row r="15">
      <c r="A15" s="4"/>
      <c r="Q15" s="5"/>
    </row>
    <row r="16">
      <c r="A16" s="4"/>
      <c r="Q16" s="5"/>
    </row>
    <row r="17">
      <c r="A17" s="4"/>
      <c r="Q17" s="5"/>
    </row>
    <row r="18">
      <c r="A18" s="4"/>
      <c r="Q18" s="5"/>
    </row>
    <row r="19">
      <c r="A19" s="4"/>
      <c r="Q19" s="5"/>
    </row>
    <row r="20">
      <c r="A20" s="4"/>
      <c r="Q20" s="5"/>
    </row>
    <row r="21">
      <c r="A21" s="4"/>
      <c r="Q21" s="5"/>
    </row>
    <row r="22">
      <c r="A22" s="4"/>
      <c r="Q22" s="5"/>
    </row>
    <row r="23">
      <c r="A23" s="4"/>
      <c r="Q23" s="5"/>
    </row>
    <row r="24">
      <c r="A24" s="4"/>
      <c r="Q24" s="5"/>
    </row>
    <row r="25">
      <c r="A25" s="4"/>
      <c r="Q25" s="5"/>
    </row>
    <row r="26">
      <c r="A26" s="4"/>
      <c r="Q26" s="5"/>
    </row>
    <row r="27">
      <c r="A27" s="4"/>
      <c r="Q27" s="5"/>
    </row>
    <row r="28">
      <c r="A28" s="4"/>
      <c r="Q28" s="5"/>
    </row>
    <row r="29">
      <c r="A29" s="4"/>
      <c r="Q29" s="5"/>
    </row>
    <row r="30">
      <c r="A30" s="4"/>
      <c r="Q30" s="5"/>
    </row>
    <row r="31">
      <c r="A31" s="4"/>
      <c r="Q31" s="5"/>
    </row>
    <row r="32">
      <c r="A32" s="4"/>
      <c r="Q32" s="5"/>
    </row>
    <row r="33">
      <c r="A33" s="4"/>
      <c r="Q33" s="5"/>
    </row>
    <row r="34">
      <c r="A34" s="4"/>
      <c r="Q34" s="5"/>
    </row>
    <row r="35" ht="49.5" customHeight="1">
      <c r="A35" s="6"/>
      <c r="B35" s="7"/>
      <c r="C35" s="7"/>
      <c r="D35" s="7"/>
      <c r="E35" s="7"/>
      <c r="F35" s="7"/>
      <c r="G35" s="7"/>
      <c r="H35" s="7"/>
      <c r="I35" s="7"/>
      <c r="J35" s="7"/>
      <c r="K35" s="7"/>
      <c r="L35" s="7"/>
      <c r="M35" s="7"/>
      <c r="N35" s="7"/>
      <c r="O35" s="7"/>
      <c r="P35" s="7"/>
      <c r="Q35" s="8"/>
    </row>
    <row r="36">
      <c r="A36" s="9" t="s">
        <v>0</v>
      </c>
      <c r="Q36" s="5"/>
    </row>
    <row r="37">
      <c r="A37" s="10" t="s">
        <v>1</v>
      </c>
      <c r="B37" s="2"/>
      <c r="C37" s="2"/>
      <c r="D37" s="2"/>
      <c r="E37" s="2"/>
      <c r="F37" s="2"/>
      <c r="G37" s="2"/>
      <c r="H37" s="2"/>
      <c r="I37" s="2"/>
      <c r="J37" s="2"/>
      <c r="K37" s="2"/>
      <c r="L37" s="2"/>
      <c r="M37" s="2"/>
      <c r="N37" s="2"/>
      <c r="O37" s="2"/>
      <c r="P37" s="2"/>
      <c r="Q37" s="3"/>
    </row>
    <row r="38" ht="129.0" customHeight="1">
      <c r="A38" s="4"/>
      <c r="Q38" s="5"/>
    </row>
    <row r="39">
      <c r="A39" s="4"/>
      <c r="Q39" s="5"/>
    </row>
    <row r="40">
      <c r="A40" s="6"/>
      <c r="B40" s="7"/>
      <c r="C40" s="7"/>
      <c r="D40" s="7"/>
      <c r="E40" s="7"/>
      <c r="F40" s="7"/>
      <c r="G40" s="7"/>
      <c r="H40" s="7"/>
      <c r="I40" s="7"/>
      <c r="J40" s="7"/>
      <c r="K40" s="7"/>
      <c r="L40" s="7"/>
      <c r="M40" s="7"/>
      <c r="N40" s="7"/>
      <c r="O40" s="7"/>
      <c r="P40" s="7"/>
      <c r="Q40" s="8"/>
    </row>
  </sheetData>
  <mergeCells count="3">
    <mergeCell ref="A1:Q35"/>
    <mergeCell ref="A36:Q36"/>
    <mergeCell ref="A37:Q4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25"/>
    <col customWidth="1" min="2" max="10" width="18.88"/>
    <col customWidth="1" min="11" max="11" width="3.25"/>
  </cols>
  <sheetData>
    <row r="1">
      <c r="A1" s="11"/>
      <c r="D1" s="12" t="s">
        <v>2</v>
      </c>
      <c r="I1" s="11"/>
    </row>
    <row r="3" ht="11.25" customHeight="1"/>
    <row r="4" ht="11.25" customHeight="1"/>
    <row r="5" ht="11.25" customHeight="1"/>
    <row r="6" ht="11.25" customHeight="1"/>
    <row r="7" ht="11.25" customHeight="1"/>
    <row r="8" ht="11.25" customHeight="1">
      <c r="A8" s="13"/>
      <c r="B8" s="14"/>
      <c r="C8" s="14"/>
      <c r="I8" s="15"/>
      <c r="J8" s="15"/>
      <c r="K8" s="13"/>
    </row>
    <row r="9" ht="11.25" customHeight="1">
      <c r="A9" s="16"/>
      <c r="B9" s="17" t="s">
        <v>3</v>
      </c>
      <c r="C9" s="3"/>
      <c r="D9" s="18" t="s">
        <v>4</v>
      </c>
      <c r="E9" s="3"/>
      <c r="F9" s="19"/>
      <c r="G9" s="17" t="s">
        <v>5</v>
      </c>
      <c r="H9" s="3"/>
      <c r="I9" s="18" t="s">
        <v>6</v>
      </c>
      <c r="J9" s="3"/>
      <c r="K9" s="16"/>
    </row>
    <row r="10" ht="11.25" customHeight="1">
      <c r="A10" s="16"/>
      <c r="B10" s="6"/>
      <c r="C10" s="8"/>
      <c r="D10" s="6"/>
      <c r="E10" s="8"/>
      <c r="F10" s="19"/>
      <c r="G10" s="6"/>
      <c r="H10" s="8"/>
      <c r="I10" s="6"/>
      <c r="J10" s="8"/>
      <c r="K10" s="16"/>
    </row>
    <row r="11" ht="11.25" customHeight="1">
      <c r="A11" s="16"/>
      <c r="B11" s="17" t="s">
        <v>7</v>
      </c>
      <c r="C11" s="3"/>
      <c r="D11" s="18">
        <v>35.0</v>
      </c>
      <c r="E11" s="3"/>
      <c r="F11" s="16"/>
      <c r="G11" s="17" t="s">
        <v>8</v>
      </c>
      <c r="H11" s="3"/>
      <c r="I11" s="18">
        <f>ROUNDUP((TODAY()-I13)/7)</f>
        <v>7</v>
      </c>
      <c r="J11" s="3"/>
      <c r="K11" s="16"/>
    </row>
    <row r="12" ht="11.25" customHeight="1">
      <c r="A12" s="16"/>
      <c r="B12" s="6"/>
      <c r="C12" s="8"/>
      <c r="D12" s="6"/>
      <c r="E12" s="8"/>
      <c r="F12" s="16"/>
      <c r="G12" s="6"/>
      <c r="H12" s="8"/>
      <c r="I12" s="6"/>
      <c r="J12" s="8"/>
      <c r="K12" s="16"/>
    </row>
    <row r="13" ht="11.25" customHeight="1">
      <c r="A13" s="16"/>
      <c r="B13" s="17" t="s">
        <v>9</v>
      </c>
      <c r="C13" s="3"/>
      <c r="D13" s="18">
        <v>176.0</v>
      </c>
      <c r="E13" s="3"/>
      <c r="F13" s="16"/>
      <c r="G13" s="17" t="s">
        <v>10</v>
      </c>
      <c r="H13" s="3"/>
      <c r="I13" s="20">
        <v>45716.0</v>
      </c>
      <c r="J13" s="3"/>
      <c r="K13" s="16"/>
    </row>
    <row r="14" ht="11.25" customHeight="1">
      <c r="A14" s="16"/>
      <c r="B14" s="6"/>
      <c r="C14" s="8"/>
      <c r="D14" s="6"/>
      <c r="E14" s="8"/>
      <c r="F14" s="16"/>
      <c r="G14" s="6"/>
      <c r="H14" s="8"/>
      <c r="I14" s="6"/>
      <c r="J14" s="8"/>
      <c r="K14" s="16"/>
    </row>
    <row r="15" ht="11.25" customHeight="1">
      <c r="A15" s="16"/>
      <c r="B15" s="17" t="s">
        <v>11</v>
      </c>
      <c r="C15" s="3"/>
      <c r="D15" s="18">
        <v>88.9</v>
      </c>
      <c r="E15" s="3"/>
      <c r="F15" s="16"/>
      <c r="G15" s="17" t="s">
        <v>12</v>
      </c>
      <c r="H15" s="3"/>
      <c r="I15" s="18" t="s">
        <v>13</v>
      </c>
      <c r="J15" s="3"/>
      <c r="K15" s="16"/>
    </row>
    <row r="16" ht="11.25" customHeight="1">
      <c r="A16" s="16"/>
      <c r="B16" s="6"/>
      <c r="C16" s="8"/>
      <c r="D16" s="6"/>
      <c r="E16" s="8"/>
      <c r="F16" s="16"/>
      <c r="G16" s="6"/>
      <c r="H16" s="8"/>
      <c r="I16" s="6"/>
      <c r="J16" s="8"/>
      <c r="K16" s="16"/>
    </row>
    <row r="17" ht="11.25" customHeight="1">
      <c r="A17" s="16"/>
      <c r="B17" s="16"/>
      <c r="C17" s="16"/>
      <c r="D17" s="16"/>
      <c r="E17" s="16"/>
      <c r="F17" s="16"/>
      <c r="G17" s="16"/>
      <c r="H17" s="16"/>
      <c r="I17" s="16"/>
      <c r="J17" s="16"/>
      <c r="K17" s="16"/>
    </row>
    <row r="18" ht="11.25" customHeight="1">
      <c r="A18" s="16"/>
      <c r="B18" s="17" t="s">
        <v>14</v>
      </c>
      <c r="C18" s="2"/>
      <c r="D18" s="2"/>
      <c r="E18" s="2"/>
      <c r="F18" s="2"/>
      <c r="G18" s="2"/>
      <c r="H18" s="2"/>
      <c r="I18" s="2"/>
      <c r="J18" s="3"/>
      <c r="K18" s="16"/>
    </row>
    <row r="19" ht="11.25" customHeight="1">
      <c r="A19" s="16"/>
      <c r="B19" s="6"/>
      <c r="C19" s="7"/>
      <c r="D19" s="7"/>
      <c r="E19" s="7"/>
      <c r="F19" s="7"/>
      <c r="G19" s="7"/>
      <c r="H19" s="7"/>
      <c r="I19" s="7"/>
      <c r="J19" s="8"/>
      <c r="K19" s="16"/>
    </row>
    <row r="20" ht="11.25" customHeight="1">
      <c r="A20" s="16"/>
      <c r="B20" s="21" t="s">
        <v>15</v>
      </c>
      <c r="C20" s="5"/>
      <c r="D20" s="22" t="s">
        <v>16</v>
      </c>
      <c r="E20" s="22" t="s">
        <v>17</v>
      </c>
      <c r="F20" s="22" t="s">
        <v>18</v>
      </c>
      <c r="G20" s="22" t="s">
        <v>19</v>
      </c>
      <c r="H20" s="22" t="s">
        <v>20</v>
      </c>
      <c r="I20" s="23" t="s">
        <v>21</v>
      </c>
      <c r="J20" s="5"/>
      <c r="K20" s="16"/>
    </row>
    <row r="21" ht="11.25" customHeight="1">
      <c r="A21" s="16"/>
      <c r="B21" s="6"/>
      <c r="C21" s="8"/>
      <c r="D21" s="8"/>
      <c r="E21" s="8"/>
      <c r="F21" s="8"/>
      <c r="G21" s="8"/>
      <c r="H21" s="8"/>
      <c r="I21" s="7"/>
      <c r="J21" s="8"/>
      <c r="K21" s="16"/>
    </row>
    <row r="22" ht="11.25" customHeight="1">
      <c r="A22" s="16"/>
      <c r="B22" s="24" t="str">
        <f>'Coaching Roadmap'!I6</f>
        <v>TRAINING</v>
      </c>
      <c r="C22" s="5"/>
      <c r="D22" s="25">
        <f>'Coaching Roadmap'!L6</f>
        <v>5</v>
      </c>
      <c r="E22" s="25">
        <f>'Coaching Roadmap'!N6</f>
        <v>195</v>
      </c>
      <c r="F22" s="25">
        <f>'Coaching Roadmap'!P6</f>
        <v>55</v>
      </c>
      <c r="G22" s="25">
        <f>'Coaching Roadmap'!Q6</f>
        <v>258</v>
      </c>
      <c r="H22" s="26">
        <f>'Coaching Roadmap'!R6</f>
        <v>2307</v>
      </c>
      <c r="I22" s="27">
        <f>'Coaching Roadmap'!S6</f>
        <v>15677</v>
      </c>
      <c r="J22" s="5"/>
      <c r="K22" s="16"/>
    </row>
    <row r="23" ht="11.25" customHeight="1">
      <c r="A23" s="16"/>
      <c r="B23" s="6"/>
      <c r="C23" s="8"/>
      <c r="D23" s="8"/>
      <c r="E23" s="8"/>
      <c r="F23" s="8"/>
      <c r="G23" s="8"/>
      <c r="H23" s="8"/>
      <c r="J23" s="5"/>
      <c r="K23" s="16"/>
    </row>
    <row r="24" ht="11.25" customHeight="1">
      <c r="A24" s="16"/>
      <c r="B24" s="24" t="str">
        <f>'Coaching Roadmap'!I7</f>
        <v>REST</v>
      </c>
      <c r="C24" s="5"/>
      <c r="D24" s="25">
        <f>'Coaching Roadmap'!L7</f>
        <v>2</v>
      </c>
      <c r="E24" s="25">
        <f>'Coaching Roadmap'!N7</f>
        <v>195</v>
      </c>
      <c r="F24" s="25">
        <f>'Coaching Roadmap'!P7</f>
        <v>55</v>
      </c>
      <c r="G24" s="25">
        <f>'Coaching Roadmap'!Q7</f>
        <v>199</v>
      </c>
      <c r="H24" s="28">
        <f>'Coaching Roadmap'!R7</f>
        <v>2071</v>
      </c>
      <c r="J24" s="5"/>
      <c r="K24" s="16"/>
    </row>
    <row r="25" ht="11.25" customHeight="1">
      <c r="A25" s="16"/>
      <c r="B25" s="6"/>
      <c r="C25" s="8"/>
      <c r="D25" s="8"/>
      <c r="E25" s="8"/>
      <c r="F25" s="8"/>
      <c r="G25" s="8"/>
      <c r="H25" s="8"/>
      <c r="I25" s="7"/>
      <c r="J25" s="8"/>
      <c r="K25" s="16"/>
    </row>
    <row r="26" ht="11.25" customHeight="1">
      <c r="A26" s="16"/>
      <c r="B26" s="16"/>
      <c r="C26" s="16"/>
      <c r="D26" s="16"/>
      <c r="E26" s="16"/>
      <c r="F26" s="16"/>
      <c r="G26" s="16"/>
      <c r="H26" s="16"/>
      <c r="I26" s="16"/>
      <c r="J26" s="16"/>
      <c r="K26" s="16"/>
    </row>
    <row r="27" ht="11.25" customHeight="1">
      <c r="A27" s="16"/>
      <c r="B27" s="17" t="s">
        <v>22</v>
      </c>
      <c r="C27" s="2"/>
      <c r="D27" s="2"/>
      <c r="E27" s="2"/>
      <c r="F27" s="2"/>
      <c r="G27" s="2"/>
      <c r="H27" s="2"/>
      <c r="I27" s="2"/>
      <c r="J27" s="3"/>
      <c r="K27" s="16"/>
    </row>
    <row r="28" ht="11.25" customHeight="1">
      <c r="A28" s="16"/>
      <c r="B28" s="6"/>
      <c r="C28" s="7"/>
      <c r="D28" s="7"/>
      <c r="E28" s="7"/>
      <c r="F28" s="7"/>
      <c r="G28" s="7"/>
      <c r="H28" s="7"/>
      <c r="I28" s="7"/>
      <c r="J28" s="8"/>
      <c r="K28" s="16"/>
    </row>
    <row r="29" ht="11.25" customHeight="1">
      <c r="A29" s="16"/>
      <c r="B29" s="29" t="s">
        <v>23</v>
      </c>
      <c r="C29" s="2"/>
      <c r="D29" s="3"/>
      <c r="E29" s="29" t="s">
        <v>24</v>
      </c>
      <c r="F29" s="2"/>
      <c r="G29" s="3"/>
      <c r="H29" s="29" t="s">
        <v>25</v>
      </c>
      <c r="I29" s="2"/>
      <c r="J29" s="3"/>
      <c r="K29" s="16"/>
    </row>
    <row r="30" ht="11.25" customHeight="1">
      <c r="A30" s="16"/>
      <c r="B30" s="6"/>
      <c r="C30" s="7"/>
      <c r="D30" s="8"/>
      <c r="E30" s="6"/>
      <c r="F30" s="7"/>
      <c r="G30" s="8"/>
      <c r="H30" s="6"/>
      <c r="I30" s="7"/>
      <c r="J30" s="8"/>
      <c r="K30" s="16"/>
    </row>
    <row r="31" ht="11.25" customHeight="1">
      <c r="A31" s="16"/>
      <c r="B31" s="30">
        <f>'Coaching Roadmap'!I9</f>
        <v>10000</v>
      </c>
      <c r="C31" s="2"/>
      <c r="D31" s="3"/>
      <c r="E31" s="30">
        <f>'Coaching Roadmap'!O9</f>
        <v>70000</v>
      </c>
      <c r="F31" s="2"/>
      <c r="G31" s="3"/>
      <c r="H31" s="30">
        <f>'Coaching Roadmap'!R9</f>
        <v>60</v>
      </c>
      <c r="I31" s="2"/>
      <c r="J31" s="3"/>
      <c r="K31" s="16"/>
    </row>
    <row r="32" ht="11.25" customHeight="1">
      <c r="A32" s="16"/>
      <c r="B32" s="6"/>
      <c r="C32" s="7"/>
      <c r="D32" s="8"/>
      <c r="E32" s="6"/>
      <c r="F32" s="7"/>
      <c r="G32" s="8"/>
      <c r="H32" s="6"/>
      <c r="I32" s="7"/>
      <c r="J32" s="8"/>
      <c r="K32" s="16"/>
    </row>
    <row r="33" ht="11.25" customHeight="1">
      <c r="A33" s="16"/>
      <c r="B33" s="16"/>
      <c r="C33" s="16"/>
      <c r="D33" s="16"/>
      <c r="E33" s="16"/>
      <c r="F33" s="16"/>
      <c r="G33" s="16"/>
      <c r="H33" s="16"/>
      <c r="I33" s="16"/>
      <c r="J33" s="16"/>
      <c r="K33" s="16"/>
    </row>
    <row r="34" ht="11.25" customHeight="1">
      <c r="A34" s="16"/>
      <c r="B34" s="31" t="s">
        <v>26</v>
      </c>
      <c r="C34" s="2"/>
      <c r="D34" s="2"/>
      <c r="E34" s="2"/>
      <c r="F34" s="2"/>
      <c r="G34" s="2"/>
      <c r="H34" s="2"/>
      <c r="I34" s="2"/>
      <c r="J34" s="3"/>
      <c r="K34" s="16"/>
    </row>
    <row r="35" ht="11.25" customHeight="1">
      <c r="A35" s="16"/>
      <c r="B35" s="6"/>
      <c r="C35" s="7"/>
      <c r="D35" s="7"/>
      <c r="E35" s="7"/>
      <c r="F35" s="7"/>
      <c r="G35" s="7"/>
      <c r="H35" s="7"/>
      <c r="I35" s="7"/>
      <c r="J35" s="8"/>
      <c r="K35" s="16"/>
    </row>
    <row r="36" ht="11.25" customHeight="1">
      <c r="A36" s="16"/>
      <c r="B36" s="32" t="s">
        <v>27</v>
      </c>
      <c r="C36" s="29" t="s">
        <v>28</v>
      </c>
      <c r="D36" s="3"/>
      <c r="E36" s="29" t="s">
        <v>29</v>
      </c>
      <c r="F36" s="3"/>
      <c r="G36" s="33" t="s">
        <v>30</v>
      </c>
      <c r="H36" s="3"/>
      <c r="I36" s="33" t="s">
        <v>31</v>
      </c>
      <c r="J36" s="3"/>
      <c r="K36" s="16"/>
    </row>
    <row r="37" ht="11.25" customHeight="1">
      <c r="A37" s="16"/>
      <c r="B37" s="34"/>
      <c r="C37" s="6"/>
      <c r="D37" s="8"/>
      <c r="E37" s="6"/>
      <c r="F37" s="8"/>
      <c r="G37" s="6"/>
      <c r="H37" s="8"/>
      <c r="I37" s="6"/>
      <c r="J37" s="8"/>
      <c r="K37" s="16"/>
    </row>
    <row r="38" ht="11.25" customHeight="1">
      <c r="A38" s="16"/>
      <c r="B38" s="35" t="s">
        <v>32</v>
      </c>
      <c r="C38" s="36" t="s">
        <v>33</v>
      </c>
      <c r="D38" s="3"/>
      <c r="E38" s="36" t="s">
        <v>28</v>
      </c>
      <c r="F38" s="3"/>
      <c r="G38" s="37" t="str">
        <f>'Coaching Roadmap'!L15</f>
        <v/>
      </c>
      <c r="H38" s="3"/>
      <c r="I38" s="37">
        <f>'Coaching Roadmap'!L16</f>
        <v>10000</v>
      </c>
      <c r="J38" s="3"/>
      <c r="K38" s="16"/>
    </row>
    <row r="39" ht="11.25" customHeight="1">
      <c r="A39" s="16"/>
      <c r="B39" s="34"/>
      <c r="C39" s="6"/>
      <c r="D39" s="8"/>
      <c r="E39" s="6"/>
      <c r="F39" s="8"/>
      <c r="G39" s="6"/>
      <c r="H39" s="8"/>
      <c r="I39" s="6"/>
      <c r="J39" s="8"/>
      <c r="K39" s="16"/>
    </row>
    <row r="40" ht="11.25" customHeight="1">
      <c r="A40" s="16"/>
      <c r="B40" s="35" t="s">
        <v>34</v>
      </c>
      <c r="C40" s="36" t="s">
        <v>35</v>
      </c>
      <c r="D40" s="3"/>
      <c r="E40" s="36" t="s">
        <v>28</v>
      </c>
      <c r="F40" s="3"/>
      <c r="G40" s="36" t="str">
        <f>'Coaching Roadmap'!N15</f>
        <v/>
      </c>
      <c r="H40" s="3"/>
      <c r="I40" s="37">
        <f>'Coaching Roadmap'!N16</f>
        <v>10000</v>
      </c>
      <c r="J40" s="3"/>
      <c r="K40" s="16"/>
    </row>
    <row r="41" ht="11.25" customHeight="1">
      <c r="A41" s="16"/>
      <c r="B41" s="34"/>
      <c r="C41" s="6"/>
      <c r="D41" s="8"/>
      <c r="E41" s="6"/>
      <c r="F41" s="8"/>
      <c r="G41" s="6"/>
      <c r="H41" s="8"/>
      <c r="I41" s="6"/>
      <c r="J41" s="8"/>
      <c r="K41" s="16"/>
    </row>
    <row r="42" ht="11.25" customHeight="1">
      <c r="A42" s="16"/>
      <c r="B42" s="35" t="s">
        <v>36</v>
      </c>
      <c r="C42" s="36" t="s">
        <v>37</v>
      </c>
      <c r="D42" s="3"/>
      <c r="E42" s="36" t="s">
        <v>38</v>
      </c>
      <c r="F42" s="3"/>
      <c r="G42" s="37">
        <f>'Coaching Roadmap'!P15</f>
        <v>30</v>
      </c>
      <c r="H42" s="3"/>
      <c r="I42" s="37">
        <f>'Coaching Roadmap'!P16</f>
        <v>10000</v>
      </c>
      <c r="J42" s="3"/>
      <c r="K42" s="16"/>
    </row>
    <row r="43" ht="11.25" customHeight="1">
      <c r="A43" s="16"/>
      <c r="B43" s="34"/>
      <c r="C43" s="6"/>
      <c r="D43" s="8"/>
      <c r="E43" s="6"/>
      <c r="F43" s="8"/>
      <c r="G43" s="6"/>
      <c r="H43" s="8"/>
      <c r="I43" s="6"/>
      <c r="J43" s="8"/>
      <c r="K43" s="16"/>
    </row>
    <row r="44" ht="11.25" customHeight="1">
      <c r="A44" s="16"/>
      <c r="B44" s="35" t="s">
        <v>39</v>
      </c>
      <c r="C44" s="36" t="s">
        <v>40</v>
      </c>
      <c r="D44" s="3"/>
      <c r="E44" s="36" t="s">
        <v>28</v>
      </c>
      <c r="F44" s="3"/>
      <c r="G44" s="37" t="str">
        <f>'Coaching Roadmap'!Q15</f>
        <v/>
      </c>
      <c r="H44" s="3"/>
      <c r="I44" s="37">
        <f>'Coaching Roadmap'!Q16</f>
        <v>10000</v>
      </c>
      <c r="J44" s="3"/>
      <c r="K44" s="16"/>
    </row>
    <row r="45" ht="11.25" customHeight="1">
      <c r="A45" s="16"/>
      <c r="B45" s="34"/>
      <c r="C45" s="6"/>
      <c r="D45" s="8"/>
      <c r="E45" s="6"/>
      <c r="F45" s="8"/>
      <c r="G45" s="6"/>
      <c r="H45" s="8"/>
      <c r="I45" s="6"/>
      <c r="J45" s="8"/>
      <c r="K45" s="16"/>
    </row>
    <row r="46" ht="11.25" customHeight="1">
      <c r="A46" s="16"/>
      <c r="B46" s="35" t="s">
        <v>41</v>
      </c>
      <c r="C46" s="36" t="s">
        <v>42</v>
      </c>
      <c r="D46" s="3"/>
      <c r="E46" s="36" t="s">
        <v>28</v>
      </c>
      <c r="F46" s="3"/>
      <c r="G46" s="37" t="str">
        <f>'Coaching Roadmap'!R15</f>
        <v/>
      </c>
      <c r="H46" s="3"/>
      <c r="I46" s="37">
        <f>'Coaching Roadmap'!R16</f>
        <v>10000</v>
      </c>
      <c r="J46" s="3"/>
      <c r="K46" s="16"/>
    </row>
    <row r="47" ht="11.25" customHeight="1">
      <c r="A47" s="16"/>
      <c r="B47" s="34"/>
      <c r="C47" s="6"/>
      <c r="D47" s="8"/>
      <c r="E47" s="6"/>
      <c r="F47" s="8"/>
      <c r="G47" s="6"/>
      <c r="H47" s="8"/>
      <c r="I47" s="6"/>
      <c r="J47" s="8"/>
      <c r="K47" s="16"/>
    </row>
    <row r="48" ht="11.25" customHeight="1">
      <c r="A48" s="16"/>
      <c r="B48" s="35" t="s">
        <v>43</v>
      </c>
      <c r="C48" s="36" t="s">
        <v>44</v>
      </c>
      <c r="D48" s="3"/>
      <c r="E48" s="36" t="s">
        <v>28</v>
      </c>
      <c r="F48" s="3"/>
      <c r="G48" s="37" t="str">
        <f>'Coaching Roadmap'!S15</f>
        <v/>
      </c>
      <c r="H48" s="3"/>
      <c r="I48" s="37">
        <f>'Coaching Roadmap'!S16</f>
        <v>10000</v>
      </c>
      <c r="J48" s="3"/>
      <c r="K48" s="16"/>
    </row>
    <row r="49" ht="11.25" customHeight="1">
      <c r="A49" s="16"/>
      <c r="B49" s="34"/>
      <c r="C49" s="6"/>
      <c r="D49" s="8"/>
      <c r="E49" s="6"/>
      <c r="F49" s="8"/>
      <c r="G49" s="6"/>
      <c r="H49" s="8"/>
      <c r="I49" s="6"/>
      <c r="J49" s="8"/>
      <c r="K49" s="16"/>
    </row>
    <row r="50" ht="11.25" customHeight="1">
      <c r="A50" s="16"/>
      <c r="B50" s="35" t="s">
        <v>45</v>
      </c>
      <c r="C50" s="36" t="s">
        <v>37</v>
      </c>
      <c r="D50" s="3"/>
      <c r="E50" s="36" t="s">
        <v>38</v>
      </c>
      <c r="F50" s="3"/>
      <c r="G50" s="37">
        <f>'Coaching Roadmap'!V15</f>
        <v>30</v>
      </c>
      <c r="H50" s="3"/>
      <c r="I50" s="37">
        <f>'Coaching Roadmap'!V16</f>
        <v>10000</v>
      </c>
      <c r="J50" s="3"/>
      <c r="K50" s="16"/>
    </row>
    <row r="51" ht="11.25" customHeight="1">
      <c r="A51" s="16"/>
      <c r="B51" s="34"/>
      <c r="C51" s="6"/>
      <c r="D51" s="8"/>
      <c r="E51" s="6"/>
      <c r="F51" s="8"/>
      <c r="G51" s="6"/>
      <c r="H51" s="8"/>
      <c r="I51" s="6"/>
      <c r="J51" s="8"/>
      <c r="K51" s="16"/>
    </row>
    <row r="52" ht="11.25" customHeight="1">
      <c r="A52" s="16"/>
      <c r="B52" s="16"/>
      <c r="C52" s="16"/>
      <c r="D52" s="16"/>
      <c r="E52" s="16"/>
      <c r="F52" s="16"/>
      <c r="G52" s="16"/>
      <c r="H52" s="16"/>
      <c r="I52" s="16"/>
      <c r="J52" s="16"/>
      <c r="K52" s="16"/>
    </row>
  </sheetData>
  <mergeCells count="88">
    <mergeCell ref="B24:C25"/>
    <mergeCell ref="B27:J28"/>
    <mergeCell ref="B29:D30"/>
    <mergeCell ref="E29:G30"/>
    <mergeCell ref="H29:J30"/>
    <mergeCell ref="B31:D32"/>
    <mergeCell ref="E31:G32"/>
    <mergeCell ref="H31:J32"/>
    <mergeCell ref="B34:J35"/>
    <mergeCell ref="B36:B37"/>
    <mergeCell ref="C36:D37"/>
    <mergeCell ref="E36:F37"/>
    <mergeCell ref="G36:H37"/>
    <mergeCell ref="I36:J37"/>
    <mergeCell ref="E40:F41"/>
    <mergeCell ref="G40:H41"/>
    <mergeCell ref="B38:B39"/>
    <mergeCell ref="C38:D39"/>
    <mergeCell ref="E38:F39"/>
    <mergeCell ref="G38:H39"/>
    <mergeCell ref="I38:J39"/>
    <mergeCell ref="C40:D41"/>
    <mergeCell ref="I40:J41"/>
    <mergeCell ref="G44:H45"/>
    <mergeCell ref="I44:J45"/>
    <mergeCell ref="B40:B41"/>
    <mergeCell ref="B42:B43"/>
    <mergeCell ref="C42:D43"/>
    <mergeCell ref="E42:F43"/>
    <mergeCell ref="G42:H43"/>
    <mergeCell ref="I42:J43"/>
    <mergeCell ref="B44:B45"/>
    <mergeCell ref="E48:F49"/>
    <mergeCell ref="G48:H49"/>
    <mergeCell ref="B48:B49"/>
    <mergeCell ref="B50:B51"/>
    <mergeCell ref="C50:D51"/>
    <mergeCell ref="E50:F51"/>
    <mergeCell ref="G50:H51"/>
    <mergeCell ref="I50:J51"/>
    <mergeCell ref="B46:B47"/>
    <mergeCell ref="C46:D47"/>
    <mergeCell ref="E46:F47"/>
    <mergeCell ref="G46:H47"/>
    <mergeCell ref="I46:J47"/>
    <mergeCell ref="C48:D49"/>
    <mergeCell ref="I48:J49"/>
    <mergeCell ref="A1:C7"/>
    <mergeCell ref="D1:H8"/>
    <mergeCell ref="I1:K7"/>
    <mergeCell ref="B9:C10"/>
    <mergeCell ref="D9:E10"/>
    <mergeCell ref="G9:H10"/>
    <mergeCell ref="I9:J10"/>
    <mergeCell ref="B11:C12"/>
    <mergeCell ref="D11:E12"/>
    <mergeCell ref="G11:H12"/>
    <mergeCell ref="I11:J12"/>
    <mergeCell ref="D13:E14"/>
    <mergeCell ref="G13:H14"/>
    <mergeCell ref="I13:J14"/>
    <mergeCell ref="F20:F21"/>
    <mergeCell ref="G20:G21"/>
    <mergeCell ref="F22:F23"/>
    <mergeCell ref="G22:G23"/>
    <mergeCell ref="H22:H23"/>
    <mergeCell ref="F24:F25"/>
    <mergeCell ref="G24:G25"/>
    <mergeCell ref="H24:H25"/>
    <mergeCell ref="H20:H21"/>
    <mergeCell ref="I20:J21"/>
    <mergeCell ref="I22:J25"/>
    <mergeCell ref="B13:C14"/>
    <mergeCell ref="B15:C16"/>
    <mergeCell ref="D15:E16"/>
    <mergeCell ref="G15:H16"/>
    <mergeCell ref="I15:J16"/>
    <mergeCell ref="B18:J19"/>
    <mergeCell ref="B20:C21"/>
    <mergeCell ref="D20:D21"/>
    <mergeCell ref="E20:E21"/>
    <mergeCell ref="B22:C23"/>
    <mergeCell ref="D22:D23"/>
    <mergeCell ref="E22:E23"/>
    <mergeCell ref="D24:D25"/>
    <mergeCell ref="E24:E25"/>
    <mergeCell ref="C44:D45"/>
    <mergeCell ref="E44:F4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38"/>
    <col customWidth="1" min="2" max="2" width="15.75"/>
    <col customWidth="1" min="3" max="3" width="1.38"/>
    <col customWidth="1" min="4" max="4" width="22.0"/>
    <col customWidth="1" min="5" max="5" width="1.38"/>
    <col customWidth="1" min="6" max="6" width="22.0"/>
    <col customWidth="1" min="7" max="7" width="25.13"/>
    <col customWidth="1" min="8" max="8" width="22.0"/>
    <col customWidth="1" min="9" max="9" width="11.0"/>
    <col customWidth="1" min="10" max="10" width="15.13"/>
    <col customWidth="1" min="11" max="11" width="10.13"/>
    <col customWidth="1" min="12" max="15" width="11.0"/>
    <col customWidth="1" min="16" max="18" width="22.0"/>
    <col customWidth="1" hidden="1" min="19" max="19" width="22.0"/>
    <col customWidth="1" min="20" max="20" width="22.0"/>
    <col customWidth="1" min="21" max="21" width="33.38"/>
    <col customWidth="1" min="22" max="23" width="22.0"/>
    <col customWidth="1" min="24" max="24" width="1.38"/>
    <col customWidth="1" min="25" max="28" width="15.75"/>
    <col customWidth="1" min="29" max="29" width="1.38"/>
    <col customWidth="1" min="30" max="31" width="37.63"/>
    <col customWidth="1" min="32" max="32" width="2.63"/>
    <col customWidth="1" min="33" max="33" width="37.63"/>
    <col customWidth="1" min="34" max="34" width="2.63"/>
    <col customWidth="1" min="35" max="36" width="37.63"/>
  </cols>
  <sheetData>
    <row r="1" ht="37.5" customHeight="1">
      <c r="A1" s="38"/>
      <c r="B1" s="11"/>
      <c r="I1" s="12" t="s">
        <v>46</v>
      </c>
      <c r="AC1" s="39"/>
      <c r="AD1" s="39"/>
      <c r="AE1" s="39"/>
      <c r="AF1" s="39"/>
      <c r="AG1" s="39"/>
      <c r="AH1" s="39"/>
      <c r="AI1" s="39"/>
      <c r="AJ1" s="39"/>
    </row>
    <row r="2" ht="37.5" customHeight="1">
      <c r="A2" s="39"/>
      <c r="AC2" s="39"/>
      <c r="AD2" s="39"/>
      <c r="AE2" s="39"/>
      <c r="AF2" s="39"/>
      <c r="AG2" s="39"/>
      <c r="AH2" s="39"/>
      <c r="AI2" s="39"/>
      <c r="AJ2" s="39"/>
    </row>
    <row r="3" ht="37.5" customHeight="1">
      <c r="A3" s="39"/>
      <c r="AC3" s="39"/>
      <c r="AD3" s="39"/>
      <c r="AE3" s="39"/>
      <c r="AF3" s="39"/>
      <c r="AG3" s="39"/>
      <c r="AH3" s="39"/>
      <c r="AI3" s="39"/>
      <c r="AJ3" s="39"/>
    </row>
    <row r="4" ht="37.5" customHeight="1">
      <c r="A4" s="39"/>
      <c r="AC4" s="39"/>
      <c r="AD4" s="40"/>
      <c r="AJ4" s="39"/>
    </row>
    <row r="5" ht="22.5" customHeight="1">
      <c r="A5" s="41"/>
      <c r="B5" s="42" t="s">
        <v>47</v>
      </c>
      <c r="C5" s="43" t="str">
        <f>'Client Dashboard'!D9</f>
        <v>Meshal Alawein</v>
      </c>
      <c r="D5" s="44"/>
      <c r="E5" s="39"/>
      <c r="F5" s="45" t="s">
        <v>48</v>
      </c>
      <c r="G5" s="46">
        <f>today()</f>
        <v>45759</v>
      </c>
      <c r="H5" s="47"/>
      <c r="I5" s="48" t="s">
        <v>15</v>
      </c>
      <c r="L5" s="48" t="s">
        <v>16</v>
      </c>
      <c r="N5" s="49" t="s">
        <v>17</v>
      </c>
      <c r="P5" s="50" t="s">
        <v>18</v>
      </c>
      <c r="Q5" s="50" t="s">
        <v>19</v>
      </c>
      <c r="R5" s="50" t="s">
        <v>20</v>
      </c>
      <c r="S5" s="50" t="s">
        <v>49</v>
      </c>
      <c r="W5" s="51"/>
      <c r="X5" s="39"/>
      <c r="Y5" s="39"/>
      <c r="Z5" s="39"/>
      <c r="AA5" s="39"/>
      <c r="AB5" s="39"/>
      <c r="AC5" s="39"/>
      <c r="AJ5" s="39"/>
    </row>
    <row r="6" ht="22.5" customHeight="1">
      <c r="A6" s="39"/>
      <c r="B6" s="52"/>
      <c r="C6" s="39"/>
      <c r="D6" s="39"/>
      <c r="E6" s="39"/>
      <c r="F6" s="7"/>
      <c r="G6" s="7"/>
      <c r="H6" s="53"/>
      <c r="I6" s="45" t="str">
        <f>IFERROR(VLOOKUP($G$7,$F$22:$O119,5,0))</f>
        <v>TRAINING</v>
      </c>
      <c r="L6" s="45">
        <f>IFERROR(VLOOKUP($G$7,$F$22:$O119,6,0))</f>
        <v>5</v>
      </c>
      <c r="N6" s="45">
        <f>IFERROR(VLOOKUP($G$7,$F$22:$O119,7,0))</f>
        <v>195</v>
      </c>
      <c r="P6" s="54">
        <f>IFERROR(VLOOKUP($G$7,$F$22:$O119,8,0))</f>
        <v>55</v>
      </c>
      <c r="Q6" s="54">
        <f>IFERROR(VLOOKUP($G$7,$F$22:$O119,9,0))</f>
        <v>258</v>
      </c>
      <c r="R6" s="54">
        <f>IFERROR(VLOOKUP($G$7,$F$22:$O119,10,0))</f>
        <v>2307</v>
      </c>
      <c r="S6" s="54">
        <f>R6*L6+R7*L7</f>
        <v>15677</v>
      </c>
      <c r="W6" s="51"/>
      <c r="X6" s="39"/>
      <c r="Y6" s="39"/>
      <c r="Z6" s="39"/>
      <c r="AA6" s="39"/>
      <c r="AB6" s="39"/>
      <c r="AC6" s="39"/>
      <c r="AD6" s="39"/>
      <c r="AE6" s="39"/>
      <c r="AF6" s="39"/>
      <c r="AG6" s="39"/>
      <c r="AH6" s="39"/>
      <c r="AI6" s="39"/>
      <c r="AJ6" s="39"/>
    </row>
    <row r="7" ht="22.5" customHeight="1">
      <c r="A7" s="39"/>
      <c r="B7" s="55" t="s">
        <v>50</v>
      </c>
      <c r="C7" s="56">
        <f>TODAY()</f>
        <v>45759</v>
      </c>
      <c r="D7" s="3"/>
      <c r="E7" s="39"/>
      <c r="F7" s="57" t="s">
        <v>51</v>
      </c>
      <c r="G7" s="58">
        <v>7.0</v>
      </c>
      <c r="H7" s="53"/>
      <c r="I7" s="45" t="str">
        <f t="array" ref="I7">INDEX(J$22:J119,MATCH($G$7,$F$22:$F119,0)+1,1)</f>
        <v>REST</v>
      </c>
      <c r="L7" s="45">
        <f t="array" ref="L7">INDEX(K$22:K119,MATCH($G$7,$F$22:$F119,0)+1,1)</f>
        <v>2</v>
      </c>
      <c r="N7" s="45">
        <f t="array" ref="N7">INDEX(L$22:L119,MATCH($G$7,$F$22:$F119,0)+1,1)</f>
        <v>195</v>
      </c>
      <c r="P7" s="54">
        <f t="shared" ref="P7:R7" si="1">INDEX(M$22:M119,MATCH($G$7,$F$22:$F119,0)+1,1)</f>
        <v>55</v>
      </c>
      <c r="Q7" s="54">
        <f t="shared" si="1"/>
        <v>199</v>
      </c>
      <c r="R7" s="54">
        <f t="shared" si="1"/>
        <v>2071</v>
      </c>
      <c r="W7" s="51"/>
      <c r="X7" s="39"/>
      <c r="Y7" s="39"/>
      <c r="Z7" s="39"/>
      <c r="AA7" s="39"/>
      <c r="AB7" s="39"/>
      <c r="AC7" s="39"/>
      <c r="AD7" s="39"/>
      <c r="AE7" s="39"/>
      <c r="AF7" s="39"/>
      <c r="AG7" s="39"/>
      <c r="AH7" s="39"/>
      <c r="AI7" s="39"/>
      <c r="AJ7" s="59"/>
    </row>
    <row r="8" ht="22.5" customHeight="1">
      <c r="A8" s="39"/>
      <c r="B8" s="34"/>
      <c r="C8" s="6"/>
      <c r="D8" s="8"/>
      <c r="E8" s="39"/>
      <c r="F8" s="34"/>
      <c r="G8" s="34"/>
      <c r="H8" s="53"/>
      <c r="I8" s="45" t="s">
        <v>23</v>
      </c>
      <c r="O8" s="45" t="s">
        <v>24</v>
      </c>
      <c r="R8" s="45" t="s">
        <v>25</v>
      </c>
      <c r="W8" s="51"/>
      <c r="X8" s="39"/>
      <c r="Y8" s="39"/>
      <c r="Z8" s="39"/>
      <c r="AA8" s="39"/>
      <c r="AB8" s="39"/>
      <c r="AC8" s="39"/>
      <c r="AD8" s="39"/>
      <c r="AE8" s="39"/>
      <c r="AF8" s="39"/>
      <c r="AG8" s="39"/>
      <c r="AH8" s="39"/>
      <c r="AI8" s="39"/>
      <c r="AJ8" s="60"/>
    </row>
    <row r="9" ht="22.5" hidden="1" customHeight="1">
      <c r="A9" s="39"/>
      <c r="B9" s="61" t="s">
        <v>52</v>
      </c>
      <c r="C9" s="62">
        <f>'Client Dashboard'!I13</f>
        <v>45716</v>
      </c>
      <c r="E9" s="39"/>
      <c r="F9" s="53"/>
      <c r="G9" s="53"/>
      <c r="H9" s="53"/>
      <c r="I9" s="45">
        <f>IFERROR(VLOOKUP($G$7,$F$22:$V119,12,0))</f>
        <v>10000</v>
      </c>
      <c r="O9" s="63">
        <f>I9*7</f>
        <v>70000</v>
      </c>
      <c r="R9" s="45">
        <f>IFERROR(VLOOKUP($G$7,$F$22:$V119,13,0))</f>
        <v>60</v>
      </c>
      <c r="W9" s="51"/>
      <c r="X9" s="39"/>
      <c r="Y9" s="39"/>
      <c r="Z9" s="39"/>
      <c r="AA9" s="39"/>
      <c r="AB9" s="39"/>
      <c r="AC9" s="39"/>
      <c r="AD9" s="39"/>
      <c r="AE9" s="39"/>
      <c r="AF9" s="39"/>
      <c r="AG9" s="39"/>
      <c r="AH9" s="39"/>
      <c r="AI9" s="39"/>
      <c r="AJ9" s="59"/>
    </row>
    <row r="10" ht="22.5" hidden="1" customHeight="1">
      <c r="A10" s="39"/>
      <c r="B10" s="61" t="s">
        <v>53</v>
      </c>
      <c r="C10" s="51" t="str">
        <f>'Client Dashboard'!I9</f>
        <v>FRIDAY</v>
      </c>
      <c r="E10" s="39"/>
      <c r="F10" s="53"/>
      <c r="G10" s="53"/>
      <c r="H10" s="53"/>
      <c r="W10" s="51"/>
      <c r="X10" s="39"/>
      <c r="Y10" s="39"/>
      <c r="Z10" s="39"/>
      <c r="AA10" s="39"/>
      <c r="AB10" s="39"/>
      <c r="AC10" s="39"/>
      <c r="AD10" s="39"/>
      <c r="AE10" s="39"/>
      <c r="AF10" s="39"/>
      <c r="AG10" s="39"/>
      <c r="AH10" s="39"/>
      <c r="AI10" s="39"/>
      <c r="AJ10" s="59"/>
    </row>
    <row r="11" ht="22.5" hidden="1" customHeight="1">
      <c r="A11" s="39"/>
      <c r="B11" s="61" t="s">
        <v>54</v>
      </c>
      <c r="C11" s="53"/>
      <c r="E11" s="39"/>
      <c r="F11" s="53"/>
      <c r="G11" s="53"/>
      <c r="H11" s="53"/>
      <c r="I11" s="45"/>
      <c r="J11" s="45"/>
      <c r="K11" s="45"/>
      <c r="L11" s="54"/>
      <c r="M11" s="54"/>
      <c r="N11" s="54"/>
      <c r="O11" s="54"/>
      <c r="P11" s="54"/>
      <c r="Q11" s="54"/>
      <c r="R11" s="54"/>
      <c r="S11" s="54"/>
      <c r="T11" s="54"/>
      <c r="U11" s="54"/>
      <c r="V11" s="54"/>
      <c r="W11" s="51"/>
      <c r="X11" s="39"/>
      <c r="Y11" s="39"/>
      <c r="Z11" s="39"/>
      <c r="AA11" s="39"/>
      <c r="AB11" s="39"/>
      <c r="AC11" s="39"/>
      <c r="AD11" s="39"/>
      <c r="AE11" s="39"/>
      <c r="AF11" s="39"/>
      <c r="AG11" s="39"/>
      <c r="AH11" s="39"/>
      <c r="AI11" s="39"/>
      <c r="AJ11" s="39"/>
    </row>
    <row r="12" ht="22.5" hidden="1" customHeight="1">
      <c r="A12" s="39"/>
      <c r="B12" s="61"/>
      <c r="C12" s="51"/>
      <c r="D12" s="53"/>
      <c r="E12" s="39"/>
      <c r="F12" s="53"/>
      <c r="G12" s="53"/>
      <c r="H12" s="53"/>
      <c r="I12" s="50"/>
      <c r="L12" s="50" t="str">
        <f>'Client Dashboard'!B38</f>
        <v>DAY 1</v>
      </c>
      <c r="N12" s="50" t="str">
        <f>'Client Dashboard'!B40</f>
        <v>DAY 2</v>
      </c>
      <c r="P12" s="50" t="str">
        <f>'Client Dashboard'!B42</f>
        <v>DAY 3</v>
      </c>
      <c r="Q12" s="50" t="str">
        <f>'Client Dashboard'!B44</f>
        <v>DAY 4</v>
      </c>
      <c r="R12" s="50" t="str">
        <f>'Client Dashboard'!B46</f>
        <v>DAY 5</v>
      </c>
      <c r="S12" s="50" t="str">
        <f>'Client Dashboard'!B48</f>
        <v>DAY 6</v>
      </c>
      <c r="T12" s="50"/>
      <c r="U12" s="50"/>
      <c r="V12" s="50" t="str">
        <f>'Client Dashboard'!B50</f>
        <v>DAY 7</v>
      </c>
      <c r="W12" s="51"/>
      <c r="X12" s="39"/>
      <c r="Y12" s="39"/>
      <c r="Z12" s="39"/>
      <c r="AA12" s="39"/>
      <c r="AB12" s="39"/>
      <c r="AC12" s="39"/>
      <c r="AD12" s="39"/>
      <c r="AE12" s="39"/>
      <c r="AF12" s="39"/>
      <c r="AG12" s="39"/>
      <c r="AH12" s="39"/>
      <c r="AI12" s="39"/>
      <c r="AJ12" s="39"/>
    </row>
    <row r="13" ht="22.5" hidden="1" customHeight="1">
      <c r="A13" s="39"/>
      <c r="B13" s="61"/>
      <c r="C13" s="62"/>
      <c r="E13" s="39"/>
      <c r="F13" s="53"/>
      <c r="G13" s="53"/>
      <c r="H13" s="53"/>
      <c r="I13" s="50" t="s">
        <v>28</v>
      </c>
      <c r="L13" s="50" t="str">
        <f>'Training Plan'!D6</f>
        <v>#REF!</v>
      </c>
      <c r="N13" s="50" t="str">
        <f>'Training Plan'!E6</f>
        <v>#REF!</v>
      </c>
      <c r="P13" s="54" t="str">
        <f t="shared" ref="P13:Q13" si="2">'Training Plan'!F6</f>
        <v>#REF!</v>
      </c>
      <c r="Q13" s="54" t="str">
        <f t="shared" si="2"/>
        <v>#REF!</v>
      </c>
      <c r="R13" s="54" t="str">
        <f t="shared" ref="R13:S13" si="3">'Training Plan'!I6</f>
        <v>#REF!</v>
      </c>
      <c r="S13" s="54" t="str">
        <f t="shared" si="3"/>
        <v>#REF!</v>
      </c>
      <c r="T13" s="54"/>
      <c r="U13" s="54"/>
      <c r="V13" s="54" t="str">
        <f>'Training Plan'!K6</f>
        <v>#REF!</v>
      </c>
      <c r="W13" s="51"/>
      <c r="X13" s="39"/>
      <c r="Y13" s="39"/>
      <c r="Z13" s="39"/>
      <c r="AA13" s="39"/>
      <c r="AB13" s="39"/>
      <c r="AC13" s="39"/>
      <c r="AD13" s="39"/>
      <c r="AE13" s="39"/>
      <c r="AF13" s="39"/>
      <c r="AG13" s="39"/>
      <c r="AH13" s="39"/>
      <c r="AI13" s="39"/>
      <c r="AJ13" s="39"/>
    </row>
    <row r="14" ht="22.5" hidden="1" customHeight="1">
      <c r="A14" s="39"/>
      <c r="E14" s="39"/>
      <c r="F14" s="53"/>
      <c r="G14" s="53"/>
      <c r="H14" s="53"/>
      <c r="I14" s="50" t="s">
        <v>29</v>
      </c>
      <c r="L14" s="50" t="str">
        <f>'Nutrition Plan'!R8</f>
        <v/>
      </c>
      <c r="N14" s="50" t="str">
        <f>'Nutrition Plan'!R10</f>
        <v/>
      </c>
      <c r="P14" s="54" t="str">
        <f>'Nutrition Plan'!R12</f>
        <v/>
      </c>
      <c r="Q14" s="54" t="str">
        <f>'Nutrition Plan'!R14</f>
        <v/>
      </c>
      <c r="R14" s="54" t="str">
        <f>'Nutrition Plan'!R16</f>
        <v/>
      </c>
      <c r="S14" s="54" t="str">
        <f>'Nutrition Plan'!R18</f>
        <v/>
      </c>
      <c r="T14" s="54"/>
      <c r="U14" s="54"/>
      <c r="V14" s="54" t="str">
        <f>'Nutrition Plan'!R20</f>
        <v/>
      </c>
      <c r="W14" s="51"/>
      <c r="X14" s="39"/>
      <c r="Y14" s="39"/>
      <c r="Z14" s="39"/>
      <c r="AA14" s="39"/>
      <c r="AB14" s="39"/>
      <c r="AC14" s="39"/>
      <c r="AD14" s="39"/>
      <c r="AE14" s="39"/>
      <c r="AF14" s="39"/>
      <c r="AG14" s="39"/>
      <c r="AH14" s="39"/>
      <c r="AI14" s="39"/>
      <c r="AJ14" s="39"/>
    </row>
    <row r="15" ht="22.5" hidden="1" customHeight="1">
      <c r="A15" s="39"/>
      <c r="B15" s="61"/>
      <c r="C15" s="51"/>
      <c r="E15" s="39"/>
      <c r="F15" s="53"/>
      <c r="G15" s="53"/>
      <c r="H15" s="53"/>
      <c r="I15" s="50" t="s">
        <v>30</v>
      </c>
      <c r="L15" s="50" t="str">
        <f>'Cardio Protocol'!G9</f>
        <v/>
      </c>
      <c r="N15" s="50" t="str">
        <f>'Cardio Protocol'!G11</f>
        <v/>
      </c>
      <c r="P15" s="54">
        <f>'Cardio Protocol'!G13</f>
        <v>30</v>
      </c>
      <c r="Q15" s="54" t="str">
        <f>'Cardio Protocol'!G15</f>
        <v/>
      </c>
      <c r="R15" s="54" t="str">
        <f>'Cardio Protocol'!G17</f>
        <v/>
      </c>
      <c r="S15" s="54" t="str">
        <f>'Cardio Protocol'!G19</f>
        <v/>
      </c>
      <c r="T15" s="54"/>
      <c r="U15" s="54"/>
      <c r="V15" s="54">
        <f>'Cardio Protocol'!G21</f>
        <v>30</v>
      </c>
      <c r="W15" s="51"/>
      <c r="X15" s="39"/>
      <c r="Y15" s="39"/>
      <c r="Z15" s="39"/>
      <c r="AA15" s="39"/>
      <c r="AB15" s="39"/>
      <c r="AC15" s="39"/>
      <c r="AD15" s="39"/>
      <c r="AE15" s="39"/>
      <c r="AF15" s="39"/>
      <c r="AG15" s="39"/>
      <c r="AH15" s="39"/>
      <c r="AI15" s="39"/>
      <c r="AJ15" s="39"/>
    </row>
    <row r="16" ht="22.5" hidden="1" customHeight="1">
      <c r="A16" s="39"/>
      <c r="E16" s="39"/>
      <c r="F16" s="53"/>
      <c r="G16" s="53"/>
      <c r="H16" s="53"/>
      <c r="I16" s="50" t="s">
        <v>31</v>
      </c>
      <c r="L16" s="50">
        <f>'Cardio Protocol'!E9</f>
        <v>10000</v>
      </c>
      <c r="N16" s="50">
        <f>'Cardio Protocol'!E11</f>
        <v>10000</v>
      </c>
      <c r="P16" s="50">
        <f>'Cardio Protocol'!E13</f>
        <v>10000</v>
      </c>
      <c r="Q16" s="50">
        <f>'Cardio Protocol'!E15</f>
        <v>10000</v>
      </c>
      <c r="R16" s="50">
        <f>'Cardio Protocol'!E17</f>
        <v>10000</v>
      </c>
      <c r="S16" s="50">
        <f>'Cardio Protocol'!E19</f>
        <v>10000</v>
      </c>
      <c r="T16" s="50"/>
      <c r="U16" s="50"/>
      <c r="V16" s="50">
        <f>'Cardio Protocol'!E21</f>
        <v>10000</v>
      </c>
      <c r="W16" s="51"/>
      <c r="X16" s="39"/>
      <c r="Y16" s="39"/>
      <c r="Z16" s="39"/>
      <c r="AA16" s="39"/>
      <c r="AB16" s="39"/>
      <c r="AC16" s="39"/>
      <c r="AD16" s="39"/>
      <c r="AE16" s="39"/>
      <c r="AF16" s="39"/>
      <c r="AG16" s="39"/>
      <c r="AH16" s="39"/>
      <c r="AI16" s="39"/>
      <c r="AJ16" s="39"/>
    </row>
    <row r="17" ht="22.5" hidden="1" customHeight="1">
      <c r="A17" s="39"/>
      <c r="B17" s="61"/>
      <c r="C17" s="39"/>
      <c r="D17" s="51"/>
      <c r="E17" s="39"/>
      <c r="F17" s="51"/>
      <c r="G17" s="60"/>
      <c r="H17" s="60"/>
      <c r="I17" s="54"/>
      <c r="J17" s="54"/>
      <c r="K17" s="54"/>
      <c r="L17" s="54"/>
      <c r="M17" s="54"/>
      <c r="N17" s="54"/>
      <c r="O17" s="54"/>
      <c r="P17" s="54"/>
      <c r="Q17" s="54"/>
      <c r="R17" s="54"/>
      <c r="S17" s="45"/>
      <c r="T17" s="45"/>
      <c r="U17" s="45"/>
      <c r="V17" s="45"/>
      <c r="W17" s="51"/>
      <c r="X17" s="39"/>
      <c r="Y17" s="39"/>
      <c r="Z17" s="39"/>
      <c r="AA17" s="39"/>
      <c r="AB17" s="39"/>
      <c r="AC17" s="39"/>
      <c r="AD17" s="39"/>
      <c r="AE17" s="39"/>
      <c r="AF17" s="39"/>
      <c r="AG17" s="39"/>
      <c r="AH17" s="39"/>
      <c r="AI17" s="39"/>
      <c r="AJ17" s="39"/>
    </row>
    <row r="18" ht="22.5" customHeight="1">
      <c r="A18" s="39"/>
      <c r="B18" s="52"/>
      <c r="C18" s="39"/>
      <c r="D18" s="39"/>
      <c r="E18" s="39"/>
      <c r="F18" s="51"/>
      <c r="G18" s="60"/>
      <c r="H18" s="60"/>
      <c r="I18" s="54"/>
      <c r="J18" s="54"/>
      <c r="K18" s="54">
        <v>10000.0</v>
      </c>
      <c r="L18" s="54"/>
      <c r="M18" s="54"/>
      <c r="N18" s="54"/>
      <c r="O18" s="54"/>
      <c r="P18" s="54">
        <v>70000.0</v>
      </c>
      <c r="Q18" s="54"/>
      <c r="R18" s="54"/>
      <c r="S18" s="45"/>
      <c r="T18" s="45"/>
      <c r="U18" s="45">
        <v>60.0</v>
      </c>
      <c r="V18" s="45"/>
      <c r="W18" s="51"/>
      <c r="X18" s="39"/>
      <c r="Y18" s="39"/>
      <c r="Z18" s="64">
        <f>'Client Dashboard'!D15</f>
        <v>88.9</v>
      </c>
      <c r="AA18" s="39"/>
      <c r="AB18" s="39"/>
      <c r="AC18" s="39"/>
      <c r="AD18" s="39"/>
      <c r="AE18" s="39"/>
      <c r="AF18" s="39"/>
      <c r="AG18" s="39"/>
      <c r="AH18" s="39"/>
      <c r="AI18" s="39"/>
      <c r="AJ18" s="39"/>
    </row>
    <row r="19" ht="22.5" customHeight="1">
      <c r="A19" s="41"/>
      <c r="B19" s="35" t="s">
        <v>55</v>
      </c>
      <c r="C19" s="41"/>
      <c r="D19" s="33" t="s">
        <v>48</v>
      </c>
      <c r="E19" s="3"/>
      <c r="F19" s="35" t="s">
        <v>56</v>
      </c>
      <c r="G19" s="65" t="s">
        <v>57</v>
      </c>
      <c r="H19" s="65" t="s">
        <v>20</v>
      </c>
      <c r="I19" s="66" t="s">
        <v>58</v>
      </c>
      <c r="J19" s="67" t="s">
        <v>59</v>
      </c>
      <c r="K19" s="68"/>
      <c r="L19" s="68"/>
      <c r="M19" s="68"/>
      <c r="N19" s="68"/>
      <c r="O19" s="44"/>
      <c r="P19" s="65" t="s">
        <v>21</v>
      </c>
      <c r="Q19" s="67" t="s">
        <v>60</v>
      </c>
      <c r="R19" s="44"/>
      <c r="S19" s="35" t="s">
        <v>61</v>
      </c>
      <c r="T19" s="35" t="s">
        <v>62</v>
      </c>
      <c r="U19" s="69" t="s">
        <v>63</v>
      </c>
      <c r="V19" s="33" t="s">
        <v>64</v>
      </c>
      <c r="W19" s="3"/>
      <c r="X19" s="41"/>
      <c r="Y19" s="32" t="s">
        <v>65</v>
      </c>
      <c r="Z19" s="70" t="s">
        <v>66</v>
      </c>
      <c r="AA19" s="70" t="s">
        <v>67</v>
      </c>
      <c r="AB19" s="70" t="s">
        <v>68</v>
      </c>
      <c r="AC19" s="41"/>
      <c r="AD19" s="41"/>
      <c r="AE19" s="41"/>
      <c r="AF19" s="41"/>
      <c r="AG19" s="41"/>
      <c r="AH19" s="41"/>
      <c r="AI19" s="41"/>
      <c r="AJ19" s="41"/>
    </row>
    <row r="20" ht="22.5" customHeight="1">
      <c r="A20" s="41"/>
      <c r="B20" s="34"/>
      <c r="C20" s="41"/>
      <c r="D20" s="6"/>
      <c r="E20" s="8"/>
      <c r="F20" s="34"/>
      <c r="G20" s="34"/>
      <c r="H20" s="34"/>
      <c r="I20" s="34"/>
      <c r="J20" s="71"/>
      <c r="K20" s="71" t="s">
        <v>15</v>
      </c>
      <c r="L20" s="71" t="s">
        <v>69</v>
      </c>
      <c r="M20" s="71" t="s">
        <v>70</v>
      </c>
      <c r="N20" s="71" t="s">
        <v>71</v>
      </c>
      <c r="O20" s="71" t="s">
        <v>72</v>
      </c>
      <c r="P20" s="34"/>
      <c r="Q20" s="71" t="s">
        <v>31</v>
      </c>
      <c r="R20" s="71" t="s">
        <v>73</v>
      </c>
      <c r="S20" s="34"/>
      <c r="T20" s="34"/>
      <c r="U20" s="34"/>
      <c r="V20" s="6"/>
      <c r="W20" s="8"/>
      <c r="X20" s="41"/>
      <c r="Y20" s="34"/>
      <c r="Z20" s="8"/>
      <c r="AA20" s="8"/>
      <c r="AB20" s="8"/>
      <c r="AC20" s="41"/>
      <c r="AD20" s="41"/>
      <c r="AE20" s="41"/>
      <c r="AF20" s="41"/>
      <c r="AG20" s="41"/>
      <c r="AH20" s="41"/>
      <c r="AI20" s="41"/>
      <c r="AJ20" s="41"/>
    </row>
    <row r="21" ht="7.5" customHeight="1">
      <c r="A21" s="41"/>
      <c r="B21" s="72"/>
      <c r="C21" s="41"/>
      <c r="D21" s="41"/>
      <c r="E21" s="41"/>
      <c r="F21" s="41"/>
      <c r="G21" s="41"/>
      <c r="H21" s="41"/>
      <c r="I21" s="41"/>
      <c r="J21" s="41"/>
      <c r="K21" s="41"/>
      <c r="L21" s="41"/>
      <c r="M21" s="41"/>
      <c r="N21" s="41"/>
      <c r="O21" s="41"/>
      <c r="P21" s="41"/>
      <c r="Q21" s="41"/>
      <c r="R21" s="41"/>
      <c r="S21" s="41"/>
      <c r="T21" s="41"/>
      <c r="U21" s="41"/>
      <c r="V21" s="41"/>
      <c r="W21" s="41"/>
      <c r="X21" s="41"/>
      <c r="Y21" s="41"/>
      <c r="Z21" s="41"/>
      <c r="AA21" s="41"/>
      <c r="AB21" s="41"/>
      <c r="AC21" s="41"/>
      <c r="AD21" s="41"/>
      <c r="AE21" s="41"/>
      <c r="AF21" s="41"/>
      <c r="AG21" s="41"/>
      <c r="AH21" s="41"/>
      <c r="AI21" s="41"/>
      <c r="AJ21" s="41"/>
    </row>
    <row r="22" ht="15.0" customHeight="1">
      <c r="A22" s="41"/>
      <c r="B22" s="73" t="s">
        <v>74</v>
      </c>
      <c r="C22" s="41"/>
      <c r="D22" s="74">
        <f>C9</f>
        <v>45716</v>
      </c>
      <c r="E22" s="3"/>
      <c r="F22" s="75">
        <v>1.0</v>
      </c>
      <c r="G22" s="76" t="s">
        <v>75</v>
      </c>
      <c r="H22" s="76" t="s">
        <v>76</v>
      </c>
      <c r="I22" s="77">
        <v>1.0</v>
      </c>
      <c r="J22" s="78" t="s">
        <v>28</v>
      </c>
      <c r="K22" s="78">
        <v>5.0</v>
      </c>
      <c r="L22" s="79">
        <v>195.0</v>
      </c>
      <c r="M22" s="79">
        <v>50.0</v>
      </c>
      <c r="N22" s="79">
        <v>191.0</v>
      </c>
      <c r="O22" s="80">
        <f t="shared" ref="O22:O117" si="4">L22*4+M22*9+N22*4</f>
        <v>1994</v>
      </c>
      <c r="P22" s="81">
        <f>O22*K22+O23*K23</f>
        <v>13558</v>
      </c>
      <c r="Q22" s="82">
        <v>10000.0</v>
      </c>
      <c r="R22" s="83">
        <v>175.0</v>
      </c>
      <c r="S22" s="84"/>
      <c r="T22" s="85" t="s">
        <v>77</v>
      </c>
      <c r="U22" s="84" t="s">
        <v>78</v>
      </c>
      <c r="V22" s="86"/>
      <c r="W22" s="3"/>
      <c r="X22" s="41"/>
      <c r="Y22" s="87">
        <v>0.0</v>
      </c>
      <c r="Z22" s="88">
        <f>(1-$Y22)*$Z$18</f>
        <v>88.9</v>
      </c>
      <c r="AA22" s="88">
        <f>'Client Weekly Data'!C4</f>
        <v>88.18495586</v>
      </c>
      <c r="AB22" s="88">
        <f>AA22-B4</f>
        <v>88.18495586</v>
      </c>
      <c r="AC22" s="41"/>
      <c r="AD22" s="41"/>
      <c r="AE22" s="41"/>
      <c r="AF22" s="41"/>
      <c r="AG22" s="41"/>
      <c r="AH22" s="41"/>
      <c r="AI22" s="41"/>
      <c r="AJ22" s="41"/>
    </row>
    <row r="23" ht="15.0" customHeight="1">
      <c r="A23" s="41"/>
      <c r="B23" s="89"/>
      <c r="C23" s="41"/>
      <c r="D23" s="6"/>
      <c r="E23" s="8"/>
      <c r="F23" s="34"/>
      <c r="G23" s="34"/>
      <c r="H23" s="34"/>
      <c r="I23" s="34"/>
      <c r="J23" s="78" t="s">
        <v>38</v>
      </c>
      <c r="K23" s="78">
        <v>2.0</v>
      </c>
      <c r="L23" s="79">
        <v>195.0</v>
      </c>
      <c r="M23" s="79">
        <v>50.0</v>
      </c>
      <c r="N23" s="79">
        <v>141.0</v>
      </c>
      <c r="O23" s="80">
        <f t="shared" si="4"/>
        <v>1794</v>
      </c>
      <c r="P23" s="34"/>
      <c r="Q23" s="34"/>
      <c r="R23" s="34"/>
      <c r="S23" s="34"/>
      <c r="T23" s="34"/>
      <c r="U23" s="34"/>
      <c r="V23" s="6"/>
      <c r="W23" s="8"/>
      <c r="X23" s="41"/>
      <c r="Y23" s="34"/>
      <c r="Z23" s="34"/>
      <c r="AA23" s="34"/>
      <c r="AB23" s="34"/>
      <c r="AC23" s="41"/>
      <c r="AD23" s="41"/>
      <c r="AE23" s="41"/>
      <c r="AF23" s="41"/>
      <c r="AG23" s="41"/>
      <c r="AH23" s="41"/>
      <c r="AI23" s="41"/>
      <c r="AJ23" s="41"/>
    </row>
    <row r="24" ht="15.0" customHeight="1">
      <c r="A24" s="41"/>
      <c r="B24" s="89"/>
      <c r="C24" s="41"/>
      <c r="D24" s="74">
        <f>D22+7</f>
        <v>45723</v>
      </c>
      <c r="E24" s="3"/>
      <c r="F24" s="75">
        <f>F22+1</f>
        <v>2</v>
      </c>
      <c r="G24" s="76" t="s">
        <v>75</v>
      </c>
      <c r="H24" s="76" t="s">
        <v>76</v>
      </c>
      <c r="I24" s="77">
        <v>2.0</v>
      </c>
      <c r="J24" s="90"/>
      <c r="K24" s="90"/>
      <c r="L24" s="80"/>
      <c r="M24" s="80"/>
      <c r="N24" s="80"/>
      <c r="O24" s="80">
        <f t="shared" si="4"/>
        <v>0</v>
      </c>
      <c r="P24" s="91">
        <f>O24*K24+O25*K25</f>
        <v>0</v>
      </c>
      <c r="Q24" s="83"/>
      <c r="R24" s="83"/>
      <c r="S24" s="84"/>
      <c r="T24" s="92"/>
      <c r="U24" s="84" t="s">
        <v>78</v>
      </c>
      <c r="V24" s="86"/>
      <c r="W24" s="3"/>
      <c r="X24" s="41"/>
      <c r="Y24" s="93">
        <v>0.0</v>
      </c>
      <c r="Z24" s="94">
        <f>$Z22*(1-$Y24)</f>
        <v>88.9</v>
      </c>
      <c r="AA24" s="95">
        <f>'Client Weekly Data'!C5</f>
        <v>88.60779357</v>
      </c>
      <c r="AB24" s="95">
        <f>AA24-AA22</f>
        <v>0.4228377143</v>
      </c>
      <c r="AC24" s="41"/>
      <c r="AD24" s="41"/>
      <c r="AE24" s="41"/>
      <c r="AF24" s="41"/>
      <c r="AG24" s="41"/>
      <c r="AH24" s="41"/>
      <c r="AI24" s="41"/>
      <c r="AJ24" s="41"/>
    </row>
    <row r="25" ht="15.0" customHeight="1">
      <c r="A25" s="41"/>
      <c r="B25" s="89"/>
      <c r="C25" s="41"/>
      <c r="D25" s="6"/>
      <c r="E25" s="8"/>
      <c r="F25" s="34"/>
      <c r="G25" s="34"/>
      <c r="H25" s="34"/>
      <c r="I25" s="34"/>
      <c r="J25" s="90"/>
      <c r="K25" s="90"/>
      <c r="L25" s="79"/>
      <c r="M25" s="80"/>
      <c r="N25" s="80"/>
      <c r="O25" s="80">
        <f t="shared" si="4"/>
        <v>0</v>
      </c>
      <c r="P25" s="8"/>
      <c r="Q25" s="34"/>
      <c r="R25" s="34"/>
      <c r="S25" s="34"/>
      <c r="T25" s="34"/>
      <c r="U25" s="34"/>
      <c r="V25" s="6"/>
      <c r="W25" s="8"/>
      <c r="X25" s="41"/>
      <c r="Y25" s="34"/>
      <c r="Z25" s="8"/>
      <c r="AA25" s="8"/>
      <c r="AB25" s="8"/>
      <c r="AC25" s="41"/>
      <c r="AD25" s="41"/>
      <c r="AE25" s="41"/>
      <c r="AF25" s="41"/>
      <c r="AG25" s="41"/>
      <c r="AH25" s="41"/>
      <c r="AI25" s="41"/>
      <c r="AJ25" s="41"/>
    </row>
    <row r="26" ht="15.0" customHeight="1">
      <c r="A26" s="41"/>
      <c r="B26" s="89"/>
      <c r="C26" s="41"/>
      <c r="D26" s="74">
        <f>D24+7</f>
        <v>45730</v>
      </c>
      <c r="E26" s="3"/>
      <c r="F26" s="75">
        <v>3.0</v>
      </c>
      <c r="G26" s="76" t="s">
        <v>75</v>
      </c>
      <c r="H26" s="76" t="s">
        <v>76</v>
      </c>
      <c r="I26" s="77">
        <v>3.0</v>
      </c>
      <c r="J26" s="78" t="s">
        <v>28</v>
      </c>
      <c r="K26" s="78">
        <v>5.0</v>
      </c>
      <c r="L26" s="79">
        <v>195.0</v>
      </c>
      <c r="M26" s="79">
        <v>50.0</v>
      </c>
      <c r="N26" s="79">
        <v>216.0</v>
      </c>
      <c r="O26" s="80">
        <f t="shared" si="4"/>
        <v>2094</v>
      </c>
      <c r="P26" s="81">
        <f>O26*K26+O27*K27</f>
        <v>14234</v>
      </c>
      <c r="Q26" s="82">
        <v>10000.0</v>
      </c>
      <c r="R26" s="83">
        <v>140.0</v>
      </c>
      <c r="S26" s="84"/>
      <c r="T26" s="92"/>
      <c r="U26" s="84" t="s">
        <v>78</v>
      </c>
      <c r="V26" s="86"/>
      <c r="W26" s="3"/>
      <c r="X26" s="41"/>
      <c r="Y26" s="93">
        <v>0.0</v>
      </c>
      <c r="Z26" s="94">
        <f>$Z24*(1-$Y26)</f>
        <v>88.9</v>
      </c>
      <c r="AA26" s="95">
        <f>'Client Weekly Data'!C6</f>
        <v>87.39289729</v>
      </c>
      <c r="AB26" s="95">
        <f>AA26-AA24</f>
        <v>-1.214896286</v>
      </c>
      <c r="AC26" s="41"/>
      <c r="AD26" s="41"/>
      <c r="AE26" s="41"/>
      <c r="AF26" s="41"/>
      <c r="AG26" s="41"/>
      <c r="AH26" s="41"/>
      <c r="AI26" s="41"/>
      <c r="AJ26" s="41"/>
    </row>
    <row r="27" ht="15.0" customHeight="1">
      <c r="A27" s="41"/>
      <c r="B27" s="89"/>
      <c r="C27" s="41"/>
      <c r="D27" s="6"/>
      <c r="E27" s="8"/>
      <c r="F27" s="34"/>
      <c r="G27" s="34"/>
      <c r="H27" s="34"/>
      <c r="I27" s="34"/>
      <c r="J27" s="78" t="s">
        <v>38</v>
      </c>
      <c r="K27" s="78">
        <v>2.0</v>
      </c>
      <c r="L27" s="79">
        <v>195.0</v>
      </c>
      <c r="M27" s="79">
        <v>50.0</v>
      </c>
      <c r="N27" s="79">
        <v>163.0</v>
      </c>
      <c r="O27" s="80">
        <f t="shared" si="4"/>
        <v>1882</v>
      </c>
      <c r="P27" s="34"/>
      <c r="Q27" s="34"/>
      <c r="R27" s="34"/>
      <c r="S27" s="34"/>
      <c r="T27" s="34"/>
      <c r="U27" s="34"/>
      <c r="V27" s="6"/>
      <c r="W27" s="8"/>
      <c r="X27" s="41"/>
      <c r="Y27" s="34"/>
      <c r="Z27" s="8"/>
      <c r="AA27" s="8"/>
      <c r="AB27" s="8"/>
      <c r="AC27" s="41"/>
      <c r="AD27" s="41"/>
      <c r="AE27" s="41"/>
      <c r="AF27" s="41"/>
      <c r="AG27" s="41"/>
      <c r="AH27" s="41"/>
      <c r="AI27" s="41"/>
      <c r="AJ27" s="41"/>
    </row>
    <row r="28" ht="15.0" customHeight="1">
      <c r="A28" s="41"/>
      <c r="B28" s="89"/>
      <c r="C28" s="41"/>
      <c r="D28" s="74">
        <f>D26+7</f>
        <v>45737</v>
      </c>
      <c r="E28" s="3"/>
      <c r="F28" s="75">
        <v>4.0</v>
      </c>
      <c r="G28" s="76" t="s">
        <v>75</v>
      </c>
      <c r="H28" s="76" t="s">
        <v>76</v>
      </c>
      <c r="I28" s="77">
        <v>4.0</v>
      </c>
      <c r="J28" s="78" t="s">
        <v>28</v>
      </c>
      <c r="K28" s="78">
        <v>5.0</v>
      </c>
      <c r="L28" s="79">
        <v>195.0</v>
      </c>
      <c r="M28" s="79">
        <v>55.0</v>
      </c>
      <c r="N28" s="79">
        <v>231.0</v>
      </c>
      <c r="O28" s="80">
        <f t="shared" si="4"/>
        <v>2199</v>
      </c>
      <c r="P28" s="81">
        <f>O28*K28+O29*K29</f>
        <v>14945</v>
      </c>
      <c r="Q28" s="82">
        <v>10000.0</v>
      </c>
      <c r="R28" s="83">
        <v>60.0</v>
      </c>
      <c r="S28" s="84"/>
      <c r="T28" s="92"/>
      <c r="U28" s="84" t="s">
        <v>78</v>
      </c>
      <c r="V28" s="86"/>
      <c r="W28" s="3"/>
      <c r="X28" s="41"/>
      <c r="Y28" s="93">
        <v>0.0</v>
      </c>
      <c r="Z28" s="94">
        <f>$Z26*(1-$Y28)</f>
        <v>88.9</v>
      </c>
      <c r="AA28" s="95">
        <f>'Client Weekly Data'!C7</f>
        <v>84.761312</v>
      </c>
      <c r="AB28" s="95">
        <f>AA28-AA26</f>
        <v>-2.631585286</v>
      </c>
      <c r="AC28" s="41"/>
      <c r="AD28" s="41"/>
      <c r="AE28" s="41"/>
      <c r="AF28" s="41"/>
      <c r="AG28" s="41"/>
      <c r="AH28" s="41"/>
      <c r="AI28" s="41"/>
      <c r="AJ28" s="41"/>
    </row>
    <row r="29" ht="15.0" customHeight="1">
      <c r="A29" s="41"/>
      <c r="B29" s="34"/>
      <c r="C29" s="41"/>
      <c r="D29" s="96"/>
      <c r="E29" s="97"/>
      <c r="F29" s="98"/>
      <c r="G29" s="34"/>
      <c r="H29" s="34"/>
      <c r="I29" s="34"/>
      <c r="J29" s="78" t="s">
        <v>38</v>
      </c>
      <c r="K29" s="78">
        <v>2.0</v>
      </c>
      <c r="L29" s="79">
        <v>195.0</v>
      </c>
      <c r="M29" s="79">
        <v>55.0</v>
      </c>
      <c r="N29" s="79">
        <v>175.0</v>
      </c>
      <c r="O29" s="80">
        <f t="shared" si="4"/>
        <v>1975</v>
      </c>
      <c r="P29" s="99"/>
      <c r="Q29" s="34"/>
      <c r="R29" s="34"/>
      <c r="S29" s="98"/>
      <c r="T29" s="98"/>
      <c r="U29" s="34"/>
      <c r="V29" s="6"/>
      <c r="W29" s="8"/>
      <c r="X29" s="41"/>
      <c r="Y29" s="34"/>
      <c r="Z29" s="8"/>
      <c r="AA29" s="8"/>
      <c r="AB29" s="8"/>
      <c r="AC29" s="41"/>
      <c r="AD29" s="41"/>
      <c r="AE29" s="41"/>
      <c r="AF29" s="41"/>
      <c r="AG29" s="41"/>
      <c r="AH29" s="41"/>
      <c r="AI29" s="41"/>
      <c r="AJ29" s="41"/>
    </row>
    <row r="30" ht="15.0" customHeight="1">
      <c r="A30" s="41"/>
      <c r="B30" s="73" t="s">
        <v>79</v>
      </c>
      <c r="C30" s="41"/>
      <c r="D30" s="100">
        <f>D28+7</f>
        <v>45744</v>
      </c>
      <c r="E30" s="101"/>
      <c r="F30" s="102">
        <f>F28+1</f>
        <v>5</v>
      </c>
      <c r="G30" s="76" t="s">
        <v>75</v>
      </c>
      <c r="H30" s="76" t="s">
        <v>76</v>
      </c>
      <c r="I30" s="77">
        <v>5.0</v>
      </c>
      <c r="J30" s="90"/>
      <c r="K30" s="103"/>
      <c r="L30" s="104"/>
      <c r="M30" s="104"/>
      <c r="N30" s="104"/>
      <c r="O30" s="104">
        <f t="shared" si="4"/>
        <v>0</v>
      </c>
      <c r="P30" s="91">
        <f>O30*K30+O31*K31</f>
        <v>0</v>
      </c>
      <c r="Q30" s="105"/>
      <c r="R30" s="105"/>
      <c r="S30" s="106"/>
      <c r="T30" s="107"/>
      <c r="U30" s="84" t="s">
        <v>78</v>
      </c>
      <c r="V30" s="86"/>
      <c r="W30" s="3"/>
      <c r="X30" s="41"/>
      <c r="Y30" s="93">
        <v>0.0</v>
      </c>
      <c r="Z30" s="94">
        <f>$Z28*(1-$Y30)</f>
        <v>88.9</v>
      </c>
      <c r="AA30" s="95">
        <f>'Client Weekly Data'!C8</f>
        <v>85.23419457</v>
      </c>
      <c r="AB30" s="95">
        <f>AA30-AA28</f>
        <v>0.4728825714</v>
      </c>
      <c r="AC30" s="41"/>
      <c r="AD30" s="41"/>
      <c r="AE30" s="41"/>
      <c r="AF30" s="41"/>
      <c r="AG30" s="41"/>
      <c r="AH30" s="41"/>
      <c r="AI30" s="41"/>
      <c r="AJ30" s="41"/>
    </row>
    <row r="31" ht="15.0" customHeight="1">
      <c r="A31" s="41"/>
      <c r="B31" s="89"/>
      <c r="C31" s="41"/>
      <c r="D31" s="6"/>
      <c r="E31" s="8"/>
      <c r="F31" s="34"/>
      <c r="G31" s="34"/>
      <c r="H31" s="34"/>
      <c r="I31" s="34"/>
      <c r="J31" s="90"/>
      <c r="K31" s="90"/>
      <c r="L31" s="80"/>
      <c r="M31" s="80"/>
      <c r="N31" s="80"/>
      <c r="O31" s="80">
        <f t="shared" si="4"/>
        <v>0</v>
      </c>
      <c r="P31" s="8"/>
      <c r="Q31" s="34"/>
      <c r="R31" s="34"/>
      <c r="S31" s="34"/>
      <c r="T31" s="34"/>
      <c r="U31" s="34"/>
      <c r="V31" s="6"/>
      <c r="W31" s="8"/>
      <c r="X31" s="41"/>
      <c r="Y31" s="34"/>
      <c r="Z31" s="8"/>
      <c r="AA31" s="8"/>
      <c r="AB31" s="8"/>
      <c r="AC31" s="41"/>
      <c r="AD31" s="41"/>
      <c r="AE31" s="41"/>
      <c r="AF31" s="41"/>
      <c r="AG31" s="41"/>
      <c r="AH31" s="41"/>
      <c r="AI31" s="41"/>
      <c r="AJ31" s="41"/>
    </row>
    <row r="32" ht="15.0" customHeight="1">
      <c r="A32" s="41"/>
      <c r="B32" s="89"/>
      <c r="C32" s="41"/>
      <c r="D32" s="74">
        <f>D30+7</f>
        <v>45751</v>
      </c>
      <c r="E32" s="3"/>
      <c r="F32" s="75">
        <f>F30+1</f>
        <v>6</v>
      </c>
      <c r="G32" s="76" t="s">
        <v>75</v>
      </c>
      <c r="H32" s="76" t="s">
        <v>76</v>
      </c>
      <c r="I32" s="77">
        <v>6.0</v>
      </c>
      <c r="J32" s="78" t="s">
        <v>28</v>
      </c>
      <c r="K32" s="78">
        <v>5.0</v>
      </c>
      <c r="L32" s="79">
        <v>195.0</v>
      </c>
      <c r="M32" s="79">
        <v>55.0</v>
      </c>
      <c r="N32" s="79">
        <v>258.0</v>
      </c>
      <c r="O32" s="80">
        <f t="shared" si="4"/>
        <v>2307</v>
      </c>
      <c r="P32" s="81">
        <f>O32*K32+O33*K33</f>
        <v>15677</v>
      </c>
      <c r="Q32" s="82">
        <v>10000.0</v>
      </c>
      <c r="R32" s="83">
        <v>60.0</v>
      </c>
      <c r="S32" s="84"/>
      <c r="T32" s="92"/>
      <c r="U32" s="84" t="s">
        <v>78</v>
      </c>
      <c r="V32" s="86"/>
      <c r="W32" s="3"/>
      <c r="X32" s="41"/>
      <c r="Y32" s="93">
        <v>0.0</v>
      </c>
      <c r="Z32" s="94">
        <f>$Z30*(1-$Y32)</f>
        <v>88.9</v>
      </c>
      <c r="AA32" s="95">
        <f>'Client Weekly Data'!C9</f>
        <v>84.91668614</v>
      </c>
      <c r="AB32" s="95">
        <f>AA32-AA30</f>
        <v>-0.3175084286</v>
      </c>
      <c r="AC32" s="41"/>
      <c r="AD32" s="41"/>
      <c r="AE32" s="41"/>
      <c r="AF32" s="41"/>
      <c r="AG32" s="41"/>
      <c r="AH32" s="41"/>
      <c r="AI32" s="41"/>
      <c r="AJ32" s="41"/>
    </row>
    <row r="33" ht="15.0" customHeight="1">
      <c r="A33" s="41"/>
      <c r="B33" s="89"/>
      <c r="C33" s="41"/>
      <c r="D33" s="6"/>
      <c r="E33" s="8"/>
      <c r="F33" s="34"/>
      <c r="G33" s="34"/>
      <c r="H33" s="34"/>
      <c r="I33" s="34"/>
      <c r="J33" s="78" t="s">
        <v>38</v>
      </c>
      <c r="K33" s="78">
        <v>2.0</v>
      </c>
      <c r="L33" s="79">
        <v>195.0</v>
      </c>
      <c r="M33" s="79">
        <v>55.0</v>
      </c>
      <c r="N33" s="79">
        <v>199.0</v>
      </c>
      <c r="O33" s="80">
        <f t="shared" si="4"/>
        <v>2071</v>
      </c>
      <c r="P33" s="34"/>
      <c r="Q33" s="34"/>
      <c r="R33" s="34"/>
      <c r="S33" s="34"/>
      <c r="T33" s="34"/>
      <c r="U33" s="34"/>
      <c r="V33" s="6"/>
      <c r="W33" s="8"/>
      <c r="X33" s="41"/>
      <c r="Y33" s="34"/>
      <c r="Z33" s="8"/>
      <c r="AA33" s="8"/>
      <c r="AB33" s="8"/>
      <c r="AC33" s="41"/>
      <c r="AD33" s="41"/>
      <c r="AE33" s="41"/>
      <c r="AF33" s="41"/>
      <c r="AG33" s="41"/>
      <c r="AH33" s="41"/>
      <c r="AI33" s="41"/>
      <c r="AJ33" s="41"/>
    </row>
    <row r="34" ht="15.0" customHeight="1">
      <c r="A34" s="41"/>
      <c r="B34" s="89"/>
      <c r="C34" s="41"/>
      <c r="D34" s="74">
        <f>D32+7</f>
        <v>45758</v>
      </c>
      <c r="E34" s="3"/>
      <c r="F34" s="75">
        <f>F32+1</f>
        <v>7</v>
      </c>
      <c r="G34" s="76" t="s">
        <v>75</v>
      </c>
      <c r="H34" s="76" t="s">
        <v>76</v>
      </c>
      <c r="I34" s="77">
        <v>7.0</v>
      </c>
      <c r="J34" s="78" t="s">
        <v>28</v>
      </c>
      <c r="K34" s="78">
        <v>5.0</v>
      </c>
      <c r="L34" s="79">
        <v>195.0</v>
      </c>
      <c r="M34" s="79">
        <v>55.0</v>
      </c>
      <c r="N34" s="79">
        <v>258.0</v>
      </c>
      <c r="O34" s="80">
        <f t="shared" si="4"/>
        <v>2307</v>
      </c>
      <c r="P34" s="81">
        <f>O34*K34+O35*K35</f>
        <v>15677</v>
      </c>
      <c r="Q34" s="82">
        <v>10000.0</v>
      </c>
      <c r="R34" s="83">
        <v>60.0</v>
      </c>
      <c r="S34" s="84"/>
      <c r="T34" s="92"/>
      <c r="U34" s="84" t="s">
        <v>78</v>
      </c>
      <c r="V34" s="86"/>
      <c r="W34" s="3"/>
      <c r="X34" s="41"/>
      <c r="Y34" s="93">
        <v>0.0</v>
      </c>
      <c r="Z34" s="94">
        <f>$Z32*(1-$Y34)</f>
        <v>88.9</v>
      </c>
      <c r="AA34" s="95" t="str">
        <f>'Client Weekly Data'!C11</f>
        <v/>
      </c>
      <c r="AB34" s="95">
        <f>AA34-AA32</f>
        <v>-84.91668614</v>
      </c>
      <c r="AC34" s="41"/>
      <c r="AD34" s="41"/>
      <c r="AE34" s="41"/>
      <c r="AF34" s="41"/>
      <c r="AG34" s="41"/>
      <c r="AH34" s="41"/>
      <c r="AI34" s="41"/>
      <c r="AJ34" s="41"/>
    </row>
    <row r="35" ht="15.0" customHeight="1">
      <c r="A35" s="41"/>
      <c r="B35" s="89"/>
      <c r="C35" s="41"/>
      <c r="D35" s="6"/>
      <c r="E35" s="8"/>
      <c r="F35" s="34"/>
      <c r="G35" s="34"/>
      <c r="H35" s="34"/>
      <c r="I35" s="34"/>
      <c r="J35" s="78" t="s">
        <v>38</v>
      </c>
      <c r="K35" s="78">
        <v>2.0</v>
      </c>
      <c r="L35" s="79">
        <v>195.0</v>
      </c>
      <c r="M35" s="79">
        <v>55.0</v>
      </c>
      <c r="N35" s="79">
        <v>199.0</v>
      </c>
      <c r="O35" s="80">
        <f t="shared" si="4"/>
        <v>2071</v>
      </c>
      <c r="P35" s="34"/>
      <c r="Q35" s="34"/>
      <c r="R35" s="34"/>
      <c r="S35" s="34"/>
      <c r="T35" s="34"/>
      <c r="U35" s="34"/>
      <c r="V35" s="6"/>
      <c r="W35" s="8"/>
      <c r="X35" s="41"/>
      <c r="Y35" s="34"/>
      <c r="Z35" s="8"/>
      <c r="AA35" s="8"/>
      <c r="AB35" s="8"/>
      <c r="AC35" s="41"/>
      <c r="AD35" s="41"/>
      <c r="AE35" s="41"/>
      <c r="AF35" s="41"/>
      <c r="AG35" s="41"/>
      <c r="AH35" s="41"/>
      <c r="AI35" s="41"/>
      <c r="AJ35" s="41"/>
    </row>
    <row r="36" ht="15.0" customHeight="1">
      <c r="A36" s="41"/>
      <c r="B36" s="89"/>
      <c r="C36" s="41"/>
      <c r="D36" s="74">
        <f>D34+7</f>
        <v>45765</v>
      </c>
      <c r="E36" s="3"/>
      <c r="F36" s="75">
        <f>F34+1</f>
        <v>8</v>
      </c>
      <c r="G36" s="77" t="s">
        <v>80</v>
      </c>
      <c r="H36" s="76" t="s">
        <v>81</v>
      </c>
      <c r="I36" s="77">
        <v>1.0</v>
      </c>
      <c r="J36" s="90"/>
      <c r="K36" s="90"/>
      <c r="L36" s="80"/>
      <c r="M36" s="80"/>
      <c r="N36" s="80"/>
      <c r="O36" s="80">
        <f t="shared" si="4"/>
        <v>0</v>
      </c>
      <c r="P36" s="91">
        <f>O36*K36+O37*K37</f>
        <v>0</v>
      </c>
      <c r="Q36" s="108"/>
      <c r="R36" s="108"/>
      <c r="S36" s="84"/>
      <c r="T36" s="92"/>
      <c r="U36" s="84" t="s">
        <v>78</v>
      </c>
      <c r="V36" s="86"/>
      <c r="W36" s="3"/>
      <c r="X36" s="41"/>
      <c r="Y36" s="93">
        <v>0.01</v>
      </c>
      <c r="Z36" s="94">
        <f>$Z34*(1-$Y36)</f>
        <v>88.011</v>
      </c>
      <c r="AA36" s="95" t="str">
        <f>'Client Weekly Data'!C12</f>
        <v/>
      </c>
      <c r="AB36" s="95">
        <f>AA36-AA34</f>
        <v>0</v>
      </c>
      <c r="AC36" s="41"/>
      <c r="AD36" s="41"/>
      <c r="AE36" s="41"/>
      <c r="AF36" s="41"/>
      <c r="AG36" s="41"/>
      <c r="AH36" s="41"/>
      <c r="AI36" s="41"/>
      <c r="AJ36" s="41"/>
    </row>
    <row r="37" ht="15.0" customHeight="1">
      <c r="A37" s="41"/>
      <c r="B37" s="34"/>
      <c r="C37" s="41"/>
      <c r="D37" s="96"/>
      <c r="E37" s="97"/>
      <c r="F37" s="98"/>
      <c r="G37" s="34"/>
      <c r="H37" s="34"/>
      <c r="I37" s="34"/>
      <c r="J37" s="90"/>
      <c r="K37" s="109"/>
      <c r="L37" s="110"/>
      <c r="M37" s="110"/>
      <c r="N37" s="110"/>
      <c r="O37" s="110">
        <f t="shared" si="4"/>
        <v>0</v>
      </c>
      <c r="P37" s="97"/>
      <c r="Q37" s="98"/>
      <c r="R37" s="98"/>
      <c r="S37" s="98"/>
      <c r="T37" s="98"/>
      <c r="U37" s="34"/>
      <c r="V37" s="6"/>
      <c r="W37" s="8"/>
      <c r="X37" s="41"/>
      <c r="Y37" s="34"/>
      <c r="Z37" s="8"/>
      <c r="AA37" s="8"/>
      <c r="AB37" s="8"/>
      <c r="AC37" s="41"/>
      <c r="AD37" s="41"/>
      <c r="AE37" s="41"/>
      <c r="AF37" s="41"/>
      <c r="AG37" s="41"/>
      <c r="AH37" s="41"/>
      <c r="AI37" s="41"/>
      <c r="AJ37" s="41"/>
    </row>
    <row r="38" ht="15.0" customHeight="1">
      <c r="A38" s="41"/>
      <c r="B38" s="73" t="s">
        <v>82</v>
      </c>
      <c r="C38" s="41"/>
      <c r="D38" s="100">
        <f>D36+7</f>
        <v>45772</v>
      </c>
      <c r="E38" s="101"/>
      <c r="F38" s="102">
        <f>F36+1</f>
        <v>9</v>
      </c>
      <c r="G38" s="77" t="s">
        <v>80</v>
      </c>
      <c r="H38" s="76" t="s">
        <v>81</v>
      </c>
      <c r="I38" s="77">
        <v>2.0</v>
      </c>
      <c r="J38" s="90"/>
      <c r="K38" s="103"/>
      <c r="L38" s="104"/>
      <c r="M38" s="104"/>
      <c r="N38" s="104"/>
      <c r="O38" s="104">
        <f t="shared" si="4"/>
        <v>0</v>
      </c>
      <c r="P38" s="91">
        <f>O38*K38+O39*K39</f>
        <v>0</v>
      </c>
      <c r="Q38" s="105"/>
      <c r="R38" s="105"/>
      <c r="S38" s="106"/>
      <c r="T38" s="107"/>
      <c r="U38" s="84" t="s">
        <v>78</v>
      </c>
      <c r="V38" s="86"/>
      <c r="W38" s="3"/>
      <c r="X38" s="41"/>
      <c r="Y38" s="93">
        <v>0.01</v>
      </c>
      <c r="Z38" s="94">
        <f>$Z36*(1-$Y38)</f>
        <v>87.13089</v>
      </c>
      <c r="AA38" s="95" t="str">
        <f>'Client Weekly Data'!C13</f>
        <v/>
      </c>
      <c r="AB38" s="95">
        <f>AA38-AA36</f>
        <v>0</v>
      </c>
      <c r="AC38" s="41"/>
      <c r="AD38" s="41"/>
      <c r="AE38" s="41"/>
      <c r="AF38" s="41"/>
      <c r="AG38" s="41"/>
      <c r="AH38" s="41"/>
      <c r="AI38" s="41"/>
      <c r="AJ38" s="41"/>
    </row>
    <row r="39" ht="15.0" customHeight="1">
      <c r="A39" s="41"/>
      <c r="B39" s="89"/>
      <c r="C39" s="41"/>
      <c r="D39" s="6"/>
      <c r="E39" s="8"/>
      <c r="F39" s="34"/>
      <c r="G39" s="34"/>
      <c r="H39" s="34"/>
      <c r="I39" s="34"/>
      <c r="J39" s="90"/>
      <c r="K39" s="90"/>
      <c r="L39" s="80"/>
      <c r="M39" s="80"/>
      <c r="N39" s="80"/>
      <c r="O39" s="80">
        <f t="shared" si="4"/>
        <v>0</v>
      </c>
      <c r="P39" s="8"/>
      <c r="Q39" s="34"/>
      <c r="R39" s="34"/>
      <c r="S39" s="34"/>
      <c r="T39" s="34"/>
      <c r="U39" s="34"/>
      <c r="V39" s="6"/>
      <c r="W39" s="8"/>
      <c r="X39" s="41"/>
      <c r="Y39" s="34"/>
      <c r="Z39" s="8"/>
      <c r="AA39" s="8"/>
      <c r="AB39" s="8"/>
      <c r="AC39" s="41"/>
      <c r="AD39" s="41"/>
      <c r="AE39" s="41"/>
      <c r="AF39" s="41"/>
      <c r="AG39" s="41"/>
      <c r="AH39" s="41"/>
      <c r="AI39" s="41"/>
      <c r="AJ39" s="41"/>
    </row>
    <row r="40" ht="15.0" customHeight="1">
      <c r="A40" s="41"/>
      <c r="B40" s="89"/>
      <c r="C40" s="41"/>
      <c r="D40" s="74">
        <f>D38+7</f>
        <v>45779</v>
      </c>
      <c r="E40" s="3"/>
      <c r="F40" s="75">
        <f>F38+1</f>
        <v>10</v>
      </c>
      <c r="G40" s="77" t="s">
        <v>80</v>
      </c>
      <c r="H40" s="76" t="s">
        <v>81</v>
      </c>
      <c r="I40" s="77">
        <v>3.0</v>
      </c>
      <c r="J40" s="90"/>
      <c r="K40" s="90"/>
      <c r="L40" s="80"/>
      <c r="M40" s="80"/>
      <c r="N40" s="80"/>
      <c r="O40" s="80">
        <f t="shared" si="4"/>
        <v>0</v>
      </c>
      <c r="P40" s="91">
        <f>O40*K40+O41*K41</f>
        <v>0</v>
      </c>
      <c r="Q40" s="108"/>
      <c r="R40" s="108"/>
      <c r="S40" s="84"/>
      <c r="T40" s="92"/>
      <c r="U40" s="84" t="s">
        <v>78</v>
      </c>
      <c r="V40" s="86"/>
      <c r="W40" s="3"/>
      <c r="X40" s="41"/>
      <c r="Y40" s="93">
        <v>0.01</v>
      </c>
      <c r="Z40" s="94">
        <f>$Z38*(1-$Y40)</f>
        <v>86.2595811</v>
      </c>
      <c r="AA40" s="95" t="str">
        <f>'Client Weekly Data'!C14</f>
        <v/>
      </c>
      <c r="AB40" s="95">
        <f>AA40-AA38</f>
        <v>0</v>
      </c>
      <c r="AC40" s="41"/>
      <c r="AD40" s="41"/>
      <c r="AE40" s="41"/>
      <c r="AF40" s="41"/>
      <c r="AG40" s="41"/>
      <c r="AH40" s="41"/>
      <c r="AI40" s="41"/>
      <c r="AJ40" s="41"/>
    </row>
    <row r="41" ht="15.0" customHeight="1">
      <c r="A41" s="41"/>
      <c r="B41" s="89"/>
      <c r="C41" s="41"/>
      <c r="D41" s="6"/>
      <c r="E41" s="8"/>
      <c r="F41" s="34"/>
      <c r="G41" s="34"/>
      <c r="H41" s="34"/>
      <c r="I41" s="34"/>
      <c r="J41" s="90"/>
      <c r="K41" s="90"/>
      <c r="L41" s="80"/>
      <c r="M41" s="80"/>
      <c r="N41" s="80"/>
      <c r="O41" s="80">
        <f t="shared" si="4"/>
        <v>0</v>
      </c>
      <c r="P41" s="8"/>
      <c r="Q41" s="34"/>
      <c r="R41" s="34"/>
      <c r="S41" s="34"/>
      <c r="T41" s="34"/>
      <c r="U41" s="34"/>
      <c r="V41" s="6"/>
      <c r="W41" s="8"/>
      <c r="X41" s="41"/>
      <c r="Y41" s="34"/>
      <c r="Z41" s="8"/>
      <c r="AA41" s="8"/>
      <c r="AB41" s="8"/>
      <c r="AC41" s="41"/>
      <c r="AD41" s="41"/>
      <c r="AE41" s="41"/>
      <c r="AF41" s="41"/>
      <c r="AG41" s="41"/>
      <c r="AH41" s="41"/>
      <c r="AI41" s="41"/>
      <c r="AJ41" s="41"/>
    </row>
    <row r="42" ht="15.0" customHeight="1">
      <c r="A42" s="41"/>
      <c r="B42" s="89"/>
      <c r="C42" s="41"/>
      <c r="D42" s="74">
        <f>D40+7</f>
        <v>45786</v>
      </c>
      <c r="E42" s="3"/>
      <c r="F42" s="75">
        <f>F40+1</f>
        <v>11</v>
      </c>
      <c r="G42" s="77" t="s">
        <v>80</v>
      </c>
      <c r="H42" s="76" t="s">
        <v>81</v>
      </c>
      <c r="I42" s="77">
        <v>4.0</v>
      </c>
      <c r="J42" s="90"/>
      <c r="K42" s="90"/>
      <c r="L42" s="80"/>
      <c r="M42" s="80"/>
      <c r="N42" s="80"/>
      <c r="O42" s="80">
        <f t="shared" si="4"/>
        <v>0</v>
      </c>
      <c r="P42" s="91">
        <f>O42*K42+O43*K43</f>
        <v>0</v>
      </c>
      <c r="Q42" s="108"/>
      <c r="R42" s="108"/>
      <c r="S42" s="84"/>
      <c r="T42" s="92"/>
      <c r="U42" s="84" t="s">
        <v>78</v>
      </c>
      <c r="V42" s="86"/>
      <c r="W42" s="3"/>
      <c r="X42" s="41"/>
      <c r="Y42" s="93">
        <v>0.01</v>
      </c>
      <c r="Z42" s="94">
        <f>$Z40*(1-$Y42)</f>
        <v>85.39698529</v>
      </c>
      <c r="AA42" s="95" t="str">
        <f>'Client Weekly Data'!C15</f>
        <v/>
      </c>
      <c r="AB42" s="95">
        <f>AA42-AA40</f>
        <v>0</v>
      </c>
      <c r="AC42" s="41"/>
      <c r="AD42" s="41"/>
      <c r="AE42" s="41"/>
      <c r="AF42" s="41"/>
      <c r="AG42" s="41"/>
      <c r="AH42" s="41"/>
      <c r="AI42" s="41"/>
      <c r="AJ42" s="41"/>
    </row>
    <row r="43" ht="15.0" customHeight="1">
      <c r="A43" s="41"/>
      <c r="B43" s="89"/>
      <c r="C43" s="41"/>
      <c r="D43" s="6"/>
      <c r="E43" s="8"/>
      <c r="F43" s="34"/>
      <c r="G43" s="34"/>
      <c r="H43" s="34"/>
      <c r="I43" s="34"/>
      <c r="J43" s="90"/>
      <c r="K43" s="90"/>
      <c r="L43" s="80"/>
      <c r="M43" s="80"/>
      <c r="N43" s="80"/>
      <c r="O43" s="80">
        <f t="shared" si="4"/>
        <v>0</v>
      </c>
      <c r="P43" s="8"/>
      <c r="Q43" s="34"/>
      <c r="R43" s="34"/>
      <c r="S43" s="34"/>
      <c r="T43" s="34"/>
      <c r="U43" s="34"/>
      <c r="V43" s="6"/>
      <c r="W43" s="8"/>
      <c r="X43" s="41"/>
      <c r="Y43" s="34"/>
      <c r="Z43" s="8"/>
      <c r="AA43" s="8"/>
      <c r="AB43" s="8"/>
      <c r="AC43" s="41"/>
      <c r="AD43" s="41"/>
      <c r="AE43" s="41"/>
      <c r="AF43" s="41"/>
      <c r="AG43" s="41"/>
      <c r="AH43" s="41"/>
      <c r="AI43" s="41"/>
      <c r="AJ43" s="41"/>
    </row>
    <row r="44" ht="15.0" customHeight="1">
      <c r="A44" s="41"/>
      <c r="B44" s="89"/>
      <c r="C44" s="41"/>
      <c r="D44" s="74">
        <f>D42+7</f>
        <v>45793</v>
      </c>
      <c r="E44" s="3"/>
      <c r="F44" s="75">
        <f>F42+1</f>
        <v>12</v>
      </c>
      <c r="G44" s="77" t="s">
        <v>80</v>
      </c>
      <c r="H44" s="76" t="s">
        <v>81</v>
      </c>
      <c r="I44" s="77">
        <v>5.0</v>
      </c>
      <c r="J44" s="90"/>
      <c r="K44" s="90"/>
      <c r="L44" s="80"/>
      <c r="M44" s="80"/>
      <c r="N44" s="80"/>
      <c r="O44" s="80">
        <f t="shared" si="4"/>
        <v>0</v>
      </c>
      <c r="P44" s="91">
        <f>O44*K44+O45*K45</f>
        <v>0</v>
      </c>
      <c r="Q44" s="108"/>
      <c r="R44" s="108"/>
      <c r="S44" s="84"/>
      <c r="T44" s="85" t="s">
        <v>77</v>
      </c>
      <c r="U44" s="84" t="s">
        <v>78</v>
      </c>
      <c r="V44" s="86"/>
      <c r="W44" s="3"/>
      <c r="X44" s="41"/>
      <c r="Y44" s="93">
        <v>0.007</v>
      </c>
      <c r="Z44" s="94">
        <f>$Z42*(1-$Y44)</f>
        <v>84.79920639</v>
      </c>
      <c r="AA44" s="95" t="str">
        <f>'Client Weekly Data'!C16</f>
        <v/>
      </c>
      <c r="AB44" s="95">
        <f>AA44-AA42</f>
        <v>0</v>
      </c>
      <c r="AC44" s="41"/>
      <c r="AD44" s="41"/>
      <c r="AE44" s="41"/>
      <c r="AF44" s="41"/>
      <c r="AG44" s="41"/>
      <c r="AH44" s="41"/>
      <c r="AI44" s="41"/>
      <c r="AJ44" s="41"/>
    </row>
    <row r="45" ht="15.0" customHeight="1">
      <c r="A45" s="41"/>
      <c r="B45" s="34"/>
      <c r="C45" s="41"/>
      <c r="D45" s="96"/>
      <c r="E45" s="97"/>
      <c r="F45" s="98"/>
      <c r="G45" s="34"/>
      <c r="H45" s="34"/>
      <c r="I45" s="34"/>
      <c r="J45" s="90"/>
      <c r="K45" s="109"/>
      <c r="L45" s="110"/>
      <c r="M45" s="110"/>
      <c r="N45" s="110"/>
      <c r="O45" s="110">
        <f t="shared" si="4"/>
        <v>0</v>
      </c>
      <c r="P45" s="97"/>
      <c r="Q45" s="98"/>
      <c r="R45" s="98"/>
      <c r="S45" s="98"/>
      <c r="T45" s="34"/>
      <c r="U45" s="34"/>
      <c r="V45" s="6"/>
      <c r="W45" s="8"/>
      <c r="X45" s="41"/>
      <c r="Y45" s="34"/>
      <c r="Z45" s="8"/>
      <c r="AA45" s="8"/>
      <c r="AB45" s="8"/>
      <c r="AC45" s="41"/>
      <c r="AD45" s="41"/>
      <c r="AE45" s="41"/>
      <c r="AF45" s="41"/>
      <c r="AG45" s="41"/>
      <c r="AH45" s="41"/>
      <c r="AI45" s="41"/>
      <c r="AJ45" s="41"/>
    </row>
    <row r="46" ht="15.0" customHeight="1">
      <c r="A46" s="41"/>
      <c r="B46" s="73" t="s">
        <v>83</v>
      </c>
      <c r="C46" s="41"/>
      <c r="D46" s="100">
        <f>D44+7</f>
        <v>45800</v>
      </c>
      <c r="E46" s="101"/>
      <c r="F46" s="102">
        <f>F44+1</f>
        <v>13</v>
      </c>
      <c r="G46" s="77" t="s">
        <v>80</v>
      </c>
      <c r="H46" s="76" t="s">
        <v>81</v>
      </c>
      <c r="I46" s="77">
        <v>6.0</v>
      </c>
      <c r="J46" s="90"/>
      <c r="K46" s="103"/>
      <c r="L46" s="104"/>
      <c r="M46" s="104"/>
      <c r="N46" s="104"/>
      <c r="O46" s="104">
        <f t="shared" si="4"/>
        <v>0</v>
      </c>
      <c r="P46" s="91">
        <f>O46*K46+O47*K47</f>
        <v>0</v>
      </c>
      <c r="Q46" s="105"/>
      <c r="R46" s="105"/>
      <c r="S46" s="106"/>
      <c r="T46" s="107"/>
      <c r="U46" s="111" t="s">
        <v>84</v>
      </c>
      <c r="V46" s="86"/>
      <c r="W46" s="3"/>
      <c r="X46" s="41"/>
      <c r="Y46" s="93">
        <v>0.007</v>
      </c>
      <c r="Z46" s="94">
        <f>$Z44*(1-$Y46)</f>
        <v>84.20561195</v>
      </c>
      <c r="AA46" s="95" t="str">
        <f>'Client Weekly Data'!C17</f>
        <v/>
      </c>
      <c r="AB46" s="95">
        <f>AA46-AA44</f>
        <v>0</v>
      </c>
      <c r="AC46" s="41"/>
      <c r="AD46" s="41"/>
      <c r="AE46" s="41"/>
      <c r="AF46" s="41"/>
      <c r="AG46" s="41"/>
      <c r="AH46" s="41"/>
      <c r="AI46" s="41"/>
      <c r="AJ46" s="41"/>
    </row>
    <row r="47" ht="15.0" customHeight="1">
      <c r="A47" s="41"/>
      <c r="B47" s="89"/>
      <c r="C47" s="41"/>
      <c r="D47" s="6"/>
      <c r="E47" s="8"/>
      <c r="F47" s="34"/>
      <c r="G47" s="34"/>
      <c r="H47" s="34"/>
      <c r="I47" s="34"/>
      <c r="J47" s="90"/>
      <c r="K47" s="90"/>
      <c r="L47" s="80"/>
      <c r="M47" s="80"/>
      <c r="N47" s="80"/>
      <c r="O47" s="80">
        <f t="shared" si="4"/>
        <v>0</v>
      </c>
      <c r="P47" s="8"/>
      <c r="Q47" s="34"/>
      <c r="R47" s="34"/>
      <c r="S47" s="34"/>
      <c r="T47" s="34"/>
      <c r="U47" s="34"/>
      <c r="V47" s="6"/>
      <c r="W47" s="8"/>
      <c r="X47" s="41"/>
      <c r="Y47" s="34"/>
      <c r="Z47" s="8"/>
      <c r="AA47" s="8"/>
      <c r="AB47" s="8"/>
      <c r="AC47" s="41"/>
      <c r="AD47" s="41"/>
      <c r="AE47" s="41"/>
      <c r="AF47" s="41"/>
      <c r="AG47" s="41"/>
      <c r="AH47" s="41"/>
      <c r="AI47" s="41"/>
      <c r="AJ47" s="41"/>
    </row>
    <row r="48" ht="15.0" customHeight="1">
      <c r="A48" s="41"/>
      <c r="B48" s="89"/>
      <c r="C48" s="41"/>
      <c r="D48" s="74">
        <f>D46+7</f>
        <v>45807</v>
      </c>
      <c r="E48" s="3"/>
      <c r="F48" s="75">
        <f>F46+1</f>
        <v>14</v>
      </c>
      <c r="G48" s="77" t="s">
        <v>80</v>
      </c>
      <c r="H48" s="76" t="s">
        <v>81</v>
      </c>
      <c r="I48" s="77">
        <v>7.0</v>
      </c>
      <c r="J48" s="90"/>
      <c r="K48" s="90"/>
      <c r="L48" s="80"/>
      <c r="M48" s="80"/>
      <c r="N48" s="80"/>
      <c r="O48" s="80">
        <f t="shared" si="4"/>
        <v>0</v>
      </c>
      <c r="P48" s="91">
        <f>O48*K48+O49*K49</f>
        <v>0</v>
      </c>
      <c r="Q48" s="108"/>
      <c r="R48" s="108"/>
      <c r="S48" s="84"/>
      <c r="T48" s="92"/>
      <c r="U48" s="84" t="s">
        <v>84</v>
      </c>
      <c r="V48" s="86"/>
      <c r="W48" s="3"/>
      <c r="X48" s="41"/>
      <c r="Y48" s="93">
        <v>0.007</v>
      </c>
      <c r="Z48" s="94">
        <f>$Z46*(1-$Y48)</f>
        <v>83.61617266</v>
      </c>
      <c r="AA48" s="95" t="str">
        <f>'Client Weekly Data'!C18</f>
        <v/>
      </c>
      <c r="AB48" s="95">
        <f>AA48-AA46</f>
        <v>0</v>
      </c>
      <c r="AC48" s="41"/>
      <c r="AD48" s="41"/>
      <c r="AE48" s="41"/>
      <c r="AF48" s="41"/>
      <c r="AG48" s="41"/>
      <c r="AH48" s="41"/>
      <c r="AI48" s="41"/>
      <c r="AJ48" s="41"/>
    </row>
    <row r="49" ht="15.0" customHeight="1">
      <c r="A49" s="41"/>
      <c r="B49" s="89"/>
      <c r="C49" s="41"/>
      <c r="D49" s="6"/>
      <c r="E49" s="8"/>
      <c r="F49" s="34"/>
      <c r="G49" s="34"/>
      <c r="H49" s="34"/>
      <c r="I49" s="34"/>
      <c r="J49" s="90"/>
      <c r="K49" s="90"/>
      <c r="L49" s="80"/>
      <c r="M49" s="80"/>
      <c r="N49" s="80"/>
      <c r="O49" s="80">
        <f t="shared" si="4"/>
        <v>0</v>
      </c>
      <c r="P49" s="8"/>
      <c r="Q49" s="34"/>
      <c r="R49" s="34"/>
      <c r="S49" s="34"/>
      <c r="T49" s="34"/>
      <c r="U49" s="34"/>
      <c r="V49" s="6"/>
      <c r="W49" s="8"/>
      <c r="X49" s="41"/>
      <c r="Y49" s="34"/>
      <c r="Z49" s="8"/>
      <c r="AA49" s="8"/>
      <c r="AB49" s="8"/>
      <c r="AC49" s="41"/>
      <c r="AD49" s="41"/>
      <c r="AE49" s="41"/>
      <c r="AF49" s="41"/>
      <c r="AG49" s="41"/>
      <c r="AH49" s="41"/>
      <c r="AI49" s="41"/>
      <c r="AJ49" s="41"/>
    </row>
    <row r="50" ht="15.0" customHeight="1">
      <c r="A50" s="41"/>
      <c r="B50" s="89"/>
      <c r="C50" s="41"/>
      <c r="D50" s="74">
        <f>D48+7</f>
        <v>45814</v>
      </c>
      <c r="E50" s="3"/>
      <c r="F50" s="75">
        <f>F48+1</f>
        <v>15</v>
      </c>
      <c r="G50" s="77" t="s">
        <v>80</v>
      </c>
      <c r="H50" s="76" t="s">
        <v>81</v>
      </c>
      <c r="I50" s="77">
        <v>8.0</v>
      </c>
      <c r="J50" s="90"/>
      <c r="K50" s="90"/>
      <c r="L50" s="80"/>
      <c r="M50" s="80"/>
      <c r="N50" s="80"/>
      <c r="O50" s="80">
        <f t="shared" si="4"/>
        <v>0</v>
      </c>
      <c r="P50" s="91">
        <f>O50*K50+O51*K51</f>
        <v>0</v>
      </c>
      <c r="Q50" s="108"/>
      <c r="R50" s="108"/>
      <c r="S50" s="84"/>
      <c r="T50" s="92"/>
      <c r="U50" s="84" t="s">
        <v>84</v>
      </c>
      <c r="V50" s="86"/>
      <c r="W50" s="3"/>
      <c r="X50" s="41"/>
      <c r="Y50" s="93">
        <v>0.007</v>
      </c>
      <c r="Z50" s="94">
        <f>$Z48*(1-$Y50)</f>
        <v>83.03085945</v>
      </c>
      <c r="AA50" s="95" t="str">
        <f>'Client Weekly Data'!C19</f>
        <v/>
      </c>
      <c r="AB50" s="95">
        <f>AA50-AA48</f>
        <v>0</v>
      </c>
      <c r="AC50" s="41"/>
      <c r="AD50" s="41"/>
      <c r="AE50" s="41"/>
      <c r="AF50" s="41"/>
      <c r="AG50" s="41"/>
      <c r="AH50" s="41"/>
      <c r="AI50" s="41"/>
      <c r="AJ50" s="41"/>
    </row>
    <row r="51" ht="15.0" customHeight="1">
      <c r="A51" s="41"/>
      <c r="B51" s="89"/>
      <c r="C51" s="41"/>
      <c r="D51" s="6"/>
      <c r="E51" s="8"/>
      <c r="F51" s="34"/>
      <c r="G51" s="34"/>
      <c r="H51" s="34"/>
      <c r="I51" s="34"/>
      <c r="J51" s="90"/>
      <c r="K51" s="90"/>
      <c r="L51" s="80"/>
      <c r="M51" s="80"/>
      <c r="N51" s="80"/>
      <c r="O51" s="80">
        <f t="shared" si="4"/>
        <v>0</v>
      </c>
      <c r="P51" s="8"/>
      <c r="Q51" s="34"/>
      <c r="R51" s="34"/>
      <c r="S51" s="34"/>
      <c r="T51" s="34"/>
      <c r="U51" s="34"/>
      <c r="V51" s="6"/>
      <c r="W51" s="8"/>
      <c r="X51" s="41"/>
      <c r="Y51" s="34"/>
      <c r="Z51" s="8"/>
      <c r="AA51" s="8"/>
      <c r="AB51" s="8"/>
      <c r="AC51" s="41"/>
      <c r="AD51" s="41"/>
      <c r="AE51" s="41"/>
      <c r="AF51" s="41"/>
      <c r="AG51" s="41"/>
      <c r="AH51" s="41"/>
      <c r="AI51" s="41"/>
      <c r="AJ51" s="41"/>
    </row>
    <row r="52" ht="15.0" customHeight="1">
      <c r="A52" s="41"/>
      <c r="B52" s="89"/>
      <c r="C52" s="41"/>
      <c r="D52" s="74">
        <f>D50+7</f>
        <v>45821</v>
      </c>
      <c r="E52" s="3"/>
      <c r="F52" s="75">
        <f>F50+1</f>
        <v>16</v>
      </c>
      <c r="G52" s="77" t="s">
        <v>80</v>
      </c>
      <c r="H52" s="76" t="s">
        <v>81</v>
      </c>
      <c r="I52" s="77">
        <v>9.0</v>
      </c>
      <c r="J52" s="90"/>
      <c r="K52" s="90"/>
      <c r="L52" s="80"/>
      <c r="M52" s="80"/>
      <c r="N52" s="80"/>
      <c r="O52" s="80">
        <f t="shared" si="4"/>
        <v>0</v>
      </c>
      <c r="P52" s="91">
        <f>O52*K52+O53*K53</f>
        <v>0</v>
      </c>
      <c r="Q52" s="108"/>
      <c r="R52" s="108"/>
      <c r="S52" s="84"/>
      <c r="T52" s="92"/>
      <c r="U52" s="84" t="s">
        <v>84</v>
      </c>
      <c r="V52" s="86"/>
      <c r="W52" s="3"/>
      <c r="X52" s="41"/>
      <c r="Y52" s="93">
        <v>0.005</v>
      </c>
      <c r="Z52" s="94">
        <f>$Z50*(1-$Y52)</f>
        <v>82.61570516</v>
      </c>
      <c r="AA52" s="95" t="str">
        <f>'Client Weekly Data'!C20</f>
        <v/>
      </c>
      <c r="AB52" s="95">
        <f>AA52-AA50</f>
        <v>0</v>
      </c>
      <c r="AC52" s="41"/>
      <c r="AD52" s="41"/>
      <c r="AE52" s="41"/>
      <c r="AF52" s="41"/>
      <c r="AG52" s="41"/>
      <c r="AH52" s="41"/>
      <c r="AI52" s="41"/>
      <c r="AJ52" s="41"/>
    </row>
    <row r="53" ht="15.0" customHeight="1">
      <c r="A53" s="41"/>
      <c r="B53" s="34"/>
      <c r="C53" s="41"/>
      <c r="D53" s="96"/>
      <c r="E53" s="97"/>
      <c r="F53" s="98"/>
      <c r="G53" s="34"/>
      <c r="H53" s="34"/>
      <c r="I53" s="34"/>
      <c r="J53" s="90"/>
      <c r="K53" s="109"/>
      <c r="L53" s="110"/>
      <c r="M53" s="110"/>
      <c r="N53" s="110"/>
      <c r="O53" s="110">
        <f t="shared" si="4"/>
        <v>0</v>
      </c>
      <c r="P53" s="97"/>
      <c r="Q53" s="98"/>
      <c r="R53" s="98"/>
      <c r="S53" s="98"/>
      <c r="T53" s="98"/>
      <c r="U53" s="34"/>
      <c r="V53" s="6"/>
      <c r="W53" s="8"/>
      <c r="X53" s="41"/>
      <c r="Y53" s="34"/>
      <c r="Z53" s="8"/>
      <c r="AA53" s="8"/>
      <c r="AB53" s="8"/>
      <c r="AC53" s="41"/>
      <c r="AD53" s="41"/>
      <c r="AE53" s="41"/>
      <c r="AF53" s="41"/>
      <c r="AG53" s="41"/>
      <c r="AH53" s="41"/>
      <c r="AI53" s="41"/>
      <c r="AJ53" s="41"/>
    </row>
    <row r="54" ht="15.0" customHeight="1">
      <c r="A54" s="41"/>
      <c r="B54" s="73" t="s">
        <v>85</v>
      </c>
      <c r="C54" s="41"/>
      <c r="D54" s="100">
        <f>D52+7</f>
        <v>45828</v>
      </c>
      <c r="E54" s="101"/>
      <c r="F54" s="102">
        <f>F52+1</f>
        <v>17</v>
      </c>
      <c r="G54" s="77" t="s">
        <v>80</v>
      </c>
      <c r="H54" s="76" t="s">
        <v>81</v>
      </c>
      <c r="I54" s="77">
        <v>10.0</v>
      </c>
      <c r="J54" s="90"/>
      <c r="K54" s="103"/>
      <c r="L54" s="104"/>
      <c r="M54" s="104"/>
      <c r="N54" s="104"/>
      <c r="O54" s="104">
        <f t="shared" si="4"/>
        <v>0</v>
      </c>
      <c r="P54" s="91">
        <f>O54*K54+O55*K55</f>
        <v>0</v>
      </c>
      <c r="Q54" s="105"/>
      <c r="R54" s="105"/>
      <c r="S54" s="106"/>
      <c r="T54" s="107"/>
      <c r="U54" s="84" t="s">
        <v>84</v>
      </c>
      <c r="V54" s="86"/>
      <c r="W54" s="3"/>
      <c r="X54" s="41"/>
      <c r="Y54" s="93">
        <v>0.005</v>
      </c>
      <c r="Z54" s="94">
        <f>$Z52*(1-$Y54)</f>
        <v>82.20262663</v>
      </c>
      <c r="AA54" s="95" t="str">
        <f>'Client Weekly Data'!C21</f>
        <v/>
      </c>
      <c r="AB54" s="95">
        <f>AA54-AA52</f>
        <v>0</v>
      </c>
      <c r="AC54" s="41"/>
      <c r="AD54" s="41"/>
      <c r="AE54" s="41"/>
      <c r="AF54" s="41"/>
      <c r="AG54" s="41"/>
      <c r="AH54" s="41"/>
      <c r="AI54" s="41"/>
      <c r="AJ54" s="41"/>
    </row>
    <row r="55" ht="15.0" customHeight="1">
      <c r="A55" s="41"/>
      <c r="B55" s="89"/>
      <c r="C55" s="41"/>
      <c r="D55" s="6"/>
      <c r="E55" s="8"/>
      <c r="F55" s="34"/>
      <c r="G55" s="34"/>
      <c r="H55" s="34"/>
      <c r="I55" s="34"/>
      <c r="J55" s="90"/>
      <c r="K55" s="90"/>
      <c r="L55" s="80"/>
      <c r="M55" s="80"/>
      <c r="N55" s="80"/>
      <c r="O55" s="80">
        <f t="shared" si="4"/>
        <v>0</v>
      </c>
      <c r="P55" s="8"/>
      <c r="Q55" s="34"/>
      <c r="R55" s="34"/>
      <c r="S55" s="34"/>
      <c r="T55" s="34"/>
      <c r="U55" s="34"/>
      <c r="V55" s="6"/>
      <c r="W55" s="8"/>
      <c r="X55" s="41"/>
      <c r="Y55" s="34"/>
      <c r="Z55" s="8"/>
      <c r="AA55" s="8"/>
      <c r="AB55" s="8"/>
      <c r="AC55" s="41"/>
      <c r="AD55" s="41"/>
      <c r="AE55" s="41"/>
      <c r="AF55" s="41"/>
      <c r="AG55" s="41"/>
      <c r="AH55" s="41"/>
      <c r="AI55" s="41"/>
      <c r="AJ55" s="41"/>
    </row>
    <row r="56" ht="15.0" customHeight="1">
      <c r="A56" s="41"/>
      <c r="B56" s="89"/>
      <c r="C56" s="41"/>
      <c r="D56" s="74">
        <f>D54+7</f>
        <v>45835</v>
      </c>
      <c r="E56" s="3"/>
      <c r="F56" s="75">
        <f>F54+1</f>
        <v>18</v>
      </c>
      <c r="G56" s="77" t="s">
        <v>80</v>
      </c>
      <c r="H56" s="76" t="s">
        <v>81</v>
      </c>
      <c r="I56" s="77">
        <v>11.0</v>
      </c>
      <c r="J56" s="90"/>
      <c r="K56" s="90"/>
      <c r="L56" s="80"/>
      <c r="M56" s="80"/>
      <c r="N56" s="80"/>
      <c r="O56" s="80">
        <f t="shared" si="4"/>
        <v>0</v>
      </c>
      <c r="P56" s="91">
        <f>O56*K56+O57*K57</f>
        <v>0</v>
      </c>
      <c r="Q56" s="108"/>
      <c r="R56" s="108"/>
      <c r="S56" s="84"/>
      <c r="T56" s="92"/>
      <c r="U56" s="84" t="s">
        <v>84</v>
      </c>
      <c r="V56" s="86"/>
      <c r="W56" s="3"/>
      <c r="X56" s="41"/>
      <c r="Y56" s="93">
        <v>0.005</v>
      </c>
      <c r="Z56" s="94">
        <f>$Z54*(1-$Y56)</f>
        <v>81.7916135</v>
      </c>
      <c r="AA56" s="95" t="str">
        <f>'Client Weekly Data'!C32</f>
        <v/>
      </c>
      <c r="AB56" s="95">
        <f>AA56-AA54</f>
        <v>0</v>
      </c>
      <c r="AC56" s="41"/>
      <c r="AD56" s="41"/>
      <c r="AE56" s="41"/>
      <c r="AF56" s="41"/>
      <c r="AG56" s="41"/>
      <c r="AH56" s="41"/>
      <c r="AI56" s="41"/>
      <c r="AJ56" s="41"/>
    </row>
    <row r="57" ht="15.0" customHeight="1">
      <c r="A57" s="41"/>
      <c r="B57" s="89"/>
      <c r="C57" s="41"/>
      <c r="D57" s="6"/>
      <c r="E57" s="8"/>
      <c r="F57" s="34"/>
      <c r="G57" s="34"/>
      <c r="H57" s="34"/>
      <c r="I57" s="34"/>
      <c r="J57" s="90"/>
      <c r="K57" s="90"/>
      <c r="L57" s="80"/>
      <c r="M57" s="80"/>
      <c r="N57" s="80"/>
      <c r="O57" s="80">
        <f t="shared" si="4"/>
        <v>0</v>
      </c>
      <c r="P57" s="8"/>
      <c r="Q57" s="34"/>
      <c r="R57" s="34"/>
      <c r="S57" s="34"/>
      <c r="T57" s="34"/>
      <c r="U57" s="34"/>
      <c r="V57" s="6"/>
      <c r="W57" s="8"/>
      <c r="X57" s="41"/>
      <c r="Y57" s="34"/>
      <c r="Z57" s="8"/>
      <c r="AA57" s="8"/>
      <c r="AB57" s="8"/>
      <c r="AC57" s="41"/>
      <c r="AD57" s="41"/>
      <c r="AE57" s="41"/>
      <c r="AF57" s="41"/>
      <c r="AG57" s="41"/>
      <c r="AH57" s="41"/>
      <c r="AI57" s="41"/>
      <c r="AJ57" s="41"/>
    </row>
    <row r="58" ht="15.0" customHeight="1">
      <c r="A58" s="41"/>
      <c r="B58" s="89"/>
      <c r="C58" s="41"/>
      <c r="D58" s="74">
        <f>D56+7</f>
        <v>45842</v>
      </c>
      <c r="E58" s="3"/>
      <c r="F58" s="75">
        <f>F56+1</f>
        <v>19</v>
      </c>
      <c r="G58" s="76" t="s">
        <v>75</v>
      </c>
      <c r="H58" s="76" t="s">
        <v>76</v>
      </c>
      <c r="I58" s="77">
        <v>1.0</v>
      </c>
      <c r="J58" s="90"/>
      <c r="K58" s="90"/>
      <c r="L58" s="80"/>
      <c r="M58" s="80"/>
      <c r="N58" s="80"/>
      <c r="O58" s="80">
        <f t="shared" si="4"/>
        <v>0</v>
      </c>
      <c r="P58" s="91">
        <f>O58*K58+O59*K59</f>
        <v>0</v>
      </c>
      <c r="Q58" s="108"/>
      <c r="R58" s="108"/>
      <c r="S58" s="84"/>
      <c r="T58" s="92"/>
      <c r="U58" s="111" t="s">
        <v>78</v>
      </c>
      <c r="V58" s="86"/>
      <c r="W58" s="3"/>
      <c r="X58" s="41"/>
      <c r="Y58" s="93">
        <v>0.0</v>
      </c>
      <c r="Z58" s="94">
        <f>$Z56*(1-$Y58)</f>
        <v>81.7916135</v>
      </c>
      <c r="AA58" s="95" t="str">
        <f>'Client Weekly Data'!C33</f>
        <v/>
      </c>
      <c r="AB58" s="95">
        <f>AA58-AA56</f>
        <v>0</v>
      </c>
      <c r="AC58" s="41"/>
      <c r="AD58" s="41"/>
      <c r="AE58" s="41"/>
      <c r="AF58" s="41"/>
      <c r="AG58" s="41"/>
      <c r="AH58" s="41"/>
      <c r="AI58" s="41"/>
      <c r="AJ58" s="41"/>
    </row>
    <row r="59" ht="15.0" customHeight="1">
      <c r="A59" s="41"/>
      <c r="B59" s="89"/>
      <c r="C59" s="41"/>
      <c r="D59" s="6"/>
      <c r="E59" s="8"/>
      <c r="F59" s="34"/>
      <c r="G59" s="34"/>
      <c r="H59" s="34"/>
      <c r="I59" s="34"/>
      <c r="J59" s="90"/>
      <c r="K59" s="90"/>
      <c r="L59" s="80"/>
      <c r="M59" s="80"/>
      <c r="N59" s="80"/>
      <c r="O59" s="80">
        <f t="shared" si="4"/>
        <v>0</v>
      </c>
      <c r="P59" s="8"/>
      <c r="Q59" s="34"/>
      <c r="R59" s="34"/>
      <c r="S59" s="34"/>
      <c r="T59" s="34"/>
      <c r="U59" s="34"/>
      <c r="V59" s="6"/>
      <c r="W59" s="8"/>
      <c r="X59" s="41"/>
      <c r="Y59" s="34"/>
      <c r="Z59" s="8"/>
      <c r="AA59" s="8"/>
      <c r="AB59" s="8"/>
      <c r="AC59" s="41"/>
      <c r="AD59" s="41"/>
      <c r="AE59" s="41"/>
      <c r="AF59" s="41"/>
      <c r="AG59" s="41"/>
      <c r="AH59" s="41"/>
      <c r="AI59" s="41"/>
      <c r="AJ59" s="41"/>
    </row>
    <row r="60" ht="15.0" customHeight="1">
      <c r="A60" s="41"/>
      <c r="B60" s="89"/>
      <c r="C60" s="41"/>
      <c r="D60" s="74">
        <f>D58+7</f>
        <v>45849</v>
      </c>
      <c r="E60" s="3"/>
      <c r="F60" s="75">
        <f>F58+1</f>
        <v>20</v>
      </c>
      <c r="G60" s="76" t="s">
        <v>75</v>
      </c>
      <c r="H60" s="76" t="s">
        <v>76</v>
      </c>
      <c r="I60" s="77">
        <v>2.0</v>
      </c>
      <c r="J60" s="90"/>
      <c r="K60" s="90"/>
      <c r="L60" s="80"/>
      <c r="M60" s="80"/>
      <c r="N60" s="80"/>
      <c r="O60" s="80">
        <f t="shared" si="4"/>
        <v>0</v>
      </c>
      <c r="P60" s="91">
        <f>O60*K60+O61*K61</f>
        <v>0</v>
      </c>
      <c r="Q60" s="108"/>
      <c r="R60" s="108"/>
      <c r="S60" s="84"/>
      <c r="T60" s="92"/>
      <c r="U60" s="84" t="s">
        <v>78</v>
      </c>
      <c r="V60" s="86"/>
      <c r="W60" s="3"/>
      <c r="X60" s="41"/>
      <c r="Y60" s="93">
        <v>0.0</v>
      </c>
      <c r="Z60" s="94">
        <f>$Z58*(1-$Y60)</f>
        <v>81.7916135</v>
      </c>
      <c r="AA60" s="95" t="str">
        <f>'Client Weekly Data'!C34</f>
        <v/>
      </c>
      <c r="AB60" s="95">
        <f>AA60-AA58</f>
        <v>0</v>
      </c>
      <c r="AC60" s="41"/>
      <c r="AD60" s="41"/>
      <c r="AE60" s="41"/>
      <c r="AF60" s="41"/>
      <c r="AG60" s="41"/>
      <c r="AH60" s="41"/>
      <c r="AI60" s="41"/>
      <c r="AJ60" s="41"/>
    </row>
    <row r="61" ht="15.0" customHeight="1">
      <c r="A61" s="41"/>
      <c r="B61" s="34"/>
      <c r="C61" s="41"/>
      <c r="D61" s="96"/>
      <c r="E61" s="97"/>
      <c r="F61" s="98"/>
      <c r="G61" s="34"/>
      <c r="H61" s="34"/>
      <c r="I61" s="34"/>
      <c r="J61" s="90"/>
      <c r="K61" s="109"/>
      <c r="L61" s="110"/>
      <c r="M61" s="110"/>
      <c r="N61" s="110"/>
      <c r="O61" s="110">
        <f t="shared" si="4"/>
        <v>0</v>
      </c>
      <c r="P61" s="97"/>
      <c r="Q61" s="98"/>
      <c r="R61" s="98"/>
      <c r="S61" s="98"/>
      <c r="T61" s="98"/>
      <c r="U61" s="34"/>
      <c r="V61" s="6"/>
      <c r="W61" s="8"/>
      <c r="X61" s="41"/>
      <c r="Y61" s="34"/>
      <c r="Z61" s="8"/>
      <c r="AA61" s="8"/>
      <c r="AB61" s="8"/>
      <c r="AC61" s="41"/>
      <c r="AD61" s="41"/>
      <c r="AE61" s="41"/>
      <c r="AF61" s="41"/>
      <c r="AG61" s="41"/>
      <c r="AH61" s="41"/>
      <c r="AI61" s="41"/>
      <c r="AJ61" s="41"/>
    </row>
    <row r="62" ht="15.0" customHeight="1">
      <c r="A62" s="41"/>
      <c r="B62" s="73" t="s">
        <v>86</v>
      </c>
      <c r="C62" s="41"/>
      <c r="D62" s="100">
        <f>D60+7</f>
        <v>45856</v>
      </c>
      <c r="E62" s="101"/>
      <c r="F62" s="102">
        <f>F60+1</f>
        <v>21</v>
      </c>
      <c r="G62" s="76" t="s">
        <v>75</v>
      </c>
      <c r="H62" s="76" t="s">
        <v>76</v>
      </c>
      <c r="I62" s="77">
        <v>3.0</v>
      </c>
      <c r="J62" s="90"/>
      <c r="K62" s="103"/>
      <c r="L62" s="104"/>
      <c r="M62" s="104"/>
      <c r="N62" s="104"/>
      <c r="O62" s="104">
        <f t="shared" si="4"/>
        <v>0</v>
      </c>
      <c r="P62" s="91">
        <f>O62*K62+O63*K63</f>
        <v>0</v>
      </c>
      <c r="Q62" s="105"/>
      <c r="R62" s="105"/>
      <c r="S62" s="106"/>
      <c r="T62" s="107"/>
      <c r="U62" s="84" t="s">
        <v>78</v>
      </c>
      <c r="V62" s="86"/>
      <c r="W62" s="3"/>
      <c r="X62" s="41"/>
      <c r="Y62" s="93">
        <v>0.0</v>
      </c>
      <c r="Z62" s="94">
        <f>$Z60*(1-$Y62)</f>
        <v>81.7916135</v>
      </c>
      <c r="AA62" s="95" t="str">
        <f>'Client Weekly Data'!C35</f>
        <v/>
      </c>
      <c r="AB62" s="95">
        <f>AA62-AA60</f>
        <v>0</v>
      </c>
      <c r="AC62" s="41"/>
      <c r="AD62" s="41"/>
      <c r="AE62" s="41"/>
      <c r="AF62" s="41"/>
      <c r="AG62" s="41"/>
      <c r="AH62" s="41"/>
      <c r="AI62" s="41"/>
      <c r="AJ62" s="41"/>
    </row>
    <row r="63" ht="15.0" customHeight="1">
      <c r="A63" s="41"/>
      <c r="B63" s="89"/>
      <c r="C63" s="41"/>
      <c r="D63" s="6"/>
      <c r="E63" s="8"/>
      <c r="F63" s="34"/>
      <c r="G63" s="34"/>
      <c r="H63" s="34"/>
      <c r="I63" s="34"/>
      <c r="J63" s="90"/>
      <c r="K63" s="90"/>
      <c r="L63" s="80"/>
      <c r="M63" s="80"/>
      <c r="N63" s="80"/>
      <c r="O63" s="80">
        <f t="shared" si="4"/>
        <v>0</v>
      </c>
      <c r="P63" s="8"/>
      <c r="Q63" s="34"/>
      <c r="R63" s="34"/>
      <c r="S63" s="34"/>
      <c r="T63" s="34"/>
      <c r="U63" s="34"/>
      <c r="V63" s="6"/>
      <c r="W63" s="8"/>
      <c r="X63" s="41"/>
      <c r="Y63" s="34"/>
      <c r="Z63" s="8"/>
      <c r="AA63" s="8"/>
      <c r="AB63" s="8"/>
      <c r="AC63" s="41"/>
      <c r="AD63" s="41"/>
      <c r="AE63" s="41"/>
      <c r="AF63" s="41"/>
      <c r="AG63" s="41"/>
      <c r="AH63" s="41"/>
      <c r="AI63" s="41"/>
      <c r="AJ63" s="41"/>
    </row>
    <row r="64" ht="15.0" customHeight="1">
      <c r="A64" s="41"/>
      <c r="B64" s="89"/>
      <c r="C64" s="41"/>
      <c r="D64" s="74">
        <f>D62+7</f>
        <v>45863</v>
      </c>
      <c r="E64" s="3"/>
      <c r="F64" s="75">
        <f>F62+1</f>
        <v>22</v>
      </c>
      <c r="G64" s="76" t="s">
        <v>75</v>
      </c>
      <c r="H64" s="76" t="s">
        <v>76</v>
      </c>
      <c r="I64" s="77">
        <v>4.0</v>
      </c>
      <c r="J64" s="90"/>
      <c r="K64" s="90"/>
      <c r="L64" s="80"/>
      <c r="M64" s="80"/>
      <c r="N64" s="80"/>
      <c r="O64" s="80">
        <f t="shared" si="4"/>
        <v>0</v>
      </c>
      <c r="P64" s="91">
        <f>O64*K64+O65*K65</f>
        <v>0</v>
      </c>
      <c r="Q64" s="108"/>
      <c r="R64" s="108"/>
      <c r="S64" s="84"/>
      <c r="T64" s="92"/>
      <c r="U64" s="84" t="s">
        <v>78</v>
      </c>
      <c r="V64" s="86"/>
      <c r="W64" s="3"/>
      <c r="X64" s="41"/>
      <c r="Y64" s="93">
        <v>0.0</v>
      </c>
      <c r="Z64" s="94">
        <f>$Z62*(1-$Y64)</f>
        <v>81.7916135</v>
      </c>
      <c r="AA64" s="95" t="str">
        <f>'Client Weekly Data'!C36</f>
        <v/>
      </c>
      <c r="AB64" s="95">
        <f>AA64-AA62</f>
        <v>0</v>
      </c>
      <c r="AC64" s="41"/>
      <c r="AD64" s="41"/>
      <c r="AE64" s="41"/>
      <c r="AF64" s="41"/>
      <c r="AG64" s="41"/>
      <c r="AH64" s="41"/>
      <c r="AI64" s="41"/>
      <c r="AJ64" s="41"/>
    </row>
    <row r="65" ht="15.0" customHeight="1">
      <c r="A65" s="41"/>
      <c r="B65" s="89"/>
      <c r="C65" s="41"/>
      <c r="D65" s="6"/>
      <c r="E65" s="8"/>
      <c r="F65" s="34"/>
      <c r="G65" s="34"/>
      <c r="H65" s="34"/>
      <c r="I65" s="34"/>
      <c r="J65" s="90"/>
      <c r="K65" s="90"/>
      <c r="L65" s="80"/>
      <c r="M65" s="80"/>
      <c r="N65" s="80"/>
      <c r="O65" s="80">
        <f t="shared" si="4"/>
        <v>0</v>
      </c>
      <c r="P65" s="8"/>
      <c r="Q65" s="34"/>
      <c r="R65" s="34"/>
      <c r="S65" s="34"/>
      <c r="T65" s="34"/>
      <c r="U65" s="34"/>
      <c r="V65" s="6"/>
      <c r="W65" s="8"/>
      <c r="X65" s="41"/>
      <c r="Y65" s="34"/>
      <c r="Z65" s="8"/>
      <c r="AA65" s="8"/>
      <c r="AB65" s="8"/>
      <c r="AC65" s="41"/>
      <c r="AD65" s="41"/>
      <c r="AE65" s="41"/>
      <c r="AF65" s="41"/>
      <c r="AG65" s="41"/>
      <c r="AH65" s="41"/>
      <c r="AI65" s="41"/>
      <c r="AJ65" s="41"/>
    </row>
    <row r="66" ht="15.0" customHeight="1">
      <c r="A66" s="41"/>
      <c r="B66" s="89"/>
      <c r="C66" s="41"/>
      <c r="D66" s="74">
        <f>D64+7</f>
        <v>45870</v>
      </c>
      <c r="E66" s="3"/>
      <c r="F66" s="75">
        <f>F64+1</f>
        <v>23</v>
      </c>
      <c r="G66" s="112" t="s">
        <v>87</v>
      </c>
      <c r="H66" s="113" t="s">
        <v>88</v>
      </c>
      <c r="I66" s="114">
        <v>1.0</v>
      </c>
      <c r="J66" s="90"/>
      <c r="K66" s="90"/>
      <c r="L66" s="80"/>
      <c r="M66" s="80"/>
      <c r="N66" s="80"/>
      <c r="O66" s="80">
        <f t="shared" si="4"/>
        <v>0</v>
      </c>
      <c r="P66" s="91">
        <f>O66*K66+O67*K67</f>
        <v>0</v>
      </c>
      <c r="Q66" s="108"/>
      <c r="R66" s="108"/>
      <c r="S66" s="84"/>
      <c r="T66" s="92"/>
      <c r="U66" s="115" t="s">
        <v>89</v>
      </c>
      <c r="V66" s="86"/>
      <c r="W66" s="3"/>
      <c r="X66" s="41"/>
      <c r="Y66" s="93">
        <v>-0.0035</v>
      </c>
      <c r="Z66" s="94">
        <f>$Z64*(1-$Y66)</f>
        <v>82.07788415</v>
      </c>
      <c r="AA66" s="95" t="str">
        <f>'Client Weekly Data'!C37</f>
        <v/>
      </c>
      <c r="AB66" s="95">
        <f>AA66-AA64</f>
        <v>0</v>
      </c>
      <c r="AC66" s="41"/>
      <c r="AD66" s="41"/>
      <c r="AE66" s="41"/>
      <c r="AF66" s="41"/>
      <c r="AG66" s="41"/>
      <c r="AH66" s="41"/>
      <c r="AI66" s="41"/>
      <c r="AJ66" s="41"/>
    </row>
    <row r="67" ht="15.0" customHeight="1">
      <c r="A67" s="41"/>
      <c r="B67" s="89"/>
      <c r="C67" s="41"/>
      <c r="D67" s="6"/>
      <c r="E67" s="8"/>
      <c r="F67" s="34"/>
      <c r="G67" s="34"/>
      <c r="H67" s="34"/>
      <c r="I67" s="34"/>
      <c r="J67" s="90"/>
      <c r="K67" s="90"/>
      <c r="L67" s="80"/>
      <c r="M67" s="80"/>
      <c r="N67" s="80"/>
      <c r="O67" s="80">
        <f t="shared" si="4"/>
        <v>0</v>
      </c>
      <c r="P67" s="8"/>
      <c r="Q67" s="34"/>
      <c r="R67" s="34"/>
      <c r="S67" s="34"/>
      <c r="T67" s="34"/>
      <c r="U67" s="34"/>
      <c r="V67" s="6"/>
      <c r="W67" s="8"/>
      <c r="X67" s="41"/>
      <c r="Y67" s="34"/>
      <c r="Z67" s="8"/>
      <c r="AA67" s="8"/>
      <c r="AB67" s="8"/>
      <c r="AC67" s="41"/>
      <c r="AD67" s="41"/>
      <c r="AE67" s="41"/>
      <c r="AF67" s="41"/>
      <c r="AG67" s="41"/>
      <c r="AH67" s="41"/>
      <c r="AI67" s="41"/>
      <c r="AJ67" s="41"/>
    </row>
    <row r="68" ht="15.0" customHeight="1">
      <c r="A68" s="41"/>
      <c r="B68" s="89"/>
      <c r="C68" s="41"/>
      <c r="D68" s="74">
        <f>D66+7</f>
        <v>45877</v>
      </c>
      <c r="E68" s="3"/>
      <c r="F68" s="75">
        <f>F66+1</f>
        <v>24</v>
      </c>
      <c r="G68" s="112" t="s">
        <v>87</v>
      </c>
      <c r="H68" s="113" t="s">
        <v>88</v>
      </c>
      <c r="I68" s="114">
        <v>2.0</v>
      </c>
      <c r="J68" s="90"/>
      <c r="K68" s="90"/>
      <c r="L68" s="80"/>
      <c r="M68" s="80"/>
      <c r="N68" s="80"/>
      <c r="O68" s="80">
        <f t="shared" si="4"/>
        <v>0</v>
      </c>
      <c r="P68" s="91">
        <f>O68*K68+O69*K69</f>
        <v>0</v>
      </c>
      <c r="Q68" s="108"/>
      <c r="R68" s="108"/>
      <c r="S68" s="84"/>
      <c r="T68" s="85" t="s">
        <v>77</v>
      </c>
      <c r="U68" s="85" t="s">
        <v>90</v>
      </c>
      <c r="V68" s="86"/>
      <c r="W68" s="3"/>
      <c r="X68" s="41"/>
      <c r="Y68" s="93">
        <v>-0.0035</v>
      </c>
      <c r="Z68" s="94">
        <f>$Z66*(1-$Y68)</f>
        <v>82.36515674</v>
      </c>
      <c r="AA68" s="95" t="str">
        <f>'Client Weekly Data'!C38</f>
        <v/>
      </c>
      <c r="AB68" s="95">
        <f>AA68-AA66</f>
        <v>0</v>
      </c>
      <c r="AC68" s="41"/>
      <c r="AD68" s="41"/>
      <c r="AE68" s="41"/>
      <c r="AF68" s="41"/>
      <c r="AG68" s="41"/>
      <c r="AH68" s="41"/>
      <c r="AI68" s="41"/>
      <c r="AJ68" s="41"/>
    </row>
    <row r="69" ht="15.0" customHeight="1">
      <c r="A69" s="41"/>
      <c r="B69" s="34"/>
      <c r="C69" s="41"/>
      <c r="D69" s="96"/>
      <c r="E69" s="97"/>
      <c r="F69" s="98"/>
      <c r="G69" s="34"/>
      <c r="H69" s="34"/>
      <c r="I69" s="34"/>
      <c r="J69" s="90"/>
      <c r="K69" s="109"/>
      <c r="L69" s="110"/>
      <c r="M69" s="110"/>
      <c r="N69" s="110"/>
      <c r="O69" s="110">
        <f t="shared" si="4"/>
        <v>0</v>
      </c>
      <c r="P69" s="97"/>
      <c r="Q69" s="98"/>
      <c r="R69" s="98"/>
      <c r="S69" s="98"/>
      <c r="T69" s="34"/>
      <c r="U69" s="34"/>
      <c r="V69" s="6"/>
      <c r="W69" s="8"/>
      <c r="X69" s="41"/>
      <c r="Y69" s="34"/>
      <c r="Z69" s="8"/>
      <c r="AA69" s="8"/>
      <c r="AB69" s="8"/>
      <c r="AC69" s="41"/>
      <c r="AD69" s="41"/>
      <c r="AE69" s="41"/>
      <c r="AF69" s="41"/>
      <c r="AG69" s="41"/>
      <c r="AH69" s="41"/>
      <c r="AI69" s="41"/>
      <c r="AJ69" s="41"/>
    </row>
    <row r="70" ht="15.0" customHeight="1">
      <c r="A70" s="41"/>
      <c r="B70" s="73" t="s">
        <v>91</v>
      </c>
      <c r="C70" s="41"/>
      <c r="D70" s="100">
        <f>D68+7</f>
        <v>45884</v>
      </c>
      <c r="E70" s="101"/>
      <c r="F70" s="102">
        <f>F68+1</f>
        <v>25</v>
      </c>
      <c r="G70" s="112" t="s">
        <v>87</v>
      </c>
      <c r="H70" s="113" t="s">
        <v>88</v>
      </c>
      <c r="I70" s="114">
        <v>3.0</v>
      </c>
      <c r="J70" s="90"/>
      <c r="K70" s="103"/>
      <c r="L70" s="104"/>
      <c r="M70" s="104"/>
      <c r="N70" s="104"/>
      <c r="O70" s="104">
        <f t="shared" si="4"/>
        <v>0</v>
      </c>
      <c r="P70" s="91">
        <f>O70*K70+O71*K71</f>
        <v>0</v>
      </c>
      <c r="Q70" s="105"/>
      <c r="R70" s="105"/>
      <c r="S70" s="106"/>
      <c r="T70" s="107"/>
      <c r="U70" s="85" t="s">
        <v>92</v>
      </c>
      <c r="V70" s="86"/>
      <c r="W70" s="3"/>
      <c r="X70" s="41"/>
      <c r="Y70" s="93">
        <v>-0.0035</v>
      </c>
      <c r="Z70" s="94">
        <f>$Z68*(1-$Y70)</f>
        <v>82.65343479</v>
      </c>
      <c r="AA70" s="95" t="str">
        <f>'Client Weekly Data'!C39</f>
        <v/>
      </c>
      <c r="AB70" s="95">
        <f>AA70-AA68</f>
        <v>0</v>
      </c>
      <c r="AC70" s="41"/>
      <c r="AD70" s="41"/>
      <c r="AE70" s="41"/>
      <c r="AF70" s="41"/>
      <c r="AG70" s="41"/>
      <c r="AH70" s="41"/>
      <c r="AI70" s="41"/>
      <c r="AJ70" s="41"/>
    </row>
    <row r="71" ht="15.0" customHeight="1">
      <c r="A71" s="41"/>
      <c r="B71" s="89"/>
      <c r="C71" s="41"/>
      <c r="D71" s="6"/>
      <c r="E71" s="8"/>
      <c r="F71" s="34"/>
      <c r="G71" s="34"/>
      <c r="H71" s="34"/>
      <c r="I71" s="34"/>
      <c r="J71" s="90"/>
      <c r="K71" s="90"/>
      <c r="L71" s="80"/>
      <c r="M71" s="80"/>
      <c r="N71" s="80"/>
      <c r="O71" s="80">
        <f t="shared" si="4"/>
        <v>0</v>
      </c>
      <c r="P71" s="8"/>
      <c r="Q71" s="34"/>
      <c r="R71" s="34"/>
      <c r="S71" s="34"/>
      <c r="T71" s="34"/>
      <c r="U71" s="34"/>
      <c r="V71" s="6"/>
      <c r="W71" s="8"/>
      <c r="X71" s="41"/>
      <c r="Y71" s="34"/>
      <c r="Z71" s="8"/>
      <c r="AA71" s="8"/>
      <c r="AB71" s="8"/>
      <c r="AC71" s="41"/>
      <c r="AD71" s="41"/>
      <c r="AE71" s="41"/>
      <c r="AF71" s="41"/>
      <c r="AG71" s="41"/>
      <c r="AH71" s="41"/>
      <c r="AI71" s="41"/>
      <c r="AJ71" s="41"/>
    </row>
    <row r="72" ht="15.0" customHeight="1">
      <c r="A72" s="41"/>
      <c r="B72" s="89"/>
      <c r="C72" s="41"/>
      <c r="D72" s="74">
        <f>D70+7</f>
        <v>45891</v>
      </c>
      <c r="E72" s="3"/>
      <c r="F72" s="75">
        <f>F70+1</f>
        <v>26</v>
      </c>
      <c r="G72" s="112" t="s">
        <v>87</v>
      </c>
      <c r="H72" s="113" t="s">
        <v>88</v>
      </c>
      <c r="I72" s="114">
        <v>4.0</v>
      </c>
      <c r="J72" s="90"/>
      <c r="K72" s="90"/>
      <c r="L72" s="80"/>
      <c r="M72" s="80"/>
      <c r="N72" s="80"/>
      <c r="O72" s="80">
        <f t="shared" si="4"/>
        <v>0</v>
      </c>
      <c r="P72" s="91">
        <f>O72*K72+O73*K73</f>
        <v>0</v>
      </c>
      <c r="Q72" s="108"/>
      <c r="R72" s="108"/>
      <c r="S72" s="84"/>
      <c r="T72" s="92"/>
      <c r="U72" s="115" t="s">
        <v>93</v>
      </c>
      <c r="V72" s="86"/>
      <c r="W72" s="3"/>
      <c r="X72" s="41"/>
      <c r="Y72" s="93">
        <v>-0.0035</v>
      </c>
      <c r="Z72" s="94">
        <f>$Z70*(1-$Y72)</f>
        <v>82.94272181</v>
      </c>
      <c r="AA72" s="95" t="str">
        <f>'Client Weekly Data'!C40</f>
        <v/>
      </c>
      <c r="AB72" s="95">
        <f>AA72-AA70</f>
        <v>0</v>
      </c>
      <c r="AC72" s="41"/>
      <c r="AD72" s="41"/>
      <c r="AE72" s="41"/>
      <c r="AF72" s="41"/>
      <c r="AG72" s="41"/>
      <c r="AH72" s="41"/>
      <c r="AI72" s="41"/>
      <c r="AJ72" s="41"/>
    </row>
    <row r="73" ht="15.0" customHeight="1">
      <c r="A73" s="41"/>
      <c r="B73" s="89"/>
      <c r="C73" s="41"/>
      <c r="D73" s="6"/>
      <c r="E73" s="8"/>
      <c r="F73" s="34"/>
      <c r="G73" s="34"/>
      <c r="H73" s="34"/>
      <c r="I73" s="34"/>
      <c r="J73" s="90"/>
      <c r="K73" s="90"/>
      <c r="L73" s="80"/>
      <c r="M73" s="80"/>
      <c r="N73" s="80"/>
      <c r="O73" s="80">
        <f t="shared" si="4"/>
        <v>0</v>
      </c>
      <c r="P73" s="8"/>
      <c r="Q73" s="34"/>
      <c r="R73" s="34"/>
      <c r="S73" s="34"/>
      <c r="T73" s="34"/>
      <c r="U73" s="98"/>
      <c r="V73" s="6"/>
      <c r="W73" s="8"/>
      <c r="X73" s="41"/>
      <c r="Y73" s="34"/>
      <c r="Z73" s="8"/>
      <c r="AA73" s="8"/>
      <c r="AB73" s="8"/>
      <c r="AC73" s="41"/>
      <c r="AD73" s="41"/>
      <c r="AE73" s="41"/>
      <c r="AF73" s="41"/>
      <c r="AG73" s="41"/>
      <c r="AH73" s="41"/>
      <c r="AI73" s="41"/>
      <c r="AJ73" s="41"/>
    </row>
    <row r="74" ht="15.0" customHeight="1">
      <c r="A74" s="41"/>
      <c r="B74" s="89"/>
      <c r="C74" s="41"/>
      <c r="D74" s="74">
        <f>D72+7</f>
        <v>45898</v>
      </c>
      <c r="E74" s="3"/>
      <c r="F74" s="75">
        <f>F72+1</f>
        <v>27</v>
      </c>
      <c r="G74" s="112" t="s">
        <v>87</v>
      </c>
      <c r="H74" s="113" t="s">
        <v>88</v>
      </c>
      <c r="I74" s="114">
        <v>5.0</v>
      </c>
      <c r="J74" s="90"/>
      <c r="K74" s="90"/>
      <c r="L74" s="80"/>
      <c r="M74" s="80"/>
      <c r="N74" s="80"/>
      <c r="O74" s="80">
        <f t="shared" si="4"/>
        <v>0</v>
      </c>
      <c r="P74" s="91">
        <f>O74*K74+O75*K75</f>
        <v>0</v>
      </c>
      <c r="Q74" s="108"/>
      <c r="R74" s="108"/>
      <c r="S74" s="84"/>
      <c r="T74" s="92"/>
      <c r="U74" s="115" t="s">
        <v>94</v>
      </c>
      <c r="V74" s="86"/>
      <c r="W74" s="3"/>
      <c r="X74" s="41"/>
      <c r="Y74" s="93">
        <v>-0.0035</v>
      </c>
      <c r="Z74" s="94">
        <f>$Z72*(1-$Y74)</f>
        <v>83.23302134</v>
      </c>
      <c r="AA74" s="95" t="str">
        <f>'Client Weekly Data'!C41</f>
        <v/>
      </c>
      <c r="AB74" s="95">
        <f>AA74-AA72</f>
        <v>0</v>
      </c>
      <c r="AC74" s="41"/>
      <c r="AD74" s="41"/>
      <c r="AE74" s="41"/>
      <c r="AF74" s="41"/>
      <c r="AG74" s="41"/>
      <c r="AH74" s="41"/>
      <c r="AI74" s="41"/>
      <c r="AJ74" s="41"/>
    </row>
    <row r="75" ht="15.0" customHeight="1">
      <c r="A75" s="41"/>
      <c r="B75" s="89"/>
      <c r="C75" s="41"/>
      <c r="D75" s="6"/>
      <c r="E75" s="8"/>
      <c r="F75" s="34"/>
      <c r="G75" s="34"/>
      <c r="H75" s="34"/>
      <c r="I75" s="34"/>
      <c r="J75" s="90"/>
      <c r="K75" s="90"/>
      <c r="L75" s="80"/>
      <c r="M75" s="80"/>
      <c r="N75" s="80"/>
      <c r="O75" s="80">
        <f t="shared" si="4"/>
        <v>0</v>
      </c>
      <c r="P75" s="8"/>
      <c r="Q75" s="34"/>
      <c r="R75" s="34"/>
      <c r="S75" s="34"/>
      <c r="T75" s="34"/>
      <c r="U75" s="34"/>
      <c r="V75" s="6"/>
      <c r="W75" s="8"/>
      <c r="X75" s="41"/>
      <c r="Y75" s="34"/>
      <c r="Z75" s="8"/>
      <c r="AA75" s="8"/>
      <c r="AB75" s="8"/>
      <c r="AC75" s="41"/>
      <c r="AD75" s="41"/>
      <c r="AE75" s="41"/>
      <c r="AF75" s="41"/>
      <c r="AG75" s="41"/>
      <c r="AH75" s="41"/>
      <c r="AI75" s="41"/>
      <c r="AJ75" s="41"/>
    </row>
    <row r="76" ht="15.0" customHeight="1">
      <c r="A76" s="41"/>
      <c r="B76" s="89"/>
      <c r="C76" s="41"/>
      <c r="D76" s="74">
        <f>D74+7</f>
        <v>45905</v>
      </c>
      <c r="E76" s="3"/>
      <c r="F76" s="75">
        <f>F74+1</f>
        <v>28</v>
      </c>
      <c r="G76" s="112" t="s">
        <v>87</v>
      </c>
      <c r="H76" s="113" t="s">
        <v>88</v>
      </c>
      <c r="I76" s="114">
        <v>6.0</v>
      </c>
      <c r="J76" s="90"/>
      <c r="K76" s="90"/>
      <c r="L76" s="80"/>
      <c r="M76" s="80"/>
      <c r="N76" s="80"/>
      <c r="O76" s="80">
        <f t="shared" si="4"/>
        <v>0</v>
      </c>
      <c r="P76" s="91">
        <f>O76*K76+O77*K77</f>
        <v>0</v>
      </c>
      <c r="Q76" s="108"/>
      <c r="R76" s="108"/>
      <c r="S76" s="84"/>
      <c r="T76" s="92"/>
      <c r="U76" s="115" t="s">
        <v>94</v>
      </c>
      <c r="V76" s="86"/>
      <c r="W76" s="3"/>
      <c r="X76" s="41"/>
      <c r="Y76" s="93">
        <v>-0.0035</v>
      </c>
      <c r="Z76" s="94">
        <f>$Z74*(1-$Y76)</f>
        <v>83.52433691</v>
      </c>
      <c r="AA76" s="95" t="str">
        <f>'Client Weekly Data'!C42</f>
        <v/>
      </c>
      <c r="AB76" s="95">
        <f>AA76-AA74</f>
        <v>0</v>
      </c>
      <c r="AC76" s="41"/>
      <c r="AD76" s="41"/>
      <c r="AE76" s="41"/>
      <c r="AF76" s="41"/>
      <c r="AG76" s="41"/>
      <c r="AH76" s="41"/>
      <c r="AI76" s="41"/>
      <c r="AJ76" s="41"/>
    </row>
    <row r="77" ht="15.0" customHeight="1">
      <c r="A77" s="41"/>
      <c r="B77" s="34"/>
      <c r="C77" s="41"/>
      <c r="D77" s="96"/>
      <c r="E77" s="97"/>
      <c r="F77" s="98"/>
      <c r="G77" s="34"/>
      <c r="H77" s="34"/>
      <c r="I77" s="34"/>
      <c r="J77" s="90"/>
      <c r="K77" s="109"/>
      <c r="L77" s="110"/>
      <c r="M77" s="110"/>
      <c r="N77" s="110"/>
      <c r="O77" s="110">
        <f t="shared" si="4"/>
        <v>0</v>
      </c>
      <c r="P77" s="97"/>
      <c r="Q77" s="98"/>
      <c r="R77" s="98"/>
      <c r="S77" s="98"/>
      <c r="T77" s="98"/>
      <c r="U77" s="34"/>
      <c r="V77" s="6"/>
      <c r="W77" s="8"/>
      <c r="X77" s="41"/>
      <c r="Y77" s="34"/>
      <c r="Z77" s="8"/>
      <c r="AA77" s="8"/>
      <c r="AB77" s="8"/>
      <c r="AC77" s="41"/>
      <c r="AD77" s="41"/>
      <c r="AE77" s="41"/>
      <c r="AF77" s="41"/>
      <c r="AG77" s="41"/>
      <c r="AH77" s="41"/>
      <c r="AI77" s="41"/>
      <c r="AJ77" s="41"/>
    </row>
    <row r="78" ht="15.0" customHeight="1">
      <c r="A78" s="41"/>
      <c r="B78" s="73" t="s">
        <v>95</v>
      </c>
      <c r="C78" s="41"/>
      <c r="D78" s="100">
        <f>D76+7</f>
        <v>45912</v>
      </c>
      <c r="E78" s="101"/>
      <c r="F78" s="102">
        <f>F76+1</f>
        <v>29</v>
      </c>
      <c r="G78" s="112" t="s">
        <v>87</v>
      </c>
      <c r="H78" s="113" t="s">
        <v>88</v>
      </c>
      <c r="I78" s="114">
        <v>7.0</v>
      </c>
      <c r="J78" s="90"/>
      <c r="K78" s="103"/>
      <c r="L78" s="104"/>
      <c r="M78" s="104"/>
      <c r="N78" s="104"/>
      <c r="O78" s="104">
        <f t="shared" si="4"/>
        <v>0</v>
      </c>
      <c r="P78" s="91">
        <f>O78*K78+O79*K79</f>
        <v>0</v>
      </c>
      <c r="Q78" s="105"/>
      <c r="R78" s="105"/>
      <c r="S78" s="106"/>
      <c r="T78" s="107"/>
      <c r="U78" s="85" t="s">
        <v>94</v>
      </c>
      <c r="V78" s="86"/>
      <c r="W78" s="3"/>
      <c r="X78" s="41"/>
      <c r="Y78" s="93">
        <v>-0.0035</v>
      </c>
      <c r="Z78" s="94">
        <f>$Z76*(1-$Y78)</f>
        <v>83.81667209</v>
      </c>
      <c r="AA78" s="95" t="str">
        <f>'Client Weekly Data'!C43</f>
        <v/>
      </c>
      <c r="AB78" s="95">
        <f>AA78-AA76</f>
        <v>0</v>
      </c>
      <c r="AC78" s="41"/>
      <c r="AD78" s="41"/>
      <c r="AE78" s="41"/>
      <c r="AF78" s="41"/>
      <c r="AG78" s="41"/>
      <c r="AH78" s="41"/>
      <c r="AI78" s="41"/>
      <c r="AJ78" s="41"/>
    </row>
    <row r="79" ht="15.0" customHeight="1">
      <c r="A79" s="41"/>
      <c r="B79" s="89"/>
      <c r="C79" s="41"/>
      <c r="D79" s="6"/>
      <c r="E79" s="8"/>
      <c r="F79" s="34"/>
      <c r="G79" s="34"/>
      <c r="H79" s="34"/>
      <c r="I79" s="34"/>
      <c r="J79" s="90"/>
      <c r="K79" s="90"/>
      <c r="L79" s="80"/>
      <c r="M79" s="80"/>
      <c r="N79" s="80"/>
      <c r="O79" s="80">
        <f t="shared" si="4"/>
        <v>0</v>
      </c>
      <c r="P79" s="8"/>
      <c r="Q79" s="34"/>
      <c r="R79" s="34"/>
      <c r="S79" s="34"/>
      <c r="T79" s="34"/>
      <c r="U79" s="34"/>
      <c r="V79" s="6"/>
      <c r="W79" s="8"/>
      <c r="X79" s="41"/>
      <c r="Y79" s="34"/>
      <c r="Z79" s="8"/>
      <c r="AA79" s="8"/>
      <c r="AB79" s="8"/>
      <c r="AC79" s="41"/>
      <c r="AD79" s="41"/>
      <c r="AE79" s="41"/>
      <c r="AF79" s="41"/>
      <c r="AG79" s="41"/>
      <c r="AH79" s="41"/>
      <c r="AI79" s="41"/>
      <c r="AJ79" s="41"/>
    </row>
    <row r="80" ht="15.0" customHeight="1">
      <c r="A80" s="41"/>
      <c r="B80" s="89"/>
      <c r="C80" s="41"/>
      <c r="D80" s="74">
        <f>D78+7</f>
        <v>45919</v>
      </c>
      <c r="E80" s="3"/>
      <c r="F80" s="75">
        <f>F78+1</f>
        <v>30</v>
      </c>
      <c r="G80" s="112" t="s">
        <v>87</v>
      </c>
      <c r="H80" s="113" t="s">
        <v>88</v>
      </c>
      <c r="I80" s="114">
        <v>8.0</v>
      </c>
      <c r="J80" s="90"/>
      <c r="K80" s="90"/>
      <c r="L80" s="80"/>
      <c r="M80" s="80"/>
      <c r="N80" s="80"/>
      <c r="O80" s="80">
        <f t="shared" si="4"/>
        <v>0</v>
      </c>
      <c r="P80" s="91">
        <f>O80*K80+O81*K81</f>
        <v>0</v>
      </c>
      <c r="Q80" s="108"/>
      <c r="R80" s="108"/>
      <c r="S80" s="84"/>
      <c r="T80" s="92"/>
      <c r="U80" s="115" t="s">
        <v>94</v>
      </c>
      <c r="V80" s="86"/>
      <c r="W80" s="3"/>
      <c r="X80" s="41"/>
      <c r="Y80" s="93">
        <v>-0.0035</v>
      </c>
      <c r="Z80" s="94">
        <f>$Z78*(1-$Y80)</f>
        <v>84.11003044</v>
      </c>
      <c r="AA80" s="95" t="str">
        <f>'Client Weekly Data'!C44</f>
        <v/>
      </c>
      <c r="AB80" s="95">
        <f>AA80-AA78</f>
        <v>0</v>
      </c>
      <c r="AC80" s="41"/>
      <c r="AD80" s="41"/>
      <c r="AE80" s="41"/>
      <c r="AF80" s="41"/>
      <c r="AG80" s="41"/>
      <c r="AH80" s="41"/>
      <c r="AI80" s="41"/>
      <c r="AJ80" s="41"/>
    </row>
    <row r="81" ht="15.0" customHeight="1">
      <c r="A81" s="41"/>
      <c r="B81" s="89"/>
      <c r="C81" s="41"/>
      <c r="D81" s="6"/>
      <c r="E81" s="8"/>
      <c r="F81" s="34"/>
      <c r="G81" s="34"/>
      <c r="H81" s="34"/>
      <c r="I81" s="34"/>
      <c r="J81" s="90"/>
      <c r="K81" s="90"/>
      <c r="L81" s="80"/>
      <c r="M81" s="80"/>
      <c r="N81" s="80"/>
      <c r="O81" s="80">
        <f t="shared" si="4"/>
        <v>0</v>
      </c>
      <c r="P81" s="8"/>
      <c r="Q81" s="34"/>
      <c r="R81" s="34"/>
      <c r="S81" s="34"/>
      <c r="T81" s="34"/>
      <c r="U81" s="98"/>
      <c r="V81" s="6"/>
      <c r="W81" s="8"/>
      <c r="X81" s="41"/>
      <c r="Y81" s="34"/>
      <c r="Z81" s="8"/>
      <c r="AA81" s="8"/>
      <c r="AB81" s="8"/>
      <c r="AC81" s="41"/>
      <c r="AD81" s="41"/>
      <c r="AE81" s="41"/>
      <c r="AF81" s="41"/>
      <c r="AG81" s="41"/>
      <c r="AH81" s="41"/>
      <c r="AI81" s="41"/>
      <c r="AJ81" s="41"/>
    </row>
    <row r="82" ht="15.0" customHeight="1">
      <c r="A82" s="41"/>
      <c r="B82" s="89"/>
      <c r="C82" s="41"/>
      <c r="D82" s="74">
        <f>D80+7</f>
        <v>45926</v>
      </c>
      <c r="E82" s="3"/>
      <c r="F82" s="75">
        <f>F80+1</f>
        <v>31</v>
      </c>
      <c r="G82" s="112" t="s">
        <v>87</v>
      </c>
      <c r="H82" s="113" t="s">
        <v>88</v>
      </c>
      <c r="I82" s="114">
        <v>9.0</v>
      </c>
      <c r="J82" s="90"/>
      <c r="K82" s="90"/>
      <c r="L82" s="80"/>
      <c r="M82" s="80"/>
      <c r="N82" s="80"/>
      <c r="O82" s="80">
        <f t="shared" si="4"/>
        <v>0</v>
      </c>
      <c r="P82" s="91">
        <f>O82*K82+O83*K83</f>
        <v>0</v>
      </c>
      <c r="Q82" s="108"/>
      <c r="R82" s="108"/>
      <c r="S82" s="84"/>
      <c r="T82" s="92"/>
      <c r="U82" s="115" t="s">
        <v>96</v>
      </c>
      <c r="V82" s="86"/>
      <c r="W82" s="3"/>
      <c r="X82" s="41"/>
      <c r="Y82" s="93">
        <v>-0.0035</v>
      </c>
      <c r="Z82" s="94">
        <f>$Z80*(1-$Y82)</f>
        <v>84.40441555</v>
      </c>
      <c r="AA82" s="95" t="str">
        <f>'Client Weekly Data'!C45</f>
        <v/>
      </c>
      <c r="AB82" s="95">
        <f>AA82-AA80</f>
        <v>0</v>
      </c>
      <c r="AC82" s="41"/>
      <c r="AD82" s="41"/>
      <c r="AE82" s="41"/>
      <c r="AF82" s="41"/>
      <c r="AG82" s="41"/>
      <c r="AH82" s="41"/>
      <c r="AI82" s="41"/>
      <c r="AJ82" s="41"/>
    </row>
    <row r="83" ht="15.0" customHeight="1">
      <c r="A83" s="41"/>
      <c r="B83" s="89"/>
      <c r="C83" s="41"/>
      <c r="D83" s="6"/>
      <c r="E83" s="8"/>
      <c r="F83" s="34"/>
      <c r="G83" s="34"/>
      <c r="H83" s="34"/>
      <c r="I83" s="34"/>
      <c r="J83" s="90"/>
      <c r="K83" s="90"/>
      <c r="L83" s="80"/>
      <c r="M83" s="80"/>
      <c r="N83" s="80"/>
      <c r="O83" s="80">
        <f t="shared" si="4"/>
        <v>0</v>
      </c>
      <c r="P83" s="8"/>
      <c r="Q83" s="34"/>
      <c r="R83" s="34"/>
      <c r="S83" s="34"/>
      <c r="T83" s="34"/>
      <c r="U83" s="34"/>
      <c r="V83" s="6"/>
      <c r="W83" s="8"/>
      <c r="X83" s="41"/>
      <c r="Y83" s="34"/>
      <c r="Z83" s="8"/>
      <c r="AA83" s="8"/>
      <c r="AB83" s="8"/>
      <c r="AC83" s="41"/>
      <c r="AD83" s="41"/>
      <c r="AE83" s="41"/>
      <c r="AF83" s="41"/>
      <c r="AG83" s="41"/>
      <c r="AH83" s="41"/>
      <c r="AI83" s="41"/>
      <c r="AJ83" s="41"/>
    </row>
    <row r="84" ht="15.0" customHeight="1">
      <c r="A84" s="41"/>
      <c r="B84" s="89"/>
      <c r="C84" s="41"/>
      <c r="D84" s="74">
        <f>D82+7</f>
        <v>45933</v>
      </c>
      <c r="E84" s="3"/>
      <c r="F84" s="75">
        <f>F82+1</f>
        <v>32</v>
      </c>
      <c r="G84" s="112" t="s">
        <v>87</v>
      </c>
      <c r="H84" s="113" t="s">
        <v>88</v>
      </c>
      <c r="I84" s="114">
        <v>10.0</v>
      </c>
      <c r="J84" s="90"/>
      <c r="K84" s="90"/>
      <c r="L84" s="80"/>
      <c r="M84" s="80"/>
      <c r="N84" s="80"/>
      <c r="O84" s="80">
        <f t="shared" si="4"/>
        <v>0</v>
      </c>
      <c r="P84" s="91">
        <f>O84*K84+O85*K85</f>
        <v>0</v>
      </c>
      <c r="Q84" s="108"/>
      <c r="R84" s="108"/>
      <c r="S84" s="84"/>
      <c r="T84" s="92"/>
      <c r="U84" s="115" t="s">
        <v>96</v>
      </c>
      <c r="V84" s="86"/>
      <c r="W84" s="3"/>
      <c r="X84" s="41"/>
      <c r="Y84" s="93">
        <v>-0.0035</v>
      </c>
      <c r="Z84" s="94">
        <f>$Z82*(1-$Y84)</f>
        <v>84.699831</v>
      </c>
      <c r="AA84" s="95" t="str">
        <f>'Client Weekly Data'!C46</f>
        <v/>
      </c>
      <c r="AB84" s="95">
        <f>AA84-AA82</f>
        <v>0</v>
      </c>
      <c r="AC84" s="41"/>
      <c r="AD84" s="41"/>
      <c r="AE84" s="41"/>
      <c r="AF84" s="41"/>
      <c r="AG84" s="41"/>
      <c r="AH84" s="41"/>
      <c r="AI84" s="41"/>
      <c r="AJ84" s="41"/>
    </row>
    <row r="85" ht="15.0" customHeight="1">
      <c r="A85" s="41"/>
      <c r="B85" s="34"/>
      <c r="C85" s="41"/>
      <c r="D85" s="96"/>
      <c r="E85" s="97"/>
      <c r="F85" s="98"/>
      <c r="G85" s="34"/>
      <c r="H85" s="34"/>
      <c r="I85" s="34"/>
      <c r="J85" s="90"/>
      <c r="K85" s="109"/>
      <c r="L85" s="110"/>
      <c r="M85" s="110"/>
      <c r="N85" s="110"/>
      <c r="O85" s="110">
        <f t="shared" si="4"/>
        <v>0</v>
      </c>
      <c r="P85" s="97"/>
      <c r="Q85" s="98"/>
      <c r="R85" s="98"/>
      <c r="S85" s="98"/>
      <c r="T85" s="98"/>
      <c r="U85" s="34"/>
      <c r="V85" s="6"/>
      <c r="W85" s="8"/>
      <c r="X85" s="41"/>
      <c r="Y85" s="34"/>
      <c r="Z85" s="8"/>
      <c r="AA85" s="8"/>
      <c r="AB85" s="8"/>
      <c r="AC85" s="41"/>
      <c r="AD85" s="41"/>
      <c r="AE85" s="41"/>
      <c r="AF85" s="41"/>
      <c r="AG85" s="41"/>
      <c r="AH85" s="41"/>
      <c r="AI85" s="41"/>
      <c r="AJ85" s="41"/>
    </row>
    <row r="86" ht="15.0" customHeight="1">
      <c r="A86" s="41"/>
      <c r="B86" s="73" t="s">
        <v>97</v>
      </c>
      <c r="C86" s="41"/>
      <c r="D86" s="100">
        <f>D84+7</f>
        <v>45940</v>
      </c>
      <c r="E86" s="101"/>
      <c r="F86" s="102">
        <f>F84+1</f>
        <v>33</v>
      </c>
      <c r="G86" s="112" t="s">
        <v>87</v>
      </c>
      <c r="H86" s="113" t="s">
        <v>88</v>
      </c>
      <c r="I86" s="114">
        <v>11.0</v>
      </c>
      <c r="J86" s="90"/>
      <c r="K86" s="103"/>
      <c r="L86" s="104"/>
      <c r="M86" s="104"/>
      <c r="N86" s="104"/>
      <c r="O86" s="104">
        <f t="shared" si="4"/>
        <v>0</v>
      </c>
      <c r="P86" s="91">
        <f>O86*K86+O87*K87</f>
        <v>0</v>
      </c>
      <c r="Q86" s="105"/>
      <c r="R86" s="105"/>
      <c r="S86" s="106"/>
      <c r="T86" s="107"/>
      <c r="U86" s="85" t="s">
        <v>96</v>
      </c>
      <c r="V86" s="86"/>
      <c r="W86" s="3"/>
      <c r="X86" s="41"/>
      <c r="Y86" s="93">
        <v>-0.0035</v>
      </c>
      <c r="Z86" s="94">
        <f>$Z84*(1-$Y86)</f>
        <v>84.99628041</v>
      </c>
      <c r="AA86" s="95" t="str">
        <f>'Client Weekly Data'!C47</f>
        <v/>
      </c>
      <c r="AB86" s="95">
        <f>AA86-AA84</f>
        <v>0</v>
      </c>
      <c r="AC86" s="41"/>
      <c r="AD86" s="41"/>
      <c r="AE86" s="41"/>
      <c r="AF86" s="41"/>
      <c r="AG86" s="41"/>
      <c r="AH86" s="41"/>
      <c r="AI86" s="41"/>
      <c r="AJ86" s="41"/>
    </row>
    <row r="87" ht="15.0" customHeight="1">
      <c r="A87" s="41"/>
      <c r="B87" s="89"/>
      <c r="C87" s="41"/>
      <c r="D87" s="6"/>
      <c r="E87" s="8"/>
      <c r="F87" s="34"/>
      <c r="G87" s="34"/>
      <c r="H87" s="34"/>
      <c r="I87" s="34"/>
      <c r="J87" s="90"/>
      <c r="K87" s="90"/>
      <c r="L87" s="80"/>
      <c r="M87" s="80"/>
      <c r="N87" s="80"/>
      <c r="O87" s="80">
        <f t="shared" si="4"/>
        <v>0</v>
      </c>
      <c r="P87" s="8"/>
      <c r="Q87" s="34"/>
      <c r="R87" s="34"/>
      <c r="S87" s="34"/>
      <c r="T87" s="34"/>
      <c r="U87" s="34"/>
      <c r="V87" s="6"/>
      <c r="W87" s="8"/>
      <c r="X87" s="41"/>
      <c r="Y87" s="34"/>
      <c r="Z87" s="8"/>
      <c r="AA87" s="8"/>
      <c r="AB87" s="8"/>
      <c r="AC87" s="41"/>
      <c r="AD87" s="41"/>
      <c r="AE87" s="41"/>
      <c r="AF87" s="41"/>
      <c r="AG87" s="41"/>
      <c r="AH87" s="41"/>
      <c r="AI87" s="41"/>
      <c r="AJ87" s="41"/>
    </row>
    <row r="88" ht="15.0" customHeight="1">
      <c r="A88" s="41"/>
      <c r="B88" s="89"/>
      <c r="C88" s="41"/>
      <c r="D88" s="74">
        <f>D86+7</f>
        <v>45947</v>
      </c>
      <c r="E88" s="3"/>
      <c r="F88" s="75">
        <f>F86+1</f>
        <v>34</v>
      </c>
      <c r="G88" s="112" t="s">
        <v>87</v>
      </c>
      <c r="H88" s="113" t="s">
        <v>88</v>
      </c>
      <c r="I88" s="114">
        <v>12.0</v>
      </c>
      <c r="J88" s="90"/>
      <c r="K88" s="90"/>
      <c r="L88" s="80"/>
      <c r="M88" s="80"/>
      <c r="N88" s="80"/>
      <c r="O88" s="80">
        <f t="shared" si="4"/>
        <v>0</v>
      </c>
      <c r="P88" s="91">
        <f>O88*K88+O89*K89</f>
        <v>0</v>
      </c>
      <c r="Q88" s="108"/>
      <c r="R88" s="108"/>
      <c r="S88" s="84"/>
      <c r="T88" s="92"/>
      <c r="U88" s="115" t="s">
        <v>96</v>
      </c>
      <c r="V88" s="86"/>
      <c r="W88" s="3"/>
      <c r="X88" s="41"/>
      <c r="Y88" s="93">
        <v>-0.0025</v>
      </c>
      <c r="Z88" s="94">
        <f>$Z86*(1-$Y88)</f>
        <v>85.20877111</v>
      </c>
      <c r="AA88" s="95" t="str">
        <f>'Client Weekly Data'!C48</f>
        <v/>
      </c>
      <c r="AB88" s="95">
        <f>AA88-AA86</f>
        <v>0</v>
      </c>
      <c r="AC88" s="41"/>
      <c r="AD88" s="41"/>
      <c r="AE88" s="41"/>
      <c r="AF88" s="41"/>
      <c r="AG88" s="41"/>
      <c r="AH88" s="41"/>
      <c r="AI88" s="41"/>
      <c r="AJ88" s="41"/>
    </row>
    <row r="89" ht="15.0" customHeight="1">
      <c r="A89" s="41"/>
      <c r="B89" s="89"/>
      <c r="C89" s="41"/>
      <c r="D89" s="6"/>
      <c r="E89" s="8"/>
      <c r="F89" s="34"/>
      <c r="G89" s="34"/>
      <c r="H89" s="34"/>
      <c r="I89" s="34"/>
      <c r="J89" s="90"/>
      <c r="K89" s="90"/>
      <c r="L89" s="80"/>
      <c r="M89" s="80"/>
      <c r="N89" s="80"/>
      <c r="O89" s="80">
        <f t="shared" si="4"/>
        <v>0</v>
      </c>
      <c r="P89" s="8"/>
      <c r="Q89" s="34"/>
      <c r="R89" s="34"/>
      <c r="S89" s="34"/>
      <c r="T89" s="34"/>
      <c r="U89" s="34"/>
      <c r="V89" s="6"/>
      <c r="W89" s="8"/>
      <c r="X89" s="41"/>
      <c r="Y89" s="34"/>
      <c r="Z89" s="8"/>
      <c r="AA89" s="8"/>
      <c r="AB89" s="8"/>
      <c r="AC89" s="41"/>
      <c r="AD89" s="41"/>
      <c r="AE89" s="41"/>
      <c r="AF89" s="41"/>
      <c r="AG89" s="41"/>
      <c r="AH89" s="41"/>
      <c r="AI89" s="41"/>
      <c r="AJ89" s="41"/>
    </row>
    <row r="90" ht="15.0" customHeight="1">
      <c r="A90" s="41"/>
      <c r="B90" s="89"/>
      <c r="C90" s="41"/>
      <c r="D90" s="74">
        <f>D88+7</f>
        <v>45954</v>
      </c>
      <c r="E90" s="3"/>
      <c r="F90" s="75">
        <f>F88+1</f>
        <v>35</v>
      </c>
      <c r="G90" s="112" t="s">
        <v>87</v>
      </c>
      <c r="H90" s="113" t="s">
        <v>88</v>
      </c>
      <c r="I90" s="114">
        <v>13.0</v>
      </c>
      <c r="J90" s="90"/>
      <c r="K90" s="90"/>
      <c r="L90" s="80"/>
      <c r="M90" s="80"/>
      <c r="N90" s="80"/>
      <c r="O90" s="80">
        <f t="shared" si="4"/>
        <v>0</v>
      </c>
      <c r="P90" s="91">
        <f>O90*K90+O91*K91</f>
        <v>0</v>
      </c>
      <c r="Q90" s="108"/>
      <c r="R90" s="108"/>
      <c r="S90" s="84"/>
      <c r="T90" s="92"/>
      <c r="U90" s="115" t="s">
        <v>98</v>
      </c>
      <c r="V90" s="86"/>
      <c r="W90" s="3"/>
      <c r="X90" s="41"/>
      <c r="Y90" s="93">
        <v>-0.0025</v>
      </c>
      <c r="Z90" s="94">
        <f>$Z88*(1-$Y90)</f>
        <v>85.42179304</v>
      </c>
      <c r="AA90" s="95" t="str">
        <f>'Client Weekly Data'!C49</f>
        <v/>
      </c>
      <c r="AB90" s="95">
        <f>AA90-AA88</f>
        <v>0</v>
      </c>
      <c r="AC90" s="41"/>
      <c r="AD90" s="41"/>
      <c r="AE90" s="41"/>
      <c r="AF90" s="41"/>
      <c r="AG90" s="41"/>
      <c r="AH90" s="41"/>
      <c r="AI90" s="41"/>
      <c r="AJ90" s="41"/>
    </row>
    <row r="91" ht="15.0" customHeight="1">
      <c r="A91" s="41"/>
      <c r="B91" s="89"/>
      <c r="C91" s="41"/>
      <c r="D91" s="6"/>
      <c r="E91" s="8"/>
      <c r="F91" s="34"/>
      <c r="G91" s="34"/>
      <c r="H91" s="34"/>
      <c r="I91" s="34"/>
      <c r="J91" s="90"/>
      <c r="K91" s="90"/>
      <c r="L91" s="80"/>
      <c r="M91" s="80"/>
      <c r="N91" s="80"/>
      <c r="O91" s="80">
        <f t="shared" si="4"/>
        <v>0</v>
      </c>
      <c r="P91" s="8"/>
      <c r="Q91" s="34"/>
      <c r="R91" s="34"/>
      <c r="S91" s="34"/>
      <c r="T91" s="34"/>
      <c r="U91" s="34"/>
      <c r="V91" s="6"/>
      <c r="W91" s="8"/>
      <c r="X91" s="41"/>
      <c r="Y91" s="34"/>
      <c r="Z91" s="8"/>
      <c r="AA91" s="8"/>
      <c r="AB91" s="8"/>
      <c r="AC91" s="41"/>
      <c r="AD91" s="41"/>
      <c r="AE91" s="41"/>
      <c r="AF91" s="41"/>
      <c r="AG91" s="41"/>
      <c r="AH91" s="41"/>
      <c r="AI91" s="41"/>
      <c r="AJ91" s="41"/>
    </row>
    <row r="92" ht="15.0" customHeight="1">
      <c r="A92" s="41"/>
      <c r="B92" s="89"/>
      <c r="C92" s="41"/>
      <c r="D92" s="74">
        <f>D90+7</f>
        <v>45961</v>
      </c>
      <c r="E92" s="3"/>
      <c r="F92" s="75">
        <f>F90+1</f>
        <v>36</v>
      </c>
      <c r="G92" s="112" t="s">
        <v>87</v>
      </c>
      <c r="H92" s="113" t="s">
        <v>88</v>
      </c>
      <c r="I92" s="114">
        <v>14.0</v>
      </c>
      <c r="J92" s="90"/>
      <c r="K92" s="90"/>
      <c r="L92" s="80"/>
      <c r="M92" s="80"/>
      <c r="N92" s="80"/>
      <c r="O92" s="80">
        <f t="shared" si="4"/>
        <v>0</v>
      </c>
      <c r="P92" s="91">
        <f>O92*K92+O93*K93</f>
        <v>0</v>
      </c>
      <c r="Q92" s="108"/>
      <c r="R92" s="108"/>
      <c r="S92" s="84"/>
      <c r="T92" s="85" t="s">
        <v>77</v>
      </c>
      <c r="U92" s="115" t="s">
        <v>98</v>
      </c>
      <c r="V92" s="86"/>
      <c r="W92" s="3"/>
      <c r="X92" s="41"/>
      <c r="Y92" s="93">
        <v>-0.0025</v>
      </c>
      <c r="Z92" s="94">
        <f>$Z90*(1-$Y92)</f>
        <v>85.63534752</v>
      </c>
      <c r="AA92" s="95" t="str">
        <f>'Client Weekly Data'!C50</f>
        <v/>
      </c>
      <c r="AB92" s="95">
        <f>AA92-AA90</f>
        <v>0</v>
      </c>
      <c r="AC92" s="41"/>
      <c r="AD92" s="41"/>
      <c r="AE92" s="41"/>
      <c r="AF92" s="41"/>
      <c r="AG92" s="41"/>
      <c r="AH92" s="41"/>
      <c r="AI92" s="41"/>
      <c r="AJ92" s="41"/>
    </row>
    <row r="93" ht="15.0" customHeight="1">
      <c r="A93" s="41"/>
      <c r="B93" s="34"/>
      <c r="C93" s="41"/>
      <c r="D93" s="96"/>
      <c r="E93" s="97"/>
      <c r="F93" s="98"/>
      <c r="G93" s="34"/>
      <c r="H93" s="34"/>
      <c r="I93" s="34"/>
      <c r="J93" s="90"/>
      <c r="K93" s="109"/>
      <c r="L93" s="110"/>
      <c r="M93" s="110"/>
      <c r="N93" s="110"/>
      <c r="O93" s="110">
        <f t="shared" si="4"/>
        <v>0</v>
      </c>
      <c r="P93" s="97"/>
      <c r="Q93" s="98"/>
      <c r="R93" s="98"/>
      <c r="S93" s="98"/>
      <c r="T93" s="34"/>
      <c r="U93" s="34"/>
      <c r="V93" s="6"/>
      <c r="W93" s="8"/>
      <c r="X93" s="41"/>
      <c r="Y93" s="34"/>
      <c r="Z93" s="8"/>
      <c r="AA93" s="8"/>
      <c r="AB93" s="8"/>
      <c r="AC93" s="41"/>
      <c r="AD93" s="41"/>
      <c r="AE93" s="41"/>
      <c r="AF93" s="41"/>
      <c r="AG93" s="41"/>
      <c r="AH93" s="41"/>
      <c r="AI93" s="41"/>
      <c r="AJ93" s="41"/>
    </row>
    <row r="94" ht="15.0" customHeight="1">
      <c r="A94" s="41"/>
      <c r="B94" s="73" t="s">
        <v>99</v>
      </c>
      <c r="C94" s="41"/>
      <c r="D94" s="100">
        <f>D92+7</f>
        <v>45968</v>
      </c>
      <c r="E94" s="101"/>
      <c r="F94" s="102">
        <f>F92+1</f>
        <v>37</v>
      </c>
      <c r="G94" s="112" t="s">
        <v>87</v>
      </c>
      <c r="H94" s="113" t="s">
        <v>88</v>
      </c>
      <c r="I94" s="114">
        <v>15.0</v>
      </c>
      <c r="J94" s="90"/>
      <c r="K94" s="103"/>
      <c r="L94" s="104"/>
      <c r="M94" s="104"/>
      <c r="N94" s="104"/>
      <c r="O94" s="104">
        <f t="shared" si="4"/>
        <v>0</v>
      </c>
      <c r="P94" s="91">
        <f>O94*K94+O95*K95</f>
        <v>0</v>
      </c>
      <c r="Q94" s="105"/>
      <c r="R94" s="105"/>
      <c r="S94" s="106"/>
      <c r="T94" s="107"/>
      <c r="U94" s="115" t="s">
        <v>98</v>
      </c>
      <c r="V94" s="86"/>
      <c r="W94" s="3"/>
      <c r="X94" s="41"/>
      <c r="Y94" s="93">
        <v>-0.0025</v>
      </c>
      <c r="Z94" s="94">
        <f>$Z92*(1-$Y94)</f>
        <v>85.84943589</v>
      </c>
      <c r="AA94" s="95" t="str">
        <f>'Client Weekly Data'!C51</f>
        <v/>
      </c>
      <c r="AB94" s="95">
        <f>AA94-AA92</f>
        <v>0</v>
      </c>
      <c r="AC94" s="41"/>
      <c r="AD94" s="41"/>
      <c r="AE94" s="41"/>
      <c r="AF94" s="41"/>
      <c r="AG94" s="41"/>
      <c r="AH94" s="41"/>
      <c r="AI94" s="41"/>
      <c r="AJ94" s="41"/>
    </row>
    <row r="95" ht="15.0" customHeight="1">
      <c r="A95" s="41"/>
      <c r="B95" s="89"/>
      <c r="C95" s="41"/>
      <c r="D95" s="6"/>
      <c r="E95" s="8"/>
      <c r="F95" s="34"/>
      <c r="G95" s="34"/>
      <c r="H95" s="34"/>
      <c r="I95" s="34"/>
      <c r="J95" s="90"/>
      <c r="K95" s="90"/>
      <c r="L95" s="80"/>
      <c r="M95" s="80"/>
      <c r="N95" s="80"/>
      <c r="O95" s="80">
        <f t="shared" si="4"/>
        <v>0</v>
      </c>
      <c r="P95" s="8"/>
      <c r="Q95" s="34"/>
      <c r="R95" s="34"/>
      <c r="S95" s="34"/>
      <c r="T95" s="34"/>
      <c r="U95" s="34"/>
      <c r="V95" s="6"/>
      <c r="W95" s="8"/>
      <c r="X95" s="41"/>
      <c r="Y95" s="34"/>
      <c r="Z95" s="8"/>
      <c r="AA95" s="8"/>
      <c r="AB95" s="8"/>
      <c r="AC95" s="41"/>
      <c r="AD95" s="41"/>
      <c r="AE95" s="41"/>
      <c r="AF95" s="41"/>
      <c r="AG95" s="41"/>
      <c r="AH95" s="41"/>
      <c r="AI95" s="41"/>
      <c r="AJ95" s="41"/>
    </row>
    <row r="96" ht="15.0" customHeight="1">
      <c r="A96" s="41"/>
      <c r="B96" s="89"/>
      <c r="C96" s="41"/>
      <c r="D96" s="74">
        <f>D94+7</f>
        <v>45975</v>
      </c>
      <c r="E96" s="3"/>
      <c r="F96" s="75">
        <f>F94+1</f>
        <v>38</v>
      </c>
      <c r="G96" s="112" t="s">
        <v>87</v>
      </c>
      <c r="H96" s="113" t="s">
        <v>88</v>
      </c>
      <c r="I96" s="114">
        <v>16.0</v>
      </c>
      <c r="J96" s="90"/>
      <c r="K96" s="90"/>
      <c r="L96" s="80"/>
      <c r="M96" s="80"/>
      <c r="N96" s="80"/>
      <c r="O96" s="80">
        <f t="shared" si="4"/>
        <v>0</v>
      </c>
      <c r="P96" s="91">
        <f>O96*K96+O97*K97</f>
        <v>0</v>
      </c>
      <c r="Q96" s="108"/>
      <c r="R96" s="108"/>
      <c r="S96" s="84"/>
      <c r="T96" s="92"/>
      <c r="U96" s="115" t="s">
        <v>98</v>
      </c>
      <c r="V96" s="86"/>
      <c r="W96" s="3"/>
      <c r="X96" s="41"/>
      <c r="Y96" s="93">
        <v>-0.0025</v>
      </c>
      <c r="Z96" s="94">
        <f>$Z94*(1-$Y96)</f>
        <v>86.06405948</v>
      </c>
      <c r="AA96" s="95" t="str">
        <f>'Client Weekly Data'!C52</f>
        <v/>
      </c>
      <c r="AB96" s="95">
        <f>AA96-AA94</f>
        <v>0</v>
      </c>
      <c r="AC96" s="41"/>
      <c r="AD96" s="41"/>
      <c r="AE96" s="41"/>
      <c r="AF96" s="41"/>
      <c r="AG96" s="41"/>
      <c r="AH96" s="41"/>
      <c r="AI96" s="41"/>
      <c r="AJ96" s="41"/>
    </row>
    <row r="97" ht="15.0" customHeight="1">
      <c r="A97" s="41"/>
      <c r="B97" s="89"/>
      <c r="C97" s="41"/>
      <c r="D97" s="6"/>
      <c r="E97" s="8"/>
      <c r="F97" s="34"/>
      <c r="G97" s="34"/>
      <c r="H97" s="34"/>
      <c r="I97" s="34"/>
      <c r="J97" s="90"/>
      <c r="K97" s="90"/>
      <c r="L97" s="80"/>
      <c r="M97" s="80"/>
      <c r="N97" s="80"/>
      <c r="O97" s="80">
        <f t="shared" si="4"/>
        <v>0</v>
      </c>
      <c r="P97" s="8"/>
      <c r="Q97" s="34"/>
      <c r="R97" s="34"/>
      <c r="S97" s="34"/>
      <c r="T97" s="34"/>
      <c r="U97" s="34"/>
      <c r="V97" s="6"/>
      <c r="W97" s="8"/>
      <c r="X97" s="41"/>
      <c r="Y97" s="34"/>
      <c r="Z97" s="8"/>
      <c r="AA97" s="8"/>
      <c r="AB97" s="8"/>
      <c r="AC97" s="41"/>
      <c r="AD97" s="41"/>
      <c r="AE97" s="41"/>
      <c r="AF97" s="41"/>
      <c r="AG97" s="41"/>
      <c r="AH97" s="41"/>
      <c r="AI97" s="41"/>
      <c r="AJ97" s="41"/>
    </row>
    <row r="98" ht="15.0" customHeight="1">
      <c r="A98" s="41"/>
      <c r="B98" s="89"/>
      <c r="C98" s="41"/>
      <c r="D98" s="74">
        <f>D96+7</f>
        <v>45982</v>
      </c>
      <c r="E98" s="3"/>
      <c r="F98" s="75">
        <f>F96+1</f>
        <v>39</v>
      </c>
      <c r="G98" s="112" t="s">
        <v>87</v>
      </c>
      <c r="H98" s="113" t="s">
        <v>88</v>
      </c>
      <c r="I98" s="114">
        <v>17.0</v>
      </c>
      <c r="J98" s="90"/>
      <c r="K98" s="90"/>
      <c r="L98" s="80"/>
      <c r="M98" s="80"/>
      <c r="N98" s="80"/>
      <c r="O98" s="80">
        <f t="shared" si="4"/>
        <v>0</v>
      </c>
      <c r="P98" s="91">
        <f>O98*K98+O99*K99</f>
        <v>0</v>
      </c>
      <c r="Q98" s="108"/>
      <c r="R98" s="108"/>
      <c r="S98" s="84"/>
      <c r="T98" s="92"/>
      <c r="U98" s="116" t="s">
        <v>100</v>
      </c>
      <c r="V98" s="86"/>
      <c r="W98" s="3"/>
      <c r="X98" s="41"/>
      <c r="Y98" s="93">
        <v>-0.0025</v>
      </c>
      <c r="Z98" s="94">
        <f>$Z96*(1-$Y98)</f>
        <v>86.27921963</v>
      </c>
      <c r="AA98" s="95" t="str">
        <f>'Client Weekly Data'!C53</f>
        <v/>
      </c>
      <c r="AB98" s="95">
        <f>AA98-AA96</f>
        <v>0</v>
      </c>
      <c r="AC98" s="41"/>
      <c r="AD98" s="41"/>
      <c r="AE98" s="41"/>
      <c r="AF98" s="41"/>
      <c r="AG98" s="41"/>
      <c r="AH98" s="41"/>
      <c r="AI98" s="41"/>
      <c r="AJ98" s="41"/>
    </row>
    <row r="99" ht="15.0" customHeight="1">
      <c r="A99" s="41"/>
      <c r="B99" s="89"/>
      <c r="C99" s="41"/>
      <c r="D99" s="6"/>
      <c r="E99" s="8"/>
      <c r="F99" s="34"/>
      <c r="G99" s="34"/>
      <c r="H99" s="34"/>
      <c r="I99" s="34"/>
      <c r="J99" s="90"/>
      <c r="K99" s="90"/>
      <c r="L99" s="80"/>
      <c r="M99" s="80"/>
      <c r="N99" s="80"/>
      <c r="O99" s="80">
        <f t="shared" si="4"/>
        <v>0</v>
      </c>
      <c r="P99" s="8"/>
      <c r="Q99" s="34"/>
      <c r="R99" s="34"/>
      <c r="S99" s="34"/>
      <c r="T99" s="34"/>
      <c r="U99" s="34"/>
      <c r="V99" s="6"/>
      <c r="W99" s="8"/>
      <c r="X99" s="41"/>
      <c r="Y99" s="34"/>
      <c r="Z99" s="8"/>
      <c r="AA99" s="8"/>
      <c r="AB99" s="8"/>
      <c r="AC99" s="41"/>
      <c r="AD99" s="41"/>
      <c r="AE99" s="41"/>
      <c r="AF99" s="41"/>
      <c r="AG99" s="41"/>
      <c r="AH99" s="41"/>
      <c r="AI99" s="41"/>
      <c r="AJ99" s="41"/>
    </row>
    <row r="100" ht="15.0" customHeight="1">
      <c r="A100" s="41"/>
      <c r="B100" s="89"/>
      <c r="C100" s="41"/>
      <c r="D100" s="74">
        <f>D98+7</f>
        <v>45989</v>
      </c>
      <c r="E100" s="3"/>
      <c r="F100" s="75">
        <f>F98+1</f>
        <v>40</v>
      </c>
      <c r="G100" s="112" t="s">
        <v>87</v>
      </c>
      <c r="H100" s="113" t="s">
        <v>88</v>
      </c>
      <c r="I100" s="114">
        <v>18.0</v>
      </c>
      <c r="J100" s="90"/>
      <c r="K100" s="90"/>
      <c r="L100" s="80"/>
      <c r="M100" s="80"/>
      <c r="N100" s="80"/>
      <c r="O100" s="80">
        <f t="shared" si="4"/>
        <v>0</v>
      </c>
      <c r="P100" s="91">
        <f>O100*K100+O101*K101</f>
        <v>0</v>
      </c>
      <c r="Q100" s="108"/>
      <c r="R100" s="108"/>
      <c r="S100" s="84"/>
      <c r="T100" s="92"/>
      <c r="U100" s="116" t="s">
        <v>100</v>
      </c>
      <c r="V100" s="86"/>
      <c r="W100" s="3"/>
      <c r="X100" s="41"/>
      <c r="Y100" s="93">
        <v>-0.0025</v>
      </c>
      <c r="Z100" s="94">
        <f>$Z98*(1-$Y100)</f>
        <v>86.49491768</v>
      </c>
      <c r="AA100" s="95" t="str">
        <f>'Client Weekly Data'!C54</f>
        <v/>
      </c>
      <c r="AB100" s="95">
        <f>AA100-AA98</f>
        <v>0</v>
      </c>
      <c r="AC100" s="41"/>
      <c r="AD100" s="41"/>
      <c r="AE100" s="41"/>
      <c r="AF100" s="41"/>
      <c r="AG100" s="41"/>
      <c r="AH100" s="41"/>
      <c r="AI100" s="41"/>
      <c r="AJ100" s="41"/>
    </row>
    <row r="101" ht="15.0" customHeight="1">
      <c r="A101" s="41"/>
      <c r="B101" s="34"/>
      <c r="C101" s="41"/>
      <c r="D101" s="96"/>
      <c r="E101" s="97"/>
      <c r="F101" s="98"/>
      <c r="G101" s="34"/>
      <c r="H101" s="34"/>
      <c r="I101" s="34"/>
      <c r="J101" s="90"/>
      <c r="K101" s="109"/>
      <c r="L101" s="110"/>
      <c r="M101" s="110"/>
      <c r="N101" s="110"/>
      <c r="O101" s="110">
        <f t="shared" si="4"/>
        <v>0</v>
      </c>
      <c r="P101" s="97"/>
      <c r="Q101" s="98"/>
      <c r="R101" s="98"/>
      <c r="S101" s="98"/>
      <c r="T101" s="98"/>
      <c r="U101" s="34"/>
      <c r="V101" s="6"/>
      <c r="W101" s="8"/>
      <c r="X101" s="41"/>
      <c r="Y101" s="34"/>
      <c r="Z101" s="8"/>
      <c r="AA101" s="8"/>
      <c r="AB101" s="8"/>
      <c r="AC101" s="41"/>
      <c r="AD101" s="41"/>
      <c r="AE101" s="41"/>
      <c r="AF101" s="41"/>
      <c r="AG101" s="41"/>
      <c r="AH101" s="41"/>
      <c r="AI101" s="41"/>
      <c r="AJ101" s="41"/>
    </row>
    <row r="102" ht="15.0" customHeight="1">
      <c r="A102" s="41"/>
      <c r="B102" s="73" t="s">
        <v>101</v>
      </c>
      <c r="C102" s="41"/>
      <c r="D102" s="100">
        <f>D100+7</f>
        <v>45996</v>
      </c>
      <c r="E102" s="101"/>
      <c r="F102" s="102">
        <f>F100+1</f>
        <v>41</v>
      </c>
      <c r="G102" s="112" t="s">
        <v>87</v>
      </c>
      <c r="H102" s="113" t="s">
        <v>88</v>
      </c>
      <c r="I102" s="114">
        <v>19.0</v>
      </c>
      <c r="J102" s="90"/>
      <c r="K102" s="103"/>
      <c r="L102" s="104"/>
      <c r="M102" s="104"/>
      <c r="N102" s="104"/>
      <c r="O102" s="104">
        <f t="shared" si="4"/>
        <v>0</v>
      </c>
      <c r="P102" s="91">
        <f>O102*K102+O103*K103</f>
        <v>0</v>
      </c>
      <c r="Q102" s="105"/>
      <c r="R102" s="105"/>
      <c r="S102" s="106"/>
      <c r="T102" s="107"/>
      <c r="U102" s="116" t="s">
        <v>100</v>
      </c>
      <c r="V102" s="86"/>
      <c r="W102" s="3"/>
      <c r="X102" s="41"/>
      <c r="Y102" s="93">
        <v>-0.0025</v>
      </c>
      <c r="Z102" s="94">
        <f>$Z100*(1-$Y102)</f>
        <v>86.71115497</v>
      </c>
      <c r="AA102" s="95" t="str">
        <f>'Client Weekly Data'!C55</f>
        <v/>
      </c>
      <c r="AB102" s="95">
        <f>AA102-AA100</f>
        <v>0</v>
      </c>
      <c r="AC102" s="41"/>
      <c r="AD102" s="41"/>
      <c r="AE102" s="41"/>
      <c r="AF102" s="41"/>
      <c r="AG102" s="41"/>
      <c r="AH102" s="41"/>
      <c r="AI102" s="41"/>
      <c r="AJ102" s="41"/>
    </row>
    <row r="103" ht="15.0" customHeight="1">
      <c r="A103" s="41"/>
      <c r="B103" s="89"/>
      <c r="C103" s="41"/>
      <c r="D103" s="6"/>
      <c r="E103" s="8"/>
      <c r="F103" s="34"/>
      <c r="G103" s="34"/>
      <c r="H103" s="34"/>
      <c r="I103" s="34"/>
      <c r="J103" s="90"/>
      <c r="K103" s="90"/>
      <c r="L103" s="80"/>
      <c r="M103" s="80"/>
      <c r="N103" s="80"/>
      <c r="O103" s="80">
        <f t="shared" si="4"/>
        <v>0</v>
      </c>
      <c r="P103" s="8"/>
      <c r="Q103" s="34"/>
      <c r="R103" s="34"/>
      <c r="S103" s="34"/>
      <c r="T103" s="34"/>
      <c r="U103" s="34"/>
      <c r="V103" s="6"/>
      <c r="W103" s="8"/>
      <c r="X103" s="41"/>
      <c r="Y103" s="34"/>
      <c r="Z103" s="8"/>
      <c r="AA103" s="8"/>
      <c r="AB103" s="8"/>
      <c r="AC103" s="41"/>
      <c r="AD103" s="41"/>
      <c r="AE103" s="41"/>
      <c r="AF103" s="41"/>
      <c r="AG103" s="41"/>
      <c r="AH103" s="41"/>
      <c r="AI103" s="41"/>
      <c r="AJ103" s="41"/>
    </row>
    <row r="104" ht="15.0" customHeight="1">
      <c r="A104" s="41"/>
      <c r="B104" s="89"/>
      <c r="C104" s="41"/>
      <c r="D104" s="74">
        <f>D102+7</f>
        <v>46003</v>
      </c>
      <c r="E104" s="3"/>
      <c r="F104" s="75">
        <f>F102+1</f>
        <v>42</v>
      </c>
      <c r="G104" s="112" t="s">
        <v>87</v>
      </c>
      <c r="H104" s="113" t="s">
        <v>88</v>
      </c>
      <c r="I104" s="114">
        <v>20.0</v>
      </c>
      <c r="J104" s="90"/>
      <c r="K104" s="90"/>
      <c r="L104" s="80"/>
      <c r="M104" s="80"/>
      <c r="N104" s="80"/>
      <c r="O104" s="80">
        <f t="shared" si="4"/>
        <v>0</v>
      </c>
      <c r="P104" s="91">
        <f>O104*K104+O105*K105</f>
        <v>0</v>
      </c>
      <c r="Q104" s="108"/>
      <c r="R104" s="108"/>
      <c r="S104" s="84"/>
      <c r="T104" s="92"/>
      <c r="U104" s="116" t="s">
        <v>100</v>
      </c>
      <c r="V104" s="86"/>
      <c r="W104" s="3"/>
      <c r="X104" s="41"/>
      <c r="Y104" s="93">
        <v>-0.0025</v>
      </c>
      <c r="Z104" s="94">
        <f>$Z102*(1-$Y104)</f>
        <v>86.92793286</v>
      </c>
      <c r="AA104" s="95" t="str">
        <f>'Client Weekly Data'!C56</f>
        <v/>
      </c>
      <c r="AB104" s="95">
        <f>AA104-AA102</f>
        <v>0</v>
      </c>
      <c r="AC104" s="41"/>
      <c r="AD104" s="41"/>
      <c r="AE104" s="41"/>
      <c r="AF104" s="41"/>
      <c r="AG104" s="41"/>
      <c r="AH104" s="41"/>
      <c r="AI104" s="41"/>
      <c r="AJ104" s="41"/>
    </row>
    <row r="105" ht="15.0" customHeight="1">
      <c r="A105" s="41"/>
      <c r="B105" s="89"/>
      <c r="C105" s="41"/>
      <c r="D105" s="6"/>
      <c r="E105" s="8"/>
      <c r="F105" s="34"/>
      <c r="G105" s="34"/>
      <c r="H105" s="34"/>
      <c r="I105" s="34"/>
      <c r="J105" s="90"/>
      <c r="K105" s="90"/>
      <c r="L105" s="80"/>
      <c r="M105" s="80"/>
      <c r="N105" s="80"/>
      <c r="O105" s="80">
        <f t="shared" si="4"/>
        <v>0</v>
      </c>
      <c r="P105" s="8"/>
      <c r="Q105" s="34"/>
      <c r="R105" s="34"/>
      <c r="S105" s="34"/>
      <c r="T105" s="34"/>
      <c r="U105" s="98"/>
      <c r="V105" s="6"/>
      <c r="W105" s="8"/>
      <c r="X105" s="41"/>
      <c r="Y105" s="34"/>
      <c r="Z105" s="8"/>
      <c r="AA105" s="8"/>
      <c r="AB105" s="8"/>
      <c r="AC105" s="41"/>
      <c r="AD105" s="41"/>
      <c r="AE105" s="41"/>
      <c r="AF105" s="41"/>
      <c r="AG105" s="41"/>
      <c r="AH105" s="41"/>
      <c r="AI105" s="41"/>
      <c r="AJ105" s="41"/>
    </row>
    <row r="106" ht="15.0" customHeight="1">
      <c r="A106" s="41"/>
      <c r="B106" s="89"/>
      <c r="C106" s="41"/>
      <c r="D106" s="74">
        <f>D104+7</f>
        <v>46010</v>
      </c>
      <c r="E106" s="3"/>
      <c r="F106" s="75">
        <f>F104+1</f>
        <v>43</v>
      </c>
      <c r="G106" s="76" t="s">
        <v>75</v>
      </c>
      <c r="H106" s="76" t="s">
        <v>76</v>
      </c>
      <c r="I106" s="77">
        <v>1.0</v>
      </c>
      <c r="J106" s="90"/>
      <c r="K106" s="90"/>
      <c r="L106" s="80"/>
      <c r="M106" s="80"/>
      <c r="N106" s="80"/>
      <c r="O106" s="80">
        <f t="shared" si="4"/>
        <v>0</v>
      </c>
      <c r="P106" s="91">
        <f>O106*K106+O107*K107</f>
        <v>0</v>
      </c>
      <c r="Q106" s="108"/>
      <c r="R106" s="108"/>
      <c r="S106" s="84"/>
      <c r="T106" s="92"/>
      <c r="U106" s="111" t="s">
        <v>90</v>
      </c>
      <c r="V106" s="86"/>
      <c r="W106" s="3"/>
      <c r="X106" s="41"/>
      <c r="Y106" s="93">
        <v>0.0</v>
      </c>
      <c r="Z106" s="94">
        <f>$Z104*(1-$Y106)</f>
        <v>86.92793286</v>
      </c>
      <c r="AA106" s="95" t="str">
        <f>'Client Weekly Data'!C57</f>
        <v/>
      </c>
      <c r="AB106" s="95">
        <f>AA106-AA104</f>
        <v>0</v>
      </c>
      <c r="AC106" s="41"/>
      <c r="AD106" s="41"/>
      <c r="AE106" s="41"/>
      <c r="AF106" s="41"/>
      <c r="AG106" s="41"/>
      <c r="AH106" s="41"/>
      <c r="AI106" s="41"/>
      <c r="AJ106" s="41"/>
    </row>
    <row r="107" ht="15.0" customHeight="1">
      <c r="A107" s="41"/>
      <c r="B107" s="89"/>
      <c r="C107" s="41"/>
      <c r="D107" s="6"/>
      <c r="E107" s="8"/>
      <c r="F107" s="34"/>
      <c r="G107" s="34"/>
      <c r="H107" s="34"/>
      <c r="I107" s="34"/>
      <c r="J107" s="90"/>
      <c r="K107" s="90"/>
      <c r="L107" s="80"/>
      <c r="M107" s="80"/>
      <c r="N107" s="80"/>
      <c r="O107" s="80">
        <f t="shared" si="4"/>
        <v>0</v>
      </c>
      <c r="P107" s="8"/>
      <c r="Q107" s="34"/>
      <c r="R107" s="34"/>
      <c r="S107" s="34"/>
      <c r="T107" s="34"/>
      <c r="U107" s="34"/>
      <c r="V107" s="6"/>
      <c r="W107" s="8"/>
      <c r="X107" s="41"/>
      <c r="Y107" s="34"/>
      <c r="Z107" s="8"/>
      <c r="AA107" s="8"/>
      <c r="AB107" s="8"/>
      <c r="AC107" s="41"/>
      <c r="AD107" s="41"/>
      <c r="AE107" s="41"/>
      <c r="AF107" s="41"/>
      <c r="AG107" s="41"/>
      <c r="AH107" s="41"/>
      <c r="AI107" s="41"/>
      <c r="AJ107" s="41"/>
    </row>
    <row r="108" ht="15.0" customHeight="1">
      <c r="A108" s="41"/>
      <c r="B108" s="89"/>
      <c r="C108" s="41"/>
      <c r="D108" s="74">
        <f>D106+7</f>
        <v>46017</v>
      </c>
      <c r="E108" s="3"/>
      <c r="F108" s="75">
        <f>F106+1</f>
        <v>44</v>
      </c>
      <c r="G108" s="76" t="s">
        <v>75</v>
      </c>
      <c r="H108" s="76" t="s">
        <v>76</v>
      </c>
      <c r="I108" s="77">
        <v>2.0</v>
      </c>
      <c r="J108" s="90"/>
      <c r="K108" s="90"/>
      <c r="L108" s="80"/>
      <c r="M108" s="80"/>
      <c r="N108" s="80"/>
      <c r="O108" s="80">
        <f t="shared" si="4"/>
        <v>0</v>
      </c>
      <c r="P108" s="91">
        <f>O108*K108+O109*K109</f>
        <v>0</v>
      </c>
      <c r="Q108" s="108"/>
      <c r="R108" s="108"/>
      <c r="S108" s="84"/>
      <c r="T108" s="92"/>
      <c r="U108" s="84" t="s">
        <v>89</v>
      </c>
      <c r="V108" s="86"/>
      <c r="W108" s="3"/>
      <c r="X108" s="41"/>
      <c r="Y108" s="93">
        <v>0.0</v>
      </c>
      <c r="Z108" s="94">
        <f>$Z106*(1-$Y108)</f>
        <v>86.92793286</v>
      </c>
      <c r="AA108" s="95" t="str">
        <f>'Client Weekly Data'!C58</f>
        <v/>
      </c>
      <c r="AB108" s="95">
        <f>AA108-AA106</f>
        <v>0</v>
      </c>
      <c r="AC108" s="41"/>
      <c r="AD108" s="41"/>
      <c r="AE108" s="41"/>
      <c r="AF108" s="41"/>
      <c r="AG108" s="41"/>
      <c r="AH108" s="41"/>
      <c r="AI108" s="41"/>
      <c r="AJ108" s="41"/>
    </row>
    <row r="109" ht="15.0" customHeight="1">
      <c r="A109" s="41"/>
      <c r="B109" s="34"/>
      <c r="C109" s="41"/>
      <c r="D109" s="96"/>
      <c r="E109" s="97"/>
      <c r="F109" s="98"/>
      <c r="G109" s="34"/>
      <c r="H109" s="34"/>
      <c r="I109" s="34"/>
      <c r="J109" s="90"/>
      <c r="K109" s="109"/>
      <c r="L109" s="110"/>
      <c r="M109" s="110"/>
      <c r="N109" s="110"/>
      <c r="O109" s="110">
        <f t="shared" si="4"/>
        <v>0</v>
      </c>
      <c r="P109" s="97"/>
      <c r="Q109" s="98"/>
      <c r="R109" s="98"/>
      <c r="S109" s="98"/>
      <c r="T109" s="98"/>
      <c r="U109" s="34"/>
      <c r="V109" s="6"/>
      <c r="W109" s="8"/>
      <c r="X109" s="41"/>
      <c r="Y109" s="34"/>
      <c r="Z109" s="8"/>
      <c r="AA109" s="8"/>
      <c r="AB109" s="8"/>
      <c r="AC109" s="41"/>
      <c r="AD109" s="41"/>
      <c r="AE109" s="41"/>
      <c r="AF109" s="41"/>
      <c r="AG109" s="41"/>
      <c r="AH109" s="41"/>
      <c r="AI109" s="41"/>
      <c r="AJ109" s="41"/>
    </row>
    <row r="110" ht="15.0" customHeight="1">
      <c r="A110" s="41"/>
      <c r="B110" s="73" t="s">
        <v>102</v>
      </c>
      <c r="C110" s="41"/>
      <c r="D110" s="100">
        <f>D108+7</f>
        <v>46024</v>
      </c>
      <c r="E110" s="101"/>
      <c r="F110" s="102">
        <f>F108+1</f>
        <v>45</v>
      </c>
      <c r="G110" s="76" t="s">
        <v>75</v>
      </c>
      <c r="H110" s="76" t="s">
        <v>76</v>
      </c>
      <c r="I110" s="77">
        <v>3.0</v>
      </c>
      <c r="J110" s="90"/>
      <c r="K110" s="103"/>
      <c r="L110" s="104"/>
      <c r="M110" s="104"/>
      <c r="N110" s="104"/>
      <c r="O110" s="104">
        <f t="shared" si="4"/>
        <v>0</v>
      </c>
      <c r="P110" s="91">
        <f>O110*K110+O111*K111</f>
        <v>0</v>
      </c>
      <c r="Q110" s="105"/>
      <c r="R110" s="105"/>
      <c r="S110" s="106"/>
      <c r="T110" s="107"/>
      <c r="U110" s="84" t="s">
        <v>78</v>
      </c>
      <c r="V110" s="86"/>
      <c r="W110" s="3"/>
      <c r="X110" s="41"/>
      <c r="Y110" s="93">
        <v>0.0</v>
      </c>
      <c r="Z110" s="94">
        <f>$Z108*(1-$Y110)</f>
        <v>86.92793286</v>
      </c>
      <c r="AA110" s="95" t="str">
        <f>'Client Weekly Data'!C59</f>
        <v/>
      </c>
      <c r="AB110" s="95">
        <f>AA110-AA108</f>
        <v>0</v>
      </c>
      <c r="AC110" s="41"/>
      <c r="AD110" s="41"/>
      <c r="AE110" s="41"/>
      <c r="AF110" s="41"/>
      <c r="AG110" s="41"/>
      <c r="AH110" s="41"/>
      <c r="AI110" s="41"/>
      <c r="AJ110" s="41"/>
    </row>
    <row r="111" ht="15.0" customHeight="1">
      <c r="A111" s="41"/>
      <c r="B111" s="89"/>
      <c r="C111" s="41"/>
      <c r="D111" s="6"/>
      <c r="E111" s="8"/>
      <c r="F111" s="34"/>
      <c r="G111" s="34"/>
      <c r="H111" s="34"/>
      <c r="I111" s="34"/>
      <c r="J111" s="90"/>
      <c r="K111" s="90"/>
      <c r="L111" s="80"/>
      <c r="M111" s="80"/>
      <c r="N111" s="80"/>
      <c r="O111" s="80">
        <f t="shared" si="4"/>
        <v>0</v>
      </c>
      <c r="P111" s="8"/>
      <c r="Q111" s="34"/>
      <c r="R111" s="34"/>
      <c r="S111" s="34"/>
      <c r="T111" s="34"/>
      <c r="U111" s="34"/>
      <c r="V111" s="6"/>
      <c r="W111" s="8"/>
      <c r="X111" s="41"/>
      <c r="Y111" s="34"/>
      <c r="Z111" s="8"/>
      <c r="AA111" s="8"/>
      <c r="AB111" s="8"/>
      <c r="AC111" s="41"/>
      <c r="AD111" s="41"/>
      <c r="AE111" s="41"/>
      <c r="AF111" s="41"/>
      <c r="AG111" s="41"/>
      <c r="AH111" s="41"/>
      <c r="AI111" s="41"/>
      <c r="AJ111" s="41"/>
    </row>
    <row r="112" ht="15.0" customHeight="1">
      <c r="A112" s="41"/>
      <c r="B112" s="89"/>
      <c r="C112" s="41"/>
      <c r="D112" s="74">
        <f>D110+7</f>
        <v>46031</v>
      </c>
      <c r="E112" s="3"/>
      <c r="F112" s="75">
        <f>F110+1</f>
        <v>46</v>
      </c>
      <c r="G112" s="76" t="s">
        <v>75</v>
      </c>
      <c r="H112" s="76" t="s">
        <v>76</v>
      </c>
      <c r="I112" s="77">
        <v>4.0</v>
      </c>
      <c r="J112" s="90"/>
      <c r="K112" s="90"/>
      <c r="L112" s="80"/>
      <c r="M112" s="80"/>
      <c r="N112" s="80"/>
      <c r="O112" s="80">
        <f t="shared" si="4"/>
        <v>0</v>
      </c>
      <c r="P112" s="91">
        <f>O112*K112+O113*K113</f>
        <v>0</v>
      </c>
      <c r="Q112" s="108"/>
      <c r="R112" s="108"/>
      <c r="S112" s="84"/>
      <c r="T112" s="92"/>
      <c r="U112" s="84" t="s">
        <v>78</v>
      </c>
      <c r="V112" s="86"/>
      <c r="W112" s="3"/>
      <c r="X112" s="41"/>
      <c r="Y112" s="93">
        <v>0.0</v>
      </c>
      <c r="Z112" s="94">
        <f>$Z110*(1-$Y112)</f>
        <v>86.92793286</v>
      </c>
      <c r="AA112" s="95" t="str">
        <f>'Client Weekly Data'!C60</f>
        <v/>
      </c>
      <c r="AB112" s="95">
        <f>AA112-AA110</f>
        <v>0</v>
      </c>
      <c r="AC112" s="41"/>
      <c r="AD112" s="41"/>
      <c r="AE112" s="41"/>
      <c r="AF112" s="41"/>
      <c r="AG112" s="41"/>
      <c r="AH112" s="41"/>
      <c r="AI112" s="41"/>
      <c r="AJ112" s="41"/>
    </row>
    <row r="113" ht="15.0" customHeight="1">
      <c r="A113" s="41"/>
      <c r="B113" s="89"/>
      <c r="C113" s="41"/>
      <c r="D113" s="6"/>
      <c r="E113" s="8"/>
      <c r="F113" s="34"/>
      <c r="G113" s="34"/>
      <c r="H113" s="34"/>
      <c r="I113" s="34"/>
      <c r="J113" s="90"/>
      <c r="K113" s="90"/>
      <c r="L113" s="80"/>
      <c r="M113" s="80"/>
      <c r="N113" s="80"/>
      <c r="O113" s="80">
        <f t="shared" si="4"/>
        <v>0</v>
      </c>
      <c r="P113" s="8"/>
      <c r="Q113" s="34"/>
      <c r="R113" s="34"/>
      <c r="S113" s="34"/>
      <c r="T113" s="34"/>
      <c r="U113" s="98"/>
      <c r="V113" s="6"/>
      <c r="W113" s="8"/>
      <c r="X113" s="41"/>
      <c r="Y113" s="34"/>
      <c r="Z113" s="8"/>
      <c r="AA113" s="8"/>
      <c r="AB113" s="8"/>
      <c r="AC113" s="41"/>
      <c r="AD113" s="41"/>
      <c r="AE113" s="41"/>
      <c r="AF113" s="41"/>
      <c r="AG113" s="41"/>
      <c r="AH113" s="41"/>
      <c r="AI113" s="41"/>
      <c r="AJ113" s="41"/>
    </row>
    <row r="114" ht="15.0" customHeight="1">
      <c r="A114" s="41"/>
      <c r="B114" s="89"/>
      <c r="C114" s="41"/>
      <c r="D114" s="74">
        <f>D112+7</f>
        <v>46038</v>
      </c>
      <c r="E114" s="3"/>
      <c r="F114" s="75">
        <f>F112+1</f>
        <v>47</v>
      </c>
      <c r="G114" s="77" t="s">
        <v>80</v>
      </c>
      <c r="H114" s="76" t="s">
        <v>81</v>
      </c>
      <c r="I114" s="77">
        <v>1.0</v>
      </c>
      <c r="J114" s="90"/>
      <c r="K114" s="90"/>
      <c r="L114" s="80"/>
      <c r="M114" s="80"/>
      <c r="N114" s="80"/>
      <c r="O114" s="80">
        <f t="shared" si="4"/>
        <v>0</v>
      </c>
      <c r="P114" s="91">
        <f>O114*K114+O115*K115</f>
        <v>0</v>
      </c>
      <c r="Q114" s="108"/>
      <c r="R114" s="108"/>
      <c r="S114" s="84"/>
      <c r="T114" s="92"/>
      <c r="U114" s="111" t="s">
        <v>84</v>
      </c>
      <c r="V114" s="86"/>
      <c r="W114" s="3"/>
      <c r="X114" s="41"/>
      <c r="Y114" s="93">
        <v>0.01</v>
      </c>
      <c r="Z114" s="94">
        <f>$Z112*(1-$Y114)</f>
        <v>86.05865353</v>
      </c>
      <c r="AA114" s="95" t="str">
        <f>'Client Weekly Data'!C61</f>
        <v/>
      </c>
      <c r="AB114" s="95">
        <f>AA114-AA112</f>
        <v>0</v>
      </c>
      <c r="AC114" s="41"/>
      <c r="AD114" s="41"/>
      <c r="AE114" s="41"/>
      <c r="AF114" s="41"/>
      <c r="AG114" s="41"/>
      <c r="AH114" s="41"/>
      <c r="AI114" s="41"/>
      <c r="AJ114" s="41"/>
    </row>
    <row r="115" ht="15.0" customHeight="1">
      <c r="A115" s="41"/>
      <c r="B115" s="89"/>
      <c r="C115" s="41"/>
      <c r="D115" s="6"/>
      <c r="E115" s="8"/>
      <c r="F115" s="34"/>
      <c r="G115" s="34"/>
      <c r="H115" s="34"/>
      <c r="I115" s="34"/>
      <c r="J115" s="90"/>
      <c r="K115" s="90"/>
      <c r="L115" s="80"/>
      <c r="M115" s="80"/>
      <c r="N115" s="80"/>
      <c r="O115" s="80">
        <f t="shared" si="4"/>
        <v>0</v>
      </c>
      <c r="P115" s="8"/>
      <c r="Q115" s="34"/>
      <c r="R115" s="34"/>
      <c r="S115" s="34"/>
      <c r="T115" s="34"/>
      <c r="U115" s="34"/>
      <c r="V115" s="6"/>
      <c r="W115" s="8"/>
      <c r="X115" s="41"/>
      <c r="Y115" s="34"/>
      <c r="Z115" s="8"/>
      <c r="AA115" s="8"/>
      <c r="AB115" s="8"/>
      <c r="AC115" s="41"/>
      <c r="AD115" s="41"/>
      <c r="AE115" s="41"/>
      <c r="AF115" s="41"/>
      <c r="AG115" s="41"/>
      <c r="AH115" s="41"/>
      <c r="AI115" s="41"/>
      <c r="AJ115" s="41"/>
    </row>
    <row r="116" ht="15.0" customHeight="1">
      <c r="A116" s="41"/>
      <c r="B116" s="89"/>
      <c r="C116" s="41"/>
      <c r="D116" s="74">
        <f>D114+7</f>
        <v>46045</v>
      </c>
      <c r="E116" s="3"/>
      <c r="F116" s="75">
        <f>F114+1</f>
        <v>48</v>
      </c>
      <c r="G116" s="77" t="s">
        <v>80</v>
      </c>
      <c r="H116" s="76" t="s">
        <v>81</v>
      </c>
      <c r="I116" s="77">
        <v>2.0</v>
      </c>
      <c r="J116" s="90"/>
      <c r="K116" s="90"/>
      <c r="L116" s="80"/>
      <c r="M116" s="80"/>
      <c r="N116" s="80"/>
      <c r="O116" s="80">
        <f t="shared" si="4"/>
        <v>0</v>
      </c>
      <c r="P116" s="91">
        <f>O116*K116+O117*K117</f>
        <v>0</v>
      </c>
      <c r="Q116" s="108"/>
      <c r="R116" s="108"/>
      <c r="S116" s="84"/>
      <c r="T116" s="85" t="s">
        <v>77</v>
      </c>
      <c r="U116" s="84" t="s">
        <v>84</v>
      </c>
      <c r="V116" s="86"/>
      <c r="W116" s="3"/>
      <c r="X116" s="41"/>
      <c r="Y116" s="93">
        <v>0.01</v>
      </c>
      <c r="Z116" s="94">
        <f>$Z114*(1-$Y116)</f>
        <v>85.198067</v>
      </c>
      <c r="AA116" s="95" t="str">
        <f>'Client Weekly Data'!C62</f>
        <v/>
      </c>
      <c r="AB116" s="95">
        <f>AA116-AA114</f>
        <v>0</v>
      </c>
      <c r="AC116" s="41"/>
      <c r="AD116" s="41"/>
      <c r="AE116" s="41"/>
      <c r="AF116" s="41"/>
      <c r="AG116" s="41"/>
      <c r="AH116" s="41"/>
      <c r="AI116" s="41"/>
      <c r="AJ116" s="41"/>
    </row>
    <row r="117" ht="15.0" customHeight="1">
      <c r="A117" s="41"/>
      <c r="B117" s="34"/>
      <c r="C117" s="41"/>
      <c r="D117" s="6"/>
      <c r="E117" s="8"/>
      <c r="F117" s="34"/>
      <c r="G117" s="34"/>
      <c r="H117" s="34"/>
      <c r="I117" s="34"/>
      <c r="J117" s="90"/>
      <c r="K117" s="90"/>
      <c r="L117" s="80"/>
      <c r="M117" s="80"/>
      <c r="N117" s="80"/>
      <c r="O117" s="80">
        <f t="shared" si="4"/>
        <v>0</v>
      </c>
      <c r="P117" s="8"/>
      <c r="Q117" s="34"/>
      <c r="R117" s="34"/>
      <c r="S117" s="34"/>
      <c r="T117" s="34"/>
      <c r="U117" s="34"/>
      <c r="V117" s="6"/>
      <c r="W117" s="8"/>
      <c r="X117" s="41"/>
      <c r="Y117" s="34"/>
      <c r="Z117" s="8"/>
      <c r="AA117" s="8"/>
      <c r="AB117" s="8"/>
      <c r="AC117" s="41"/>
      <c r="AD117" s="41"/>
      <c r="AE117" s="41"/>
      <c r="AF117" s="41"/>
      <c r="AG117" s="41"/>
      <c r="AH117" s="41"/>
      <c r="AI117" s="41"/>
      <c r="AJ117" s="41"/>
    </row>
    <row r="118">
      <c r="A118" s="41"/>
      <c r="B118" s="72"/>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row>
    <row r="119">
      <c r="A119" s="41"/>
      <c r="B119" s="72"/>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row>
  </sheetData>
  <mergeCells count="846">
    <mergeCell ref="Z102:Z103"/>
    <mergeCell ref="AA102:AA103"/>
    <mergeCell ref="AB102:AB103"/>
    <mergeCell ref="Q102:Q103"/>
    <mergeCell ref="R102:R103"/>
    <mergeCell ref="S102:S103"/>
    <mergeCell ref="T102:T103"/>
    <mergeCell ref="V102:W103"/>
    <mergeCell ref="U102:U103"/>
    <mergeCell ref="Y102:Y103"/>
    <mergeCell ref="U98:U99"/>
    <mergeCell ref="U100:U101"/>
    <mergeCell ref="U90:U91"/>
    <mergeCell ref="Y90:Y91"/>
    <mergeCell ref="Y92:Y93"/>
    <mergeCell ref="Y94:Y95"/>
    <mergeCell ref="Y96:Y97"/>
    <mergeCell ref="Y98:Y99"/>
    <mergeCell ref="Z104:Z105"/>
    <mergeCell ref="AA104:AA105"/>
    <mergeCell ref="AB104:AB105"/>
    <mergeCell ref="U92:U93"/>
    <mergeCell ref="U94:U95"/>
    <mergeCell ref="U96:U97"/>
    <mergeCell ref="Y104:Y105"/>
    <mergeCell ref="Y100:Y101"/>
    <mergeCell ref="Y74:Y75"/>
    <mergeCell ref="Y76:Y77"/>
    <mergeCell ref="Z72:Z73"/>
    <mergeCell ref="AA72:AA73"/>
    <mergeCell ref="AB72:AB73"/>
    <mergeCell ref="U76:U77"/>
    <mergeCell ref="U72:U73"/>
    <mergeCell ref="U74:U75"/>
    <mergeCell ref="Y72:Y73"/>
    <mergeCell ref="Z66:Z67"/>
    <mergeCell ref="AA66:AA67"/>
    <mergeCell ref="AB66:AB67"/>
    <mergeCell ref="Q66:Q67"/>
    <mergeCell ref="R66:R67"/>
    <mergeCell ref="S66:S67"/>
    <mergeCell ref="T66:T67"/>
    <mergeCell ref="V66:W67"/>
    <mergeCell ref="U66:U67"/>
    <mergeCell ref="Y66:Y67"/>
    <mergeCell ref="Q68:Q69"/>
    <mergeCell ref="R68:R69"/>
    <mergeCell ref="S68:S69"/>
    <mergeCell ref="T68:T69"/>
    <mergeCell ref="V68:W69"/>
    <mergeCell ref="U68:U69"/>
    <mergeCell ref="Y68:Y69"/>
    <mergeCell ref="Z70:Z71"/>
    <mergeCell ref="AA70:AA71"/>
    <mergeCell ref="AB70:AB71"/>
    <mergeCell ref="U70:U71"/>
    <mergeCell ref="Y70:Y71"/>
    <mergeCell ref="Q104:Q105"/>
    <mergeCell ref="R104:R105"/>
    <mergeCell ref="S104:S105"/>
    <mergeCell ref="T104:T105"/>
    <mergeCell ref="V104:W105"/>
    <mergeCell ref="U104:U105"/>
    <mergeCell ref="U78:U79"/>
    <mergeCell ref="U80:U81"/>
    <mergeCell ref="U82:U83"/>
    <mergeCell ref="U84:U85"/>
    <mergeCell ref="U86:U87"/>
    <mergeCell ref="U88:U89"/>
    <mergeCell ref="Y86:Y87"/>
    <mergeCell ref="Y88:Y89"/>
    <mergeCell ref="Z68:Z69"/>
    <mergeCell ref="AA68:AA69"/>
    <mergeCell ref="AB68:AB69"/>
    <mergeCell ref="Y78:Y79"/>
    <mergeCell ref="Y80:Y81"/>
    <mergeCell ref="Y82:Y83"/>
    <mergeCell ref="Y84:Y85"/>
    <mergeCell ref="Z88:Z89"/>
    <mergeCell ref="AA88:AA89"/>
    <mergeCell ref="AB88:AB89"/>
    <mergeCell ref="Q88:Q89"/>
    <mergeCell ref="R88:R89"/>
    <mergeCell ref="S88:S89"/>
    <mergeCell ref="T88:T89"/>
    <mergeCell ref="V88:W89"/>
    <mergeCell ref="Z90:Z91"/>
    <mergeCell ref="AA90:AA91"/>
    <mergeCell ref="AB90:AB91"/>
    <mergeCell ref="Q90:Q91"/>
    <mergeCell ref="R90:R91"/>
    <mergeCell ref="S90:S91"/>
    <mergeCell ref="T90:T91"/>
    <mergeCell ref="V90:W91"/>
    <mergeCell ref="Z92:Z93"/>
    <mergeCell ref="AA92:AA93"/>
    <mergeCell ref="AB92:AB93"/>
    <mergeCell ref="Q92:Q93"/>
    <mergeCell ref="R92:R93"/>
    <mergeCell ref="S92:S93"/>
    <mergeCell ref="T92:T93"/>
    <mergeCell ref="V92:W93"/>
    <mergeCell ref="Z94:Z95"/>
    <mergeCell ref="AA94:AA95"/>
    <mergeCell ref="AB94:AB95"/>
    <mergeCell ref="Q94:Q95"/>
    <mergeCell ref="R94:R95"/>
    <mergeCell ref="S94:S95"/>
    <mergeCell ref="T94:T95"/>
    <mergeCell ref="V94:W95"/>
    <mergeCell ref="Z96:Z97"/>
    <mergeCell ref="AA96:AA97"/>
    <mergeCell ref="AB96:AB97"/>
    <mergeCell ref="Q96:Q97"/>
    <mergeCell ref="R96:R97"/>
    <mergeCell ref="S96:S97"/>
    <mergeCell ref="T96:T97"/>
    <mergeCell ref="V96:W97"/>
    <mergeCell ref="Z98:Z99"/>
    <mergeCell ref="AA98:AA99"/>
    <mergeCell ref="AB98:AB99"/>
    <mergeCell ref="Q98:Q99"/>
    <mergeCell ref="R98:R99"/>
    <mergeCell ref="S98:S99"/>
    <mergeCell ref="T98:T99"/>
    <mergeCell ref="V98:W99"/>
    <mergeCell ref="Z100:Z101"/>
    <mergeCell ref="AA100:AA101"/>
    <mergeCell ref="AB100:AB101"/>
    <mergeCell ref="Q100:Q101"/>
    <mergeCell ref="R100:R101"/>
    <mergeCell ref="S100:S101"/>
    <mergeCell ref="T100:T101"/>
    <mergeCell ref="V100:W101"/>
    <mergeCell ref="G92:G93"/>
    <mergeCell ref="H92:H93"/>
    <mergeCell ref="G86:G87"/>
    <mergeCell ref="G94:G95"/>
    <mergeCell ref="G100:G101"/>
    <mergeCell ref="G102:G103"/>
    <mergeCell ref="H104:H105"/>
    <mergeCell ref="G106:G107"/>
    <mergeCell ref="H106:H107"/>
    <mergeCell ref="G108:G109"/>
    <mergeCell ref="H108:H109"/>
    <mergeCell ref="G112:G113"/>
    <mergeCell ref="G114:G115"/>
    <mergeCell ref="G98:G99"/>
    <mergeCell ref="H98:H99"/>
    <mergeCell ref="G96:G97"/>
    <mergeCell ref="H96:H97"/>
    <mergeCell ref="H100:H101"/>
    <mergeCell ref="B94:B101"/>
    <mergeCell ref="B102:B109"/>
    <mergeCell ref="B110:B117"/>
    <mergeCell ref="F86:F87"/>
    <mergeCell ref="I110:I111"/>
    <mergeCell ref="I112:I113"/>
    <mergeCell ref="I116:I117"/>
    <mergeCell ref="I114:I115"/>
    <mergeCell ref="B78:B85"/>
    <mergeCell ref="F78:F79"/>
    <mergeCell ref="G78:G79"/>
    <mergeCell ref="H78:H79"/>
    <mergeCell ref="I78:I79"/>
    <mergeCell ref="G80:G81"/>
    <mergeCell ref="H80:H81"/>
    <mergeCell ref="I84:I85"/>
    <mergeCell ref="H116:H117"/>
    <mergeCell ref="G116:G117"/>
    <mergeCell ref="F114:F115"/>
    <mergeCell ref="D116:E117"/>
    <mergeCell ref="F116:F117"/>
    <mergeCell ref="H112:H113"/>
    <mergeCell ref="G110:G111"/>
    <mergeCell ref="H110:H111"/>
    <mergeCell ref="H114:H115"/>
    <mergeCell ref="I106:I107"/>
    <mergeCell ref="I108:I109"/>
    <mergeCell ref="I80:I81"/>
    <mergeCell ref="I82:I83"/>
    <mergeCell ref="I96:I97"/>
    <mergeCell ref="I98:I99"/>
    <mergeCell ref="I100:I101"/>
    <mergeCell ref="I102:I103"/>
    <mergeCell ref="I104:I105"/>
    <mergeCell ref="H102:H103"/>
    <mergeCell ref="G104:G105"/>
    <mergeCell ref="Y106:Y107"/>
    <mergeCell ref="Y112:Y113"/>
    <mergeCell ref="Y110:Y111"/>
    <mergeCell ref="Y108:Y109"/>
    <mergeCell ref="Z110:Z111"/>
    <mergeCell ref="U106:U107"/>
    <mergeCell ref="U116:U117"/>
    <mergeCell ref="U112:U113"/>
    <mergeCell ref="U114:U115"/>
    <mergeCell ref="U110:U111"/>
    <mergeCell ref="U108:U109"/>
    <mergeCell ref="D80:E81"/>
    <mergeCell ref="F80:F81"/>
    <mergeCell ref="D82:E83"/>
    <mergeCell ref="F82:F83"/>
    <mergeCell ref="G82:G83"/>
    <mergeCell ref="H82:H83"/>
    <mergeCell ref="F84:F85"/>
    <mergeCell ref="G84:G85"/>
    <mergeCell ref="H84:H85"/>
    <mergeCell ref="I92:I93"/>
    <mergeCell ref="Y114:Y115"/>
    <mergeCell ref="Y116:Y117"/>
    <mergeCell ref="P114:P115"/>
    <mergeCell ref="Q114:Q115"/>
    <mergeCell ref="R114:R115"/>
    <mergeCell ref="S114:S115"/>
    <mergeCell ref="T114:T115"/>
    <mergeCell ref="V114:W115"/>
    <mergeCell ref="P116:P117"/>
    <mergeCell ref="Q116:Q117"/>
    <mergeCell ref="R116:R117"/>
    <mergeCell ref="S116:S117"/>
    <mergeCell ref="T116:T117"/>
    <mergeCell ref="V116:W117"/>
    <mergeCell ref="AA110:AA111"/>
    <mergeCell ref="AB110:AB111"/>
    <mergeCell ref="V108:W109"/>
    <mergeCell ref="P110:P111"/>
    <mergeCell ref="Q110:Q111"/>
    <mergeCell ref="R110:R111"/>
    <mergeCell ref="S110:S111"/>
    <mergeCell ref="T110:T111"/>
    <mergeCell ref="Z112:Z113"/>
    <mergeCell ref="AA112:AA113"/>
    <mergeCell ref="AB112:AB113"/>
    <mergeCell ref="P112:P113"/>
    <mergeCell ref="Q112:Q113"/>
    <mergeCell ref="R112:R113"/>
    <mergeCell ref="S112:S113"/>
    <mergeCell ref="T112:T113"/>
    <mergeCell ref="V112:W113"/>
    <mergeCell ref="Z114:Z115"/>
    <mergeCell ref="AA114:AA115"/>
    <mergeCell ref="AB114:AB115"/>
    <mergeCell ref="Z116:Z117"/>
    <mergeCell ref="AA116:AA117"/>
    <mergeCell ref="AB116:AB117"/>
    <mergeCell ref="V110:W111"/>
    <mergeCell ref="D108:E109"/>
    <mergeCell ref="F108:F109"/>
    <mergeCell ref="F110:F111"/>
    <mergeCell ref="D110:E111"/>
    <mergeCell ref="D112:E113"/>
    <mergeCell ref="F112:F113"/>
    <mergeCell ref="D114:E115"/>
    <mergeCell ref="H86:H87"/>
    <mergeCell ref="I86:I87"/>
    <mergeCell ref="H90:H91"/>
    <mergeCell ref="I90:I91"/>
    <mergeCell ref="F88:F89"/>
    <mergeCell ref="F90:F91"/>
    <mergeCell ref="F92:F93"/>
    <mergeCell ref="G88:G89"/>
    <mergeCell ref="H88:H89"/>
    <mergeCell ref="I88:I89"/>
    <mergeCell ref="G90:G91"/>
    <mergeCell ref="H94:H95"/>
    <mergeCell ref="I94:I95"/>
    <mergeCell ref="P32:P33"/>
    <mergeCell ref="Q32:Q33"/>
    <mergeCell ref="R32:R33"/>
    <mergeCell ref="S32:S33"/>
    <mergeCell ref="T32:T33"/>
    <mergeCell ref="U32:U33"/>
    <mergeCell ref="V32:W33"/>
    <mergeCell ref="S34:S35"/>
    <mergeCell ref="T34:T35"/>
    <mergeCell ref="U34:U35"/>
    <mergeCell ref="V34:W35"/>
    <mergeCell ref="P34:P35"/>
    <mergeCell ref="Q34:Q35"/>
    <mergeCell ref="R34:R35"/>
    <mergeCell ref="Z38:Z39"/>
    <mergeCell ref="AA38:AA39"/>
    <mergeCell ref="AB38:AB39"/>
    <mergeCell ref="Y38:Y39"/>
    <mergeCell ref="P38:P39"/>
    <mergeCell ref="Q38:Q39"/>
    <mergeCell ref="R38:R39"/>
    <mergeCell ref="S38:S39"/>
    <mergeCell ref="T38:T39"/>
    <mergeCell ref="V38:W39"/>
    <mergeCell ref="U38:U39"/>
    <mergeCell ref="P26:P27"/>
    <mergeCell ref="Q26:Q27"/>
    <mergeCell ref="R26:R27"/>
    <mergeCell ref="S26:S27"/>
    <mergeCell ref="T26:T27"/>
    <mergeCell ref="U26:U27"/>
    <mergeCell ref="V26:W27"/>
    <mergeCell ref="P28:P29"/>
    <mergeCell ref="Q28:Q29"/>
    <mergeCell ref="R28:R29"/>
    <mergeCell ref="S28:S29"/>
    <mergeCell ref="T28:T29"/>
    <mergeCell ref="U28:U29"/>
    <mergeCell ref="V28:W29"/>
    <mergeCell ref="Y30:Y31"/>
    <mergeCell ref="Z30:Z31"/>
    <mergeCell ref="AA30:AA31"/>
    <mergeCell ref="AB30:AB31"/>
    <mergeCell ref="P30:P31"/>
    <mergeCell ref="Q30:Q31"/>
    <mergeCell ref="R30:R31"/>
    <mergeCell ref="S30:S31"/>
    <mergeCell ref="T30:T31"/>
    <mergeCell ref="U30:U31"/>
    <mergeCell ref="V30:W31"/>
    <mergeCell ref="Y32:Y33"/>
    <mergeCell ref="Z32:Z33"/>
    <mergeCell ref="AA32:AA33"/>
    <mergeCell ref="AB32:AB33"/>
    <mergeCell ref="Y34:Y35"/>
    <mergeCell ref="Z34:Z35"/>
    <mergeCell ref="AA34:AA35"/>
    <mergeCell ref="AB34:AB35"/>
    <mergeCell ref="U36:U37"/>
    <mergeCell ref="Y36:Y37"/>
    <mergeCell ref="P42:P43"/>
    <mergeCell ref="Q42:Q43"/>
    <mergeCell ref="R42:R43"/>
    <mergeCell ref="S42:S43"/>
    <mergeCell ref="T42:T43"/>
    <mergeCell ref="V42:W43"/>
    <mergeCell ref="U42:U43"/>
    <mergeCell ref="P44:P45"/>
    <mergeCell ref="Q44:Q45"/>
    <mergeCell ref="R44:R45"/>
    <mergeCell ref="S44:S45"/>
    <mergeCell ref="T44:T45"/>
    <mergeCell ref="V44:W45"/>
    <mergeCell ref="U44:U45"/>
    <mergeCell ref="Z48:Z49"/>
    <mergeCell ref="AA48:AA49"/>
    <mergeCell ref="AB48:AB49"/>
    <mergeCell ref="Y48:Y49"/>
    <mergeCell ref="P48:P49"/>
    <mergeCell ref="Q48:Q49"/>
    <mergeCell ref="R48:R49"/>
    <mergeCell ref="S48:S49"/>
    <mergeCell ref="T48:T49"/>
    <mergeCell ref="V48:W49"/>
    <mergeCell ref="U48:U49"/>
    <mergeCell ref="Z36:Z37"/>
    <mergeCell ref="AA36:AA37"/>
    <mergeCell ref="AB36:AB37"/>
    <mergeCell ref="P36:P37"/>
    <mergeCell ref="Q36:Q37"/>
    <mergeCell ref="R36:R37"/>
    <mergeCell ref="S36:S37"/>
    <mergeCell ref="T36:T37"/>
    <mergeCell ref="V36:W37"/>
    <mergeCell ref="Z40:Z41"/>
    <mergeCell ref="AA40:AA41"/>
    <mergeCell ref="AB40:AB41"/>
    <mergeCell ref="Y40:Y41"/>
    <mergeCell ref="P40:P41"/>
    <mergeCell ref="Q40:Q41"/>
    <mergeCell ref="R40:R41"/>
    <mergeCell ref="S40:S41"/>
    <mergeCell ref="T40:T41"/>
    <mergeCell ref="V40:W41"/>
    <mergeCell ref="U40:U41"/>
    <mergeCell ref="Z42:Z43"/>
    <mergeCell ref="AA42:AA43"/>
    <mergeCell ref="AB42:AB43"/>
    <mergeCell ref="Y42:Y43"/>
    <mergeCell ref="Z44:Z45"/>
    <mergeCell ref="AA44:AA45"/>
    <mergeCell ref="AB44:AB45"/>
    <mergeCell ref="Y44:Y45"/>
    <mergeCell ref="U46:U47"/>
    <mergeCell ref="Y46:Y47"/>
    <mergeCell ref="P52:P53"/>
    <mergeCell ref="Q52:Q53"/>
    <mergeCell ref="R52:R53"/>
    <mergeCell ref="S52:S53"/>
    <mergeCell ref="T52:T53"/>
    <mergeCell ref="V52:W53"/>
    <mergeCell ref="U52:U53"/>
    <mergeCell ref="P54:P55"/>
    <mergeCell ref="Q54:Q55"/>
    <mergeCell ref="R54:R55"/>
    <mergeCell ref="S54:S55"/>
    <mergeCell ref="T54:T55"/>
    <mergeCell ref="V54:W55"/>
    <mergeCell ref="U54:U55"/>
    <mergeCell ref="Z46:Z47"/>
    <mergeCell ref="AA46:AA47"/>
    <mergeCell ref="AB46:AB47"/>
    <mergeCell ref="P46:P47"/>
    <mergeCell ref="Q46:Q47"/>
    <mergeCell ref="R46:R47"/>
    <mergeCell ref="S46:S47"/>
    <mergeCell ref="T46:T47"/>
    <mergeCell ref="V46:W47"/>
    <mergeCell ref="Z50:Z51"/>
    <mergeCell ref="AA50:AA51"/>
    <mergeCell ref="AB50:AB51"/>
    <mergeCell ref="Y50:Y51"/>
    <mergeCell ref="P50:P51"/>
    <mergeCell ref="Q50:Q51"/>
    <mergeCell ref="R50:R51"/>
    <mergeCell ref="S50:S51"/>
    <mergeCell ref="T50:T51"/>
    <mergeCell ref="V50:W51"/>
    <mergeCell ref="U50:U51"/>
    <mergeCell ref="Z52:Z53"/>
    <mergeCell ref="AA52:AA53"/>
    <mergeCell ref="AB52:AB53"/>
    <mergeCell ref="Y52:Y53"/>
    <mergeCell ref="Z54:Z55"/>
    <mergeCell ref="AA54:AA55"/>
    <mergeCell ref="AB54:AB55"/>
    <mergeCell ref="Y54:Y55"/>
    <mergeCell ref="Z56:Z57"/>
    <mergeCell ref="AA56:AA57"/>
    <mergeCell ref="AB56:AB57"/>
    <mergeCell ref="Y56:Y57"/>
    <mergeCell ref="P56:P57"/>
    <mergeCell ref="Q56:Q57"/>
    <mergeCell ref="R56:R57"/>
    <mergeCell ref="S56:S57"/>
    <mergeCell ref="T56:T57"/>
    <mergeCell ref="V56:W57"/>
    <mergeCell ref="U56:U57"/>
    <mergeCell ref="P62:P63"/>
    <mergeCell ref="Q62:Q63"/>
    <mergeCell ref="R62:R63"/>
    <mergeCell ref="S62:S63"/>
    <mergeCell ref="T62:T63"/>
    <mergeCell ref="V62:W63"/>
    <mergeCell ref="U62:U63"/>
    <mergeCell ref="P64:P65"/>
    <mergeCell ref="Q64:Q65"/>
    <mergeCell ref="R64:R65"/>
    <mergeCell ref="S64:S65"/>
    <mergeCell ref="T64:T65"/>
    <mergeCell ref="V64:W65"/>
    <mergeCell ref="U64:U65"/>
    <mergeCell ref="G56:G57"/>
    <mergeCell ref="G58:G59"/>
    <mergeCell ref="G60:G61"/>
    <mergeCell ref="G52:G53"/>
    <mergeCell ref="H52:H53"/>
    <mergeCell ref="I52:I53"/>
    <mergeCell ref="H54:H55"/>
    <mergeCell ref="I54:I55"/>
    <mergeCell ref="H58:H59"/>
    <mergeCell ref="I58:I59"/>
    <mergeCell ref="H60:H61"/>
    <mergeCell ref="I60:I61"/>
    <mergeCell ref="H62:H63"/>
    <mergeCell ref="I62:I63"/>
    <mergeCell ref="G64:G65"/>
    <mergeCell ref="G62:G63"/>
    <mergeCell ref="T58:T59"/>
    <mergeCell ref="V58:W59"/>
    <mergeCell ref="Z58:Z59"/>
    <mergeCell ref="AA58:AA59"/>
    <mergeCell ref="AB58:AB59"/>
    <mergeCell ref="U58:U59"/>
    <mergeCell ref="Y58:Y59"/>
    <mergeCell ref="Z60:Z61"/>
    <mergeCell ref="AA60:AA61"/>
    <mergeCell ref="AB60:AB61"/>
    <mergeCell ref="Y60:Y61"/>
    <mergeCell ref="P60:P61"/>
    <mergeCell ref="Q60:Q61"/>
    <mergeCell ref="R60:R61"/>
    <mergeCell ref="S60:S61"/>
    <mergeCell ref="T60:T61"/>
    <mergeCell ref="V60:W61"/>
    <mergeCell ref="U60:U61"/>
    <mergeCell ref="Z62:Z63"/>
    <mergeCell ref="AA62:AA63"/>
    <mergeCell ref="AB62:AB63"/>
    <mergeCell ref="Y62:Y63"/>
    <mergeCell ref="Z64:Z65"/>
    <mergeCell ref="AA64:AA65"/>
    <mergeCell ref="AB64:AB65"/>
    <mergeCell ref="Y64:Y65"/>
    <mergeCell ref="P58:P59"/>
    <mergeCell ref="Q58:Q59"/>
    <mergeCell ref="R58:R59"/>
    <mergeCell ref="S58:S59"/>
    <mergeCell ref="G54:G55"/>
    <mergeCell ref="H56:H57"/>
    <mergeCell ref="I56:I57"/>
    <mergeCell ref="H64:H65"/>
    <mergeCell ref="I64:I65"/>
    <mergeCell ref="L5:M5"/>
    <mergeCell ref="N5:O5"/>
    <mergeCell ref="L6:M6"/>
    <mergeCell ref="N6:O6"/>
    <mergeCell ref="S6:V7"/>
    <mergeCell ref="L7:M7"/>
    <mergeCell ref="N7:O7"/>
    <mergeCell ref="O8:Q8"/>
    <mergeCell ref="R8:V8"/>
    <mergeCell ref="B1:H4"/>
    <mergeCell ref="I1:AB4"/>
    <mergeCell ref="AD4:AI5"/>
    <mergeCell ref="C5:D5"/>
    <mergeCell ref="F5:F6"/>
    <mergeCell ref="G5:G6"/>
    <mergeCell ref="S5:V5"/>
    <mergeCell ref="I5:K5"/>
    <mergeCell ref="I6:K6"/>
    <mergeCell ref="B7:B8"/>
    <mergeCell ref="F7:F8"/>
    <mergeCell ref="G7:G8"/>
    <mergeCell ref="I7:K7"/>
    <mergeCell ref="I8:N8"/>
    <mergeCell ref="I9:N10"/>
    <mergeCell ref="O9:Q10"/>
    <mergeCell ref="R9:V10"/>
    <mergeCell ref="I12:K12"/>
    <mergeCell ref="L12:M12"/>
    <mergeCell ref="N12:O12"/>
    <mergeCell ref="I13:K13"/>
    <mergeCell ref="I15:K15"/>
    <mergeCell ref="I16:K16"/>
    <mergeCell ref="L16:M16"/>
    <mergeCell ref="N16:O16"/>
    <mergeCell ref="L13:M13"/>
    <mergeCell ref="N13:O13"/>
    <mergeCell ref="I14:K14"/>
    <mergeCell ref="L14:M14"/>
    <mergeCell ref="N14:O14"/>
    <mergeCell ref="L15:M15"/>
    <mergeCell ref="N15:O15"/>
    <mergeCell ref="B15:B16"/>
    <mergeCell ref="B19:B20"/>
    <mergeCell ref="D19:E20"/>
    <mergeCell ref="F19:F20"/>
    <mergeCell ref="G19:G20"/>
    <mergeCell ref="H19:H20"/>
    <mergeCell ref="I19:I20"/>
    <mergeCell ref="C15:D16"/>
    <mergeCell ref="D22:E23"/>
    <mergeCell ref="F22:F23"/>
    <mergeCell ref="G22:G23"/>
    <mergeCell ref="H22:H23"/>
    <mergeCell ref="I22:I23"/>
    <mergeCell ref="D24:E25"/>
    <mergeCell ref="U24:U25"/>
    <mergeCell ref="V24:W25"/>
    <mergeCell ref="Y24:Y25"/>
    <mergeCell ref="Z24:Z25"/>
    <mergeCell ref="AA24:AA25"/>
    <mergeCell ref="AB24:AB25"/>
    <mergeCell ref="H24:H25"/>
    <mergeCell ref="I24:I25"/>
    <mergeCell ref="P24:P25"/>
    <mergeCell ref="Q24:Q25"/>
    <mergeCell ref="R24:R25"/>
    <mergeCell ref="S24:S25"/>
    <mergeCell ref="T24:T25"/>
    <mergeCell ref="Y19:Y20"/>
    <mergeCell ref="Z19:Z20"/>
    <mergeCell ref="AA19:AA20"/>
    <mergeCell ref="AB19:AB20"/>
    <mergeCell ref="C7:D8"/>
    <mergeCell ref="C9:D9"/>
    <mergeCell ref="C10:D10"/>
    <mergeCell ref="C11:D11"/>
    <mergeCell ref="B13:B14"/>
    <mergeCell ref="C13:D14"/>
    <mergeCell ref="B22:B29"/>
    <mergeCell ref="J19:O19"/>
    <mergeCell ref="P19:P20"/>
    <mergeCell ref="Q19:R19"/>
    <mergeCell ref="S19:S20"/>
    <mergeCell ref="T19:T20"/>
    <mergeCell ref="U19:U20"/>
    <mergeCell ref="V19:W20"/>
    <mergeCell ref="Y22:Y23"/>
    <mergeCell ref="Z22:Z23"/>
    <mergeCell ref="AA22:AA23"/>
    <mergeCell ref="AB22:AB23"/>
    <mergeCell ref="P22:P23"/>
    <mergeCell ref="Q22:Q23"/>
    <mergeCell ref="R22:R23"/>
    <mergeCell ref="S22:S23"/>
    <mergeCell ref="T22:T23"/>
    <mergeCell ref="U22:U23"/>
    <mergeCell ref="V22:W23"/>
    <mergeCell ref="Y26:Y27"/>
    <mergeCell ref="Z26:Z27"/>
    <mergeCell ref="AA26:AA27"/>
    <mergeCell ref="AB26:AB27"/>
    <mergeCell ref="Y28:Y29"/>
    <mergeCell ref="Z28:Z29"/>
    <mergeCell ref="AA28:AA29"/>
    <mergeCell ref="AB28:AB29"/>
    <mergeCell ref="B54:B61"/>
    <mergeCell ref="D54:E55"/>
    <mergeCell ref="D56:E57"/>
    <mergeCell ref="D58:E59"/>
    <mergeCell ref="D60:E61"/>
    <mergeCell ref="B62:B69"/>
    <mergeCell ref="B70:B77"/>
    <mergeCell ref="D76:E77"/>
    <mergeCell ref="G76:G77"/>
    <mergeCell ref="H76:H77"/>
    <mergeCell ref="D72:E73"/>
    <mergeCell ref="D74:E75"/>
    <mergeCell ref="F74:F75"/>
    <mergeCell ref="F76:F77"/>
    <mergeCell ref="G74:G75"/>
    <mergeCell ref="H74:H75"/>
    <mergeCell ref="I74:I75"/>
    <mergeCell ref="I76:I77"/>
    <mergeCell ref="G66:G67"/>
    <mergeCell ref="H66:H67"/>
    <mergeCell ref="G72:G73"/>
    <mergeCell ref="G68:G69"/>
    <mergeCell ref="G70:G71"/>
    <mergeCell ref="H68:H69"/>
    <mergeCell ref="I68:I69"/>
    <mergeCell ref="H70:H71"/>
    <mergeCell ref="I70:I71"/>
    <mergeCell ref="D62:E63"/>
    <mergeCell ref="D70:E71"/>
    <mergeCell ref="F70:F71"/>
    <mergeCell ref="F72:F73"/>
    <mergeCell ref="H72:H73"/>
    <mergeCell ref="I72:I73"/>
    <mergeCell ref="I66:I67"/>
    <mergeCell ref="Z74:Z75"/>
    <mergeCell ref="AA74:AA75"/>
    <mergeCell ref="AB74:AB75"/>
    <mergeCell ref="P74:P75"/>
    <mergeCell ref="Q74:Q75"/>
    <mergeCell ref="R74:R75"/>
    <mergeCell ref="S74:S75"/>
    <mergeCell ref="T74:T75"/>
    <mergeCell ref="V74:W75"/>
    <mergeCell ref="G46:G47"/>
    <mergeCell ref="G48:G49"/>
    <mergeCell ref="G50:G51"/>
    <mergeCell ref="F34:F35"/>
    <mergeCell ref="G36:G37"/>
    <mergeCell ref="G38:G39"/>
    <mergeCell ref="G40:G41"/>
    <mergeCell ref="G42:G43"/>
    <mergeCell ref="G44:G45"/>
    <mergeCell ref="G34:G35"/>
    <mergeCell ref="F24:F25"/>
    <mergeCell ref="G24:G25"/>
    <mergeCell ref="D26:E27"/>
    <mergeCell ref="F26:F27"/>
    <mergeCell ref="G26:G27"/>
    <mergeCell ref="H26:H27"/>
    <mergeCell ref="I26:I27"/>
    <mergeCell ref="F30:F31"/>
    <mergeCell ref="G30:G31"/>
    <mergeCell ref="H30:H31"/>
    <mergeCell ref="I30:I31"/>
    <mergeCell ref="D32:E33"/>
    <mergeCell ref="F32:F33"/>
    <mergeCell ref="G32:G33"/>
    <mergeCell ref="H32:H33"/>
    <mergeCell ref="I34:I35"/>
    <mergeCell ref="H36:H37"/>
    <mergeCell ref="I36:I37"/>
    <mergeCell ref="H38:H39"/>
    <mergeCell ref="H40:H41"/>
    <mergeCell ref="I40:I41"/>
    <mergeCell ref="I38:I39"/>
    <mergeCell ref="H34:H35"/>
    <mergeCell ref="H48:H49"/>
    <mergeCell ref="H50:H51"/>
    <mergeCell ref="H42:H43"/>
    <mergeCell ref="I42:I43"/>
    <mergeCell ref="H44:H45"/>
    <mergeCell ref="I44:I45"/>
    <mergeCell ref="H46:H47"/>
    <mergeCell ref="I46:I47"/>
    <mergeCell ref="I48:I49"/>
    <mergeCell ref="I50:I51"/>
    <mergeCell ref="P70:P71"/>
    <mergeCell ref="Q70:Q71"/>
    <mergeCell ref="R70:R71"/>
    <mergeCell ref="S70:S71"/>
    <mergeCell ref="T70:T71"/>
    <mergeCell ref="V70:W71"/>
    <mergeCell ref="P72:P73"/>
    <mergeCell ref="Q72:Q73"/>
    <mergeCell ref="R72:R73"/>
    <mergeCell ref="S72:S73"/>
    <mergeCell ref="T72:T73"/>
    <mergeCell ref="V72:W73"/>
    <mergeCell ref="Z76:Z77"/>
    <mergeCell ref="AA76:AA77"/>
    <mergeCell ref="AB76:AB77"/>
    <mergeCell ref="P76:P77"/>
    <mergeCell ref="Q76:Q77"/>
    <mergeCell ref="R76:R77"/>
    <mergeCell ref="S76:S77"/>
    <mergeCell ref="T76:T77"/>
    <mergeCell ref="V76:W77"/>
    <mergeCell ref="Z78:Z79"/>
    <mergeCell ref="AA78:AA79"/>
    <mergeCell ref="AB78:AB79"/>
    <mergeCell ref="Q78:Q79"/>
    <mergeCell ref="R78:R79"/>
    <mergeCell ref="S78:S79"/>
    <mergeCell ref="T78:T79"/>
    <mergeCell ref="V78:W79"/>
    <mergeCell ref="Z80:Z81"/>
    <mergeCell ref="AA80:AA81"/>
    <mergeCell ref="AB80:AB81"/>
    <mergeCell ref="Q80:Q81"/>
    <mergeCell ref="R80:R81"/>
    <mergeCell ref="S80:S81"/>
    <mergeCell ref="T80:T81"/>
    <mergeCell ref="V80:W81"/>
    <mergeCell ref="Z82:Z83"/>
    <mergeCell ref="AA82:AA83"/>
    <mergeCell ref="AB82:AB83"/>
    <mergeCell ref="Q82:Q83"/>
    <mergeCell ref="R82:R83"/>
    <mergeCell ref="S82:S83"/>
    <mergeCell ref="T82:T83"/>
    <mergeCell ref="V82:W83"/>
    <mergeCell ref="Z84:Z85"/>
    <mergeCell ref="AA84:AA85"/>
    <mergeCell ref="AB84:AB85"/>
    <mergeCell ref="Q84:Q85"/>
    <mergeCell ref="R84:R85"/>
    <mergeCell ref="S84:S85"/>
    <mergeCell ref="T84:T85"/>
    <mergeCell ref="V84:W85"/>
    <mergeCell ref="Z86:Z87"/>
    <mergeCell ref="AA86:AA87"/>
    <mergeCell ref="AB86:AB87"/>
    <mergeCell ref="Q86:Q87"/>
    <mergeCell ref="R86:R87"/>
    <mergeCell ref="S86:S87"/>
    <mergeCell ref="T86:T87"/>
    <mergeCell ref="V86:W87"/>
    <mergeCell ref="D30:E31"/>
    <mergeCell ref="D34:E35"/>
    <mergeCell ref="D28:E29"/>
    <mergeCell ref="F28:F29"/>
    <mergeCell ref="G28:G29"/>
    <mergeCell ref="H28:H29"/>
    <mergeCell ref="I28:I29"/>
    <mergeCell ref="B30:B37"/>
    <mergeCell ref="I32:I33"/>
    <mergeCell ref="D42:E43"/>
    <mergeCell ref="F42:F43"/>
    <mergeCell ref="D44:E45"/>
    <mergeCell ref="F44:F45"/>
    <mergeCell ref="F46:F47"/>
    <mergeCell ref="D48:E49"/>
    <mergeCell ref="F48:F49"/>
    <mergeCell ref="D50:E51"/>
    <mergeCell ref="F50:F51"/>
    <mergeCell ref="D40:E41"/>
    <mergeCell ref="D46:E47"/>
    <mergeCell ref="F62:F63"/>
    <mergeCell ref="F64:F65"/>
    <mergeCell ref="D52:E53"/>
    <mergeCell ref="F52:F53"/>
    <mergeCell ref="F54:F55"/>
    <mergeCell ref="F56:F57"/>
    <mergeCell ref="F58:F59"/>
    <mergeCell ref="F60:F61"/>
    <mergeCell ref="D64:E65"/>
    <mergeCell ref="D66:E67"/>
    <mergeCell ref="F66:F67"/>
    <mergeCell ref="P66:P67"/>
    <mergeCell ref="D68:E69"/>
    <mergeCell ref="F68:F69"/>
    <mergeCell ref="P68:P69"/>
    <mergeCell ref="D36:E37"/>
    <mergeCell ref="F36:F37"/>
    <mergeCell ref="B38:B45"/>
    <mergeCell ref="D38:E39"/>
    <mergeCell ref="F38:F39"/>
    <mergeCell ref="F40:F41"/>
    <mergeCell ref="B46:B53"/>
    <mergeCell ref="D92:E93"/>
    <mergeCell ref="D94:E95"/>
    <mergeCell ref="F94:F95"/>
    <mergeCell ref="F96:F97"/>
    <mergeCell ref="D96:E97"/>
    <mergeCell ref="D98:E99"/>
    <mergeCell ref="F98:F99"/>
    <mergeCell ref="F100:F101"/>
    <mergeCell ref="D102:E103"/>
    <mergeCell ref="D104:E105"/>
    <mergeCell ref="D78:E79"/>
    <mergeCell ref="D84:E85"/>
    <mergeCell ref="B86:B93"/>
    <mergeCell ref="D86:E87"/>
    <mergeCell ref="D88:E89"/>
    <mergeCell ref="D90:E91"/>
    <mergeCell ref="D100:E101"/>
    <mergeCell ref="P78:P79"/>
    <mergeCell ref="P80:P81"/>
    <mergeCell ref="P82:P83"/>
    <mergeCell ref="P84:P85"/>
    <mergeCell ref="P86:P87"/>
    <mergeCell ref="P88:P89"/>
    <mergeCell ref="P90:P91"/>
    <mergeCell ref="P108:P109"/>
    <mergeCell ref="Q108:Q109"/>
    <mergeCell ref="R108:R109"/>
    <mergeCell ref="S108:S109"/>
    <mergeCell ref="T108:T109"/>
    <mergeCell ref="P92:P93"/>
    <mergeCell ref="P94:P95"/>
    <mergeCell ref="P96:P97"/>
    <mergeCell ref="P98:P99"/>
    <mergeCell ref="P100:P101"/>
    <mergeCell ref="P102:P103"/>
    <mergeCell ref="P104:P105"/>
    <mergeCell ref="F102:F103"/>
    <mergeCell ref="F104:F105"/>
    <mergeCell ref="D106:E107"/>
    <mergeCell ref="F106:F107"/>
    <mergeCell ref="Z106:Z107"/>
    <mergeCell ref="AA106:AA107"/>
    <mergeCell ref="AB106:AB107"/>
    <mergeCell ref="Z108:Z109"/>
    <mergeCell ref="AA108:AA109"/>
    <mergeCell ref="AB108:AB109"/>
    <mergeCell ref="P106:P107"/>
    <mergeCell ref="Q106:Q107"/>
    <mergeCell ref="R106:R107"/>
    <mergeCell ref="S106:S107"/>
    <mergeCell ref="T106:T107"/>
    <mergeCell ref="V106:W107"/>
  </mergeCells>
  <conditionalFormatting sqref="H22:H117 Q30:R31 Q36:R117">
    <cfRule type="beginsWith" dxfId="0" priority="1" operator="beginsWith" text="D">
      <formula>LEFT((H22),LEN("D"))=("D")</formula>
    </cfRule>
  </conditionalFormatting>
  <conditionalFormatting sqref="H22:H117 Q30:R31 Q36:R117">
    <cfRule type="beginsWith" dxfId="1" priority="2" operator="beginsWith" text="M">
      <formula>LEFT((H22),LEN("M"))=("M")</formula>
    </cfRule>
  </conditionalFormatting>
  <conditionalFormatting sqref="H22:H117 Q30:R31 Q36:R117">
    <cfRule type="beginsWith" dxfId="2" priority="3" operator="beginsWith" text="S">
      <formula>LEFT((H22),LEN("S"))=("S")</formula>
    </cfRule>
  </conditionalFormatting>
  <conditionalFormatting sqref="G22:H117">
    <cfRule type="beginsWith" dxfId="3" priority="4" operator="beginsWith" text="F">
      <formula>LEFT((G22),LEN("F"))=("F")</formula>
    </cfRule>
  </conditionalFormatting>
  <conditionalFormatting sqref="G22:H117">
    <cfRule type="beginsWith" dxfId="4" priority="5" operator="beginsWith" text="I">
      <formula>LEFT((G22),LEN("I"))=("I")</formula>
    </cfRule>
  </conditionalFormatting>
  <conditionalFormatting sqref="G22:H117">
    <cfRule type="beginsWith" dxfId="5" priority="6" operator="beginsWith" text="P">
      <formula>LEFT((G22),LEN("P"))=("P")</formula>
    </cfRule>
  </conditionalFormatting>
  <conditionalFormatting sqref="G22:H117">
    <cfRule type="beginsWith" dxfId="6" priority="7" operator="beginsWith" text="R">
      <formula>LEFT((G22),LEN("R"))=("R")</formula>
    </cfRule>
  </conditionalFormatting>
  <conditionalFormatting sqref="G22:H117">
    <cfRule type="beginsWith" dxfId="7" priority="8" operator="beginsWith" text="D">
      <formula>LEFT((G22),LEN("D"))=("D")</formula>
    </cfRule>
  </conditionalFormatting>
  <dataValidations>
    <dataValidation type="list" allowBlank="1" sqref="H22 H24 H26 H28 H30 H32 H34 H36 H38 H40 H42 H44 H46 H48 H50 H52 H54 H56 H58 H60 H62 H64 H66 H68 H70 H72 H74 H76 H78 H80 H82 H84 H86 H88 H90 H92 H94 H96 H98 H100 H102 H104 H106 H108 H110 H112 H114 H116">
      <formula1>"DEFICIT,MAINTENANCE,SURPLUS"</formula1>
    </dataValidation>
    <dataValidation type="list" allowBlank="1" sqref="J22:J117">
      <formula1>"TRAINING,REST,HIGH,MODERATE"</formula1>
    </dataValidation>
    <dataValidation type="list" allowBlank="1" sqref="C12">
      <formula1>"MEAL PLAN,MACROS"</formula1>
    </dataValidation>
    <dataValidation type="list" allowBlank="1" sqref="G22 G24 G26 G28 G30 G32 G34 G36 G38 G40 G42 G44 G46 G48 G50 G52 G54 G56 G58 G60 G62 G64 G66 G68 G70 G72 G74 G76 G78 G80 G82 G84 G86 G88 G90 G92 G94 G96 G98 G100 G102 G104 G106 G108 G110 G112 G114 G116">
      <formula1>"PRIME,FAT LOSS,RECOVERY,IMPROVEMENT,DIET BREAK,PREP"</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hidden="1" min="1" max="1" width="12.63"/>
    <col customWidth="1" min="3" max="4" width="25.13"/>
    <col customWidth="1" min="5" max="6" width="12.63"/>
  </cols>
  <sheetData>
    <row r="1" ht="30.0" customHeight="1">
      <c r="A1" s="117"/>
      <c r="B1" s="118"/>
      <c r="C1" s="118"/>
      <c r="D1" s="118"/>
      <c r="E1" s="11"/>
      <c r="G1" s="119"/>
    </row>
    <row r="2" ht="30.0" customHeight="1">
      <c r="A2" s="117"/>
      <c r="B2" s="118"/>
      <c r="C2" s="120" t="s">
        <v>47</v>
      </c>
      <c r="D2" s="121" t="str">
        <f>'Coaching Roadmap'!C5</f>
        <v>Meshal Alawein</v>
      </c>
      <c r="G2" s="119"/>
    </row>
    <row r="3" ht="30.0" customHeight="1">
      <c r="A3" s="117"/>
      <c r="B3" s="118"/>
      <c r="C3" s="122" t="s">
        <v>50</v>
      </c>
      <c r="D3" s="123">
        <f>today()</f>
        <v>45759</v>
      </c>
      <c r="G3" s="119"/>
    </row>
    <row r="4" ht="30.0" customHeight="1">
      <c r="A4" s="117"/>
      <c r="B4" s="118"/>
      <c r="C4" s="118"/>
      <c r="D4" s="118"/>
      <c r="G4" s="119"/>
    </row>
    <row r="5">
      <c r="A5" s="124" t="s">
        <v>103</v>
      </c>
      <c r="B5" s="125"/>
      <c r="C5" s="126" t="s">
        <v>104</v>
      </c>
      <c r="D5" s="126" t="s">
        <v>105</v>
      </c>
      <c r="E5" s="127" t="s">
        <v>106</v>
      </c>
      <c r="F5" s="127" t="s">
        <v>107</v>
      </c>
      <c r="G5" s="119"/>
    </row>
    <row r="6">
      <c r="A6" s="124">
        <v>1.0</v>
      </c>
      <c r="B6" s="125"/>
      <c r="C6" s="128"/>
      <c r="D6" s="129"/>
      <c r="E6" s="130" t="str">
        <f t="shared" ref="E6:E38" si="1">IF(F6="","",ROUNDDOWN(F6/7))</f>
        <v/>
      </c>
      <c r="F6" s="130" t="str">
        <f t="shared" ref="F6:F38" si="2">IF(D6="","",DATEDIF($D$3,$D6,"D"))</f>
        <v/>
      </c>
      <c r="G6" s="119"/>
    </row>
    <row r="7">
      <c r="A7" s="124">
        <v>2.0</v>
      </c>
      <c r="B7" s="125"/>
      <c r="C7" s="128"/>
      <c r="D7" s="131"/>
      <c r="E7" s="130" t="str">
        <f t="shared" si="1"/>
        <v/>
      </c>
      <c r="F7" s="130" t="str">
        <f t="shared" si="2"/>
        <v/>
      </c>
      <c r="G7" s="119"/>
    </row>
    <row r="8">
      <c r="A8" s="124">
        <v>3.0</v>
      </c>
      <c r="B8" s="125"/>
      <c r="C8" s="132"/>
      <c r="D8" s="129"/>
      <c r="E8" s="130" t="str">
        <f t="shared" si="1"/>
        <v/>
      </c>
      <c r="F8" s="130" t="str">
        <f t="shared" si="2"/>
        <v/>
      </c>
      <c r="G8" s="119"/>
    </row>
    <row r="9">
      <c r="A9" s="124">
        <v>4.0</v>
      </c>
      <c r="B9" s="125"/>
      <c r="C9" s="132"/>
      <c r="D9" s="129"/>
      <c r="E9" s="130" t="str">
        <f t="shared" si="1"/>
        <v/>
      </c>
      <c r="F9" s="130" t="str">
        <f t="shared" si="2"/>
        <v/>
      </c>
      <c r="G9" s="119"/>
    </row>
    <row r="10">
      <c r="A10" s="124">
        <v>5.0</v>
      </c>
      <c r="B10" s="125"/>
      <c r="C10" s="132"/>
      <c r="D10" s="129"/>
      <c r="E10" s="130" t="str">
        <f t="shared" si="1"/>
        <v/>
      </c>
      <c r="F10" s="130" t="str">
        <f t="shared" si="2"/>
        <v/>
      </c>
      <c r="G10" s="119"/>
    </row>
    <row r="11">
      <c r="A11" s="124">
        <v>6.0</v>
      </c>
      <c r="B11" s="125"/>
      <c r="C11" s="132"/>
      <c r="D11" s="129"/>
      <c r="E11" s="130" t="str">
        <f t="shared" si="1"/>
        <v/>
      </c>
      <c r="F11" s="130" t="str">
        <f t="shared" si="2"/>
        <v/>
      </c>
      <c r="G11" s="119"/>
    </row>
    <row r="12">
      <c r="A12" s="124">
        <v>7.0</v>
      </c>
      <c r="B12" s="125"/>
      <c r="C12" s="132"/>
      <c r="D12" s="129"/>
      <c r="E12" s="130" t="str">
        <f t="shared" si="1"/>
        <v/>
      </c>
      <c r="F12" s="130" t="str">
        <f t="shared" si="2"/>
        <v/>
      </c>
      <c r="G12" s="119"/>
    </row>
    <row r="13">
      <c r="A13" s="124">
        <v>8.0</v>
      </c>
      <c r="B13" s="125"/>
      <c r="C13" s="132"/>
      <c r="D13" s="129"/>
      <c r="E13" s="130" t="str">
        <f t="shared" si="1"/>
        <v/>
      </c>
      <c r="F13" s="130" t="str">
        <f t="shared" si="2"/>
        <v/>
      </c>
      <c r="G13" s="119"/>
    </row>
    <row r="14">
      <c r="A14" s="124">
        <v>9.0</v>
      </c>
      <c r="B14" s="125"/>
      <c r="C14" s="132"/>
      <c r="D14" s="129"/>
      <c r="E14" s="130" t="str">
        <f t="shared" si="1"/>
        <v/>
      </c>
      <c r="F14" s="130" t="str">
        <f t="shared" si="2"/>
        <v/>
      </c>
      <c r="G14" s="119"/>
    </row>
    <row r="15">
      <c r="A15" s="124">
        <v>10.0</v>
      </c>
      <c r="B15" s="125"/>
      <c r="C15" s="132"/>
      <c r="D15" s="129"/>
      <c r="E15" s="130" t="str">
        <f t="shared" si="1"/>
        <v/>
      </c>
      <c r="F15" s="130" t="str">
        <f t="shared" si="2"/>
        <v/>
      </c>
      <c r="G15" s="119"/>
    </row>
    <row r="16">
      <c r="A16" s="124">
        <v>11.0</v>
      </c>
      <c r="B16" s="125"/>
      <c r="C16" s="132"/>
      <c r="D16" s="129"/>
      <c r="E16" s="130" t="str">
        <f t="shared" si="1"/>
        <v/>
      </c>
      <c r="F16" s="130" t="str">
        <f t="shared" si="2"/>
        <v/>
      </c>
      <c r="G16" s="119"/>
    </row>
    <row r="17">
      <c r="A17" s="124">
        <v>12.0</v>
      </c>
      <c r="B17" s="125"/>
      <c r="C17" s="132"/>
      <c r="D17" s="129"/>
      <c r="E17" s="130" t="str">
        <f t="shared" si="1"/>
        <v/>
      </c>
      <c r="F17" s="130" t="str">
        <f t="shared" si="2"/>
        <v/>
      </c>
      <c r="G17" s="119"/>
    </row>
    <row r="18">
      <c r="A18" s="124">
        <v>13.0</v>
      </c>
      <c r="B18" s="125"/>
      <c r="C18" s="132"/>
      <c r="D18" s="129"/>
      <c r="E18" s="130" t="str">
        <f t="shared" si="1"/>
        <v/>
      </c>
      <c r="F18" s="130" t="str">
        <f t="shared" si="2"/>
        <v/>
      </c>
      <c r="G18" s="119"/>
    </row>
    <row r="19">
      <c r="A19" s="124">
        <v>14.0</v>
      </c>
      <c r="B19" s="125"/>
      <c r="C19" s="132"/>
      <c r="D19" s="129"/>
      <c r="E19" s="130" t="str">
        <f t="shared" si="1"/>
        <v/>
      </c>
      <c r="F19" s="130" t="str">
        <f t="shared" si="2"/>
        <v/>
      </c>
      <c r="G19" s="119"/>
    </row>
    <row r="20">
      <c r="A20" s="124">
        <v>15.0</v>
      </c>
      <c r="B20" s="125"/>
      <c r="C20" s="132"/>
      <c r="D20" s="129"/>
      <c r="E20" s="130" t="str">
        <f t="shared" si="1"/>
        <v/>
      </c>
      <c r="F20" s="130" t="str">
        <f t="shared" si="2"/>
        <v/>
      </c>
      <c r="G20" s="119"/>
    </row>
    <row r="21">
      <c r="A21" s="124">
        <v>16.0</v>
      </c>
      <c r="B21" s="125"/>
      <c r="C21" s="132"/>
      <c r="D21" s="129"/>
      <c r="E21" s="130" t="str">
        <f t="shared" si="1"/>
        <v/>
      </c>
      <c r="F21" s="130" t="str">
        <f t="shared" si="2"/>
        <v/>
      </c>
      <c r="G21" s="119"/>
    </row>
    <row r="22">
      <c r="A22" s="124">
        <v>17.0</v>
      </c>
      <c r="B22" s="125"/>
      <c r="C22" s="132"/>
      <c r="D22" s="129"/>
      <c r="E22" s="130" t="str">
        <f t="shared" si="1"/>
        <v/>
      </c>
      <c r="F22" s="130" t="str">
        <f t="shared" si="2"/>
        <v/>
      </c>
      <c r="G22" s="119"/>
    </row>
    <row r="23">
      <c r="A23" s="124">
        <v>18.0</v>
      </c>
      <c r="B23" s="125"/>
      <c r="C23" s="132"/>
      <c r="D23" s="129"/>
      <c r="E23" s="130" t="str">
        <f t="shared" si="1"/>
        <v/>
      </c>
      <c r="F23" s="130" t="str">
        <f t="shared" si="2"/>
        <v/>
      </c>
      <c r="G23" s="119"/>
    </row>
    <row r="24">
      <c r="A24" s="124">
        <v>19.0</v>
      </c>
      <c r="B24" s="125"/>
      <c r="C24" s="132"/>
      <c r="D24" s="129"/>
      <c r="E24" s="130" t="str">
        <f t="shared" si="1"/>
        <v/>
      </c>
      <c r="F24" s="130" t="str">
        <f t="shared" si="2"/>
        <v/>
      </c>
      <c r="G24" s="119"/>
    </row>
    <row r="25">
      <c r="A25" s="124">
        <v>20.0</v>
      </c>
      <c r="B25" s="125"/>
      <c r="C25" s="132"/>
      <c r="D25" s="129"/>
      <c r="E25" s="130" t="str">
        <f t="shared" si="1"/>
        <v/>
      </c>
      <c r="F25" s="130" t="str">
        <f t="shared" si="2"/>
        <v/>
      </c>
      <c r="G25" s="119"/>
    </row>
    <row r="26">
      <c r="A26" s="124">
        <v>21.0</v>
      </c>
      <c r="B26" s="125"/>
      <c r="C26" s="132"/>
      <c r="D26" s="129"/>
      <c r="E26" s="130" t="str">
        <f t="shared" si="1"/>
        <v/>
      </c>
      <c r="F26" s="130" t="str">
        <f t="shared" si="2"/>
        <v/>
      </c>
      <c r="G26" s="119"/>
    </row>
    <row r="27">
      <c r="A27" s="124">
        <v>22.0</v>
      </c>
      <c r="B27" s="125"/>
      <c r="C27" s="132"/>
      <c r="D27" s="129"/>
      <c r="E27" s="130" t="str">
        <f t="shared" si="1"/>
        <v/>
      </c>
      <c r="F27" s="130" t="str">
        <f t="shared" si="2"/>
        <v/>
      </c>
      <c r="G27" s="119"/>
    </row>
    <row r="28">
      <c r="A28" s="124">
        <v>23.0</v>
      </c>
      <c r="B28" s="125"/>
      <c r="C28" s="132"/>
      <c r="D28" s="129"/>
      <c r="E28" s="130" t="str">
        <f t="shared" si="1"/>
        <v/>
      </c>
      <c r="F28" s="130" t="str">
        <f t="shared" si="2"/>
        <v/>
      </c>
      <c r="G28" s="119"/>
    </row>
    <row r="29">
      <c r="A29" s="124">
        <v>24.0</v>
      </c>
      <c r="B29" s="125"/>
      <c r="C29" s="132"/>
      <c r="D29" s="129"/>
      <c r="E29" s="130" t="str">
        <f t="shared" si="1"/>
        <v/>
      </c>
      <c r="F29" s="130" t="str">
        <f t="shared" si="2"/>
        <v/>
      </c>
      <c r="G29" s="119"/>
    </row>
    <row r="30">
      <c r="A30" s="124">
        <v>25.0</v>
      </c>
      <c r="B30" s="125"/>
      <c r="C30" s="132"/>
      <c r="D30" s="129"/>
      <c r="E30" s="130" t="str">
        <f t="shared" si="1"/>
        <v/>
      </c>
      <c r="F30" s="130" t="str">
        <f t="shared" si="2"/>
        <v/>
      </c>
      <c r="G30" s="119"/>
    </row>
    <row r="31">
      <c r="A31" s="124">
        <v>26.0</v>
      </c>
      <c r="B31" s="125"/>
      <c r="C31" s="132"/>
      <c r="D31" s="129"/>
      <c r="E31" s="130" t="str">
        <f t="shared" si="1"/>
        <v/>
      </c>
      <c r="F31" s="130" t="str">
        <f t="shared" si="2"/>
        <v/>
      </c>
      <c r="G31" s="119"/>
    </row>
    <row r="32">
      <c r="A32" s="124">
        <v>27.0</v>
      </c>
      <c r="B32" s="125"/>
      <c r="C32" s="132"/>
      <c r="D32" s="129"/>
      <c r="E32" s="130" t="str">
        <f t="shared" si="1"/>
        <v/>
      </c>
      <c r="F32" s="130" t="str">
        <f t="shared" si="2"/>
        <v/>
      </c>
      <c r="G32" s="119"/>
    </row>
    <row r="33">
      <c r="A33" s="124">
        <v>28.0</v>
      </c>
      <c r="B33" s="125"/>
      <c r="C33" s="132"/>
      <c r="D33" s="129"/>
      <c r="E33" s="130" t="str">
        <f t="shared" si="1"/>
        <v/>
      </c>
      <c r="F33" s="130" t="str">
        <f t="shared" si="2"/>
        <v/>
      </c>
      <c r="G33" s="119"/>
    </row>
    <row r="34">
      <c r="A34" s="124">
        <v>29.0</v>
      </c>
      <c r="B34" s="125"/>
      <c r="C34" s="132"/>
      <c r="D34" s="129"/>
      <c r="E34" s="130" t="str">
        <f t="shared" si="1"/>
        <v/>
      </c>
      <c r="F34" s="130" t="str">
        <f t="shared" si="2"/>
        <v/>
      </c>
      <c r="G34" s="119"/>
    </row>
    <row r="35">
      <c r="A35" s="124">
        <v>30.0</v>
      </c>
      <c r="B35" s="125"/>
      <c r="C35" s="132"/>
      <c r="D35" s="129"/>
      <c r="E35" s="130" t="str">
        <f t="shared" si="1"/>
        <v/>
      </c>
      <c r="F35" s="130" t="str">
        <f t="shared" si="2"/>
        <v/>
      </c>
      <c r="G35" s="119"/>
    </row>
    <row r="36">
      <c r="A36" s="124">
        <v>31.0</v>
      </c>
      <c r="B36" s="125"/>
      <c r="C36" s="132"/>
      <c r="D36" s="129"/>
      <c r="E36" s="130" t="str">
        <f t="shared" si="1"/>
        <v/>
      </c>
      <c r="F36" s="130" t="str">
        <f t="shared" si="2"/>
        <v/>
      </c>
      <c r="G36" s="119"/>
    </row>
    <row r="37">
      <c r="A37" s="124">
        <v>32.0</v>
      </c>
      <c r="B37" s="125"/>
      <c r="C37" s="132"/>
      <c r="D37" s="129"/>
      <c r="E37" s="130" t="str">
        <f t="shared" si="1"/>
        <v/>
      </c>
      <c r="F37" s="130" t="str">
        <f t="shared" si="2"/>
        <v/>
      </c>
      <c r="G37" s="119"/>
    </row>
    <row r="38">
      <c r="A38" s="124">
        <v>33.0</v>
      </c>
      <c r="B38" s="125"/>
      <c r="C38" s="132"/>
      <c r="D38" s="129"/>
      <c r="E38" s="130" t="str">
        <f t="shared" si="1"/>
        <v/>
      </c>
      <c r="F38" s="130" t="str">
        <f t="shared" si="2"/>
        <v/>
      </c>
      <c r="G38" s="119"/>
    </row>
    <row r="39">
      <c r="A39" s="124">
        <v>34.0</v>
      </c>
      <c r="B39" s="125"/>
      <c r="C39" s="119"/>
      <c r="D39" s="119"/>
      <c r="E39" s="119"/>
      <c r="F39" s="119"/>
      <c r="G39" s="119"/>
    </row>
  </sheetData>
  <mergeCells count="1">
    <mergeCell ref="E1:F4"/>
  </mergeCells>
  <dataValidations>
    <dataValidation type="custom" allowBlank="1" showDropDown="1" sqref="D6:D38">
      <formula1>OR(NOT(ISERROR(DATEVALUE(D6))), AND(ISNUMBER(D6), LEFT(CELL("format", D6))="D"))</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0EFFB"/>
    <outlinePr summaryBelow="0" summaryRight="0"/>
  </sheetPr>
  <sheetViews>
    <sheetView showGridLines="0" workbookViewId="0">
      <pane ySplit="7.0" topLeftCell="A8" activePane="bottomLeft" state="frozen"/>
      <selection activeCell="B9" sqref="B9" pane="bottomLeft"/>
    </sheetView>
  </sheetViews>
  <sheetFormatPr customHeight="1" defaultColWidth="12.63" defaultRowHeight="15.75"/>
  <cols>
    <col customWidth="1" min="1" max="1" width="6.38"/>
    <col customWidth="1" min="2" max="2" width="31.38"/>
    <col customWidth="1" min="3" max="3" width="2.63"/>
    <col customWidth="1" min="4" max="4" width="31.38"/>
    <col customWidth="1" min="5" max="5" width="2.63"/>
    <col customWidth="1" min="6" max="6" width="31.38"/>
    <col customWidth="1" min="7" max="7" width="2.63"/>
    <col customWidth="1" min="8" max="8" width="31.38"/>
    <col customWidth="1" min="9" max="9" width="2.63"/>
    <col customWidth="1" min="10" max="10" width="31.38"/>
    <col customWidth="1" min="11" max="11" width="2.63"/>
  </cols>
  <sheetData>
    <row r="1" ht="22.5" customHeight="1">
      <c r="A1" s="133"/>
      <c r="B1" s="133"/>
      <c r="C1" s="133"/>
      <c r="D1" s="133"/>
      <c r="E1" s="133"/>
      <c r="F1" s="133"/>
      <c r="G1" s="133"/>
      <c r="H1" s="133"/>
      <c r="I1" s="133"/>
      <c r="J1" s="133"/>
      <c r="K1" s="133"/>
    </row>
    <row r="2" ht="30.0" customHeight="1">
      <c r="A2" s="134"/>
      <c r="B2" s="11"/>
      <c r="C2" s="135"/>
      <c r="D2" s="12" t="s">
        <v>108</v>
      </c>
      <c r="K2" s="133"/>
    </row>
    <row r="3" ht="30.0" customHeight="1">
      <c r="A3" s="134"/>
      <c r="C3" s="135"/>
      <c r="K3" s="133"/>
    </row>
    <row r="4" ht="30.0" customHeight="1">
      <c r="A4" s="134"/>
      <c r="C4" s="135"/>
      <c r="K4" s="133"/>
    </row>
    <row r="5" ht="30.0" customHeight="1">
      <c r="A5" s="134"/>
      <c r="C5" s="135"/>
      <c r="K5" s="133"/>
    </row>
    <row r="6" ht="30.0" customHeight="1">
      <c r="A6" s="134"/>
      <c r="B6" s="135"/>
      <c r="C6" s="135"/>
      <c r="K6" s="133"/>
    </row>
    <row r="7" ht="15.0" customHeight="1">
      <c r="A7" s="133"/>
      <c r="B7" s="133"/>
      <c r="C7" s="133"/>
      <c r="D7" s="133"/>
      <c r="E7" s="133"/>
      <c r="F7" s="133"/>
      <c r="G7" s="133"/>
      <c r="H7" s="133"/>
      <c r="I7" s="133"/>
      <c r="J7" s="133"/>
      <c r="K7" s="133"/>
    </row>
    <row r="8" ht="37.5" customHeight="1">
      <c r="A8" s="27"/>
      <c r="B8" s="27"/>
      <c r="C8" s="27"/>
      <c r="D8" s="27"/>
      <c r="E8" s="27"/>
      <c r="F8" s="27"/>
      <c r="G8" s="27"/>
      <c r="H8" s="27"/>
      <c r="I8" s="27"/>
      <c r="J8" s="27"/>
      <c r="K8" s="27"/>
    </row>
    <row r="9" ht="37.5" customHeight="1">
      <c r="A9" s="136"/>
      <c r="B9" s="137" t="s">
        <v>109</v>
      </c>
      <c r="C9" s="27"/>
      <c r="D9" s="137" t="s">
        <v>110</v>
      </c>
      <c r="E9" s="27"/>
      <c r="F9" s="137" t="s">
        <v>111</v>
      </c>
      <c r="G9" s="27"/>
      <c r="H9" s="137" t="s">
        <v>112</v>
      </c>
      <c r="I9" s="27"/>
      <c r="J9" s="137" t="s">
        <v>113</v>
      </c>
      <c r="K9" s="136"/>
    </row>
    <row r="10" ht="37.5" customHeight="1">
      <c r="A10" s="27"/>
      <c r="B10" s="138"/>
      <c r="C10" s="27"/>
      <c r="D10" s="138"/>
      <c r="E10" s="27"/>
      <c r="F10" s="138"/>
      <c r="G10" s="27"/>
      <c r="H10" s="138"/>
      <c r="I10" s="27"/>
      <c r="J10" s="138"/>
      <c r="K10" s="27"/>
    </row>
    <row r="11" ht="37.5" customHeight="1">
      <c r="A11" s="27"/>
      <c r="B11" s="89"/>
      <c r="C11" s="27"/>
      <c r="D11" s="89"/>
      <c r="E11" s="27"/>
      <c r="F11" s="89"/>
      <c r="G11" s="27"/>
      <c r="H11" s="89"/>
      <c r="I11" s="27"/>
      <c r="J11" s="89"/>
      <c r="K11" s="27"/>
    </row>
    <row r="12" ht="93.0" customHeight="1">
      <c r="A12" s="27"/>
      <c r="B12" s="89"/>
      <c r="C12" s="27"/>
      <c r="D12" s="89"/>
      <c r="E12" s="27"/>
      <c r="F12" s="89"/>
      <c r="G12" s="27"/>
      <c r="H12" s="89"/>
      <c r="I12" s="27"/>
      <c r="J12" s="89"/>
      <c r="K12" s="27"/>
    </row>
    <row r="13" ht="113.25" customHeight="1">
      <c r="A13" s="27"/>
      <c r="B13" s="89"/>
      <c r="C13" s="27"/>
      <c r="D13" s="89"/>
      <c r="E13" s="27"/>
      <c r="F13" s="89"/>
      <c r="G13" s="27"/>
      <c r="H13" s="89"/>
      <c r="I13" s="27"/>
      <c r="J13" s="89"/>
      <c r="K13" s="27"/>
    </row>
    <row r="14" ht="37.5" customHeight="1">
      <c r="A14" s="27"/>
      <c r="B14" s="89"/>
      <c r="C14" s="27"/>
      <c r="D14" s="89"/>
      <c r="E14" s="27"/>
      <c r="F14" s="89"/>
      <c r="G14" s="27"/>
      <c r="H14" s="89"/>
      <c r="I14" s="27"/>
      <c r="J14" s="89"/>
      <c r="K14" s="27"/>
    </row>
    <row r="15" ht="37.5" customHeight="1">
      <c r="A15" s="27"/>
      <c r="B15" s="34"/>
      <c r="C15" s="27"/>
      <c r="D15" s="34"/>
      <c r="E15" s="27"/>
      <c r="F15" s="34"/>
      <c r="G15" s="27"/>
      <c r="H15" s="34"/>
      <c r="I15" s="27"/>
      <c r="J15" s="34"/>
      <c r="K15" s="27"/>
    </row>
    <row r="16" ht="37.5" customHeight="1">
      <c r="A16" s="27"/>
      <c r="B16" s="139"/>
      <c r="C16" s="27"/>
      <c r="D16" s="139"/>
      <c r="E16" s="27"/>
      <c r="F16" s="139"/>
      <c r="G16" s="27"/>
      <c r="H16" s="139"/>
      <c r="I16" s="27"/>
      <c r="J16" s="139"/>
      <c r="K16" s="27"/>
    </row>
    <row r="17" ht="37.5" customHeight="1">
      <c r="A17" s="27"/>
      <c r="B17" s="140" t="s">
        <v>108</v>
      </c>
      <c r="C17" s="68"/>
      <c r="D17" s="44"/>
      <c r="E17" s="27"/>
      <c r="F17" s="141" t="s">
        <v>114</v>
      </c>
      <c r="G17" s="68"/>
      <c r="H17" s="68"/>
      <c r="I17" s="68"/>
      <c r="J17" s="44"/>
      <c r="K17" s="27"/>
    </row>
    <row r="18" ht="22.5" customHeight="1">
      <c r="A18" s="27"/>
      <c r="B18" s="142" t="s">
        <v>115</v>
      </c>
      <c r="C18" s="44"/>
      <c r="D18" s="143" t="s">
        <v>116</v>
      </c>
      <c r="E18" s="27"/>
      <c r="F18" s="144" t="s">
        <v>117</v>
      </c>
      <c r="G18" s="2"/>
      <c r="H18" s="2"/>
      <c r="I18" s="2"/>
      <c r="J18" s="3"/>
      <c r="K18" s="27"/>
    </row>
    <row r="19" ht="22.5" customHeight="1">
      <c r="A19" s="27"/>
      <c r="B19" s="142" t="s">
        <v>118</v>
      </c>
      <c r="C19" s="44"/>
      <c r="D19" s="143" t="s">
        <v>116</v>
      </c>
      <c r="E19" s="27"/>
      <c r="F19" s="4"/>
      <c r="J19" s="5"/>
      <c r="K19" s="27"/>
    </row>
    <row r="20" ht="22.5" customHeight="1">
      <c r="A20" s="27"/>
      <c r="B20" s="142" t="s">
        <v>119</v>
      </c>
      <c r="C20" s="44"/>
      <c r="D20" s="143" t="s">
        <v>120</v>
      </c>
      <c r="E20" s="27"/>
      <c r="F20" s="4"/>
      <c r="J20" s="5"/>
      <c r="K20" s="27"/>
    </row>
    <row r="21" ht="22.5" customHeight="1">
      <c r="A21" s="27"/>
      <c r="B21" s="142" t="s">
        <v>121</v>
      </c>
      <c r="C21" s="44"/>
      <c r="D21" s="143" t="s">
        <v>122</v>
      </c>
      <c r="E21" s="27"/>
      <c r="F21" s="4"/>
      <c r="J21" s="5"/>
      <c r="K21" s="27"/>
    </row>
    <row r="22" ht="22.5" customHeight="1">
      <c r="A22" s="27"/>
      <c r="B22" s="142" t="s">
        <v>123</v>
      </c>
      <c r="C22" s="44"/>
      <c r="D22" s="145" t="s">
        <v>122</v>
      </c>
      <c r="E22" s="27"/>
      <c r="F22" s="4"/>
      <c r="J22" s="5"/>
      <c r="K22" s="27"/>
    </row>
    <row r="23" ht="22.5" customHeight="1">
      <c r="A23" s="27"/>
      <c r="B23" s="142" t="s">
        <v>111</v>
      </c>
      <c r="C23" s="44"/>
      <c r="D23" s="145" t="s">
        <v>116</v>
      </c>
      <c r="E23" s="27"/>
      <c r="F23" s="4"/>
      <c r="J23" s="5"/>
      <c r="K23" s="27"/>
    </row>
    <row r="24" ht="22.5" customHeight="1">
      <c r="A24" s="27"/>
      <c r="B24" s="142" t="s">
        <v>124</v>
      </c>
      <c r="C24" s="44"/>
      <c r="D24" s="145" t="s">
        <v>122</v>
      </c>
      <c r="E24" s="27"/>
      <c r="F24" s="4"/>
      <c r="J24" s="5"/>
      <c r="K24" s="27"/>
    </row>
    <row r="25" ht="22.5" customHeight="1">
      <c r="A25" s="27"/>
      <c r="B25" s="142" t="s">
        <v>125</v>
      </c>
      <c r="C25" s="44"/>
      <c r="D25" s="145" t="s">
        <v>122</v>
      </c>
      <c r="E25" s="27"/>
      <c r="F25" s="4"/>
      <c r="J25" s="5"/>
      <c r="K25" s="27"/>
    </row>
    <row r="26" ht="22.5" customHeight="1">
      <c r="A26" s="27"/>
      <c r="B26" s="142" t="s">
        <v>126</v>
      </c>
      <c r="C26" s="44"/>
      <c r="D26" s="145" t="s">
        <v>122</v>
      </c>
      <c r="E26" s="27"/>
      <c r="F26" s="4"/>
      <c r="J26" s="5"/>
      <c r="K26" s="27"/>
    </row>
    <row r="27" ht="22.5" customHeight="1">
      <c r="A27" s="27"/>
      <c r="B27" s="142" t="s">
        <v>127</v>
      </c>
      <c r="C27" s="44"/>
      <c r="D27" s="145" t="s">
        <v>122</v>
      </c>
      <c r="E27" s="27"/>
      <c r="F27" s="4"/>
      <c r="J27" s="5"/>
      <c r="K27" s="27"/>
    </row>
    <row r="28" ht="22.5" customHeight="1">
      <c r="A28" s="27"/>
      <c r="B28" s="142" t="s">
        <v>128</v>
      </c>
      <c r="C28" s="44"/>
      <c r="D28" s="145" t="s">
        <v>120</v>
      </c>
      <c r="E28" s="27"/>
      <c r="F28" s="4"/>
      <c r="J28" s="5"/>
      <c r="K28" s="27"/>
    </row>
    <row r="29" ht="22.5" customHeight="1">
      <c r="A29" s="27"/>
      <c r="B29" s="142" t="s">
        <v>129</v>
      </c>
      <c r="C29" s="44"/>
      <c r="D29" s="145" t="s">
        <v>122</v>
      </c>
      <c r="E29" s="27"/>
      <c r="F29" s="6"/>
      <c r="G29" s="7"/>
      <c r="H29" s="7"/>
      <c r="I29" s="7"/>
      <c r="J29" s="8"/>
      <c r="K29" s="27"/>
    </row>
    <row r="30" ht="22.5" customHeight="1">
      <c r="A30" s="27"/>
      <c r="B30" s="27"/>
      <c r="C30" s="27"/>
      <c r="D30" s="27"/>
      <c r="E30" s="27"/>
      <c r="F30" s="27"/>
      <c r="G30" s="27"/>
      <c r="H30" s="27"/>
      <c r="I30" s="27"/>
      <c r="J30" s="27"/>
      <c r="K30" s="27"/>
    </row>
  </sheetData>
  <mergeCells count="22">
    <mergeCell ref="B2:B5"/>
    <mergeCell ref="D2:J6"/>
    <mergeCell ref="B10:B15"/>
    <mergeCell ref="D10:D15"/>
    <mergeCell ref="F10:F15"/>
    <mergeCell ref="H10:H15"/>
    <mergeCell ref="J10:J15"/>
    <mergeCell ref="B22:C22"/>
    <mergeCell ref="B23:C23"/>
    <mergeCell ref="B24:C24"/>
    <mergeCell ref="B25:C25"/>
    <mergeCell ref="B26:C26"/>
    <mergeCell ref="B27:C27"/>
    <mergeCell ref="B28:C28"/>
    <mergeCell ref="B29:C29"/>
    <mergeCell ref="B17:D17"/>
    <mergeCell ref="F17:J17"/>
    <mergeCell ref="B18:C18"/>
    <mergeCell ref="F18:J29"/>
    <mergeCell ref="B19:C19"/>
    <mergeCell ref="B20:C20"/>
    <mergeCell ref="B21:C21"/>
  </mergeCells>
  <dataValidations>
    <dataValidation type="list" allowBlank="1" showErrorMessage="1" sqref="D18:D29">
      <formula1>"PRIORITY 1,PRIORITY 2,PRIORITY 3,MAINTENANCE 1,MAINTENANCE 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38"/>
    <col customWidth="1" min="2" max="2" width="15.75"/>
    <col customWidth="1" min="3" max="3" width="1.38"/>
    <col customWidth="1" min="4" max="5" width="22.0"/>
    <col customWidth="1" min="6" max="6" width="25.13"/>
    <col customWidth="1" min="7" max="20" width="22.0"/>
    <col customWidth="1" min="21" max="21" width="1.38"/>
  </cols>
  <sheetData>
    <row r="1" ht="37.5" customHeight="1">
      <c r="A1" s="146"/>
      <c r="B1" s="11"/>
      <c r="F1" s="12" t="s">
        <v>130</v>
      </c>
      <c r="S1" s="147"/>
      <c r="T1" s="147"/>
      <c r="U1" s="148"/>
    </row>
    <row r="2" ht="37.5" customHeight="1">
      <c r="A2" s="149"/>
      <c r="S2" s="147"/>
      <c r="T2" s="147"/>
      <c r="U2" s="148"/>
    </row>
    <row r="3" ht="37.5" customHeight="1">
      <c r="A3" s="149"/>
      <c r="S3" s="147"/>
      <c r="T3" s="147"/>
      <c r="U3" s="148"/>
    </row>
    <row r="4" ht="37.5" customHeight="1">
      <c r="A4" s="149"/>
      <c r="S4" s="147"/>
      <c r="T4" s="147"/>
      <c r="U4" s="148"/>
    </row>
    <row r="5" ht="22.5" customHeight="1">
      <c r="A5" s="149"/>
      <c r="B5" s="150"/>
      <c r="C5" s="151"/>
      <c r="D5" s="135"/>
      <c r="E5" s="135"/>
      <c r="F5" s="152"/>
      <c r="G5" s="152"/>
      <c r="H5" s="152"/>
      <c r="I5" s="152"/>
      <c r="J5" s="152"/>
      <c r="K5" s="152"/>
      <c r="L5" s="152"/>
      <c r="M5" s="152"/>
      <c r="N5" s="152"/>
      <c r="O5" s="152"/>
      <c r="P5" s="152"/>
      <c r="Q5" s="152"/>
      <c r="R5" s="152"/>
      <c r="S5" s="152"/>
      <c r="T5" s="152"/>
      <c r="U5" s="148"/>
    </row>
    <row r="6" ht="22.5" customHeight="1">
      <c r="A6" s="149"/>
      <c r="B6" s="153" t="s">
        <v>55</v>
      </c>
      <c r="C6" s="154"/>
      <c r="D6" s="155">
        <v>0.2916666666666667</v>
      </c>
      <c r="E6" s="155">
        <v>0.3333333333333333</v>
      </c>
      <c r="F6" s="155">
        <v>0.375</v>
      </c>
      <c r="G6" s="155">
        <v>0.4166666666666667</v>
      </c>
      <c r="H6" s="155">
        <v>0.4583333333333333</v>
      </c>
      <c r="I6" s="155">
        <v>0.5</v>
      </c>
      <c r="J6" s="155">
        <v>0.5416666666666666</v>
      </c>
      <c r="K6" s="155">
        <v>0.5833333333333334</v>
      </c>
      <c r="L6" s="155">
        <v>0.625</v>
      </c>
      <c r="M6" s="155">
        <v>0.6666666666666666</v>
      </c>
      <c r="N6" s="155">
        <v>0.7083333333333334</v>
      </c>
      <c r="O6" s="155">
        <v>0.75</v>
      </c>
      <c r="P6" s="155">
        <v>0.7916666666666666</v>
      </c>
      <c r="Q6" s="155">
        <v>0.8333333333333334</v>
      </c>
      <c r="R6" s="155">
        <v>0.875</v>
      </c>
      <c r="S6" s="155">
        <v>0.8333333333333334</v>
      </c>
      <c r="T6" s="155">
        <v>0.875</v>
      </c>
      <c r="U6" s="148"/>
    </row>
    <row r="7" ht="22.5" customHeight="1">
      <c r="A7" s="149"/>
      <c r="B7" s="34"/>
      <c r="C7" s="154"/>
      <c r="D7" s="34"/>
      <c r="E7" s="34"/>
      <c r="F7" s="34"/>
      <c r="G7" s="34"/>
      <c r="H7" s="34"/>
      <c r="I7" s="34"/>
      <c r="J7" s="34"/>
      <c r="K7" s="34"/>
      <c r="L7" s="34"/>
      <c r="M7" s="34"/>
      <c r="N7" s="34"/>
      <c r="O7" s="34"/>
      <c r="P7" s="34"/>
      <c r="Q7" s="34"/>
      <c r="R7" s="34"/>
      <c r="S7" s="34"/>
      <c r="T7" s="34"/>
      <c r="U7" s="148"/>
    </row>
    <row r="8" ht="7.5" customHeight="1">
      <c r="A8" s="149"/>
      <c r="B8" s="154"/>
      <c r="C8" s="149"/>
      <c r="D8" s="149"/>
      <c r="E8" s="149"/>
      <c r="F8" s="149"/>
      <c r="G8" s="149"/>
      <c r="H8" s="149"/>
      <c r="I8" s="149"/>
      <c r="J8" s="149"/>
      <c r="K8" s="149"/>
      <c r="L8" s="149"/>
      <c r="M8" s="149"/>
      <c r="N8" s="149"/>
      <c r="O8" s="149"/>
      <c r="P8" s="149"/>
      <c r="Q8" s="149"/>
      <c r="R8" s="149"/>
      <c r="S8" s="149"/>
      <c r="T8" s="149"/>
      <c r="U8" s="149"/>
    </row>
    <row r="9" ht="45.0" customHeight="1">
      <c r="A9" s="149"/>
      <c r="B9" s="156" t="s">
        <v>131</v>
      </c>
      <c r="C9" s="149"/>
      <c r="D9" s="157"/>
      <c r="E9" s="157" t="s">
        <v>28</v>
      </c>
      <c r="F9" s="157" t="s">
        <v>28</v>
      </c>
      <c r="G9" s="157" t="s">
        <v>30</v>
      </c>
      <c r="H9" s="157"/>
      <c r="I9" s="157"/>
      <c r="J9" s="157"/>
      <c r="K9" s="157"/>
      <c r="L9" s="157"/>
      <c r="M9" s="157"/>
      <c r="N9" s="157"/>
      <c r="O9" s="157"/>
      <c r="P9" s="157"/>
      <c r="Q9" s="157"/>
      <c r="R9" s="157"/>
      <c r="S9" s="157"/>
      <c r="T9" s="157"/>
      <c r="U9" s="148"/>
    </row>
    <row r="10" ht="45.0" customHeight="1">
      <c r="A10" s="149"/>
      <c r="B10" s="34"/>
      <c r="C10" s="149"/>
      <c r="D10" s="158"/>
      <c r="E10" s="158" t="s">
        <v>132</v>
      </c>
      <c r="F10" s="158" t="s">
        <v>132</v>
      </c>
      <c r="G10" s="159"/>
      <c r="H10" s="159"/>
      <c r="I10" s="159"/>
      <c r="J10" s="159"/>
      <c r="K10" s="159"/>
      <c r="L10" s="159"/>
      <c r="M10" s="159"/>
      <c r="N10" s="159"/>
      <c r="O10" s="159"/>
      <c r="P10" s="159"/>
      <c r="Q10" s="159"/>
      <c r="R10" s="159"/>
      <c r="S10" s="159"/>
      <c r="T10" s="159"/>
      <c r="U10" s="148"/>
    </row>
    <row r="11" ht="45.0" customHeight="1">
      <c r="A11" s="149"/>
      <c r="B11" s="156" t="s">
        <v>133</v>
      </c>
      <c r="C11" s="149"/>
      <c r="D11" s="157"/>
      <c r="E11" s="157" t="s">
        <v>28</v>
      </c>
      <c r="F11" s="157" t="s">
        <v>28</v>
      </c>
      <c r="G11" s="157" t="s">
        <v>30</v>
      </c>
      <c r="H11" s="157"/>
      <c r="I11" s="157"/>
      <c r="J11" s="157"/>
      <c r="K11" s="157"/>
      <c r="L11" s="157"/>
      <c r="M11" s="157"/>
      <c r="N11" s="157"/>
      <c r="O11" s="157"/>
      <c r="P11" s="157"/>
      <c r="Q11" s="157"/>
      <c r="R11" s="157"/>
      <c r="S11" s="157"/>
      <c r="T11" s="157"/>
      <c r="U11" s="148"/>
    </row>
    <row r="12" ht="45.0" customHeight="1">
      <c r="A12" s="149"/>
      <c r="B12" s="34"/>
      <c r="C12" s="149"/>
      <c r="D12" s="159"/>
      <c r="E12" s="158" t="s">
        <v>134</v>
      </c>
      <c r="F12" s="158" t="s">
        <v>134</v>
      </c>
      <c r="G12" s="159"/>
      <c r="H12" s="159"/>
      <c r="I12" s="159"/>
      <c r="J12" s="159"/>
      <c r="K12" s="159"/>
      <c r="L12" s="159"/>
      <c r="M12" s="159"/>
      <c r="N12" s="159"/>
      <c r="O12" s="159"/>
      <c r="P12" s="159"/>
      <c r="Q12" s="159"/>
      <c r="R12" s="159"/>
      <c r="S12" s="159"/>
      <c r="T12" s="159"/>
      <c r="U12" s="148"/>
    </row>
    <row r="13" ht="45.0" customHeight="1">
      <c r="A13" s="149"/>
      <c r="B13" s="156" t="s">
        <v>135</v>
      </c>
      <c r="C13" s="149"/>
      <c r="D13" s="157"/>
      <c r="E13" s="157" t="s">
        <v>28</v>
      </c>
      <c r="F13" s="157" t="s">
        <v>28</v>
      </c>
      <c r="G13" s="157" t="s">
        <v>30</v>
      </c>
      <c r="H13" s="157"/>
      <c r="I13" s="157"/>
      <c r="J13" s="157"/>
      <c r="K13" s="157"/>
      <c r="L13" s="157"/>
      <c r="M13" s="157"/>
      <c r="N13" s="157"/>
      <c r="O13" s="157"/>
      <c r="P13" s="157"/>
      <c r="Q13" s="157"/>
      <c r="R13" s="157"/>
      <c r="S13" s="157"/>
      <c r="T13" s="157"/>
      <c r="U13" s="148"/>
    </row>
    <row r="14" ht="45.0" customHeight="1">
      <c r="A14" s="149"/>
      <c r="B14" s="34"/>
      <c r="C14" s="149"/>
      <c r="D14" s="159"/>
      <c r="E14" s="158" t="s">
        <v>136</v>
      </c>
      <c r="F14" s="158" t="s">
        <v>136</v>
      </c>
      <c r="G14" s="159"/>
      <c r="H14" s="159"/>
      <c r="I14" s="159"/>
      <c r="J14" s="159"/>
      <c r="K14" s="159"/>
      <c r="L14" s="159"/>
      <c r="M14" s="159"/>
      <c r="N14" s="159"/>
      <c r="O14" s="159"/>
      <c r="P14" s="159"/>
      <c r="Q14" s="159"/>
      <c r="R14" s="159"/>
      <c r="S14" s="159"/>
      <c r="T14" s="159"/>
      <c r="U14" s="148"/>
    </row>
    <row r="15" ht="45.0" customHeight="1">
      <c r="A15" s="149"/>
      <c r="B15" s="156" t="s">
        <v>137</v>
      </c>
      <c r="C15" s="149"/>
      <c r="D15" s="157"/>
      <c r="E15" s="157" t="s">
        <v>30</v>
      </c>
      <c r="F15" s="157"/>
      <c r="G15" s="157"/>
      <c r="H15" s="157"/>
      <c r="I15" s="157"/>
      <c r="J15" s="157"/>
      <c r="K15" s="157"/>
      <c r="L15" s="157"/>
      <c r="M15" s="157"/>
      <c r="N15" s="157"/>
      <c r="O15" s="157"/>
      <c r="P15" s="157"/>
      <c r="Q15" s="157"/>
      <c r="R15" s="157"/>
      <c r="S15" s="157"/>
      <c r="T15" s="157"/>
      <c r="U15" s="148"/>
    </row>
    <row r="16" ht="45.0" customHeight="1">
      <c r="A16" s="149"/>
      <c r="B16" s="34"/>
      <c r="C16" s="149"/>
      <c r="D16" s="159"/>
      <c r="E16" s="159"/>
      <c r="F16" s="159"/>
      <c r="G16" s="159"/>
      <c r="H16" s="159"/>
      <c r="I16" s="159"/>
      <c r="J16" s="159"/>
      <c r="K16" s="159"/>
      <c r="L16" s="159"/>
      <c r="M16" s="159"/>
      <c r="N16" s="159"/>
      <c r="O16" s="159"/>
      <c r="P16" s="159"/>
      <c r="Q16" s="159"/>
      <c r="R16" s="159"/>
      <c r="S16" s="159"/>
      <c r="T16" s="159"/>
      <c r="U16" s="148"/>
    </row>
    <row r="17" ht="45.0" customHeight="1">
      <c r="A17" s="149"/>
      <c r="B17" s="156" t="s">
        <v>6</v>
      </c>
      <c r="C17" s="149"/>
      <c r="D17" s="157"/>
      <c r="E17" s="157" t="s">
        <v>28</v>
      </c>
      <c r="F17" s="157" t="s">
        <v>28</v>
      </c>
      <c r="G17" s="157" t="s">
        <v>30</v>
      </c>
      <c r="H17" s="157"/>
      <c r="I17" s="157"/>
      <c r="J17" s="157"/>
      <c r="K17" s="157"/>
      <c r="L17" s="157"/>
      <c r="M17" s="157"/>
      <c r="N17" s="157"/>
      <c r="O17" s="157"/>
      <c r="P17" s="157"/>
      <c r="Q17" s="157"/>
      <c r="R17" s="157"/>
      <c r="S17" s="157"/>
      <c r="T17" s="157"/>
      <c r="U17" s="148"/>
    </row>
    <row r="18" ht="45.0" customHeight="1">
      <c r="A18" s="149"/>
      <c r="B18" s="34"/>
      <c r="C18" s="149"/>
      <c r="D18" s="160"/>
      <c r="E18" s="158" t="s">
        <v>138</v>
      </c>
      <c r="F18" s="158" t="s">
        <v>138</v>
      </c>
      <c r="G18" s="159"/>
      <c r="H18" s="158"/>
      <c r="I18" s="158"/>
      <c r="J18" s="158"/>
      <c r="K18" s="159"/>
      <c r="L18" s="158"/>
      <c r="M18" s="158"/>
      <c r="N18" s="158"/>
      <c r="O18" s="158"/>
      <c r="P18" s="158"/>
      <c r="Q18" s="159"/>
      <c r="R18" s="158"/>
      <c r="S18" s="159"/>
      <c r="T18" s="158"/>
      <c r="U18" s="148"/>
    </row>
    <row r="19" ht="45.0" customHeight="1">
      <c r="A19" s="149"/>
      <c r="B19" s="156" t="s">
        <v>139</v>
      </c>
      <c r="C19" s="149"/>
      <c r="D19" s="157"/>
      <c r="E19" s="157" t="s">
        <v>28</v>
      </c>
      <c r="F19" s="157" t="s">
        <v>28</v>
      </c>
      <c r="G19" s="157" t="s">
        <v>30</v>
      </c>
      <c r="H19" s="157"/>
      <c r="I19" s="157"/>
      <c r="J19" s="157"/>
      <c r="K19" s="157"/>
      <c r="L19" s="157"/>
      <c r="M19" s="157"/>
      <c r="N19" s="157"/>
      <c r="O19" s="157"/>
      <c r="P19" s="157"/>
      <c r="Q19" s="157"/>
      <c r="R19" s="157"/>
      <c r="S19" s="157"/>
      <c r="T19" s="157"/>
      <c r="U19" s="148"/>
    </row>
    <row r="20" ht="45.0" customHeight="1">
      <c r="A20" s="149"/>
      <c r="B20" s="34"/>
      <c r="C20" s="149"/>
      <c r="D20" s="159"/>
      <c r="E20" s="158" t="s">
        <v>140</v>
      </c>
      <c r="F20" s="158" t="s">
        <v>140</v>
      </c>
      <c r="G20" s="159"/>
      <c r="H20" s="159"/>
      <c r="I20" s="158"/>
      <c r="J20" s="158"/>
      <c r="K20" s="159"/>
      <c r="L20" s="159"/>
      <c r="M20" s="159"/>
      <c r="N20" s="159"/>
      <c r="O20" s="159"/>
      <c r="P20" s="159"/>
      <c r="Q20" s="159"/>
      <c r="R20" s="159"/>
      <c r="S20" s="159"/>
      <c r="T20" s="159"/>
      <c r="U20" s="148"/>
    </row>
    <row r="21" ht="45.0" customHeight="1">
      <c r="A21" s="149"/>
      <c r="B21" s="156" t="s">
        <v>141</v>
      </c>
      <c r="C21" s="149"/>
      <c r="D21" s="157"/>
      <c r="E21" s="157" t="s">
        <v>30</v>
      </c>
      <c r="F21" s="157"/>
      <c r="G21" s="157"/>
      <c r="H21" s="157"/>
      <c r="I21" s="157"/>
      <c r="J21" s="157"/>
      <c r="K21" s="157"/>
      <c r="L21" s="157"/>
      <c r="M21" s="157"/>
      <c r="N21" s="157"/>
      <c r="O21" s="157"/>
      <c r="P21" s="157"/>
      <c r="Q21" s="157"/>
      <c r="R21" s="157"/>
      <c r="S21" s="157"/>
      <c r="T21" s="157"/>
      <c r="U21" s="148"/>
    </row>
    <row r="22" ht="45.0" customHeight="1">
      <c r="A22" s="149"/>
      <c r="B22" s="34"/>
      <c r="C22" s="149"/>
      <c r="D22" s="159"/>
      <c r="E22" s="159"/>
      <c r="F22" s="159"/>
      <c r="G22" s="159"/>
      <c r="H22" s="159"/>
      <c r="I22" s="159"/>
      <c r="J22" s="159"/>
      <c r="K22" s="159"/>
      <c r="L22" s="159"/>
      <c r="M22" s="159"/>
      <c r="N22" s="159"/>
      <c r="O22" s="159"/>
      <c r="P22" s="159"/>
      <c r="Q22" s="159"/>
      <c r="R22" s="159"/>
      <c r="S22" s="159"/>
      <c r="T22" s="159"/>
      <c r="U22" s="148"/>
    </row>
    <row r="23">
      <c r="A23" s="149"/>
      <c r="B23" s="154"/>
      <c r="C23" s="149"/>
      <c r="D23" s="149"/>
      <c r="E23" s="149"/>
      <c r="F23" s="149"/>
      <c r="G23" s="149"/>
      <c r="H23" s="149"/>
      <c r="I23" s="149"/>
      <c r="J23" s="149"/>
      <c r="K23" s="149"/>
      <c r="L23" s="149"/>
      <c r="M23" s="149"/>
      <c r="N23" s="149"/>
      <c r="O23" s="149"/>
      <c r="P23" s="149"/>
      <c r="Q23" s="149"/>
      <c r="R23" s="149"/>
      <c r="S23" s="149"/>
      <c r="T23" s="149"/>
      <c r="U23" s="149"/>
    </row>
  </sheetData>
  <mergeCells count="27">
    <mergeCell ref="J6:J7"/>
    <mergeCell ref="K6:K7"/>
    <mergeCell ref="L6:L7"/>
    <mergeCell ref="M6:M7"/>
    <mergeCell ref="N6:N7"/>
    <mergeCell ref="O6:O7"/>
    <mergeCell ref="P6:P7"/>
    <mergeCell ref="Q6:Q7"/>
    <mergeCell ref="S6:S7"/>
    <mergeCell ref="T6:T7"/>
    <mergeCell ref="B1:E4"/>
    <mergeCell ref="F1:R4"/>
    <mergeCell ref="B6:B7"/>
    <mergeCell ref="D6:D7"/>
    <mergeCell ref="E6:E7"/>
    <mergeCell ref="F6:F7"/>
    <mergeCell ref="G6:G7"/>
    <mergeCell ref="R6:R7"/>
    <mergeCell ref="B19:B20"/>
    <mergeCell ref="B21:B22"/>
    <mergeCell ref="H6:H7"/>
    <mergeCell ref="I6:I7"/>
    <mergeCell ref="B9:B10"/>
    <mergeCell ref="B11:B12"/>
    <mergeCell ref="B13:B14"/>
    <mergeCell ref="B15:B16"/>
    <mergeCell ref="B17:B18"/>
  </mergeCells>
  <dataValidations>
    <dataValidation type="list" allowBlank="1" showErrorMessage="1" sqref="D9:T9 D11:T11 D13:T13 D15:T15 E17:T17 D19:T19 D21:T21">
      <formula1>"PERSONAL,HEALTH,WORK,DOWNTIME,EVENTS,TRAINING,CARDIO,WAKE UP,SLEEP"</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6.38"/>
    <col customWidth="1" min="3" max="3" width="18.88"/>
    <col customWidth="1" min="4" max="4" width="6.38"/>
    <col customWidth="1" min="5" max="5" width="18.88"/>
    <col customWidth="1" min="6" max="6" width="6.38"/>
    <col customWidth="1" min="7" max="7" width="18.88"/>
    <col customWidth="1" min="8" max="8" width="6.38"/>
    <col customWidth="1" min="9" max="9" width="18.88"/>
    <col customWidth="1" min="10" max="10" width="6.38"/>
    <col customWidth="1" min="11" max="11" width="18.88"/>
    <col customWidth="1" min="12" max="12" width="6.38"/>
    <col customWidth="1" min="13" max="13" width="18.88"/>
    <col customWidth="1" min="14" max="14" width="6.38"/>
    <col customWidth="1" min="15" max="15" width="18.88"/>
    <col customWidth="1" min="16" max="16" width="6.38"/>
    <col customWidth="1" min="17" max="17" width="18.88"/>
    <col customWidth="1" min="18" max="18" width="6.38"/>
    <col customWidth="1" min="19" max="19" width="18.88"/>
    <col customWidth="1" min="20" max="20" width="6.38"/>
    <col customWidth="1" min="21" max="21" width="18.88"/>
    <col customWidth="1" min="22" max="22" width="6.38"/>
    <col customWidth="1" min="23" max="23" width="18.88"/>
    <col customWidth="1" min="24" max="24" width="6.38"/>
    <col customWidth="1" min="25" max="25" width="18.88"/>
  </cols>
  <sheetData>
    <row r="1" ht="60.0" customHeight="1">
      <c r="A1" s="11"/>
      <c r="D1" s="161"/>
      <c r="E1" s="12" t="s">
        <v>142</v>
      </c>
      <c r="V1" s="161"/>
      <c r="W1" s="161"/>
      <c r="X1" s="161"/>
      <c r="Y1" s="161"/>
      <c r="Z1" s="162"/>
    </row>
    <row r="2" ht="60.0" customHeight="1">
      <c r="D2" s="161"/>
      <c r="V2" s="161"/>
      <c r="W2" s="161"/>
      <c r="X2" s="161"/>
      <c r="Y2" s="161"/>
      <c r="Z2" s="162"/>
    </row>
    <row r="3" ht="22.5" customHeight="1">
      <c r="A3" s="163"/>
      <c r="B3" s="164" t="s">
        <v>143</v>
      </c>
      <c r="C3" s="44"/>
      <c r="D3" s="164" t="s">
        <v>144</v>
      </c>
      <c r="E3" s="44"/>
      <c r="F3" s="164" t="s">
        <v>145</v>
      </c>
      <c r="G3" s="44"/>
      <c r="H3" s="164" t="s">
        <v>146</v>
      </c>
      <c r="I3" s="44"/>
      <c r="J3" s="164" t="s">
        <v>147</v>
      </c>
      <c r="K3" s="44"/>
      <c r="L3" s="164" t="s">
        <v>148</v>
      </c>
      <c r="M3" s="44"/>
      <c r="N3" s="164" t="s">
        <v>149</v>
      </c>
      <c r="O3" s="44"/>
      <c r="P3" s="164" t="s">
        <v>150</v>
      </c>
      <c r="Q3" s="44"/>
      <c r="R3" s="164" t="s">
        <v>151</v>
      </c>
      <c r="S3" s="44"/>
      <c r="T3" s="164" t="s">
        <v>152</v>
      </c>
      <c r="U3" s="44"/>
      <c r="V3" s="164" t="s">
        <v>153</v>
      </c>
      <c r="W3" s="44"/>
      <c r="X3" s="164" t="s">
        <v>154</v>
      </c>
      <c r="Y3" s="44"/>
      <c r="Z3" s="163"/>
    </row>
    <row r="4">
      <c r="A4" s="162"/>
      <c r="B4" s="165">
        <v>1.0</v>
      </c>
      <c r="C4" s="166"/>
      <c r="D4" s="167">
        <v>1.0</v>
      </c>
      <c r="E4" s="168"/>
      <c r="F4" s="167">
        <v>1.0</v>
      </c>
      <c r="G4" s="168"/>
      <c r="H4" s="169">
        <v>1.0</v>
      </c>
      <c r="I4" s="170"/>
      <c r="J4" s="167">
        <v>1.0</v>
      </c>
      <c r="K4" s="168"/>
      <c r="L4" s="167">
        <v>1.0</v>
      </c>
      <c r="M4" s="168"/>
      <c r="N4" s="165">
        <v>1.0</v>
      </c>
      <c r="O4" s="166"/>
      <c r="P4" s="167">
        <v>1.0</v>
      </c>
      <c r="Q4" s="168"/>
      <c r="R4" s="167">
        <v>1.0</v>
      </c>
      <c r="S4" s="168"/>
      <c r="T4" s="169">
        <v>1.0</v>
      </c>
      <c r="U4" s="170"/>
      <c r="V4" s="167">
        <v>1.0</v>
      </c>
      <c r="W4" s="168"/>
      <c r="X4" s="167">
        <v>1.0</v>
      </c>
      <c r="Y4" s="168"/>
      <c r="Z4" s="162"/>
    </row>
    <row r="5">
      <c r="A5" s="162"/>
      <c r="B5" s="167">
        <v>2.0</v>
      </c>
      <c r="C5" s="168"/>
      <c r="D5" s="167">
        <v>2.0</v>
      </c>
      <c r="E5" s="168"/>
      <c r="F5" s="167">
        <v>2.0</v>
      </c>
      <c r="G5" s="168"/>
      <c r="H5" s="169">
        <v>2.0</v>
      </c>
      <c r="I5" s="170"/>
      <c r="J5" s="167">
        <v>2.0</v>
      </c>
      <c r="K5" s="168"/>
      <c r="L5" s="167">
        <v>2.0</v>
      </c>
      <c r="M5" s="168"/>
      <c r="N5" s="165">
        <v>2.0</v>
      </c>
      <c r="O5" s="166"/>
      <c r="P5" s="167">
        <v>2.0</v>
      </c>
      <c r="Q5" s="168"/>
      <c r="R5" s="171">
        <v>2.0</v>
      </c>
      <c r="S5" s="172"/>
      <c r="T5" s="167">
        <v>2.0</v>
      </c>
      <c r="U5" s="168"/>
      <c r="V5" s="167">
        <v>2.0</v>
      </c>
      <c r="W5" s="168"/>
      <c r="X5" s="173">
        <v>2.0</v>
      </c>
      <c r="Y5" s="174"/>
      <c r="Z5" s="162"/>
    </row>
    <row r="6">
      <c r="A6" s="162"/>
      <c r="B6" s="167">
        <v>3.0</v>
      </c>
      <c r="C6" s="168"/>
      <c r="D6" s="167">
        <v>3.0</v>
      </c>
      <c r="E6" s="168"/>
      <c r="F6" s="167">
        <v>3.0</v>
      </c>
      <c r="G6" s="168"/>
      <c r="H6" s="167">
        <v>3.0</v>
      </c>
      <c r="I6" s="168"/>
      <c r="J6" s="167">
        <v>3.0</v>
      </c>
      <c r="K6" s="168"/>
      <c r="L6" s="173">
        <v>3.0</v>
      </c>
      <c r="M6" s="174"/>
      <c r="N6" s="167">
        <v>3.0</v>
      </c>
      <c r="O6" s="168"/>
      <c r="P6" s="167">
        <v>3.0</v>
      </c>
      <c r="Q6" s="168"/>
      <c r="R6" s="171">
        <v>3.0</v>
      </c>
      <c r="S6" s="172"/>
      <c r="T6" s="167">
        <v>3.0</v>
      </c>
      <c r="U6" s="168"/>
      <c r="V6" s="167">
        <v>3.0</v>
      </c>
      <c r="W6" s="168"/>
      <c r="X6" s="173">
        <v>3.0</v>
      </c>
      <c r="Y6" s="174"/>
      <c r="Z6" s="162"/>
    </row>
    <row r="7">
      <c r="A7" s="162"/>
      <c r="B7" s="167">
        <v>4.0</v>
      </c>
      <c r="C7" s="168"/>
      <c r="D7" s="175">
        <v>4.0</v>
      </c>
      <c r="E7" s="176"/>
      <c r="F7" s="171">
        <v>4.0</v>
      </c>
      <c r="G7" s="172"/>
      <c r="H7" s="167">
        <v>4.0</v>
      </c>
      <c r="I7" s="168"/>
      <c r="J7" s="167">
        <v>4.0</v>
      </c>
      <c r="K7" s="168"/>
      <c r="L7" s="173">
        <v>4.0</v>
      </c>
      <c r="M7" s="174"/>
      <c r="N7" s="167">
        <v>4.0</v>
      </c>
      <c r="O7" s="168"/>
      <c r="P7" s="167">
        <v>4.0</v>
      </c>
      <c r="Q7" s="168"/>
      <c r="R7" s="167">
        <v>4.0</v>
      </c>
      <c r="S7" s="168"/>
      <c r="T7" s="167">
        <v>4.0</v>
      </c>
      <c r="U7" s="168"/>
      <c r="V7" s="177">
        <v>4.0</v>
      </c>
      <c r="W7" s="178"/>
      <c r="X7" s="167">
        <v>4.0</v>
      </c>
      <c r="Y7" s="168"/>
      <c r="Z7" s="162"/>
    </row>
    <row r="8">
      <c r="A8" s="162"/>
      <c r="B8" s="167">
        <v>5.0</v>
      </c>
      <c r="C8" s="168"/>
      <c r="D8" s="175">
        <v>5.0</v>
      </c>
      <c r="E8" s="176"/>
      <c r="F8" s="171">
        <v>5.0</v>
      </c>
      <c r="G8" s="172"/>
      <c r="H8" s="167">
        <v>5.0</v>
      </c>
      <c r="I8" s="168"/>
      <c r="J8" s="167">
        <v>5.0</v>
      </c>
      <c r="K8" s="168"/>
      <c r="L8" s="167">
        <v>5.0</v>
      </c>
      <c r="M8" s="168"/>
      <c r="N8" s="167">
        <v>5.0</v>
      </c>
      <c r="O8" s="168"/>
      <c r="P8" s="175">
        <v>5.0</v>
      </c>
      <c r="Q8" s="176"/>
      <c r="R8" s="167">
        <v>5.0</v>
      </c>
      <c r="S8" s="168"/>
      <c r="T8" s="167">
        <v>5.0</v>
      </c>
      <c r="U8" s="168"/>
      <c r="V8" s="177">
        <v>5.0</v>
      </c>
      <c r="W8" s="178"/>
      <c r="X8" s="167">
        <v>5.0</v>
      </c>
      <c r="Y8" s="168"/>
      <c r="Z8" s="162"/>
    </row>
    <row r="9">
      <c r="A9" s="162"/>
      <c r="B9" s="167">
        <v>6.0</v>
      </c>
      <c r="C9" s="168"/>
      <c r="D9" s="167">
        <v>6.0</v>
      </c>
      <c r="E9" s="168"/>
      <c r="F9" s="167">
        <v>6.0</v>
      </c>
      <c r="G9" s="168"/>
      <c r="H9" s="167">
        <v>6.0</v>
      </c>
      <c r="I9" s="168"/>
      <c r="J9" s="177">
        <v>6.0</v>
      </c>
      <c r="K9" s="178"/>
      <c r="L9" s="167">
        <v>6.0</v>
      </c>
      <c r="M9" s="168"/>
      <c r="N9" s="167">
        <v>6.0</v>
      </c>
      <c r="O9" s="168"/>
      <c r="P9" s="175">
        <v>6.0</v>
      </c>
      <c r="Q9" s="176"/>
      <c r="R9" s="167">
        <v>6.0</v>
      </c>
      <c r="S9" s="168"/>
      <c r="T9" s="167">
        <v>6.0</v>
      </c>
      <c r="U9" s="168"/>
      <c r="V9" s="167">
        <v>6.0</v>
      </c>
      <c r="W9" s="168"/>
      <c r="X9" s="167">
        <v>6.0</v>
      </c>
      <c r="Y9" s="168"/>
      <c r="Z9" s="162"/>
    </row>
    <row r="10">
      <c r="A10" s="162"/>
      <c r="B10" s="165">
        <v>7.0</v>
      </c>
      <c r="C10" s="166"/>
      <c r="D10" s="167">
        <v>7.0</v>
      </c>
      <c r="E10" s="168"/>
      <c r="F10" s="167">
        <v>7.0</v>
      </c>
      <c r="G10" s="168"/>
      <c r="H10" s="167">
        <v>7.0</v>
      </c>
      <c r="I10" s="168"/>
      <c r="J10" s="177">
        <v>7.0</v>
      </c>
      <c r="K10" s="178"/>
      <c r="L10" s="167">
        <v>7.0</v>
      </c>
      <c r="M10" s="168"/>
      <c r="N10" s="167">
        <v>7.0</v>
      </c>
      <c r="O10" s="168"/>
      <c r="P10" s="167">
        <v>7.0</v>
      </c>
      <c r="Q10" s="168"/>
      <c r="R10" s="167">
        <v>7.0</v>
      </c>
      <c r="S10" s="168"/>
      <c r="T10" s="169">
        <v>7.0</v>
      </c>
      <c r="U10" s="170"/>
      <c r="V10" s="167">
        <v>7.0</v>
      </c>
      <c r="W10" s="168"/>
      <c r="X10" s="167">
        <v>7.0</v>
      </c>
      <c r="Y10" s="168"/>
      <c r="Z10" s="162"/>
    </row>
    <row r="11">
      <c r="A11" s="162"/>
      <c r="B11" s="165">
        <v>8.0</v>
      </c>
      <c r="C11" s="166"/>
      <c r="D11" s="167">
        <v>8.0</v>
      </c>
      <c r="E11" s="168"/>
      <c r="F11" s="167">
        <v>8.0</v>
      </c>
      <c r="G11" s="168"/>
      <c r="H11" s="169">
        <v>8.0</v>
      </c>
      <c r="I11" s="170"/>
      <c r="J11" s="167">
        <v>8.0</v>
      </c>
      <c r="K11" s="168"/>
      <c r="L11" s="167">
        <v>8.0</v>
      </c>
      <c r="M11" s="168"/>
      <c r="N11" s="165">
        <v>8.0</v>
      </c>
      <c r="O11" s="166"/>
      <c r="P11" s="167">
        <v>8.0</v>
      </c>
      <c r="Q11" s="168"/>
      <c r="R11" s="167">
        <v>8.0</v>
      </c>
      <c r="S11" s="168"/>
      <c r="T11" s="169">
        <v>8.0</v>
      </c>
      <c r="U11" s="170"/>
      <c r="V11" s="167">
        <v>8.0</v>
      </c>
      <c r="W11" s="168"/>
      <c r="X11" s="167">
        <v>8.0</v>
      </c>
      <c r="Y11" s="168"/>
      <c r="Z11" s="162"/>
    </row>
    <row r="12">
      <c r="A12" s="162"/>
      <c r="B12" s="167">
        <v>9.0</v>
      </c>
      <c r="C12" s="168"/>
      <c r="D12" s="167">
        <v>9.0</v>
      </c>
      <c r="E12" s="168"/>
      <c r="F12" s="167">
        <v>9.0</v>
      </c>
      <c r="G12" s="168"/>
      <c r="H12" s="169">
        <v>9.0</v>
      </c>
      <c r="I12" s="170"/>
      <c r="J12" s="167">
        <v>9.0</v>
      </c>
      <c r="K12" s="168"/>
      <c r="L12" s="167">
        <v>9.0</v>
      </c>
      <c r="M12" s="168"/>
      <c r="N12" s="165">
        <v>9.0</v>
      </c>
      <c r="O12" s="166"/>
      <c r="P12" s="167">
        <v>9.0</v>
      </c>
      <c r="Q12" s="168"/>
      <c r="R12" s="171">
        <v>9.0</v>
      </c>
      <c r="S12" s="172"/>
      <c r="T12" s="167">
        <v>9.0</v>
      </c>
      <c r="U12" s="168"/>
      <c r="V12" s="167">
        <v>9.0</v>
      </c>
      <c r="W12" s="168"/>
      <c r="X12" s="173">
        <v>9.0</v>
      </c>
      <c r="Y12" s="174"/>
      <c r="Z12" s="162"/>
    </row>
    <row r="13">
      <c r="A13" s="162"/>
      <c r="B13" s="167">
        <v>10.0</v>
      </c>
      <c r="C13" s="168"/>
      <c r="D13" s="167">
        <v>10.0</v>
      </c>
      <c r="E13" s="168"/>
      <c r="F13" s="167">
        <v>10.0</v>
      </c>
      <c r="G13" s="168"/>
      <c r="H13" s="167">
        <v>10.0</v>
      </c>
      <c r="I13" s="168"/>
      <c r="J13" s="167">
        <v>10.0</v>
      </c>
      <c r="K13" s="168"/>
      <c r="L13" s="173">
        <v>10.0</v>
      </c>
      <c r="M13" s="174"/>
      <c r="N13" s="167">
        <v>10.0</v>
      </c>
      <c r="O13" s="168"/>
      <c r="P13" s="167">
        <v>10.0</v>
      </c>
      <c r="Q13" s="168"/>
      <c r="R13" s="171">
        <v>10.0</v>
      </c>
      <c r="S13" s="172"/>
      <c r="T13" s="167">
        <v>10.0</v>
      </c>
      <c r="U13" s="168"/>
      <c r="V13" s="167">
        <v>10.0</v>
      </c>
      <c r="W13" s="168"/>
      <c r="X13" s="173">
        <v>10.0</v>
      </c>
      <c r="Y13" s="174"/>
      <c r="Z13" s="162"/>
    </row>
    <row r="14">
      <c r="A14" s="162"/>
      <c r="B14" s="167">
        <v>11.0</v>
      </c>
      <c r="C14" s="168"/>
      <c r="D14" s="175">
        <v>11.0</v>
      </c>
      <c r="E14" s="176"/>
      <c r="F14" s="171">
        <v>11.0</v>
      </c>
      <c r="G14" s="172"/>
      <c r="H14" s="167">
        <v>11.0</v>
      </c>
      <c r="I14" s="168"/>
      <c r="J14" s="167">
        <v>11.0</v>
      </c>
      <c r="K14" s="168"/>
      <c r="L14" s="173">
        <v>11.0</v>
      </c>
      <c r="M14" s="174"/>
      <c r="N14" s="167">
        <v>11.0</v>
      </c>
      <c r="O14" s="168"/>
      <c r="P14" s="167">
        <v>11.0</v>
      </c>
      <c r="Q14" s="168"/>
      <c r="R14" s="167">
        <v>11.0</v>
      </c>
      <c r="S14" s="168"/>
      <c r="T14" s="167">
        <v>11.0</v>
      </c>
      <c r="U14" s="168"/>
      <c r="V14" s="177">
        <v>11.0</v>
      </c>
      <c r="W14" s="179"/>
      <c r="X14" s="167">
        <v>11.0</v>
      </c>
      <c r="Y14" s="168"/>
      <c r="Z14" s="162"/>
    </row>
    <row r="15">
      <c r="A15" s="162"/>
      <c r="B15" s="167">
        <v>12.0</v>
      </c>
      <c r="C15" s="168"/>
      <c r="D15" s="175">
        <v>12.0</v>
      </c>
      <c r="E15" s="176"/>
      <c r="F15" s="171">
        <v>12.0</v>
      </c>
      <c r="G15" s="172"/>
      <c r="H15" s="167">
        <v>12.0</v>
      </c>
      <c r="I15" s="168"/>
      <c r="J15" s="167">
        <v>12.0</v>
      </c>
      <c r="K15" s="168"/>
      <c r="L15" s="167">
        <v>12.0</v>
      </c>
      <c r="M15" s="168"/>
      <c r="N15" s="167">
        <v>12.0</v>
      </c>
      <c r="O15" s="168"/>
      <c r="P15" s="175">
        <v>12.0</v>
      </c>
      <c r="Q15" s="176"/>
      <c r="R15" s="167">
        <v>12.0</v>
      </c>
      <c r="S15" s="168"/>
      <c r="T15" s="167">
        <v>12.0</v>
      </c>
      <c r="U15" s="168"/>
      <c r="V15" s="177">
        <v>12.0</v>
      </c>
      <c r="W15" s="178"/>
      <c r="X15" s="167">
        <v>12.0</v>
      </c>
      <c r="Y15" s="168"/>
      <c r="Z15" s="162"/>
    </row>
    <row r="16">
      <c r="A16" s="162"/>
      <c r="B16" s="167">
        <v>13.0</v>
      </c>
      <c r="C16" s="168"/>
      <c r="D16" s="167">
        <v>13.0</v>
      </c>
      <c r="E16" s="168"/>
      <c r="F16" s="167">
        <v>13.0</v>
      </c>
      <c r="G16" s="168"/>
      <c r="H16" s="167">
        <v>13.0</v>
      </c>
      <c r="I16" s="168"/>
      <c r="J16" s="177">
        <v>13.0</v>
      </c>
      <c r="K16" s="178"/>
      <c r="L16" s="167">
        <v>13.0</v>
      </c>
      <c r="M16" s="168"/>
      <c r="N16" s="167">
        <v>13.0</v>
      </c>
      <c r="O16" s="168"/>
      <c r="P16" s="175">
        <v>13.0</v>
      </c>
      <c r="Q16" s="176"/>
      <c r="R16" s="167">
        <v>13.0</v>
      </c>
      <c r="S16" s="168"/>
      <c r="T16" s="167">
        <v>13.0</v>
      </c>
      <c r="U16" s="168"/>
      <c r="V16" s="167">
        <v>13.0</v>
      </c>
      <c r="W16" s="168"/>
      <c r="X16" s="167">
        <v>13.0</v>
      </c>
      <c r="Y16" s="168"/>
      <c r="Z16" s="162"/>
    </row>
    <row r="17">
      <c r="A17" s="162"/>
      <c r="B17" s="165">
        <v>14.0</v>
      </c>
      <c r="C17" s="166"/>
      <c r="D17" s="167">
        <v>14.0</v>
      </c>
      <c r="E17" s="168"/>
      <c r="F17" s="167">
        <v>14.0</v>
      </c>
      <c r="G17" s="168"/>
      <c r="H17" s="167">
        <v>14.0</v>
      </c>
      <c r="I17" s="168"/>
      <c r="J17" s="177">
        <v>14.0</v>
      </c>
      <c r="K17" s="178"/>
      <c r="L17" s="167">
        <v>14.0</v>
      </c>
      <c r="M17" s="168"/>
      <c r="N17" s="167">
        <v>14.0</v>
      </c>
      <c r="O17" s="168"/>
      <c r="P17" s="167">
        <v>14.0</v>
      </c>
      <c r="Q17" s="168"/>
      <c r="R17" s="167">
        <v>14.0</v>
      </c>
      <c r="S17" s="168"/>
      <c r="T17" s="169">
        <v>14.0</v>
      </c>
      <c r="U17" s="170"/>
      <c r="V17" s="167">
        <v>14.0</v>
      </c>
      <c r="W17" s="168"/>
      <c r="X17" s="167">
        <v>14.0</v>
      </c>
      <c r="Y17" s="168"/>
      <c r="Z17" s="162"/>
    </row>
    <row r="18">
      <c r="A18" s="162"/>
      <c r="B18" s="165">
        <v>15.0</v>
      </c>
      <c r="C18" s="166"/>
      <c r="D18" s="167">
        <v>15.0</v>
      </c>
      <c r="E18" s="168"/>
      <c r="F18" s="167">
        <v>15.0</v>
      </c>
      <c r="G18" s="168"/>
      <c r="H18" s="169">
        <v>15.0</v>
      </c>
      <c r="I18" s="170"/>
      <c r="J18" s="167">
        <v>15.0</v>
      </c>
      <c r="K18" s="168"/>
      <c r="L18" s="167">
        <v>15.0</v>
      </c>
      <c r="M18" s="168"/>
      <c r="N18" s="165">
        <v>15.0</v>
      </c>
      <c r="O18" s="166"/>
      <c r="P18" s="167">
        <v>15.0</v>
      </c>
      <c r="Q18" s="168"/>
      <c r="R18" s="167">
        <v>15.0</v>
      </c>
      <c r="S18" s="168"/>
      <c r="T18" s="169">
        <v>15.0</v>
      </c>
      <c r="U18" s="170"/>
      <c r="V18" s="167">
        <v>15.0</v>
      </c>
      <c r="W18" s="168"/>
      <c r="X18" s="167">
        <v>15.0</v>
      </c>
      <c r="Y18" s="168"/>
      <c r="Z18" s="162"/>
    </row>
    <row r="19">
      <c r="A19" s="162"/>
      <c r="B19" s="167">
        <v>16.0</v>
      </c>
      <c r="C19" s="168"/>
      <c r="D19" s="167">
        <v>16.0</v>
      </c>
      <c r="E19" s="168"/>
      <c r="F19" s="167">
        <v>16.0</v>
      </c>
      <c r="G19" s="168"/>
      <c r="H19" s="169">
        <v>16.0</v>
      </c>
      <c r="I19" s="170"/>
      <c r="J19" s="167">
        <v>16.0</v>
      </c>
      <c r="K19" s="168"/>
      <c r="L19" s="167">
        <v>16.0</v>
      </c>
      <c r="M19" s="168"/>
      <c r="N19" s="165">
        <v>16.0</v>
      </c>
      <c r="O19" s="166"/>
      <c r="P19" s="167">
        <v>16.0</v>
      </c>
      <c r="Q19" s="168"/>
      <c r="R19" s="171">
        <v>16.0</v>
      </c>
      <c r="S19" s="172"/>
      <c r="T19" s="167">
        <v>16.0</v>
      </c>
      <c r="U19" s="168"/>
      <c r="V19" s="167">
        <v>16.0</v>
      </c>
      <c r="W19" s="168"/>
      <c r="X19" s="173">
        <v>16.0</v>
      </c>
      <c r="Y19" s="174"/>
      <c r="Z19" s="162"/>
    </row>
    <row r="20">
      <c r="A20" s="162"/>
      <c r="B20" s="167">
        <v>17.0</v>
      </c>
      <c r="C20" s="168"/>
      <c r="D20" s="167">
        <v>17.0</v>
      </c>
      <c r="E20" s="168"/>
      <c r="F20" s="167">
        <v>17.0</v>
      </c>
      <c r="G20" s="168"/>
      <c r="H20" s="167">
        <v>17.0</v>
      </c>
      <c r="I20" s="168"/>
      <c r="J20" s="167">
        <v>17.0</v>
      </c>
      <c r="K20" s="168"/>
      <c r="L20" s="173">
        <v>17.0</v>
      </c>
      <c r="M20" s="174"/>
      <c r="N20" s="167">
        <v>17.0</v>
      </c>
      <c r="O20" s="168"/>
      <c r="P20" s="167">
        <v>17.0</v>
      </c>
      <c r="Q20" s="168"/>
      <c r="R20" s="171">
        <v>17.0</v>
      </c>
      <c r="S20" s="172"/>
      <c r="T20" s="167">
        <v>17.0</v>
      </c>
      <c r="U20" s="168"/>
      <c r="V20" s="167">
        <v>17.0</v>
      </c>
      <c r="W20" s="168"/>
      <c r="X20" s="173">
        <v>17.0</v>
      </c>
      <c r="Y20" s="174"/>
      <c r="Z20" s="162"/>
    </row>
    <row r="21">
      <c r="A21" s="162"/>
      <c r="B21" s="167">
        <v>18.0</v>
      </c>
      <c r="C21" s="168"/>
      <c r="D21" s="175">
        <v>18.0</v>
      </c>
      <c r="E21" s="176"/>
      <c r="F21" s="171">
        <v>18.0</v>
      </c>
      <c r="G21" s="172"/>
      <c r="H21" s="167">
        <v>18.0</v>
      </c>
      <c r="I21" s="168"/>
      <c r="J21" s="167">
        <v>18.0</v>
      </c>
      <c r="K21" s="168"/>
      <c r="L21" s="173">
        <v>18.0</v>
      </c>
      <c r="M21" s="174"/>
      <c r="N21" s="167">
        <v>18.0</v>
      </c>
      <c r="O21" s="168"/>
      <c r="P21" s="167">
        <v>18.0</v>
      </c>
      <c r="Q21" s="168"/>
      <c r="R21" s="167">
        <v>18.0</v>
      </c>
      <c r="S21" s="168"/>
      <c r="T21" s="167">
        <v>18.0</v>
      </c>
      <c r="U21" s="168"/>
      <c r="V21" s="177">
        <v>18.0</v>
      </c>
      <c r="W21" s="178"/>
      <c r="X21" s="167">
        <v>18.0</v>
      </c>
      <c r="Y21" s="168"/>
      <c r="Z21" s="162"/>
    </row>
    <row r="22">
      <c r="A22" s="162"/>
      <c r="B22" s="167">
        <v>19.0</v>
      </c>
      <c r="C22" s="168"/>
      <c r="D22" s="175">
        <v>19.0</v>
      </c>
      <c r="E22" s="176"/>
      <c r="F22" s="171">
        <v>19.0</v>
      </c>
      <c r="G22" s="172"/>
      <c r="H22" s="167">
        <v>19.0</v>
      </c>
      <c r="I22" s="168"/>
      <c r="J22" s="167">
        <v>19.0</v>
      </c>
      <c r="K22" s="168"/>
      <c r="L22" s="167">
        <v>19.0</v>
      </c>
      <c r="M22" s="168"/>
      <c r="N22" s="167">
        <v>19.0</v>
      </c>
      <c r="O22" s="168"/>
      <c r="P22" s="175">
        <v>19.0</v>
      </c>
      <c r="Q22" s="176"/>
      <c r="R22" s="167">
        <v>19.0</v>
      </c>
      <c r="S22" s="168"/>
      <c r="T22" s="167">
        <v>19.0</v>
      </c>
      <c r="U22" s="168"/>
      <c r="V22" s="177">
        <v>19.0</v>
      </c>
      <c r="W22" s="178"/>
      <c r="X22" s="167">
        <v>19.0</v>
      </c>
      <c r="Y22" s="168"/>
      <c r="Z22" s="162"/>
    </row>
    <row r="23">
      <c r="A23" s="162"/>
      <c r="B23" s="167">
        <v>20.0</v>
      </c>
      <c r="C23" s="168"/>
      <c r="D23" s="167">
        <v>20.0</v>
      </c>
      <c r="E23" s="168"/>
      <c r="F23" s="167">
        <v>20.0</v>
      </c>
      <c r="G23" s="168"/>
      <c r="H23" s="167">
        <v>20.0</v>
      </c>
      <c r="I23" s="168"/>
      <c r="J23" s="177">
        <v>20.0</v>
      </c>
      <c r="K23" s="178"/>
      <c r="L23" s="167">
        <v>20.0</v>
      </c>
      <c r="M23" s="168"/>
      <c r="N23" s="167">
        <v>20.0</v>
      </c>
      <c r="O23" s="168"/>
      <c r="P23" s="175">
        <v>20.0</v>
      </c>
      <c r="Q23" s="176"/>
      <c r="R23" s="167">
        <v>20.0</v>
      </c>
      <c r="S23" s="168"/>
      <c r="T23" s="167">
        <v>20.0</v>
      </c>
      <c r="U23" s="168"/>
      <c r="V23" s="167">
        <v>20.0</v>
      </c>
      <c r="W23" s="168"/>
      <c r="X23" s="167">
        <v>20.0</v>
      </c>
      <c r="Y23" s="168"/>
      <c r="Z23" s="162"/>
    </row>
    <row r="24">
      <c r="A24" s="162"/>
      <c r="B24" s="165">
        <v>21.0</v>
      </c>
      <c r="C24" s="166"/>
      <c r="D24" s="167">
        <v>21.0</v>
      </c>
      <c r="E24" s="168"/>
      <c r="F24" s="167">
        <v>21.0</v>
      </c>
      <c r="G24" s="168"/>
      <c r="H24" s="167">
        <v>21.0</v>
      </c>
      <c r="I24" s="168"/>
      <c r="J24" s="177">
        <v>21.0</v>
      </c>
      <c r="K24" s="178"/>
      <c r="L24" s="167">
        <v>21.0</v>
      </c>
      <c r="M24" s="168"/>
      <c r="N24" s="167">
        <v>21.0</v>
      </c>
      <c r="O24" s="168"/>
      <c r="P24" s="167">
        <v>21.0</v>
      </c>
      <c r="Q24" s="168"/>
      <c r="R24" s="167">
        <v>21.0</v>
      </c>
      <c r="S24" s="168"/>
      <c r="T24" s="169">
        <v>21.0</v>
      </c>
      <c r="U24" s="170"/>
      <c r="V24" s="167">
        <v>21.0</v>
      </c>
      <c r="W24" s="168"/>
      <c r="X24" s="167">
        <v>21.0</v>
      </c>
      <c r="Y24" s="168"/>
      <c r="Z24" s="162"/>
    </row>
    <row r="25">
      <c r="A25" s="162"/>
      <c r="B25" s="165">
        <v>22.0</v>
      </c>
      <c r="C25" s="166"/>
      <c r="D25" s="167">
        <v>22.0</v>
      </c>
      <c r="E25" s="168"/>
      <c r="F25" s="167">
        <v>22.0</v>
      </c>
      <c r="G25" s="168"/>
      <c r="H25" s="169">
        <v>22.0</v>
      </c>
      <c r="I25" s="170"/>
      <c r="J25" s="167">
        <v>22.0</v>
      </c>
      <c r="K25" s="168"/>
      <c r="L25" s="167">
        <v>22.0</v>
      </c>
      <c r="M25" s="168"/>
      <c r="N25" s="165">
        <v>22.0</v>
      </c>
      <c r="O25" s="166"/>
      <c r="P25" s="167">
        <v>22.0</v>
      </c>
      <c r="Q25" s="168"/>
      <c r="R25" s="167">
        <v>22.0</v>
      </c>
      <c r="S25" s="168"/>
      <c r="T25" s="169">
        <v>22.0</v>
      </c>
      <c r="U25" s="170"/>
      <c r="V25" s="167">
        <v>22.0</v>
      </c>
      <c r="W25" s="168"/>
      <c r="X25" s="167">
        <v>22.0</v>
      </c>
      <c r="Y25" s="168"/>
      <c r="Z25" s="162"/>
    </row>
    <row r="26">
      <c r="A26" s="162"/>
      <c r="B26" s="167">
        <v>23.0</v>
      </c>
      <c r="C26" s="168"/>
      <c r="D26" s="167">
        <v>23.0</v>
      </c>
      <c r="E26" s="168"/>
      <c r="F26" s="167">
        <v>23.0</v>
      </c>
      <c r="G26" s="168"/>
      <c r="H26" s="169">
        <v>23.0</v>
      </c>
      <c r="I26" s="170"/>
      <c r="J26" s="167">
        <v>23.0</v>
      </c>
      <c r="K26" s="168"/>
      <c r="L26" s="167">
        <v>23.0</v>
      </c>
      <c r="M26" s="168"/>
      <c r="N26" s="165">
        <v>23.0</v>
      </c>
      <c r="O26" s="166"/>
      <c r="P26" s="167">
        <v>23.0</v>
      </c>
      <c r="Q26" s="168"/>
      <c r="R26" s="171">
        <v>23.0</v>
      </c>
      <c r="S26" s="172"/>
      <c r="T26" s="167">
        <v>23.0</v>
      </c>
      <c r="U26" s="168"/>
      <c r="V26" s="167">
        <v>23.0</v>
      </c>
      <c r="W26" s="168"/>
      <c r="X26" s="173">
        <v>23.0</v>
      </c>
      <c r="Y26" s="174"/>
      <c r="Z26" s="162"/>
    </row>
    <row r="27">
      <c r="A27" s="162"/>
      <c r="B27" s="167">
        <v>24.0</v>
      </c>
      <c r="C27" s="168"/>
      <c r="D27" s="167">
        <v>24.0</v>
      </c>
      <c r="E27" s="168"/>
      <c r="F27" s="167">
        <v>24.0</v>
      </c>
      <c r="G27" s="168"/>
      <c r="H27" s="167">
        <v>24.0</v>
      </c>
      <c r="I27" s="168"/>
      <c r="J27" s="167">
        <v>24.0</v>
      </c>
      <c r="K27" s="168"/>
      <c r="L27" s="173">
        <v>24.0</v>
      </c>
      <c r="M27" s="174"/>
      <c r="N27" s="167">
        <v>24.0</v>
      </c>
      <c r="O27" s="168"/>
      <c r="P27" s="167">
        <v>24.0</v>
      </c>
      <c r="Q27" s="168"/>
      <c r="R27" s="171">
        <v>24.0</v>
      </c>
      <c r="S27" s="172"/>
      <c r="T27" s="167">
        <v>24.0</v>
      </c>
      <c r="U27" s="168"/>
      <c r="V27" s="167">
        <v>24.0</v>
      </c>
      <c r="W27" s="168"/>
      <c r="X27" s="173">
        <v>24.0</v>
      </c>
      <c r="Y27" s="174"/>
      <c r="Z27" s="162"/>
    </row>
    <row r="28">
      <c r="A28" s="162"/>
      <c r="B28" s="167">
        <v>25.0</v>
      </c>
      <c r="C28" s="168"/>
      <c r="D28" s="175">
        <v>25.0</v>
      </c>
      <c r="E28" s="176"/>
      <c r="F28" s="171">
        <v>25.0</v>
      </c>
      <c r="G28" s="172"/>
      <c r="H28" s="167">
        <v>25.0</v>
      </c>
      <c r="I28" s="168"/>
      <c r="J28" s="167">
        <v>25.0</v>
      </c>
      <c r="K28" s="168"/>
      <c r="L28" s="173">
        <v>25.0</v>
      </c>
      <c r="M28" s="174"/>
      <c r="N28" s="167">
        <v>25.0</v>
      </c>
      <c r="O28" s="168"/>
      <c r="P28" s="167">
        <v>25.0</v>
      </c>
      <c r="Q28" s="168"/>
      <c r="R28" s="167">
        <v>25.0</v>
      </c>
      <c r="S28" s="168"/>
      <c r="T28" s="167">
        <v>25.0</v>
      </c>
      <c r="U28" s="168"/>
      <c r="V28" s="177">
        <v>25.0</v>
      </c>
      <c r="W28" s="179"/>
      <c r="X28" s="167">
        <v>25.0</v>
      </c>
      <c r="Y28" s="168"/>
      <c r="Z28" s="162"/>
    </row>
    <row r="29">
      <c r="A29" s="162"/>
      <c r="B29" s="167">
        <v>26.0</v>
      </c>
      <c r="C29" s="168"/>
      <c r="D29" s="175">
        <v>26.0</v>
      </c>
      <c r="E29" s="176"/>
      <c r="F29" s="171">
        <v>26.0</v>
      </c>
      <c r="G29" s="172"/>
      <c r="H29" s="167">
        <v>26.0</v>
      </c>
      <c r="I29" s="168"/>
      <c r="J29" s="167">
        <v>26.0</v>
      </c>
      <c r="K29" s="168"/>
      <c r="L29" s="167">
        <v>26.0</v>
      </c>
      <c r="M29" s="168"/>
      <c r="N29" s="167">
        <v>26.0</v>
      </c>
      <c r="O29" s="168"/>
      <c r="P29" s="175">
        <v>26.0</v>
      </c>
      <c r="Q29" s="176"/>
      <c r="R29" s="167">
        <v>26.0</v>
      </c>
      <c r="S29" s="168"/>
      <c r="T29" s="167">
        <v>26.0</v>
      </c>
      <c r="U29" s="168"/>
      <c r="V29" s="177">
        <v>26.0</v>
      </c>
      <c r="W29" s="178"/>
      <c r="X29" s="167">
        <v>26.0</v>
      </c>
      <c r="Y29" s="168"/>
      <c r="Z29" s="162"/>
    </row>
    <row r="30">
      <c r="A30" s="162"/>
      <c r="B30" s="167">
        <v>27.0</v>
      </c>
      <c r="C30" s="168"/>
      <c r="D30" s="167">
        <v>27.0</v>
      </c>
      <c r="E30" s="168"/>
      <c r="F30" s="167">
        <v>27.0</v>
      </c>
      <c r="G30" s="168"/>
      <c r="H30" s="167">
        <v>27.0</v>
      </c>
      <c r="I30" s="168"/>
      <c r="J30" s="177">
        <v>27.0</v>
      </c>
      <c r="K30" s="178"/>
      <c r="L30" s="167">
        <v>27.0</v>
      </c>
      <c r="M30" s="168"/>
      <c r="N30" s="167">
        <v>27.0</v>
      </c>
      <c r="O30" s="168"/>
      <c r="P30" s="175">
        <v>27.0</v>
      </c>
      <c r="Q30" s="176"/>
      <c r="R30" s="167">
        <v>27.0</v>
      </c>
      <c r="S30" s="168"/>
      <c r="T30" s="167">
        <v>27.0</v>
      </c>
      <c r="U30" s="168"/>
      <c r="V30" s="167">
        <v>27.0</v>
      </c>
      <c r="W30" s="168"/>
      <c r="X30" s="167">
        <v>27.0</v>
      </c>
      <c r="Y30" s="168"/>
      <c r="Z30" s="162"/>
    </row>
    <row r="31">
      <c r="A31" s="162"/>
      <c r="B31" s="165">
        <v>28.0</v>
      </c>
      <c r="C31" s="166"/>
      <c r="D31" s="167">
        <v>28.0</v>
      </c>
      <c r="E31" s="168"/>
      <c r="F31" s="167">
        <v>28.0</v>
      </c>
      <c r="G31" s="168"/>
      <c r="H31" s="167">
        <v>28.0</v>
      </c>
      <c r="I31" s="168"/>
      <c r="J31" s="177">
        <v>28.0</v>
      </c>
      <c r="K31" s="178"/>
      <c r="L31" s="167">
        <v>28.0</v>
      </c>
      <c r="M31" s="168"/>
      <c r="N31" s="167">
        <v>28.0</v>
      </c>
      <c r="O31" s="168"/>
      <c r="P31" s="167">
        <v>28.0</v>
      </c>
      <c r="Q31" s="168"/>
      <c r="R31" s="167">
        <v>28.0</v>
      </c>
      <c r="S31" s="168"/>
      <c r="T31" s="169">
        <v>28.0</v>
      </c>
      <c r="U31" s="170"/>
      <c r="V31" s="167">
        <v>28.0</v>
      </c>
      <c r="W31" s="168"/>
      <c r="X31" s="167">
        <v>28.0</v>
      </c>
      <c r="Y31" s="168"/>
      <c r="Z31" s="162"/>
    </row>
    <row r="32">
      <c r="A32" s="162"/>
      <c r="B32" s="165">
        <v>29.0</v>
      </c>
      <c r="C32" s="166"/>
      <c r="D32" s="167"/>
      <c r="E32" s="168"/>
      <c r="F32" s="167">
        <v>29.0</v>
      </c>
      <c r="G32" s="168"/>
      <c r="H32" s="169">
        <v>29.0</v>
      </c>
      <c r="I32" s="170"/>
      <c r="J32" s="167">
        <v>29.0</v>
      </c>
      <c r="K32" s="168"/>
      <c r="L32" s="167">
        <v>29.0</v>
      </c>
      <c r="M32" s="168"/>
      <c r="N32" s="165">
        <v>29.0</v>
      </c>
      <c r="O32" s="166"/>
      <c r="P32" s="167">
        <v>29.0</v>
      </c>
      <c r="Q32" s="168"/>
      <c r="R32" s="167">
        <v>29.0</v>
      </c>
      <c r="S32" s="168"/>
      <c r="T32" s="169">
        <v>29.0</v>
      </c>
      <c r="U32" s="170"/>
      <c r="V32" s="167">
        <v>29.0</v>
      </c>
      <c r="W32" s="168"/>
      <c r="X32" s="167">
        <v>29.0</v>
      </c>
      <c r="Y32" s="168"/>
      <c r="Z32" s="162"/>
    </row>
    <row r="33">
      <c r="A33" s="162"/>
      <c r="B33" s="167">
        <v>30.0</v>
      </c>
      <c r="C33" s="168"/>
      <c r="D33" s="167"/>
      <c r="E33" s="168"/>
      <c r="F33" s="167">
        <v>30.0</v>
      </c>
      <c r="G33" s="168"/>
      <c r="H33" s="169">
        <v>30.0</v>
      </c>
      <c r="I33" s="170"/>
      <c r="J33" s="167">
        <v>30.0</v>
      </c>
      <c r="K33" s="168"/>
      <c r="L33" s="167">
        <v>30.0</v>
      </c>
      <c r="M33" s="168"/>
      <c r="N33" s="165">
        <v>30.0</v>
      </c>
      <c r="O33" s="166"/>
      <c r="P33" s="167">
        <v>30.0</v>
      </c>
      <c r="Q33" s="168"/>
      <c r="R33" s="171">
        <v>30.0</v>
      </c>
      <c r="S33" s="172"/>
      <c r="T33" s="167">
        <v>30.0</v>
      </c>
      <c r="U33" s="168"/>
      <c r="V33" s="167">
        <v>30.0</v>
      </c>
      <c r="W33" s="168"/>
      <c r="X33" s="173">
        <v>30.0</v>
      </c>
      <c r="Y33" s="174"/>
      <c r="Z33" s="162"/>
    </row>
    <row r="34">
      <c r="A34" s="162"/>
      <c r="B34" s="180">
        <v>31.0</v>
      </c>
      <c r="C34" s="181"/>
      <c r="D34" s="180"/>
      <c r="E34" s="181"/>
      <c r="F34" s="180">
        <v>31.0</v>
      </c>
      <c r="G34" s="181"/>
      <c r="H34" s="180"/>
      <c r="I34" s="181"/>
      <c r="J34" s="180">
        <v>31.0</v>
      </c>
      <c r="K34" s="181"/>
      <c r="L34" s="180"/>
      <c r="M34" s="181"/>
      <c r="N34" s="180">
        <v>31.0</v>
      </c>
      <c r="O34" s="181"/>
      <c r="P34" s="180">
        <v>31.0</v>
      </c>
      <c r="Q34" s="181"/>
      <c r="R34" s="180"/>
      <c r="S34" s="181"/>
      <c r="T34" s="180">
        <v>31.0</v>
      </c>
      <c r="U34" s="181"/>
      <c r="V34" s="180">
        <v>31.0</v>
      </c>
      <c r="W34" s="181"/>
      <c r="X34" s="182">
        <v>31.0</v>
      </c>
      <c r="Y34" s="183"/>
      <c r="Z34" s="162"/>
    </row>
    <row r="35">
      <c r="A35" s="162"/>
      <c r="B35" s="162"/>
      <c r="C35" s="162"/>
      <c r="D35" s="162"/>
      <c r="E35" s="162"/>
      <c r="F35" s="162"/>
      <c r="G35" s="162"/>
      <c r="H35" s="162"/>
      <c r="I35" s="162"/>
      <c r="J35" s="162"/>
      <c r="K35" s="162"/>
      <c r="L35" s="162"/>
      <c r="M35" s="162"/>
      <c r="N35" s="162"/>
      <c r="O35" s="162"/>
      <c r="P35" s="162"/>
      <c r="Q35" s="162"/>
      <c r="R35" s="162"/>
      <c r="S35" s="162"/>
      <c r="T35" s="162"/>
      <c r="U35" s="162"/>
      <c r="V35" s="162"/>
      <c r="W35" s="162"/>
      <c r="X35" s="162"/>
      <c r="Y35" s="162"/>
      <c r="Z35" s="162"/>
    </row>
    <row r="36">
      <c r="A36" s="162"/>
      <c r="B36" s="162"/>
      <c r="C36" s="162"/>
      <c r="D36" s="162"/>
      <c r="E36" s="162"/>
      <c r="F36" s="162"/>
      <c r="G36" s="162"/>
      <c r="H36" s="162"/>
      <c r="I36" s="162"/>
      <c r="J36" s="162"/>
      <c r="K36" s="162"/>
      <c r="L36" s="162"/>
      <c r="M36" s="162"/>
      <c r="N36" s="162"/>
      <c r="O36" s="162"/>
      <c r="P36" s="162"/>
      <c r="Q36" s="162"/>
      <c r="R36" s="162"/>
      <c r="S36" s="162"/>
      <c r="T36" s="162"/>
      <c r="U36" s="162"/>
      <c r="V36" s="162"/>
      <c r="W36" s="162"/>
      <c r="X36" s="162"/>
      <c r="Y36" s="162"/>
      <c r="Z36" s="162"/>
    </row>
    <row r="37">
      <c r="A37" s="162"/>
      <c r="B37" s="162"/>
      <c r="C37" s="162"/>
      <c r="D37" s="162"/>
      <c r="E37" s="162"/>
      <c r="F37" s="162"/>
      <c r="G37" s="162"/>
      <c r="H37" s="162"/>
      <c r="I37" s="162"/>
      <c r="J37" s="162"/>
      <c r="K37" s="162"/>
      <c r="L37" s="162"/>
      <c r="M37" s="162"/>
      <c r="N37" s="162"/>
      <c r="O37" s="162"/>
      <c r="P37" s="162"/>
      <c r="Q37" s="162"/>
      <c r="R37" s="162"/>
      <c r="S37" s="162"/>
      <c r="T37" s="162"/>
      <c r="U37" s="162"/>
      <c r="V37" s="162"/>
      <c r="W37" s="162"/>
      <c r="X37" s="162"/>
      <c r="Y37" s="162"/>
      <c r="Z37" s="162"/>
    </row>
  </sheetData>
  <mergeCells count="14">
    <mergeCell ref="L3:M3"/>
    <mergeCell ref="N3:O3"/>
    <mergeCell ref="P3:Q3"/>
    <mergeCell ref="R3:S3"/>
    <mergeCell ref="V3:W3"/>
    <mergeCell ref="X3:Y3"/>
    <mergeCell ref="A1:C2"/>
    <mergeCell ref="E1:U2"/>
    <mergeCell ref="B3:C3"/>
    <mergeCell ref="D3:E3"/>
    <mergeCell ref="F3:G3"/>
    <mergeCell ref="H3:I3"/>
    <mergeCell ref="J3:K3"/>
    <mergeCell ref="T3:U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pageSetUpPr fitToPage="1"/>
  </sheetPr>
  <sheetViews>
    <sheetView showGridLines="0" workbookViewId="0">
      <pane xSplit="19.0" topLeftCell="T1" activePane="topRight" state="frozen"/>
      <selection activeCell="U2" sqref="U2" pane="topRight"/>
    </sheetView>
  </sheetViews>
  <sheetFormatPr customHeight="1" defaultColWidth="12.63" defaultRowHeight="15.75"/>
  <cols>
    <col customWidth="1" min="1" max="1" width="3.25"/>
    <col customWidth="1" hidden="1" min="2" max="3" width="15.13"/>
    <col customWidth="1" min="4" max="5" width="7.63"/>
    <col customWidth="1" min="6" max="9" width="15.13"/>
    <col customWidth="1" min="10" max="10" width="36.63"/>
    <col customWidth="1" min="11" max="12" width="7.63"/>
    <col customWidth="1" hidden="1" min="13" max="13" width="6.63"/>
    <col customWidth="1" hidden="1" min="14" max="16" width="3.25"/>
    <col customWidth="1" min="17" max="18" width="15.13"/>
    <col customWidth="1" min="19" max="20" width="2.63"/>
    <col customWidth="1" min="21" max="30" width="5.13"/>
    <col customWidth="1" min="31" max="31" width="6.38"/>
    <col customWidth="1" min="32" max="32" width="25.13"/>
    <col customWidth="1" min="33" max="33" width="2.63"/>
    <col customWidth="1" min="34" max="43" width="5.13"/>
    <col customWidth="1" min="44" max="44" width="6.38"/>
    <col customWidth="1" min="45" max="45" width="25.13"/>
    <col customWidth="1" min="46" max="46" width="2.63"/>
    <col customWidth="1" min="47" max="56" width="5.13"/>
    <col customWidth="1" min="57" max="57" width="6.38"/>
    <col customWidth="1" min="58" max="58" width="25.13"/>
    <col customWidth="1" min="59" max="59" width="2.63"/>
    <col customWidth="1" min="60" max="69" width="5.13"/>
    <col customWidth="1" min="70" max="70" width="6.38"/>
    <col customWidth="1" min="71" max="71" width="25.13"/>
    <col customWidth="1" min="72" max="72" width="2.63"/>
    <col customWidth="1" min="73" max="82" width="5.13"/>
    <col customWidth="1" min="83" max="83" width="6.38"/>
    <col customWidth="1" min="84" max="84" width="25.13"/>
    <col customWidth="1" min="85" max="85" width="2.63"/>
    <col customWidth="1" min="86" max="95" width="5.13"/>
    <col customWidth="1" min="96" max="96" width="6.38"/>
    <col customWidth="1" min="97" max="97" width="25.13"/>
    <col customWidth="1" min="98" max="98" width="2.63"/>
    <col customWidth="1" min="99" max="108" width="5.13"/>
    <col customWidth="1" min="109" max="109" width="6.38"/>
    <col customWidth="1" min="110" max="110" width="25.13"/>
    <col customWidth="1" min="111" max="111" width="2.63"/>
    <col customWidth="1" min="112" max="121" width="5.13"/>
    <col customWidth="1" min="122" max="122" width="6.38"/>
    <col customWidth="1" min="123" max="123" width="25.13"/>
    <col customWidth="1" min="124" max="124" width="2.63"/>
    <col customWidth="1" min="125" max="134" width="5.13"/>
    <col customWidth="1" min="135" max="135" width="6.38"/>
    <col customWidth="1" min="136" max="136" width="25.13"/>
    <col customWidth="1" min="137" max="137" width="2.63"/>
    <col customWidth="1" min="138" max="147" width="5.13"/>
    <col customWidth="1" min="148" max="148" width="6.38"/>
    <col customWidth="1" min="149" max="149" width="25.13"/>
    <col customWidth="1" min="150" max="150" width="2.63"/>
    <col customWidth="1" min="151" max="160" width="5.13"/>
    <col customWidth="1" min="161" max="161" width="6.38"/>
    <col customWidth="1" min="162" max="162" width="25.13"/>
    <col customWidth="1" min="163" max="163" width="2.63"/>
    <col customWidth="1" min="164" max="173" width="5.13"/>
    <col customWidth="1" min="174" max="174" width="6.38"/>
    <col customWidth="1" min="175" max="175" width="25.13"/>
  </cols>
  <sheetData>
    <row r="1" ht="37.5" customHeight="1">
      <c r="A1" s="184"/>
      <c r="B1" s="11"/>
      <c r="E1" s="185" t="s">
        <v>155</v>
      </c>
      <c r="S1" s="186"/>
      <c r="T1" s="184"/>
      <c r="U1" s="184"/>
      <c r="V1" s="184"/>
      <c r="W1" s="184"/>
      <c r="X1" s="184"/>
      <c r="Y1" s="184"/>
      <c r="Z1" s="184"/>
      <c r="AA1" s="184"/>
      <c r="AB1" s="184"/>
      <c r="AC1" s="184"/>
      <c r="AD1" s="184"/>
      <c r="AE1" s="184"/>
      <c r="AF1" s="184"/>
      <c r="AG1" s="184"/>
      <c r="AH1" s="184"/>
      <c r="AI1" s="184"/>
      <c r="AJ1" s="184"/>
      <c r="AK1" s="184"/>
      <c r="AL1" s="184"/>
      <c r="AM1" s="184"/>
      <c r="AN1" s="184"/>
      <c r="AO1" s="184"/>
      <c r="AP1" s="184"/>
      <c r="AQ1" s="184"/>
      <c r="AR1" s="184"/>
      <c r="AS1" s="184"/>
      <c r="AT1" s="184"/>
      <c r="AU1" s="184"/>
      <c r="AV1" s="184"/>
      <c r="AW1" s="184"/>
      <c r="AX1" s="184"/>
      <c r="AY1" s="184"/>
      <c r="AZ1" s="184"/>
      <c r="BA1" s="184"/>
      <c r="BB1" s="184"/>
      <c r="BC1" s="184"/>
      <c r="BD1" s="184"/>
      <c r="BE1" s="184"/>
      <c r="BF1" s="184"/>
      <c r="BG1" s="184"/>
      <c r="BH1" s="184"/>
      <c r="BI1" s="184"/>
      <c r="BJ1" s="184"/>
      <c r="BK1" s="184"/>
      <c r="BL1" s="184"/>
      <c r="BM1" s="184"/>
      <c r="BN1" s="184"/>
      <c r="BO1" s="184"/>
      <c r="BP1" s="184"/>
      <c r="BQ1" s="184"/>
      <c r="BR1" s="184"/>
      <c r="BS1" s="184"/>
      <c r="BT1" s="184"/>
      <c r="BU1" s="184"/>
      <c r="BV1" s="184"/>
      <c r="BW1" s="184"/>
      <c r="BX1" s="184"/>
      <c r="BY1" s="184"/>
      <c r="BZ1" s="184"/>
      <c r="CA1" s="184"/>
      <c r="CB1" s="184"/>
      <c r="CC1" s="184"/>
      <c r="CD1" s="184"/>
      <c r="CE1" s="184"/>
      <c r="CF1" s="184"/>
      <c r="CG1" s="184"/>
      <c r="CH1" s="184"/>
      <c r="CI1" s="184"/>
      <c r="CJ1" s="184"/>
      <c r="CK1" s="184"/>
      <c r="CL1" s="184"/>
      <c r="CM1" s="184"/>
      <c r="CN1" s="184"/>
      <c r="CO1" s="184"/>
      <c r="CP1" s="184"/>
      <c r="CQ1" s="184"/>
      <c r="CR1" s="184"/>
      <c r="CS1" s="184"/>
      <c r="CT1" s="184"/>
      <c r="CU1" s="184"/>
      <c r="CV1" s="184"/>
      <c r="CW1" s="184"/>
      <c r="CX1" s="184"/>
      <c r="CY1" s="184"/>
      <c r="CZ1" s="184"/>
      <c r="DA1" s="184"/>
      <c r="DB1" s="184"/>
      <c r="DC1" s="184"/>
      <c r="DD1" s="184"/>
      <c r="DE1" s="184"/>
      <c r="DF1" s="184"/>
      <c r="DG1" s="184"/>
      <c r="DH1" s="184"/>
      <c r="DI1" s="184"/>
      <c r="DJ1" s="184"/>
      <c r="DK1" s="184"/>
      <c r="DL1" s="184"/>
      <c r="DM1" s="184"/>
      <c r="DN1" s="184"/>
      <c r="DO1" s="184"/>
      <c r="DP1" s="184"/>
      <c r="DQ1" s="184"/>
      <c r="DR1" s="184"/>
      <c r="DS1" s="184"/>
      <c r="DT1" s="184"/>
      <c r="DU1" s="184"/>
      <c r="DV1" s="184"/>
      <c r="DW1" s="184"/>
      <c r="DX1" s="184"/>
      <c r="DY1" s="184"/>
      <c r="DZ1" s="184"/>
      <c r="EA1" s="184"/>
      <c r="EB1" s="184"/>
      <c r="EC1" s="184"/>
      <c r="ED1" s="184"/>
      <c r="EE1" s="184"/>
      <c r="EF1" s="184"/>
      <c r="EG1" s="184"/>
      <c r="EH1" s="184"/>
      <c r="EI1" s="184"/>
      <c r="EJ1" s="184"/>
      <c r="EK1" s="184"/>
      <c r="EL1" s="184"/>
      <c r="EM1" s="184"/>
      <c r="EN1" s="184"/>
      <c r="EO1" s="184"/>
      <c r="EP1" s="184"/>
      <c r="EQ1" s="184"/>
      <c r="ER1" s="184"/>
      <c r="ES1" s="184"/>
      <c r="ET1" s="184"/>
      <c r="EU1" s="184"/>
      <c r="EV1" s="184"/>
      <c r="EW1" s="184"/>
      <c r="EX1" s="184"/>
      <c r="EY1" s="184"/>
      <c r="EZ1" s="184"/>
      <c r="FA1" s="184"/>
      <c r="FB1" s="184"/>
      <c r="FC1" s="184"/>
      <c r="FD1" s="184"/>
      <c r="FE1" s="184"/>
      <c r="FF1" s="184"/>
      <c r="FG1" s="184"/>
      <c r="FH1" s="184"/>
      <c r="FI1" s="184"/>
      <c r="FJ1" s="184"/>
      <c r="FK1" s="184"/>
      <c r="FL1" s="184"/>
      <c r="FM1" s="184"/>
      <c r="FN1" s="184"/>
      <c r="FO1" s="184"/>
      <c r="FP1" s="184"/>
      <c r="FQ1" s="184"/>
      <c r="FR1" s="184"/>
      <c r="FS1" s="184"/>
    </row>
    <row r="2" ht="37.5" customHeight="1">
      <c r="A2" s="187"/>
      <c r="S2" s="186"/>
      <c r="T2" s="184"/>
      <c r="U2" s="188"/>
      <c r="V2" s="188"/>
      <c r="W2" s="188"/>
      <c r="X2" s="188"/>
      <c r="Y2" s="188"/>
      <c r="Z2" s="188"/>
      <c r="AA2" s="188"/>
      <c r="AB2" s="188"/>
      <c r="AC2" s="188"/>
      <c r="AD2" s="188"/>
      <c r="AE2" s="188"/>
      <c r="AF2" s="188"/>
      <c r="AG2" s="188"/>
      <c r="AH2" s="188"/>
      <c r="AI2" s="188"/>
      <c r="AJ2" s="188"/>
      <c r="AK2" s="188"/>
      <c r="AL2" s="188"/>
      <c r="AM2" s="188"/>
      <c r="AN2" s="188"/>
      <c r="AO2" s="188"/>
      <c r="AP2" s="188"/>
      <c r="AQ2" s="188"/>
      <c r="AR2" s="188"/>
      <c r="AS2" s="188"/>
      <c r="AT2" s="188"/>
      <c r="AU2" s="188"/>
      <c r="AV2" s="188"/>
      <c r="AW2" s="188"/>
      <c r="AX2" s="188"/>
      <c r="AY2" s="188"/>
      <c r="AZ2" s="188"/>
      <c r="BA2" s="188"/>
      <c r="BB2" s="188"/>
      <c r="BC2" s="188"/>
      <c r="BD2" s="188"/>
      <c r="BE2" s="188"/>
      <c r="BF2" s="188"/>
      <c r="BG2" s="188"/>
      <c r="BH2" s="188"/>
      <c r="BI2" s="188"/>
      <c r="BJ2" s="188"/>
      <c r="BK2" s="188"/>
      <c r="BL2" s="188"/>
      <c r="BM2" s="188"/>
      <c r="BN2" s="188"/>
      <c r="BO2" s="188"/>
      <c r="BP2" s="188"/>
      <c r="BQ2" s="188"/>
      <c r="BR2" s="188"/>
      <c r="BS2" s="188"/>
      <c r="BT2" s="188"/>
      <c r="BU2" s="188"/>
      <c r="BV2" s="188"/>
      <c r="BW2" s="188"/>
      <c r="BX2" s="188"/>
      <c r="BY2" s="188"/>
      <c r="BZ2" s="188"/>
      <c r="CA2" s="188"/>
      <c r="CB2" s="188"/>
      <c r="CC2" s="188"/>
      <c r="CD2" s="188"/>
      <c r="CE2" s="188"/>
      <c r="CF2" s="188"/>
      <c r="CG2" s="188"/>
      <c r="CH2" s="188"/>
      <c r="CI2" s="188"/>
      <c r="CJ2" s="188"/>
      <c r="CK2" s="188"/>
      <c r="CL2" s="188"/>
      <c r="CM2" s="188"/>
      <c r="CN2" s="188"/>
      <c r="CO2" s="188"/>
      <c r="CP2" s="188"/>
      <c r="CQ2" s="188"/>
      <c r="CR2" s="188"/>
      <c r="CS2" s="188"/>
      <c r="CT2" s="188"/>
      <c r="CU2" s="188"/>
      <c r="CV2" s="188"/>
      <c r="CW2" s="188"/>
      <c r="CX2" s="188"/>
      <c r="CY2" s="188"/>
      <c r="CZ2" s="188"/>
      <c r="DA2" s="188"/>
      <c r="DB2" s="188"/>
      <c r="DC2" s="188"/>
      <c r="DD2" s="188"/>
      <c r="DE2" s="188"/>
      <c r="DF2" s="188"/>
      <c r="DG2" s="188"/>
      <c r="DH2" s="188"/>
      <c r="DI2" s="188"/>
      <c r="DJ2" s="188"/>
      <c r="DK2" s="188"/>
      <c r="DL2" s="188"/>
      <c r="DM2" s="188"/>
      <c r="DN2" s="188"/>
      <c r="DO2" s="188"/>
      <c r="DP2" s="188"/>
      <c r="DQ2" s="188"/>
      <c r="DR2" s="188"/>
      <c r="DS2" s="188"/>
      <c r="DT2" s="188"/>
      <c r="DU2" s="188"/>
      <c r="DV2" s="188"/>
      <c r="DW2" s="188"/>
      <c r="DX2" s="188"/>
      <c r="DY2" s="188"/>
      <c r="DZ2" s="188"/>
      <c r="EA2" s="188"/>
      <c r="EB2" s="188"/>
      <c r="EC2" s="188"/>
      <c r="ED2" s="188"/>
      <c r="EE2" s="188"/>
      <c r="EF2" s="188"/>
      <c r="EG2" s="188"/>
      <c r="EH2" s="188"/>
      <c r="EI2" s="188"/>
      <c r="EJ2" s="188"/>
      <c r="EK2" s="188"/>
      <c r="EL2" s="188"/>
      <c r="EM2" s="188"/>
      <c r="EN2" s="188"/>
      <c r="EO2" s="188"/>
      <c r="EP2" s="188"/>
      <c r="EQ2" s="188"/>
      <c r="ER2" s="188"/>
      <c r="ES2" s="188"/>
      <c r="ET2" s="188"/>
      <c r="EU2" s="188"/>
      <c r="EV2" s="188"/>
      <c r="EW2" s="188"/>
      <c r="EX2" s="188"/>
      <c r="EY2" s="188"/>
      <c r="EZ2" s="188"/>
      <c r="FA2" s="188"/>
      <c r="FB2" s="188"/>
      <c r="FC2" s="188"/>
      <c r="FD2" s="188"/>
      <c r="FE2" s="188"/>
      <c r="FF2" s="188"/>
      <c r="FG2" s="188"/>
      <c r="FH2" s="188"/>
      <c r="FI2" s="188"/>
      <c r="FJ2" s="188"/>
      <c r="FK2" s="188"/>
      <c r="FL2" s="188"/>
      <c r="FM2" s="188"/>
      <c r="FN2" s="188"/>
      <c r="FO2" s="188"/>
      <c r="FP2" s="188"/>
      <c r="FQ2" s="188"/>
      <c r="FR2" s="188"/>
      <c r="FS2" s="188"/>
    </row>
    <row r="3" ht="37.5" customHeight="1">
      <c r="A3" s="189"/>
      <c r="S3" s="186"/>
      <c r="T3" s="184"/>
      <c r="U3" s="190"/>
      <c r="V3" s="190"/>
      <c r="W3" s="190"/>
      <c r="X3" s="190"/>
      <c r="Y3" s="190"/>
      <c r="Z3" s="190"/>
      <c r="AA3" s="190"/>
      <c r="AB3" s="190"/>
      <c r="AC3" s="190"/>
      <c r="AD3" s="190"/>
      <c r="AE3" s="190"/>
      <c r="AF3" s="190"/>
      <c r="AG3" s="190"/>
      <c r="AH3" s="190"/>
      <c r="AI3" s="190"/>
      <c r="AJ3" s="190"/>
      <c r="AK3" s="190"/>
      <c r="AL3" s="190"/>
      <c r="AM3" s="190"/>
      <c r="AN3" s="190"/>
      <c r="AO3" s="190"/>
      <c r="AP3" s="190"/>
      <c r="AQ3" s="190"/>
      <c r="AR3" s="190"/>
      <c r="AS3" s="190"/>
      <c r="AT3" s="190"/>
      <c r="AU3" s="190"/>
      <c r="AV3" s="190"/>
      <c r="AW3" s="190"/>
      <c r="AX3" s="190"/>
      <c r="AY3" s="190"/>
      <c r="AZ3" s="190"/>
      <c r="BA3" s="190"/>
      <c r="BB3" s="190"/>
      <c r="BC3" s="190"/>
      <c r="BD3" s="190"/>
      <c r="BE3" s="190"/>
      <c r="BF3" s="190"/>
      <c r="BG3" s="190"/>
      <c r="BH3" s="190"/>
      <c r="BI3" s="190"/>
      <c r="BJ3" s="190"/>
      <c r="BK3" s="190"/>
      <c r="BL3" s="190"/>
      <c r="BM3" s="190"/>
      <c r="BN3" s="190"/>
      <c r="BO3" s="190"/>
      <c r="BP3" s="190"/>
      <c r="BQ3" s="190"/>
      <c r="BR3" s="190"/>
      <c r="BS3" s="190"/>
      <c r="BT3" s="190"/>
      <c r="BU3" s="190"/>
      <c r="BV3" s="190"/>
      <c r="BW3" s="190"/>
      <c r="BX3" s="190"/>
      <c r="BY3" s="190"/>
      <c r="BZ3" s="190"/>
      <c r="CA3" s="190"/>
      <c r="CB3" s="190"/>
      <c r="CC3" s="190"/>
      <c r="CD3" s="190"/>
      <c r="CE3" s="190"/>
      <c r="CF3" s="190"/>
      <c r="CG3" s="190"/>
      <c r="CH3" s="190"/>
      <c r="CI3" s="190"/>
      <c r="CJ3" s="190"/>
      <c r="CK3" s="190"/>
      <c r="CL3" s="190"/>
      <c r="CM3" s="190"/>
      <c r="CN3" s="190"/>
      <c r="CO3" s="190"/>
      <c r="CP3" s="190"/>
      <c r="CQ3" s="190"/>
      <c r="CR3" s="190"/>
      <c r="CS3" s="190"/>
      <c r="CT3" s="190"/>
      <c r="CU3" s="190"/>
      <c r="CV3" s="190"/>
      <c r="CW3" s="190"/>
      <c r="CX3" s="190"/>
      <c r="CY3" s="190"/>
      <c r="CZ3" s="190"/>
      <c r="DA3" s="190"/>
      <c r="DB3" s="190"/>
      <c r="DC3" s="190"/>
      <c r="DD3" s="190"/>
      <c r="DE3" s="190"/>
      <c r="DF3" s="190"/>
      <c r="DG3" s="190"/>
      <c r="DH3" s="190"/>
      <c r="DI3" s="190"/>
      <c r="DJ3" s="190"/>
      <c r="DK3" s="190"/>
      <c r="DL3" s="190"/>
      <c r="DM3" s="190"/>
      <c r="DN3" s="190"/>
      <c r="DO3" s="190"/>
      <c r="DP3" s="190"/>
      <c r="DQ3" s="190"/>
      <c r="DR3" s="190"/>
      <c r="DS3" s="190"/>
      <c r="DT3" s="190"/>
      <c r="DU3" s="190"/>
      <c r="DV3" s="190"/>
      <c r="DW3" s="190"/>
      <c r="DX3" s="190"/>
      <c r="DY3" s="190"/>
      <c r="DZ3" s="190"/>
      <c r="EA3" s="190"/>
      <c r="EB3" s="190"/>
      <c r="EC3" s="190"/>
      <c r="ED3" s="190"/>
      <c r="EE3" s="190"/>
      <c r="EF3" s="190"/>
      <c r="EG3" s="190"/>
      <c r="EH3" s="190"/>
      <c r="EI3" s="190"/>
      <c r="EJ3" s="190"/>
      <c r="EK3" s="190"/>
      <c r="EL3" s="190"/>
      <c r="EM3" s="190"/>
      <c r="EN3" s="190"/>
      <c r="EO3" s="190"/>
      <c r="EP3" s="190"/>
      <c r="EQ3" s="190"/>
      <c r="ER3" s="190"/>
      <c r="ES3" s="190"/>
      <c r="ET3" s="190"/>
      <c r="EU3" s="190"/>
      <c r="EV3" s="190"/>
      <c r="EW3" s="190"/>
      <c r="EX3" s="190"/>
      <c r="EY3" s="190"/>
      <c r="EZ3" s="190"/>
      <c r="FA3" s="190"/>
      <c r="FB3" s="190"/>
      <c r="FC3" s="190"/>
      <c r="FD3" s="190"/>
      <c r="FE3" s="190"/>
      <c r="FF3" s="190"/>
      <c r="FG3" s="190"/>
      <c r="FH3" s="190"/>
      <c r="FI3" s="190"/>
      <c r="FJ3" s="190"/>
      <c r="FK3" s="190"/>
      <c r="FL3" s="190"/>
      <c r="FM3" s="190"/>
      <c r="FN3" s="190"/>
      <c r="FO3" s="190"/>
      <c r="FP3" s="190"/>
      <c r="FQ3" s="190"/>
      <c r="FR3" s="190"/>
      <c r="FS3" s="190"/>
    </row>
    <row r="4" ht="11.25" customHeight="1">
      <c r="A4" s="184"/>
      <c r="B4" s="186"/>
      <c r="C4" s="186"/>
      <c r="D4" s="186"/>
      <c r="E4" s="186"/>
      <c r="F4" s="186"/>
      <c r="G4" s="186"/>
      <c r="H4" s="186"/>
      <c r="I4" s="186"/>
      <c r="J4" s="186"/>
      <c r="K4" s="186"/>
      <c r="L4" s="186"/>
      <c r="M4" s="186"/>
      <c r="N4" s="186"/>
      <c r="O4" s="186"/>
      <c r="P4" s="186"/>
      <c r="Q4" s="186"/>
      <c r="R4" s="186"/>
      <c r="S4" s="186"/>
      <c r="T4" s="184"/>
      <c r="U4" s="184"/>
      <c r="V4" s="184"/>
      <c r="W4" s="184"/>
      <c r="X4" s="184"/>
      <c r="Y4" s="184"/>
      <c r="Z4" s="184"/>
      <c r="AA4" s="184"/>
      <c r="AB4" s="184"/>
      <c r="AC4" s="184"/>
      <c r="AD4" s="184"/>
      <c r="AE4" s="184"/>
      <c r="AF4" s="184"/>
      <c r="AG4" s="190"/>
      <c r="AH4" s="184"/>
      <c r="AI4" s="184"/>
      <c r="AJ4" s="184"/>
      <c r="AK4" s="184"/>
      <c r="AL4" s="184"/>
      <c r="AM4" s="184"/>
      <c r="AN4" s="184"/>
      <c r="AO4" s="184"/>
      <c r="AP4" s="184"/>
      <c r="AQ4" s="184"/>
      <c r="AR4" s="184"/>
      <c r="AS4" s="184"/>
      <c r="AT4" s="191"/>
      <c r="AU4" s="184"/>
      <c r="AV4" s="184"/>
      <c r="AW4" s="184"/>
      <c r="AX4" s="184"/>
      <c r="AY4" s="184"/>
      <c r="AZ4" s="184"/>
      <c r="BA4" s="184"/>
      <c r="BB4" s="184"/>
      <c r="BC4" s="184"/>
      <c r="BD4" s="184"/>
      <c r="BE4" s="184"/>
      <c r="BF4" s="184"/>
      <c r="BG4" s="191"/>
      <c r="BH4" s="184"/>
      <c r="BI4" s="184"/>
      <c r="BJ4" s="184"/>
      <c r="BK4" s="184"/>
      <c r="BL4" s="184"/>
      <c r="BM4" s="184"/>
      <c r="BN4" s="184"/>
      <c r="BO4" s="184"/>
      <c r="BP4" s="184"/>
      <c r="BQ4" s="184"/>
      <c r="BR4" s="184"/>
      <c r="BS4" s="184"/>
      <c r="BT4" s="191"/>
      <c r="BU4" s="184"/>
      <c r="BV4" s="184"/>
      <c r="BW4" s="184"/>
      <c r="BX4" s="184"/>
      <c r="BY4" s="184"/>
      <c r="BZ4" s="184"/>
      <c r="CA4" s="184"/>
      <c r="CB4" s="184"/>
      <c r="CC4" s="184"/>
      <c r="CD4" s="184"/>
      <c r="CE4" s="184"/>
      <c r="CF4" s="184"/>
      <c r="CG4" s="191"/>
      <c r="CH4" s="184"/>
      <c r="CI4" s="184"/>
      <c r="CJ4" s="184"/>
      <c r="CK4" s="184"/>
      <c r="CL4" s="184"/>
      <c r="CM4" s="184"/>
      <c r="CN4" s="184"/>
      <c r="CO4" s="184"/>
      <c r="CP4" s="184"/>
      <c r="CQ4" s="184"/>
      <c r="CR4" s="184"/>
      <c r="CS4" s="184"/>
      <c r="CT4" s="191"/>
      <c r="CU4" s="184"/>
      <c r="CV4" s="184"/>
      <c r="CW4" s="184"/>
      <c r="CX4" s="184"/>
      <c r="CY4" s="184"/>
      <c r="CZ4" s="184"/>
      <c r="DA4" s="184"/>
      <c r="DB4" s="184"/>
      <c r="DC4" s="184"/>
      <c r="DD4" s="184"/>
      <c r="DE4" s="184"/>
      <c r="DF4" s="184"/>
      <c r="DG4" s="191"/>
      <c r="DH4" s="184"/>
      <c r="DI4" s="184"/>
      <c r="DJ4" s="184"/>
      <c r="DK4" s="184"/>
      <c r="DL4" s="184"/>
      <c r="DM4" s="184"/>
      <c r="DN4" s="184"/>
      <c r="DO4" s="184"/>
      <c r="DP4" s="184"/>
      <c r="DQ4" s="184"/>
      <c r="DR4" s="184"/>
      <c r="DS4" s="184"/>
      <c r="DT4" s="191"/>
      <c r="DU4" s="184"/>
      <c r="DV4" s="184"/>
      <c r="DW4" s="184"/>
      <c r="DX4" s="184"/>
      <c r="DY4" s="184"/>
      <c r="DZ4" s="184"/>
      <c r="EA4" s="184"/>
      <c r="EB4" s="184"/>
      <c r="EC4" s="184"/>
      <c r="ED4" s="184"/>
      <c r="EE4" s="184"/>
      <c r="EF4" s="184"/>
      <c r="EG4" s="191"/>
      <c r="EH4" s="184"/>
      <c r="EI4" s="184"/>
      <c r="EJ4" s="184"/>
      <c r="EK4" s="184"/>
      <c r="EL4" s="184"/>
      <c r="EM4" s="184"/>
      <c r="EN4" s="184"/>
      <c r="EO4" s="184"/>
      <c r="EP4" s="184"/>
      <c r="EQ4" s="184"/>
      <c r="ER4" s="184"/>
      <c r="ES4" s="184"/>
      <c r="ET4" s="191"/>
      <c r="EU4" s="184"/>
      <c r="EV4" s="184"/>
      <c r="EW4" s="184"/>
      <c r="EX4" s="184"/>
      <c r="EY4" s="184"/>
      <c r="EZ4" s="184"/>
      <c r="FA4" s="184"/>
      <c r="FB4" s="184"/>
      <c r="FC4" s="184"/>
      <c r="FD4" s="184"/>
      <c r="FE4" s="184"/>
      <c r="FF4" s="184"/>
      <c r="FG4" s="191"/>
      <c r="FH4" s="184"/>
      <c r="FI4" s="184"/>
      <c r="FJ4" s="184"/>
      <c r="FK4" s="184"/>
      <c r="FL4" s="184"/>
      <c r="FM4" s="184"/>
      <c r="FN4" s="184"/>
      <c r="FO4" s="184"/>
      <c r="FP4" s="184"/>
      <c r="FQ4" s="184"/>
      <c r="FR4" s="184"/>
      <c r="FS4" s="184"/>
    </row>
    <row r="5" ht="11.25" customHeight="1">
      <c r="A5" s="184"/>
      <c r="B5" s="184"/>
      <c r="C5" s="184"/>
      <c r="D5" s="184"/>
      <c r="E5" s="184"/>
      <c r="F5" s="184"/>
      <c r="G5" s="184"/>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90"/>
      <c r="AH5" s="184"/>
      <c r="AI5" s="184"/>
      <c r="AJ5" s="184"/>
      <c r="AK5" s="184"/>
      <c r="AL5" s="184"/>
      <c r="AM5" s="184"/>
      <c r="AN5" s="184"/>
      <c r="AO5" s="184"/>
      <c r="AP5" s="184"/>
      <c r="AQ5" s="184"/>
      <c r="AR5" s="184"/>
      <c r="AS5" s="184"/>
      <c r="AT5" s="191"/>
      <c r="AU5" s="184"/>
      <c r="AV5" s="184"/>
      <c r="AW5" s="184"/>
      <c r="AX5" s="184"/>
      <c r="AY5" s="184"/>
      <c r="AZ5" s="184"/>
      <c r="BA5" s="184"/>
      <c r="BB5" s="184"/>
      <c r="BC5" s="184"/>
      <c r="BD5" s="184"/>
      <c r="BE5" s="184"/>
      <c r="BF5" s="184"/>
      <c r="BG5" s="191"/>
      <c r="BH5" s="184"/>
      <c r="BI5" s="184"/>
      <c r="BJ5" s="184"/>
      <c r="BK5" s="184"/>
      <c r="BL5" s="184"/>
      <c r="BM5" s="184"/>
      <c r="BN5" s="184"/>
      <c r="BO5" s="184"/>
      <c r="BP5" s="184"/>
      <c r="BQ5" s="184"/>
      <c r="BR5" s="184"/>
      <c r="BS5" s="184"/>
      <c r="BT5" s="191"/>
      <c r="BU5" s="184"/>
      <c r="BV5" s="184"/>
      <c r="BW5" s="184"/>
      <c r="BX5" s="184"/>
      <c r="BY5" s="184"/>
      <c r="BZ5" s="184"/>
      <c r="CA5" s="184"/>
      <c r="CB5" s="184"/>
      <c r="CC5" s="184"/>
      <c r="CD5" s="184"/>
      <c r="CE5" s="184"/>
      <c r="CF5" s="184"/>
      <c r="CG5" s="191"/>
      <c r="CH5" s="184"/>
      <c r="CI5" s="184"/>
      <c r="CJ5" s="184"/>
      <c r="CK5" s="184"/>
      <c r="CL5" s="184"/>
      <c r="CM5" s="184"/>
      <c r="CN5" s="184"/>
      <c r="CO5" s="184"/>
      <c r="CP5" s="184"/>
      <c r="CQ5" s="184"/>
      <c r="CR5" s="184"/>
      <c r="CS5" s="184"/>
      <c r="CT5" s="191"/>
      <c r="CU5" s="184"/>
      <c r="CV5" s="184"/>
      <c r="CW5" s="184"/>
      <c r="CX5" s="184"/>
      <c r="CY5" s="184"/>
      <c r="CZ5" s="184"/>
      <c r="DA5" s="184"/>
      <c r="DB5" s="184"/>
      <c r="DC5" s="184"/>
      <c r="DD5" s="184"/>
      <c r="DE5" s="184"/>
      <c r="DF5" s="184"/>
      <c r="DG5" s="191"/>
      <c r="DH5" s="184"/>
      <c r="DI5" s="184"/>
      <c r="DJ5" s="184"/>
      <c r="DK5" s="184"/>
      <c r="DL5" s="184"/>
      <c r="DM5" s="184"/>
      <c r="DN5" s="184"/>
      <c r="DO5" s="184"/>
      <c r="DP5" s="184"/>
      <c r="DQ5" s="184"/>
      <c r="DR5" s="184"/>
      <c r="DS5" s="184"/>
      <c r="DT5" s="191"/>
      <c r="DU5" s="184"/>
      <c r="DV5" s="184"/>
      <c r="DW5" s="184"/>
      <c r="DX5" s="184"/>
      <c r="DY5" s="184"/>
      <c r="DZ5" s="184"/>
      <c r="EA5" s="184"/>
      <c r="EB5" s="184"/>
      <c r="EC5" s="184"/>
      <c r="ED5" s="184"/>
      <c r="EE5" s="184"/>
      <c r="EF5" s="184"/>
      <c r="EG5" s="191"/>
      <c r="EH5" s="184"/>
      <c r="EI5" s="184"/>
      <c r="EJ5" s="184"/>
      <c r="EK5" s="184"/>
      <c r="EL5" s="184"/>
      <c r="EM5" s="184"/>
      <c r="EN5" s="184"/>
      <c r="EO5" s="184"/>
      <c r="EP5" s="184"/>
      <c r="EQ5" s="184"/>
      <c r="ER5" s="184"/>
      <c r="ES5" s="184"/>
      <c r="ET5" s="191"/>
      <c r="EU5" s="184"/>
      <c r="EV5" s="184"/>
      <c r="EW5" s="184"/>
      <c r="EX5" s="184"/>
      <c r="EY5" s="184"/>
      <c r="EZ5" s="184"/>
      <c r="FA5" s="184"/>
      <c r="FB5" s="184"/>
      <c r="FC5" s="184"/>
      <c r="FD5" s="184"/>
      <c r="FE5" s="184"/>
      <c r="FF5" s="184"/>
      <c r="FG5" s="191"/>
      <c r="FH5" s="184"/>
      <c r="FI5" s="184"/>
      <c r="FJ5" s="184"/>
      <c r="FK5" s="184"/>
      <c r="FL5" s="184"/>
      <c r="FM5" s="184"/>
      <c r="FN5" s="184"/>
      <c r="FO5" s="184"/>
      <c r="FP5" s="184"/>
      <c r="FQ5" s="184"/>
      <c r="FR5" s="184"/>
      <c r="FS5" s="184"/>
    </row>
    <row r="6" ht="30.0" customHeight="1">
      <c r="A6" s="192"/>
      <c r="B6" s="193" t="s">
        <v>33</v>
      </c>
      <c r="C6" s="68"/>
      <c r="D6" s="68"/>
      <c r="E6" s="68"/>
      <c r="F6" s="68"/>
      <c r="G6" s="68"/>
      <c r="H6" s="68"/>
      <c r="I6" s="68"/>
      <c r="J6" s="68"/>
      <c r="K6" s="68"/>
      <c r="L6" s="68"/>
      <c r="M6" s="68"/>
      <c r="N6" s="68"/>
      <c r="O6" s="68"/>
      <c r="P6" s="68"/>
      <c r="Q6" s="68"/>
      <c r="R6" s="44"/>
      <c r="S6" s="192"/>
      <c r="T6" s="192"/>
      <c r="U6" s="194" t="s">
        <v>156</v>
      </c>
      <c r="V6" s="68"/>
      <c r="W6" s="68"/>
      <c r="X6" s="68"/>
      <c r="Y6" s="68"/>
      <c r="Z6" s="68"/>
      <c r="AA6" s="68"/>
      <c r="AB6" s="68"/>
      <c r="AC6" s="68"/>
      <c r="AD6" s="68"/>
      <c r="AE6" s="68"/>
      <c r="AF6" s="44"/>
      <c r="AG6" s="195"/>
      <c r="AH6" s="196" t="s">
        <v>157</v>
      </c>
      <c r="AI6" s="68"/>
      <c r="AJ6" s="68"/>
      <c r="AK6" s="68"/>
      <c r="AL6" s="68"/>
      <c r="AM6" s="68"/>
      <c r="AN6" s="68"/>
      <c r="AO6" s="68"/>
      <c r="AP6" s="68"/>
      <c r="AQ6" s="68"/>
      <c r="AR6" s="68"/>
      <c r="AS6" s="44"/>
      <c r="AT6" s="197"/>
      <c r="AU6" s="196" t="s">
        <v>158</v>
      </c>
      <c r="AV6" s="68"/>
      <c r="AW6" s="68"/>
      <c r="AX6" s="68"/>
      <c r="AY6" s="68"/>
      <c r="AZ6" s="68"/>
      <c r="BA6" s="68"/>
      <c r="BB6" s="68"/>
      <c r="BC6" s="68"/>
      <c r="BD6" s="68"/>
      <c r="BE6" s="68"/>
      <c r="BF6" s="44"/>
      <c r="BG6" s="197"/>
      <c r="BH6" s="196" t="s">
        <v>159</v>
      </c>
      <c r="BI6" s="68"/>
      <c r="BJ6" s="68"/>
      <c r="BK6" s="68"/>
      <c r="BL6" s="68"/>
      <c r="BM6" s="68"/>
      <c r="BN6" s="68"/>
      <c r="BO6" s="68"/>
      <c r="BP6" s="68"/>
      <c r="BQ6" s="68"/>
      <c r="BR6" s="68"/>
      <c r="BS6" s="44"/>
      <c r="BT6" s="197"/>
      <c r="BU6" s="196" t="s">
        <v>160</v>
      </c>
      <c r="BV6" s="68"/>
      <c r="BW6" s="68"/>
      <c r="BX6" s="68"/>
      <c r="BY6" s="68"/>
      <c r="BZ6" s="68"/>
      <c r="CA6" s="68"/>
      <c r="CB6" s="68"/>
      <c r="CC6" s="68"/>
      <c r="CD6" s="68"/>
      <c r="CE6" s="68"/>
      <c r="CF6" s="44"/>
      <c r="CG6" s="197"/>
      <c r="CH6" s="196" t="s">
        <v>161</v>
      </c>
      <c r="CI6" s="68"/>
      <c r="CJ6" s="68"/>
      <c r="CK6" s="68"/>
      <c r="CL6" s="68"/>
      <c r="CM6" s="68"/>
      <c r="CN6" s="68"/>
      <c r="CO6" s="68"/>
      <c r="CP6" s="68"/>
      <c r="CQ6" s="68"/>
      <c r="CR6" s="68"/>
      <c r="CS6" s="44"/>
      <c r="CT6" s="197"/>
      <c r="CU6" s="196" t="s">
        <v>162</v>
      </c>
      <c r="CV6" s="68"/>
      <c r="CW6" s="68"/>
      <c r="CX6" s="68"/>
      <c r="CY6" s="68"/>
      <c r="CZ6" s="68"/>
      <c r="DA6" s="68"/>
      <c r="DB6" s="68"/>
      <c r="DC6" s="68"/>
      <c r="DD6" s="68"/>
      <c r="DE6" s="68"/>
      <c r="DF6" s="44"/>
      <c r="DG6" s="197"/>
      <c r="DH6" s="196" t="s">
        <v>163</v>
      </c>
      <c r="DI6" s="68"/>
      <c r="DJ6" s="68"/>
      <c r="DK6" s="68"/>
      <c r="DL6" s="68"/>
      <c r="DM6" s="68"/>
      <c r="DN6" s="68"/>
      <c r="DO6" s="68"/>
      <c r="DP6" s="68"/>
      <c r="DQ6" s="68"/>
      <c r="DR6" s="68"/>
      <c r="DS6" s="44"/>
      <c r="DT6" s="197"/>
      <c r="DU6" s="196" t="s">
        <v>164</v>
      </c>
      <c r="DV6" s="68"/>
      <c r="DW6" s="68"/>
      <c r="DX6" s="68"/>
      <c r="DY6" s="68"/>
      <c r="DZ6" s="68"/>
      <c r="EA6" s="68"/>
      <c r="EB6" s="68"/>
      <c r="EC6" s="68"/>
      <c r="ED6" s="68"/>
      <c r="EE6" s="68"/>
      <c r="EF6" s="44"/>
      <c r="EG6" s="197"/>
      <c r="EH6" s="196" t="s">
        <v>165</v>
      </c>
      <c r="EI6" s="68"/>
      <c r="EJ6" s="68"/>
      <c r="EK6" s="68"/>
      <c r="EL6" s="68"/>
      <c r="EM6" s="68"/>
      <c r="EN6" s="68"/>
      <c r="EO6" s="68"/>
      <c r="EP6" s="68"/>
      <c r="EQ6" s="68"/>
      <c r="ER6" s="68"/>
      <c r="ES6" s="44"/>
      <c r="ET6" s="197"/>
      <c r="EU6" s="196" t="s">
        <v>166</v>
      </c>
      <c r="EV6" s="68"/>
      <c r="EW6" s="68"/>
      <c r="EX6" s="68"/>
      <c r="EY6" s="68"/>
      <c r="EZ6" s="68"/>
      <c r="FA6" s="68"/>
      <c r="FB6" s="68"/>
      <c r="FC6" s="68"/>
      <c r="FD6" s="68"/>
      <c r="FE6" s="68"/>
      <c r="FF6" s="44"/>
      <c r="FG6" s="197"/>
      <c r="FH6" s="196" t="s">
        <v>167</v>
      </c>
      <c r="FI6" s="68"/>
      <c r="FJ6" s="68"/>
      <c r="FK6" s="68"/>
      <c r="FL6" s="68"/>
      <c r="FM6" s="68"/>
      <c r="FN6" s="68"/>
      <c r="FO6" s="68"/>
      <c r="FP6" s="68"/>
      <c r="FQ6" s="68"/>
      <c r="FR6" s="68"/>
      <c r="FS6" s="44"/>
    </row>
    <row r="7" ht="7.5" customHeight="1">
      <c r="A7" s="184"/>
      <c r="B7" s="198"/>
      <c r="C7" s="198"/>
      <c r="D7" s="198"/>
      <c r="E7" s="198"/>
      <c r="F7" s="198"/>
      <c r="G7" s="198"/>
      <c r="H7" s="198"/>
      <c r="I7" s="198"/>
      <c r="J7" s="198"/>
      <c r="K7" s="198"/>
      <c r="L7" s="198"/>
      <c r="M7" s="198"/>
      <c r="N7" s="198"/>
      <c r="O7" s="198"/>
      <c r="P7" s="198"/>
      <c r="Q7" s="198"/>
      <c r="R7" s="198"/>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99"/>
      <c r="AU7" s="184"/>
      <c r="AV7" s="184"/>
      <c r="AW7" s="184"/>
      <c r="AX7" s="184"/>
      <c r="AY7" s="184"/>
      <c r="AZ7" s="184"/>
      <c r="BA7" s="184"/>
      <c r="BB7" s="184"/>
      <c r="BC7" s="184"/>
      <c r="BD7" s="184"/>
      <c r="BE7" s="184"/>
      <c r="BF7" s="184"/>
      <c r="BG7" s="199"/>
      <c r="BH7" s="184"/>
      <c r="BI7" s="184"/>
      <c r="BJ7" s="184"/>
      <c r="BK7" s="184"/>
      <c r="BL7" s="184"/>
      <c r="BM7" s="184"/>
      <c r="BN7" s="184"/>
      <c r="BO7" s="184"/>
      <c r="BP7" s="184"/>
      <c r="BQ7" s="184"/>
      <c r="BR7" s="184"/>
      <c r="BS7" s="184"/>
      <c r="BT7" s="199"/>
      <c r="BU7" s="184"/>
      <c r="BV7" s="184"/>
      <c r="BW7" s="184"/>
      <c r="BX7" s="184"/>
      <c r="BY7" s="184"/>
      <c r="BZ7" s="184"/>
      <c r="CA7" s="184"/>
      <c r="CB7" s="184"/>
      <c r="CC7" s="184"/>
      <c r="CD7" s="184"/>
      <c r="CE7" s="184"/>
      <c r="CF7" s="184"/>
      <c r="CG7" s="199"/>
      <c r="CH7" s="184"/>
      <c r="CI7" s="184"/>
      <c r="CJ7" s="184"/>
      <c r="CK7" s="184"/>
      <c r="CL7" s="184"/>
      <c r="CM7" s="184"/>
      <c r="CN7" s="184"/>
      <c r="CO7" s="184"/>
      <c r="CP7" s="184"/>
      <c r="CQ7" s="184"/>
      <c r="CR7" s="184"/>
      <c r="CS7" s="184"/>
      <c r="CT7" s="200"/>
      <c r="CU7" s="184"/>
      <c r="CV7" s="184"/>
      <c r="CW7" s="184"/>
      <c r="CX7" s="184"/>
      <c r="CY7" s="184"/>
      <c r="CZ7" s="184"/>
      <c r="DA7" s="184"/>
      <c r="DB7" s="184"/>
      <c r="DC7" s="184"/>
      <c r="DD7" s="184"/>
      <c r="DE7" s="184"/>
      <c r="DF7" s="184"/>
      <c r="DG7" s="199"/>
      <c r="DH7" s="184"/>
      <c r="DI7" s="184"/>
      <c r="DJ7" s="184"/>
      <c r="DK7" s="184"/>
      <c r="DL7" s="184"/>
      <c r="DM7" s="184"/>
      <c r="DN7" s="184"/>
      <c r="DO7" s="184"/>
      <c r="DP7" s="184"/>
      <c r="DQ7" s="184"/>
      <c r="DR7" s="184"/>
      <c r="DS7" s="184"/>
      <c r="DT7" s="199"/>
      <c r="DU7" s="184"/>
      <c r="DV7" s="184"/>
      <c r="DW7" s="184"/>
      <c r="DX7" s="184"/>
      <c r="DY7" s="184"/>
      <c r="DZ7" s="184"/>
      <c r="EA7" s="184"/>
      <c r="EB7" s="184"/>
      <c r="EC7" s="184"/>
      <c r="ED7" s="184"/>
      <c r="EE7" s="184"/>
      <c r="EF7" s="184"/>
      <c r="EG7" s="199"/>
      <c r="EH7" s="184"/>
      <c r="EI7" s="184"/>
      <c r="EJ7" s="184"/>
      <c r="EK7" s="184"/>
      <c r="EL7" s="184"/>
      <c r="EM7" s="184"/>
      <c r="EN7" s="184"/>
      <c r="EO7" s="184"/>
      <c r="EP7" s="184"/>
      <c r="EQ7" s="184"/>
      <c r="ER7" s="184"/>
      <c r="ES7" s="184"/>
      <c r="ET7" s="199"/>
      <c r="EU7" s="184"/>
      <c r="EV7" s="184"/>
      <c r="EW7" s="184"/>
      <c r="EX7" s="184"/>
      <c r="EY7" s="184"/>
      <c r="EZ7" s="184"/>
      <c r="FA7" s="184"/>
      <c r="FB7" s="184"/>
      <c r="FC7" s="184"/>
      <c r="FD7" s="184"/>
      <c r="FE7" s="184"/>
      <c r="FF7" s="184"/>
      <c r="FG7" s="199"/>
      <c r="FH7" s="184"/>
      <c r="FI7" s="184"/>
      <c r="FJ7" s="184"/>
      <c r="FK7" s="184"/>
      <c r="FL7" s="184"/>
      <c r="FM7" s="184"/>
      <c r="FN7" s="184"/>
      <c r="FO7" s="184"/>
      <c r="FP7" s="184"/>
      <c r="FQ7" s="184"/>
      <c r="FR7" s="184"/>
      <c r="FS7" s="184"/>
    </row>
    <row r="8" ht="18.75" customHeight="1">
      <c r="A8" s="184"/>
      <c r="B8" s="201" t="s">
        <v>168</v>
      </c>
      <c r="C8" s="202" t="s">
        <v>169</v>
      </c>
      <c r="D8" s="203" t="s">
        <v>170</v>
      </c>
      <c r="E8" s="3"/>
      <c r="F8" s="204" t="s">
        <v>171</v>
      </c>
      <c r="G8" s="2"/>
      <c r="H8" s="3"/>
      <c r="I8" s="201" t="s">
        <v>172</v>
      </c>
      <c r="J8" s="201" t="s">
        <v>173</v>
      </c>
      <c r="K8" s="201" t="s">
        <v>174</v>
      </c>
      <c r="L8" s="201" t="s">
        <v>175</v>
      </c>
      <c r="M8" s="204" t="s">
        <v>176</v>
      </c>
      <c r="N8" s="2"/>
      <c r="O8" s="2"/>
      <c r="P8" s="3"/>
      <c r="Q8" s="201" t="s">
        <v>38</v>
      </c>
      <c r="R8" s="201" t="s">
        <v>177</v>
      </c>
      <c r="S8" s="184"/>
      <c r="T8" s="184"/>
      <c r="U8" s="194" t="s">
        <v>178</v>
      </c>
      <c r="V8" s="44"/>
      <c r="W8" s="194" t="s">
        <v>179</v>
      </c>
      <c r="X8" s="44"/>
      <c r="Y8" s="194" t="s">
        <v>180</v>
      </c>
      <c r="Z8" s="44"/>
      <c r="AA8" s="194" t="s">
        <v>181</v>
      </c>
      <c r="AB8" s="44"/>
      <c r="AC8" s="194" t="s">
        <v>182</v>
      </c>
      <c r="AD8" s="44"/>
      <c r="AE8" s="205" t="s">
        <v>183</v>
      </c>
      <c r="AF8" s="153" t="s">
        <v>173</v>
      </c>
      <c r="AG8" s="190"/>
      <c r="AH8" s="194" t="s">
        <v>178</v>
      </c>
      <c r="AI8" s="44"/>
      <c r="AJ8" s="194" t="s">
        <v>179</v>
      </c>
      <c r="AK8" s="44"/>
      <c r="AL8" s="194" t="s">
        <v>180</v>
      </c>
      <c r="AM8" s="44"/>
      <c r="AN8" s="194" t="s">
        <v>181</v>
      </c>
      <c r="AO8" s="44"/>
      <c r="AP8" s="194" t="s">
        <v>182</v>
      </c>
      <c r="AQ8" s="44"/>
      <c r="AR8" s="205" t="s">
        <v>183</v>
      </c>
      <c r="AS8" s="153" t="s">
        <v>173</v>
      </c>
      <c r="AT8" s="199"/>
      <c r="AU8" s="194" t="s">
        <v>178</v>
      </c>
      <c r="AV8" s="44"/>
      <c r="AW8" s="194" t="s">
        <v>179</v>
      </c>
      <c r="AX8" s="44"/>
      <c r="AY8" s="194" t="s">
        <v>180</v>
      </c>
      <c r="AZ8" s="44"/>
      <c r="BA8" s="194" t="s">
        <v>181</v>
      </c>
      <c r="BB8" s="44"/>
      <c r="BC8" s="194" t="s">
        <v>182</v>
      </c>
      <c r="BD8" s="44"/>
      <c r="BE8" s="205" t="s">
        <v>183</v>
      </c>
      <c r="BF8" s="153" t="s">
        <v>173</v>
      </c>
      <c r="BG8" s="199"/>
      <c r="BH8" s="194" t="s">
        <v>178</v>
      </c>
      <c r="BI8" s="44"/>
      <c r="BJ8" s="194" t="s">
        <v>179</v>
      </c>
      <c r="BK8" s="44"/>
      <c r="BL8" s="194" t="s">
        <v>180</v>
      </c>
      <c r="BM8" s="44"/>
      <c r="BN8" s="194" t="s">
        <v>181</v>
      </c>
      <c r="BO8" s="44"/>
      <c r="BP8" s="194" t="s">
        <v>182</v>
      </c>
      <c r="BQ8" s="44"/>
      <c r="BR8" s="205" t="s">
        <v>183</v>
      </c>
      <c r="BS8" s="153" t="s">
        <v>173</v>
      </c>
      <c r="BT8" s="199"/>
      <c r="BU8" s="194" t="s">
        <v>178</v>
      </c>
      <c r="BV8" s="44"/>
      <c r="BW8" s="194" t="s">
        <v>179</v>
      </c>
      <c r="BX8" s="44"/>
      <c r="BY8" s="194" t="s">
        <v>180</v>
      </c>
      <c r="BZ8" s="44"/>
      <c r="CA8" s="194" t="s">
        <v>181</v>
      </c>
      <c r="CB8" s="44"/>
      <c r="CC8" s="194" t="s">
        <v>182</v>
      </c>
      <c r="CD8" s="44"/>
      <c r="CE8" s="205" t="s">
        <v>183</v>
      </c>
      <c r="CF8" s="153" t="s">
        <v>173</v>
      </c>
      <c r="CG8" s="199"/>
      <c r="CH8" s="194" t="s">
        <v>178</v>
      </c>
      <c r="CI8" s="44"/>
      <c r="CJ8" s="194" t="s">
        <v>179</v>
      </c>
      <c r="CK8" s="44"/>
      <c r="CL8" s="194" t="s">
        <v>180</v>
      </c>
      <c r="CM8" s="44"/>
      <c r="CN8" s="194" t="s">
        <v>181</v>
      </c>
      <c r="CO8" s="44"/>
      <c r="CP8" s="194" t="s">
        <v>182</v>
      </c>
      <c r="CQ8" s="44"/>
      <c r="CR8" s="205" t="s">
        <v>183</v>
      </c>
      <c r="CS8" s="153" t="s">
        <v>173</v>
      </c>
      <c r="CT8" s="200"/>
      <c r="CU8" s="194" t="s">
        <v>178</v>
      </c>
      <c r="CV8" s="44"/>
      <c r="CW8" s="194" t="s">
        <v>179</v>
      </c>
      <c r="CX8" s="44"/>
      <c r="CY8" s="194" t="s">
        <v>180</v>
      </c>
      <c r="CZ8" s="44"/>
      <c r="DA8" s="194" t="s">
        <v>181</v>
      </c>
      <c r="DB8" s="44"/>
      <c r="DC8" s="194" t="s">
        <v>182</v>
      </c>
      <c r="DD8" s="44"/>
      <c r="DE8" s="205" t="s">
        <v>183</v>
      </c>
      <c r="DF8" s="153" t="s">
        <v>173</v>
      </c>
      <c r="DG8" s="199"/>
      <c r="DH8" s="194" t="s">
        <v>178</v>
      </c>
      <c r="DI8" s="44"/>
      <c r="DJ8" s="194" t="s">
        <v>179</v>
      </c>
      <c r="DK8" s="44"/>
      <c r="DL8" s="194" t="s">
        <v>180</v>
      </c>
      <c r="DM8" s="44"/>
      <c r="DN8" s="194" t="s">
        <v>181</v>
      </c>
      <c r="DO8" s="44"/>
      <c r="DP8" s="194" t="s">
        <v>182</v>
      </c>
      <c r="DQ8" s="44"/>
      <c r="DR8" s="205" t="s">
        <v>183</v>
      </c>
      <c r="DS8" s="153" t="s">
        <v>173</v>
      </c>
      <c r="DT8" s="199"/>
      <c r="DU8" s="194" t="s">
        <v>178</v>
      </c>
      <c r="DV8" s="44"/>
      <c r="DW8" s="194" t="s">
        <v>179</v>
      </c>
      <c r="DX8" s="44"/>
      <c r="DY8" s="194" t="s">
        <v>180</v>
      </c>
      <c r="DZ8" s="44"/>
      <c r="EA8" s="194" t="s">
        <v>181</v>
      </c>
      <c r="EB8" s="44"/>
      <c r="EC8" s="194" t="s">
        <v>182</v>
      </c>
      <c r="ED8" s="44"/>
      <c r="EE8" s="205" t="s">
        <v>183</v>
      </c>
      <c r="EF8" s="153" t="s">
        <v>173</v>
      </c>
      <c r="EG8" s="199"/>
      <c r="EH8" s="194" t="s">
        <v>178</v>
      </c>
      <c r="EI8" s="44"/>
      <c r="EJ8" s="194" t="s">
        <v>179</v>
      </c>
      <c r="EK8" s="44"/>
      <c r="EL8" s="194" t="s">
        <v>180</v>
      </c>
      <c r="EM8" s="44"/>
      <c r="EN8" s="194" t="s">
        <v>181</v>
      </c>
      <c r="EO8" s="44"/>
      <c r="EP8" s="194" t="s">
        <v>182</v>
      </c>
      <c r="EQ8" s="44"/>
      <c r="ER8" s="205" t="s">
        <v>183</v>
      </c>
      <c r="ES8" s="153" t="s">
        <v>173</v>
      </c>
      <c r="ET8" s="199"/>
      <c r="EU8" s="194" t="s">
        <v>178</v>
      </c>
      <c r="EV8" s="44"/>
      <c r="EW8" s="194" t="s">
        <v>179</v>
      </c>
      <c r="EX8" s="44"/>
      <c r="EY8" s="194" t="s">
        <v>180</v>
      </c>
      <c r="EZ8" s="44"/>
      <c r="FA8" s="194" t="s">
        <v>181</v>
      </c>
      <c r="FB8" s="44"/>
      <c r="FC8" s="194" t="s">
        <v>182</v>
      </c>
      <c r="FD8" s="44"/>
      <c r="FE8" s="205" t="s">
        <v>183</v>
      </c>
      <c r="FF8" s="153" t="s">
        <v>173</v>
      </c>
      <c r="FG8" s="199"/>
      <c r="FH8" s="194" t="s">
        <v>178</v>
      </c>
      <c r="FI8" s="44"/>
      <c r="FJ8" s="194" t="s">
        <v>179</v>
      </c>
      <c r="FK8" s="44"/>
      <c r="FL8" s="194" t="s">
        <v>180</v>
      </c>
      <c r="FM8" s="44"/>
      <c r="FN8" s="194" t="s">
        <v>181</v>
      </c>
      <c r="FO8" s="44"/>
      <c r="FP8" s="194" t="s">
        <v>182</v>
      </c>
      <c r="FQ8" s="44"/>
      <c r="FR8" s="205" t="s">
        <v>183</v>
      </c>
      <c r="FS8" s="153" t="s">
        <v>173</v>
      </c>
    </row>
    <row r="9" ht="18.75" customHeight="1">
      <c r="A9" s="184"/>
      <c r="B9" s="34"/>
      <c r="C9" s="34"/>
      <c r="D9" s="6"/>
      <c r="E9" s="8"/>
      <c r="F9" s="6"/>
      <c r="G9" s="7"/>
      <c r="H9" s="8"/>
      <c r="I9" s="34"/>
      <c r="J9" s="34"/>
      <c r="K9" s="34"/>
      <c r="L9" s="34"/>
      <c r="M9" s="6"/>
      <c r="N9" s="7"/>
      <c r="O9" s="7"/>
      <c r="P9" s="8"/>
      <c r="Q9" s="34"/>
      <c r="R9" s="34"/>
      <c r="S9" s="184"/>
      <c r="T9" s="184"/>
      <c r="U9" s="206" t="s">
        <v>184</v>
      </c>
      <c r="V9" s="206" t="s">
        <v>175</v>
      </c>
      <c r="W9" s="206" t="s">
        <v>184</v>
      </c>
      <c r="X9" s="206" t="s">
        <v>175</v>
      </c>
      <c r="Y9" s="206" t="s">
        <v>184</v>
      </c>
      <c r="Z9" s="206" t="s">
        <v>175</v>
      </c>
      <c r="AA9" s="206" t="s">
        <v>184</v>
      </c>
      <c r="AB9" s="206" t="s">
        <v>175</v>
      </c>
      <c r="AC9" s="206" t="s">
        <v>184</v>
      </c>
      <c r="AD9" s="206" t="s">
        <v>175</v>
      </c>
      <c r="AE9" s="34"/>
      <c r="AF9" s="34"/>
      <c r="AG9" s="190"/>
      <c r="AH9" s="206" t="s">
        <v>184</v>
      </c>
      <c r="AI9" s="206" t="s">
        <v>175</v>
      </c>
      <c r="AJ9" s="206" t="s">
        <v>184</v>
      </c>
      <c r="AK9" s="206" t="s">
        <v>175</v>
      </c>
      <c r="AL9" s="206" t="s">
        <v>184</v>
      </c>
      <c r="AM9" s="206" t="s">
        <v>175</v>
      </c>
      <c r="AN9" s="206" t="s">
        <v>184</v>
      </c>
      <c r="AO9" s="206" t="s">
        <v>175</v>
      </c>
      <c r="AP9" s="206" t="s">
        <v>184</v>
      </c>
      <c r="AQ9" s="206" t="s">
        <v>175</v>
      </c>
      <c r="AR9" s="34"/>
      <c r="AS9" s="34"/>
      <c r="AT9" s="199"/>
      <c r="AU9" s="206" t="s">
        <v>184</v>
      </c>
      <c r="AV9" s="206" t="s">
        <v>175</v>
      </c>
      <c r="AW9" s="206" t="s">
        <v>184</v>
      </c>
      <c r="AX9" s="206" t="s">
        <v>175</v>
      </c>
      <c r="AY9" s="206" t="s">
        <v>184</v>
      </c>
      <c r="AZ9" s="206" t="s">
        <v>175</v>
      </c>
      <c r="BA9" s="206" t="s">
        <v>184</v>
      </c>
      <c r="BB9" s="206" t="s">
        <v>175</v>
      </c>
      <c r="BC9" s="206" t="s">
        <v>184</v>
      </c>
      <c r="BD9" s="206" t="s">
        <v>175</v>
      </c>
      <c r="BE9" s="34"/>
      <c r="BF9" s="34"/>
      <c r="BG9" s="199"/>
      <c r="BH9" s="206" t="s">
        <v>184</v>
      </c>
      <c r="BI9" s="206" t="s">
        <v>175</v>
      </c>
      <c r="BJ9" s="206" t="s">
        <v>184</v>
      </c>
      <c r="BK9" s="206" t="s">
        <v>175</v>
      </c>
      <c r="BL9" s="206" t="s">
        <v>184</v>
      </c>
      <c r="BM9" s="206" t="s">
        <v>175</v>
      </c>
      <c r="BN9" s="206" t="s">
        <v>184</v>
      </c>
      <c r="BO9" s="206" t="s">
        <v>175</v>
      </c>
      <c r="BP9" s="206" t="s">
        <v>184</v>
      </c>
      <c r="BQ9" s="206" t="s">
        <v>175</v>
      </c>
      <c r="BR9" s="34"/>
      <c r="BS9" s="34"/>
      <c r="BT9" s="199"/>
      <c r="BU9" s="206" t="s">
        <v>184</v>
      </c>
      <c r="BV9" s="206" t="s">
        <v>175</v>
      </c>
      <c r="BW9" s="206" t="s">
        <v>184</v>
      </c>
      <c r="BX9" s="206" t="s">
        <v>175</v>
      </c>
      <c r="BY9" s="206" t="s">
        <v>184</v>
      </c>
      <c r="BZ9" s="206" t="s">
        <v>175</v>
      </c>
      <c r="CA9" s="206" t="s">
        <v>184</v>
      </c>
      <c r="CB9" s="206" t="s">
        <v>175</v>
      </c>
      <c r="CC9" s="206" t="s">
        <v>184</v>
      </c>
      <c r="CD9" s="206" t="s">
        <v>175</v>
      </c>
      <c r="CE9" s="34"/>
      <c r="CF9" s="34"/>
      <c r="CG9" s="199"/>
      <c r="CH9" s="206" t="s">
        <v>184</v>
      </c>
      <c r="CI9" s="206" t="s">
        <v>175</v>
      </c>
      <c r="CJ9" s="206" t="s">
        <v>184</v>
      </c>
      <c r="CK9" s="206" t="s">
        <v>175</v>
      </c>
      <c r="CL9" s="206" t="s">
        <v>184</v>
      </c>
      <c r="CM9" s="206" t="s">
        <v>175</v>
      </c>
      <c r="CN9" s="206" t="s">
        <v>184</v>
      </c>
      <c r="CO9" s="206" t="s">
        <v>175</v>
      </c>
      <c r="CP9" s="206" t="s">
        <v>184</v>
      </c>
      <c r="CQ9" s="206" t="s">
        <v>175</v>
      </c>
      <c r="CR9" s="34"/>
      <c r="CS9" s="34"/>
      <c r="CT9" s="200"/>
      <c r="CU9" s="206" t="s">
        <v>184</v>
      </c>
      <c r="CV9" s="206" t="s">
        <v>175</v>
      </c>
      <c r="CW9" s="206" t="s">
        <v>184</v>
      </c>
      <c r="CX9" s="206" t="s">
        <v>175</v>
      </c>
      <c r="CY9" s="206" t="s">
        <v>184</v>
      </c>
      <c r="CZ9" s="206" t="s">
        <v>175</v>
      </c>
      <c r="DA9" s="206" t="s">
        <v>184</v>
      </c>
      <c r="DB9" s="206" t="s">
        <v>175</v>
      </c>
      <c r="DC9" s="206" t="s">
        <v>184</v>
      </c>
      <c r="DD9" s="206" t="s">
        <v>175</v>
      </c>
      <c r="DE9" s="34"/>
      <c r="DF9" s="34"/>
      <c r="DG9" s="199"/>
      <c r="DH9" s="206" t="s">
        <v>184</v>
      </c>
      <c r="DI9" s="206" t="s">
        <v>175</v>
      </c>
      <c r="DJ9" s="206" t="s">
        <v>184</v>
      </c>
      <c r="DK9" s="206" t="s">
        <v>175</v>
      </c>
      <c r="DL9" s="206" t="s">
        <v>184</v>
      </c>
      <c r="DM9" s="206" t="s">
        <v>175</v>
      </c>
      <c r="DN9" s="206" t="s">
        <v>184</v>
      </c>
      <c r="DO9" s="206" t="s">
        <v>175</v>
      </c>
      <c r="DP9" s="206" t="s">
        <v>184</v>
      </c>
      <c r="DQ9" s="206" t="s">
        <v>175</v>
      </c>
      <c r="DR9" s="34"/>
      <c r="DS9" s="34"/>
      <c r="DT9" s="199"/>
      <c r="DU9" s="206" t="s">
        <v>184</v>
      </c>
      <c r="DV9" s="206" t="s">
        <v>175</v>
      </c>
      <c r="DW9" s="206" t="s">
        <v>184</v>
      </c>
      <c r="DX9" s="206" t="s">
        <v>175</v>
      </c>
      <c r="DY9" s="206" t="s">
        <v>184</v>
      </c>
      <c r="DZ9" s="206" t="s">
        <v>175</v>
      </c>
      <c r="EA9" s="206" t="s">
        <v>184</v>
      </c>
      <c r="EB9" s="206" t="s">
        <v>175</v>
      </c>
      <c r="EC9" s="206" t="s">
        <v>184</v>
      </c>
      <c r="ED9" s="206" t="s">
        <v>175</v>
      </c>
      <c r="EE9" s="34"/>
      <c r="EF9" s="34"/>
      <c r="EG9" s="199"/>
      <c r="EH9" s="206" t="s">
        <v>184</v>
      </c>
      <c r="EI9" s="206" t="s">
        <v>175</v>
      </c>
      <c r="EJ9" s="206" t="s">
        <v>184</v>
      </c>
      <c r="EK9" s="206" t="s">
        <v>175</v>
      </c>
      <c r="EL9" s="206" t="s">
        <v>184</v>
      </c>
      <c r="EM9" s="206" t="s">
        <v>175</v>
      </c>
      <c r="EN9" s="206" t="s">
        <v>184</v>
      </c>
      <c r="EO9" s="206" t="s">
        <v>175</v>
      </c>
      <c r="EP9" s="206" t="s">
        <v>184</v>
      </c>
      <c r="EQ9" s="206" t="s">
        <v>175</v>
      </c>
      <c r="ER9" s="34"/>
      <c r="ES9" s="34"/>
      <c r="ET9" s="199"/>
      <c r="EU9" s="206" t="s">
        <v>184</v>
      </c>
      <c r="EV9" s="206" t="s">
        <v>175</v>
      </c>
      <c r="EW9" s="206" t="s">
        <v>184</v>
      </c>
      <c r="EX9" s="206" t="s">
        <v>175</v>
      </c>
      <c r="EY9" s="206" t="s">
        <v>184</v>
      </c>
      <c r="EZ9" s="206" t="s">
        <v>175</v>
      </c>
      <c r="FA9" s="206" t="s">
        <v>184</v>
      </c>
      <c r="FB9" s="206" t="s">
        <v>175</v>
      </c>
      <c r="FC9" s="206" t="s">
        <v>184</v>
      </c>
      <c r="FD9" s="206" t="s">
        <v>175</v>
      </c>
      <c r="FE9" s="34"/>
      <c r="FF9" s="34"/>
      <c r="FG9" s="199"/>
      <c r="FH9" s="206" t="s">
        <v>184</v>
      </c>
      <c r="FI9" s="206" t="s">
        <v>175</v>
      </c>
      <c r="FJ9" s="206" t="s">
        <v>184</v>
      </c>
      <c r="FK9" s="206" t="s">
        <v>175</v>
      </c>
      <c r="FL9" s="206" t="s">
        <v>184</v>
      </c>
      <c r="FM9" s="206" t="s">
        <v>175</v>
      </c>
      <c r="FN9" s="206" t="s">
        <v>184</v>
      </c>
      <c r="FO9" s="206" t="s">
        <v>175</v>
      </c>
      <c r="FP9" s="206" t="s">
        <v>184</v>
      </c>
      <c r="FQ9" s="206" t="s">
        <v>175</v>
      </c>
      <c r="FR9" s="34"/>
      <c r="FS9" s="34"/>
    </row>
    <row r="10" ht="18.75" customHeight="1">
      <c r="A10" s="184"/>
      <c r="B10" s="207" t="str">
        <f t="array" ref="B10">IFERROR(INDEX('Exercise Log'!$C$6:$C132,MATCH($F10,'Exercise Log'!$E$6:$E132,0)))</f>
        <v>CHEST</v>
      </c>
      <c r="C10" s="208" t="str">
        <f t="array" ref="C10:C24">IFERROR(VLOOKUP($B10:$B24,'Exercise Log'!$C:$D,2,0))</f>
        <v>PUSHING</v>
      </c>
      <c r="D10" s="209" t="s">
        <v>185</v>
      </c>
      <c r="E10" s="210">
        <v>1.0</v>
      </c>
      <c r="F10" s="211" t="s">
        <v>186</v>
      </c>
      <c r="G10" s="2"/>
      <c r="H10" s="3"/>
      <c r="I10" s="212" t="str">
        <f>iferror(vlookup(F10,'Exercise Log'!E:F,2,),"")</f>
        <v>LINK</v>
      </c>
      <c r="J10" s="213" t="s">
        <v>187</v>
      </c>
      <c r="K10" s="214">
        <v>1.0</v>
      </c>
      <c r="L10" s="215">
        <v>45816.0</v>
      </c>
      <c r="M10" s="216" t="s">
        <v>188</v>
      </c>
      <c r="N10" s="217" t="s">
        <v>189</v>
      </c>
      <c r="O10" s="218"/>
      <c r="P10" s="92"/>
      <c r="Q10" s="213" t="s">
        <v>190</v>
      </c>
      <c r="R10" s="217" t="s">
        <v>189</v>
      </c>
      <c r="S10" s="184"/>
      <c r="T10" s="184"/>
      <c r="U10" s="157"/>
      <c r="V10" s="157"/>
      <c r="W10" s="157"/>
      <c r="X10" s="157"/>
      <c r="Y10" s="157"/>
      <c r="Z10" s="157"/>
      <c r="AA10" s="157"/>
      <c r="AB10" s="157"/>
      <c r="AC10" s="157"/>
      <c r="AD10" s="157"/>
      <c r="AE10" s="157">
        <f>U10*V10+W10*X10+Y10*Z10+AA10*AB10</f>
        <v>0</v>
      </c>
      <c r="AF10" s="157"/>
      <c r="AG10" s="190"/>
      <c r="AH10" s="157"/>
      <c r="AI10" s="157"/>
      <c r="AJ10" s="157"/>
      <c r="AK10" s="157"/>
      <c r="AL10" s="157"/>
      <c r="AM10" s="157"/>
      <c r="AN10" s="157"/>
      <c r="AO10" s="157"/>
      <c r="AP10" s="157"/>
      <c r="AQ10" s="157"/>
      <c r="AR10" s="157">
        <f>AH10*AI10+AJ10*AK10+AL10*AM10+AN10*AO10</f>
        <v>0</v>
      </c>
      <c r="AS10" s="157"/>
      <c r="AT10" s="219"/>
      <c r="AU10" s="157"/>
      <c r="AV10" s="157"/>
      <c r="AW10" s="157"/>
      <c r="AX10" s="157"/>
      <c r="AY10" s="157"/>
      <c r="AZ10" s="157"/>
      <c r="BA10" s="157"/>
      <c r="BB10" s="157"/>
      <c r="BC10" s="157"/>
      <c r="BD10" s="157"/>
      <c r="BE10" s="157">
        <f>AU10*AV10+AW10*AX10+AY10*AZ10+BA10*BB10</f>
        <v>0</v>
      </c>
      <c r="BF10" s="157"/>
      <c r="BG10" s="219"/>
      <c r="BH10" s="157"/>
      <c r="BI10" s="157"/>
      <c r="BJ10" s="157"/>
      <c r="BK10" s="157"/>
      <c r="BL10" s="157"/>
      <c r="BM10" s="157"/>
      <c r="BN10" s="157"/>
      <c r="BO10" s="157"/>
      <c r="BP10" s="157"/>
      <c r="BQ10" s="157"/>
      <c r="BR10" s="157">
        <f>BH10*BI10+BJ10*BK10+BL10*BM10+BN10*BO10</f>
        <v>0</v>
      </c>
      <c r="BS10" s="157"/>
      <c r="BT10" s="219"/>
      <c r="BU10" s="157"/>
      <c r="BV10" s="157"/>
      <c r="BW10" s="157"/>
      <c r="BX10" s="157"/>
      <c r="BY10" s="157"/>
      <c r="BZ10" s="157"/>
      <c r="CA10" s="157"/>
      <c r="CB10" s="157"/>
      <c r="CC10" s="157"/>
      <c r="CD10" s="157"/>
      <c r="CE10" s="157">
        <f>BU10*BV10+BW10*BX10+BY10*BZ10+CA10*CB10</f>
        <v>0</v>
      </c>
      <c r="CF10" s="157"/>
      <c r="CG10" s="219"/>
      <c r="CH10" s="157"/>
      <c r="CI10" s="157"/>
      <c r="CJ10" s="157"/>
      <c r="CK10" s="157"/>
      <c r="CL10" s="157"/>
      <c r="CM10" s="157"/>
      <c r="CN10" s="157"/>
      <c r="CO10" s="157"/>
      <c r="CP10" s="157"/>
      <c r="CQ10" s="157"/>
      <c r="CR10" s="157">
        <f>CH10*CI10+CJ10*CK10+CL10*CM10+CN10*CO10</f>
        <v>0</v>
      </c>
      <c r="CS10" s="157"/>
      <c r="CT10" s="191"/>
      <c r="CU10" s="157"/>
      <c r="CV10" s="157"/>
      <c r="CW10" s="157"/>
      <c r="CX10" s="157"/>
      <c r="CY10" s="157"/>
      <c r="CZ10" s="157"/>
      <c r="DA10" s="157"/>
      <c r="DB10" s="157"/>
      <c r="DC10" s="157"/>
      <c r="DD10" s="157"/>
      <c r="DE10" s="157">
        <f>CU10*CV10+CW10*CX10+CY10*CZ10+DA10*DB10</f>
        <v>0</v>
      </c>
      <c r="DF10" s="157"/>
      <c r="DG10" s="219"/>
      <c r="DH10" s="157"/>
      <c r="DI10" s="157"/>
      <c r="DJ10" s="157"/>
      <c r="DK10" s="157"/>
      <c r="DL10" s="157"/>
      <c r="DM10" s="157"/>
      <c r="DN10" s="157"/>
      <c r="DO10" s="157"/>
      <c r="DP10" s="157"/>
      <c r="DQ10" s="157"/>
      <c r="DR10" s="157">
        <f>DH10*DI10+DJ10*DK10+DL10*DM10+DN10*DO10</f>
        <v>0</v>
      </c>
      <c r="DS10" s="157"/>
      <c r="DT10" s="219"/>
      <c r="DU10" s="157"/>
      <c r="DV10" s="157"/>
      <c r="DW10" s="157"/>
      <c r="DX10" s="157"/>
      <c r="DY10" s="157"/>
      <c r="DZ10" s="157"/>
      <c r="EA10" s="157"/>
      <c r="EB10" s="157"/>
      <c r="EC10" s="157"/>
      <c r="ED10" s="157"/>
      <c r="EE10" s="157">
        <f>DU10*DV10+DW10*DX10+DY10*DZ10+EA10*EB10</f>
        <v>0</v>
      </c>
      <c r="EF10" s="157"/>
      <c r="EG10" s="219"/>
      <c r="EH10" s="157"/>
      <c r="EI10" s="157"/>
      <c r="EJ10" s="157"/>
      <c r="EK10" s="157"/>
      <c r="EL10" s="157"/>
      <c r="EM10" s="157"/>
      <c r="EN10" s="157"/>
      <c r="EO10" s="157"/>
      <c r="EP10" s="157"/>
      <c r="EQ10" s="157"/>
      <c r="ER10" s="157">
        <f>EH10*EI10+EJ10*EK10+EL10*EM10+EN10*EO10</f>
        <v>0</v>
      </c>
      <c r="ES10" s="157"/>
      <c r="ET10" s="219"/>
      <c r="EU10" s="157"/>
      <c r="EV10" s="157"/>
      <c r="EW10" s="157"/>
      <c r="EX10" s="157"/>
      <c r="EY10" s="157"/>
      <c r="EZ10" s="157"/>
      <c r="FA10" s="157"/>
      <c r="FB10" s="157"/>
      <c r="FC10" s="157"/>
      <c r="FD10" s="157"/>
      <c r="FE10" s="157">
        <f>EU10*EV10+EW10*EX10+EY10*EZ10+FA10*FB10</f>
        <v>0</v>
      </c>
      <c r="FF10" s="157"/>
      <c r="FG10" s="219"/>
      <c r="FH10" s="157"/>
      <c r="FI10" s="157"/>
      <c r="FJ10" s="157"/>
      <c r="FK10" s="157"/>
      <c r="FL10" s="157"/>
      <c r="FM10" s="157"/>
      <c r="FN10" s="157"/>
      <c r="FO10" s="157"/>
      <c r="FP10" s="157"/>
      <c r="FQ10" s="157"/>
      <c r="FR10" s="157">
        <f>FH10*FI10+FJ10*FK10+FL10*FM10+FN10*FO10</f>
        <v>0</v>
      </c>
      <c r="FS10" s="157"/>
    </row>
    <row r="11" ht="18.75" customHeight="1">
      <c r="A11" s="184"/>
      <c r="B11" s="34"/>
      <c r="C11" s="8"/>
      <c r="D11" s="34"/>
      <c r="E11" s="8"/>
      <c r="F11" s="6"/>
      <c r="G11" s="7"/>
      <c r="H11" s="8"/>
      <c r="I11" s="34"/>
      <c r="J11" s="34"/>
      <c r="K11" s="214">
        <v>1.0</v>
      </c>
      <c r="L11" s="215">
        <v>45577.0</v>
      </c>
      <c r="M11" s="34"/>
      <c r="N11" s="8"/>
      <c r="O11" s="6"/>
      <c r="P11" s="34"/>
      <c r="Q11" s="34"/>
      <c r="R11" s="8"/>
      <c r="S11" s="184"/>
      <c r="T11" s="184"/>
      <c r="U11" s="34"/>
      <c r="V11" s="34"/>
      <c r="W11" s="34"/>
      <c r="X11" s="34"/>
      <c r="Y11" s="34"/>
      <c r="Z11" s="34"/>
      <c r="AA11" s="34"/>
      <c r="AB11" s="34"/>
      <c r="AC11" s="34"/>
      <c r="AD11" s="34"/>
      <c r="AE11" s="34"/>
      <c r="AF11" s="34"/>
      <c r="AG11" s="190"/>
      <c r="AH11" s="34"/>
      <c r="AI11" s="34"/>
      <c r="AJ11" s="34"/>
      <c r="AK11" s="34"/>
      <c r="AL11" s="34"/>
      <c r="AM11" s="34"/>
      <c r="AN11" s="34"/>
      <c r="AO11" s="34"/>
      <c r="AP11" s="34"/>
      <c r="AQ11" s="34"/>
      <c r="AR11" s="34"/>
      <c r="AS11" s="34"/>
      <c r="AT11" s="220"/>
      <c r="AU11" s="34"/>
      <c r="AV11" s="34"/>
      <c r="AW11" s="34"/>
      <c r="AX11" s="34"/>
      <c r="AY11" s="34"/>
      <c r="AZ11" s="34"/>
      <c r="BA11" s="34"/>
      <c r="BB11" s="34"/>
      <c r="BC11" s="34"/>
      <c r="BD11" s="34"/>
      <c r="BE11" s="34"/>
      <c r="BF11" s="34"/>
      <c r="BG11" s="220"/>
      <c r="BH11" s="34"/>
      <c r="BI11" s="34"/>
      <c r="BJ11" s="34"/>
      <c r="BK11" s="34"/>
      <c r="BL11" s="34"/>
      <c r="BM11" s="34"/>
      <c r="BN11" s="34"/>
      <c r="BO11" s="34"/>
      <c r="BP11" s="34"/>
      <c r="BQ11" s="34"/>
      <c r="BR11" s="34"/>
      <c r="BS11" s="34"/>
      <c r="BT11" s="220"/>
      <c r="BU11" s="34"/>
      <c r="BV11" s="34"/>
      <c r="BW11" s="34"/>
      <c r="BX11" s="34"/>
      <c r="BY11" s="34"/>
      <c r="BZ11" s="34"/>
      <c r="CA11" s="34"/>
      <c r="CB11" s="34"/>
      <c r="CC11" s="34"/>
      <c r="CD11" s="34"/>
      <c r="CE11" s="34"/>
      <c r="CF11" s="34"/>
      <c r="CG11" s="220"/>
      <c r="CH11" s="34"/>
      <c r="CI11" s="34"/>
      <c r="CJ11" s="34"/>
      <c r="CK11" s="34"/>
      <c r="CL11" s="34"/>
      <c r="CM11" s="34"/>
      <c r="CN11" s="34"/>
      <c r="CO11" s="34"/>
      <c r="CP11" s="34"/>
      <c r="CQ11" s="34"/>
      <c r="CR11" s="34"/>
      <c r="CS11" s="34"/>
      <c r="CT11" s="191"/>
      <c r="CU11" s="34"/>
      <c r="CV11" s="34"/>
      <c r="CW11" s="34"/>
      <c r="CX11" s="34"/>
      <c r="CY11" s="34"/>
      <c r="CZ11" s="34"/>
      <c r="DA11" s="34"/>
      <c r="DB11" s="34"/>
      <c r="DC11" s="34"/>
      <c r="DD11" s="34"/>
      <c r="DE11" s="34"/>
      <c r="DF11" s="34"/>
      <c r="DG11" s="220"/>
      <c r="DH11" s="34"/>
      <c r="DI11" s="34"/>
      <c r="DJ11" s="34"/>
      <c r="DK11" s="34"/>
      <c r="DL11" s="34"/>
      <c r="DM11" s="34"/>
      <c r="DN11" s="34"/>
      <c r="DO11" s="34"/>
      <c r="DP11" s="34"/>
      <c r="DQ11" s="34"/>
      <c r="DR11" s="34"/>
      <c r="DS11" s="34"/>
      <c r="DT11" s="220"/>
      <c r="DU11" s="34"/>
      <c r="DV11" s="34"/>
      <c r="DW11" s="34"/>
      <c r="DX11" s="34"/>
      <c r="DY11" s="34"/>
      <c r="DZ11" s="34"/>
      <c r="EA11" s="34"/>
      <c r="EB11" s="34"/>
      <c r="EC11" s="34"/>
      <c r="ED11" s="34"/>
      <c r="EE11" s="34"/>
      <c r="EF11" s="34"/>
      <c r="EG11" s="220"/>
      <c r="EH11" s="34"/>
      <c r="EI11" s="34"/>
      <c r="EJ11" s="34"/>
      <c r="EK11" s="34"/>
      <c r="EL11" s="34"/>
      <c r="EM11" s="34"/>
      <c r="EN11" s="34"/>
      <c r="EO11" s="34"/>
      <c r="EP11" s="34"/>
      <c r="EQ11" s="34"/>
      <c r="ER11" s="34"/>
      <c r="ES11" s="34"/>
      <c r="ET11" s="220"/>
      <c r="EU11" s="34"/>
      <c r="EV11" s="34"/>
      <c r="EW11" s="34"/>
      <c r="EX11" s="34"/>
      <c r="EY11" s="34"/>
      <c r="EZ11" s="34"/>
      <c r="FA11" s="34"/>
      <c r="FB11" s="34"/>
      <c r="FC11" s="34"/>
      <c r="FD11" s="34"/>
      <c r="FE11" s="34"/>
      <c r="FF11" s="34"/>
      <c r="FG11" s="220"/>
      <c r="FH11" s="34"/>
      <c r="FI11" s="34"/>
      <c r="FJ11" s="34"/>
      <c r="FK11" s="34"/>
      <c r="FL11" s="34"/>
      <c r="FM11" s="34"/>
      <c r="FN11" s="34"/>
      <c r="FO11" s="34"/>
      <c r="FP11" s="34"/>
      <c r="FQ11" s="34"/>
      <c r="FR11" s="34"/>
      <c r="FS11" s="34"/>
    </row>
    <row r="12" ht="18.75" customHeight="1">
      <c r="A12" s="184"/>
      <c r="B12" s="221" t="str">
        <f t="array" ref="B12">IFERROR(INDEX('Exercise Log'!$C$6:$C132,MATCH($F12,'Exercise Log'!$E$6:$E132,0)))</f>
        <v>LOWER</v>
      </c>
      <c r="C12" s="208"/>
      <c r="D12" s="222" t="s">
        <v>191</v>
      </c>
      <c r="E12" s="223">
        <v>1.0</v>
      </c>
      <c r="F12" s="211" t="s">
        <v>192</v>
      </c>
      <c r="G12" s="2"/>
      <c r="H12" s="3"/>
      <c r="I12" s="224" t="str">
        <f>iferror(vlookup(F12,'Exercise Log'!E:F,2,),"")</f>
        <v>LINK</v>
      </c>
      <c r="J12" s="92"/>
      <c r="K12" s="214">
        <v>2.0</v>
      </c>
      <c r="L12" s="215">
        <v>45451.0</v>
      </c>
      <c r="M12" s="225" t="s">
        <v>188</v>
      </c>
      <c r="N12" s="217" t="s">
        <v>189</v>
      </c>
      <c r="O12" s="218"/>
      <c r="P12" s="92"/>
      <c r="Q12" s="213" t="s">
        <v>190</v>
      </c>
      <c r="R12" s="217" t="s">
        <v>189</v>
      </c>
      <c r="S12" s="184"/>
      <c r="T12" s="184"/>
      <c r="U12" s="157"/>
      <c r="V12" s="157"/>
      <c r="W12" s="157"/>
      <c r="X12" s="157"/>
      <c r="Y12" s="157"/>
      <c r="Z12" s="157"/>
      <c r="AA12" s="157"/>
      <c r="AB12" s="157"/>
      <c r="AC12" s="157"/>
      <c r="AD12" s="157"/>
      <c r="AE12" s="157">
        <f>U12*V12+W12*X12+Y12*Z12+AA12*AB12</f>
        <v>0</v>
      </c>
      <c r="AF12" s="157"/>
      <c r="AG12" s="190"/>
      <c r="AH12" s="157"/>
      <c r="AI12" s="157"/>
      <c r="AJ12" s="157"/>
      <c r="AK12" s="157"/>
      <c r="AL12" s="157"/>
      <c r="AM12" s="157"/>
      <c r="AN12" s="157"/>
      <c r="AO12" s="157"/>
      <c r="AP12" s="157"/>
      <c r="AQ12" s="157"/>
      <c r="AR12" s="157">
        <f>AH12*AI12+AJ12*AK12+AL12*AM12+AN12*AO12</f>
        <v>0</v>
      </c>
      <c r="AS12" s="157"/>
      <c r="AT12" s="220"/>
      <c r="AU12" s="157"/>
      <c r="AV12" s="157"/>
      <c r="AW12" s="157"/>
      <c r="AX12" s="157"/>
      <c r="AY12" s="157"/>
      <c r="AZ12" s="157"/>
      <c r="BA12" s="157"/>
      <c r="BB12" s="157"/>
      <c r="BC12" s="157"/>
      <c r="BD12" s="157"/>
      <c r="BE12" s="157">
        <f>AU12*AV12+AW12*AX12+AY12*AZ12+BA12*BB12</f>
        <v>0</v>
      </c>
      <c r="BF12" s="157"/>
      <c r="BG12" s="220"/>
      <c r="BH12" s="157"/>
      <c r="BI12" s="157"/>
      <c r="BJ12" s="157"/>
      <c r="BK12" s="157"/>
      <c r="BL12" s="157"/>
      <c r="BM12" s="157"/>
      <c r="BN12" s="157"/>
      <c r="BO12" s="157"/>
      <c r="BP12" s="157"/>
      <c r="BQ12" s="157"/>
      <c r="BR12" s="157">
        <f>BH12*BI12+BJ12*BK12+BL12*BM12+BN12*BO12</f>
        <v>0</v>
      </c>
      <c r="BS12" s="157"/>
      <c r="BT12" s="220"/>
      <c r="BU12" s="157"/>
      <c r="BV12" s="157"/>
      <c r="BW12" s="157"/>
      <c r="BX12" s="157"/>
      <c r="BY12" s="157"/>
      <c r="BZ12" s="157"/>
      <c r="CA12" s="157"/>
      <c r="CB12" s="157"/>
      <c r="CC12" s="157"/>
      <c r="CD12" s="157"/>
      <c r="CE12" s="157">
        <f>BU12*BV12+BW12*BX12+BY12*BZ12+CA12*CB12</f>
        <v>0</v>
      </c>
      <c r="CF12" s="157"/>
      <c r="CG12" s="220"/>
      <c r="CH12" s="157"/>
      <c r="CI12" s="157"/>
      <c r="CJ12" s="157"/>
      <c r="CK12" s="157"/>
      <c r="CL12" s="157"/>
      <c r="CM12" s="157"/>
      <c r="CN12" s="157"/>
      <c r="CO12" s="157"/>
      <c r="CP12" s="157"/>
      <c r="CQ12" s="157"/>
      <c r="CR12" s="157">
        <f>CH12*CI12+CJ12*CK12+CL12*CM12+CN12*CO12</f>
        <v>0</v>
      </c>
      <c r="CS12" s="157"/>
      <c r="CT12" s="191"/>
      <c r="CU12" s="157"/>
      <c r="CV12" s="157"/>
      <c r="CW12" s="157"/>
      <c r="CX12" s="157"/>
      <c r="CY12" s="157"/>
      <c r="CZ12" s="157"/>
      <c r="DA12" s="157"/>
      <c r="DB12" s="157"/>
      <c r="DC12" s="157"/>
      <c r="DD12" s="157"/>
      <c r="DE12" s="157">
        <f>CU12*CV12+CW12*CX12+CY12*CZ12+DA12*DB12</f>
        <v>0</v>
      </c>
      <c r="DF12" s="157"/>
      <c r="DG12" s="220"/>
      <c r="DH12" s="157"/>
      <c r="DI12" s="157"/>
      <c r="DJ12" s="157"/>
      <c r="DK12" s="157"/>
      <c r="DL12" s="157"/>
      <c r="DM12" s="157"/>
      <c r="DN12" s="157"/>
      <c r="DO12" s="157"/>
      <c r="DP12" s="157"/>
      <c r="DQ12" s="157"/>
      <c r="DR12" s="157">
        <f>DH12*DI12+DJ12*DK12+DL12*DM12+DN12*DO12</f>
        <v>0</v>
      </c>
      <c r="DS12" s="157"/>
      <c r="DT12" s="220"/>
      <c r="DU12" s="157"/>
      <c r="DV12" s="157"/>
      <c r="DW12" s="157"/>
      <c r="DX12" s="157"/>
      <c r="DY12" s="157"/>
      <c r="DZ12" s="157"/>
      <c r="EA12" s="157"/>
      <c r="EB12" s="157"/>
      <c r="EC12" s="157"/>
      <c r="ED12" s="157"/>
      <c r="EE12" s="157">
        <f>DU12*DV12+DW12*DX12+DY12*DZ12+EA12*EB12</f>
        <v>0</v>
      </c>
      <c r="EF12" s="157"/>
      <c r="EG12" s="220"/>
      <c r="EH12" s="157"/>
      <c r="EI12" s="157"/>
      <c r="EJ12" s="157"/>
      <c r="EK12" s="157"/>
      <c r="EL12" s="157"/>
      <c r="EM12" s="157"/>
      <c r="EN12" s="157"/>
      <c r="EO12" s="157"/>
      <c r="EP12" s="157"/>
      <c r="EQ12" s="157"/>
      <c r="ER12" s="157">
        <f>EH12*EI12+EJ12*EK12+EL12*EM12+EN12*EO12</f>
        <v>0</v>
      </c>
      <c r="ES12" s="157"/>
      <c r="ET12" s="220"/>
      <c r="EU12" s="157"/>
      <c r="EV12" s="157"/>
      <c r="EW12" s="157"/>
      <c r="EX12" s="157"/>
      <c r="EY12" s="157"/>
      <c r="EZ12" s="157"/>
      <c r="FA12" s="157"/>
      <c r="FB12" s="157"/>
      <c r="FC12" s="157"/>
      <c r="FD12" s="157"/>
      <c r="FE12" s="157">
        <f>EU12*EV12+EW12*EX12+EY12*EZ12+FA12*FB12</f>
        <v>0</v>
      </c>
      <c r="FF12" s="157"/>
      <c r="FG12" s="220"/>
      <c r="FH12" s="157"/>
      <c r="FI12" s="157"/>
      <c r="FJ12" s="157"/>
      <c r="FK12" s="157"/>
      <c r="FL12" s="157"/>
      <c r="FM12" s="157"/>
      <c r="FN12" s="157"/>
      <c r="FO12" s="157"/>
      <c r="FP12" s="157"/>
      <c r="FQ12" s="157"/>
      <c r="FR12" s="157">
        <f>FH12*FI12+FJ12*FK12+FL12*FM12+FN12*FO12</f>
        <v>0</v>
      </c>
      <c r="FS12" s="157"/>
    </row>
    <row r="13" ht="18.75" customHeight="1">
      <c r="A13" s="184"/>
      <c r="B13" s="34"/>
      <c r="C13" s="8"/>
      <c r="D13" s="34"/>
      <c r="E13" s="8"/>
      <c r="F13" s="6"/>
      <c r="G13" s="7"/>
      <c r="H13" s="8"/>
      <c r="I13" s="34"/>
      <c r="J13" s="34"/>
      <c r="K13" s="226"/>
      <c r="L13" s="227"/>
      <c r="M13" s="34"/>
      <c r="N13" s="8"/>
      <c r="O13" s="6"/>
      <c r="P13" s="34"/>
      <c r="Q13" s="34"/>
      <c r="R13" s="8"/>
      <c r="S13" s="184"/>
      <c r="T13" s="184"/>
      <c r="U13" s="34"/>
      <c r="V13" s="34"/>
      <c r="W13" s="34"/>
      <c r="X13" s="34"/>
      <c r="Y13" s="34"/>
      <c r="Z13" s="34"/>
      <c r="AA13" s="34"/>
      <c r="AB13" s="34"/>
      <c r="AC13" s="34"/>
      <c r="AD13" s="34"/>
      <c r="AE13" s="34"/>
      <c r="AF13" s="34"/>
      <c r="AG13" s="190"/>
      <c r="AH13" s="34"/>
      <c r="AI13" s="34"/>
      <c r="AJ13" s="34"/>
      <c r="AK13" s="34"/>
      <c r="AL13" s="34"/>
      <c r="AM13" s="34"/>
      <c r="AN13" s="34"/>
      <c r="AO13" s="34"/>
      <c r="AP13" s="34"/>
      <c r="AQ13" s="34"/>
      <c r="AR13" s="34"/>
      <c r="AS13" s="34"/>
      <c r="AT13" s="220"/>
      <c r="AU13" s="34"/>
      <c r="AV13" s="34"/>
      <c r="AW13" s="34"/>
      <c r="AX13" s="34"/>
      <c r="AY13" s="34"/>
      <c r="AZ13" s="34"/>
      <c r="BA13" s="34"/>
      <c r="BB13" s="34"/>
      <c r="BC13" s="34"/>
      <c r="BD13" s="34"/>
      <c r="BE13" s="34"/>
      <c r="BF13" s="34"/>
      <c r="BG13" s="220"/>
      <c r="BH13" s="34"/>
      <c r="BI13" s="34"/>
      <c r="BJ13" s="34"/>
      <c r="BK13" s="34"/>
      <c r="BL13" s="34"/>
      <c r="BM13" s="34"/>
      <c r="BN13" s="34"/>
      <c r="BO13" s="34"/>
      <c r="BP13" s="34"/>
      <c r="BQ13" s="34"/>
      <c r="BR13" s="34"/>
      <c r="BS13" s="34"/>
      <c r="BT13" s="220"/>
      <c r="BU13" s="34"/>
      <c r="BV13" s="34"/>
      <c r="BW13" s="34"/>
      <c r="BX13" s="34"/>
      <c r="BY13" s="34"/>
      <c r="BZ13" s="34"/>
      <c r="CA13" s="34"/>
      <c r="CB13" s="34"/>
      <c r="CC13" s="34"/>
      <c r="CD13" s="34"/>
      <c r="CE13" s="34"/>
      <c r="CF13" s="34"/>
      <c r="CG13" s="220"/>
      <c r="CH13" s="34"/>
      <c r="CI13" s="34"/>
      <c r="CJ13" s="34"/>
      <c r="CK13" s="34"/>
      <c r="CL13" s="34"/>
      <c r="CM13" s="34"/>
      <c r="CN13" s="34"/>
      <c r="CO13" s="34"/>
      <c r="CP13" s="34"/>
      <c r="CQ13" s="34"/>
      <c r="CR13" s="34"/>
      <c r="CS13" s="34"/>
      <c r="CT13" s="191"/>
      <c r="CU13" s="34"/>
      <c r="CV13" s="34"/>
      <c r="CW13" s="34"/>
      <c r="CX13" s="34"/>
      <c r="CY13" s="34"/>
      <c r="CZ13" s="34"/>
      <c r="DA13" s="34"/>
      <c r="DB13" s="34"/>
      <c r="DC13" s="34"/>
      <c r="DD13" s="34"/>
      <c r="DE13" s="34"/>
      <c r="DF13" s="34"/>
      <c r="DG13" s="220"/>
      <c r="DH13" s="34"/>
      <c r="DI13" s="34"/>
      <c r="DJ13" s="34"/>
      <c r="DK13" s="34"/>
      <c r="DL13" s="34"/>
      <c r="DM13" s="34"/>
      <c r="DN13" s="34"/>
      <c r="DO13" s="34"/>
      <c r="DP13" s="34"/>
      <c r="DQ13" s="34"/>
      <c r="DR13" s="34"/>
      <c r="DS13" s="34"/>
      <c r="DT13" s="220"/>
      <c r="DU13" s="34"/>
      <c r="DV13" s="34"/>
      <c r="DW13" s="34"/>
      <c r="DX13" s="34"/>
      <c r="DY13" s="34"/>
      <c r="DZ13" s="34"/>
      <c r="EA13" s="34"/>
      <c r="EB13" s="34"/>
      <c r="EC13" s="34"/>
      <c r="ED13" s="34"/>
      <c r="EE13" s="34"/>
      <c r="EF13" s="34"/>
      <c r="EG13" s="220"/>
      <c r="EH13" s="34"/>
      <c r="EI13" s="34"/>
      <c r="EJ13" s="34"/>
      <c r="EK13" s="34"/>
      <c r="EL13" s="34"/>
      <c r="EM13" s="34"/>
      <c r="EN13" s="34"/>
      <c r="EO13" s="34"/>
      <c r="EP13" s="34"/>
      <c r="EQ13" s="34"/>
      <c r="ER13" s="34"/>
      <c r="ES13" s="34"/>
      <c r="ET13" s="220"/>
      <c r="EU13" s="34"/>
      <c r="EV13" s="34"/>
      <c r="EW13" s="34"/>
      <c r="EX13" s="34"/>
      <c r="EY13" s="34"/>
      <c r="EZ13" s="34"/>
      <c r="FA13" s="34"/>
      <c r="FB13" s="34"/>
      <c r="FC13" s="34"/>
      <c r="FD13" s="34"/>
      <c r="FE13" s="34"/>
      <c r="FF13" s="34"/>
      <c r="FG13" s="220"/>
      <c r="FH13" s="34"/>
      <c r="FI13" s="34"/>
      <c r="FJ13" s="34"/>
      <c r="FK13" s="34"/>
      <c r="FL13" s="34"/>
      <c r="FM13" s="34"/>
      <c r="FN13" s="34"/>
      <c r="FO13" s="34"/>
      <c r="FP13" s="34"/>
      <c r="FQ13" s="34"/>
      <c r="FR13" s="34"/>
      <c r="FS13" s="34"/>
    </row>
    <row r="14" ht="18.75" customHeight="1">
      <c r="A14" s="184"/>
      <c r="B14" s="207" t="str">
        <f t="array" ref="B14">IFERROR(INDEX('Exercise Log'!$C$6:$C132,MATCH($F14,'Exercise Log'!$E$6:$E132,0)))</f>
        <v>LATS</v>
      </c>
      <c r="C14" s="208"/>
      <c r="D14" s="222" t="s">
        <v>71</v>
      </c>
      <c r="E14" s="223">
        <v>1.0</v>
      </c>
      <c r="F14" s="211" t="s">
        <v>193</v>
      </c>
      <c r="G14" s="2"/>
      <c r="H14" s="3"/>
      <c r="I14" s="224" t="str">
        <f>iferror(vlookup(F14,'Exercise Log'!E:F,2,),"")</f>
        <v>LINK</v>
      </c>
      <c r="J14" s="92"/>
      <c r="K14" s="214">
        <v>1.0</v>
      </c>
      <c r="L14" s="215">
        <v>45451.0</v>
      </c>
      <c r="M14" s="225" t="s">
        <v>188</v>
      </c>
      <c r="N14" s="217" t="s">
        <v>189</v>
      </c>
      <c r="O14" s="218"/>
      <c r="P14" s="92"/>
      <c r="Q14" s="213" t="s">
        <v>190</v>
      </c>
      <c r="R14" s="217" t="s">
        <v>189</v>
      </c>
      <c r="S14" s="184"/>
      <c r="T14" s="184"/>
      <c r="U14" s="157"/>
      <c r="V14" s="157"/>
      <c r="W14" s="157"/>
      <c r="X14" s="157"/>
      <c r="Y14" s="157"/>
      <c r="Z14" s="157"/>
      <c r="AA14" s="157"/>
      <c r="AB14" s="157"/>
      <c r="AC14" s="157"/>
      <c r="AD14" s="157"/>
      <c r="AE14" s="157">
        <f>U14*V14+W14*X14+Y14*Z14+AA14*AB14</f>
        <v>0</v>
      </c>
      <c r="AF14" s="157"/>
      <c r="AG14" s="190"/>
      <c r="AH14" s="157"/>
      <c r="AI14" s="157"/>
      <c r="AJ14" s="157"/>
      <c r="AK14" s="157"/>
      <c r="AL14" s="157"/>
      <c r="AM14" s="157"/>
      <c r="AN14" s="157"/>
      <c r="AO14" s="157"/>
      <c r="AP14" s="157"/>
      <c r="AQ14" s="157"/>
      <c r="AR14" s="157">
        <f>AH14*AI14+AJ14*AK14+AL14*AM14+AN14*AO14</f>
        <v>0</v>
      </c>
      <c r="AS14" s="157"/>
      <c r="AT14" s="220"/>
      <c r="AU14" s="157"/>
      <c r="AV14" s="157"/>
      <c r="AW14" s="157"/>
      <c r="AX14" s="157"/>
      <c r="AY14" s="157"/>
      <c r="AZ14" s="157"/>
      <c r="BA14" s="157"/>
      <c r="BB14" s="157"/>
      <c r="BC14" s="157"/>
      <c r="BD14" s="157"/>
      <c r="BE14" s="157">
        <f>AU14*AV14+AW14*AX14+AY14*AZ14+BA14*BB14</f>
        <v>0</v>
      </c>
      <c r="BF14" s="157"/>
      <c r="BG14" s="220"/>
      <c r="BH14" s="157"/>
      <c r="BI14" s="157"/>
      <c r="BJ14" s="157"/>
      <c r="BK14" s="157"/>
      <c r="BL14" s="157"/>
      <c r="BM14" s="157"/>
      <c r="BN14" s="157"/>
      <c r="BO14" s="157"/>
      <c r="BP14" s="157"/>
      <c r="BQ14" s="157"/>
      <c r="BR14" s="157">
        <f>BH14*BI14+BJ14*BK14+BL14*BM14+BN14*BO14</f>
        <v>0</v>
      </c>
      <c r="BS14" s="157"/>
      <c r="BT14" s="220"/>
      <c r="BU14" s="157"/>
      <c r="BV14" s="157"/>
      <c r="BW14" s="157"/>
      <c r="BX14" s="157"/>
      <c r="BY14" s="157"/>
      <c r="BZ14" s="157"/>
      <c r="CA14" s="157"/>
      <c r="CB14" s="157"/>
      <c r="CC14" s="157"/>
      <c r="CD14" s="157"/>
      <c r="CE14" s="157">
        <f>BU14*BV14+BW14*BX14+BY14*BZ14+CA14*CB14</f>
        <v>0</v>
      </c>
      <c r="CF14" s="157"/>
      <c r="CG14" s="220"/>
      <c r="CH14" s="157"/>
      <c r="CI14" s="157"/>
      <c r="CJ14" s="157"/>
      <c r="CK14" s="157"/>
      <c r="CL14" s="157"/>
      <c r="CM14" s="157"/>
      <c r="CN14" s="157"/>
      <c r="CO14" s="157"/>
      <c r="CP14" s="157"/>
      <c r="CQ14" s="157"/>
      <c r="CR14" s="157">
        <f>CH14*CI14+CJ14*CK14+CL14*CM14+CN14*CO14</f>
        <v>0</v>
      </c>
      <c r="CS14" s="157"/>
      <c r="CT14" s="191"/>
      <c r="CU14" s="157"/>
      <c r="CV14" s="157"/>
      <c r="CW14" s="157"/>
      <c r="CX14" s="157"/>
      <c r="CY14" s="157"/>
      <c r="CZ14" s="157"/>
      <c r="DA14" s="157"/>
      <c r="DB14" s="157"/>
      <c r="DC14" s="157"/>
      <c r="DD14" s="157"/>
      <c r="DE14" s="157">
        <f>CU14*CV14+CW14*CX14+CY14*CZ14+DA14*DB14</f>
        <v>0</v>
      </c>
      <c r="DF14" s="157"/>
      <c r="DG14" s="220"/>
      <c r="DH14" s="157"/>
      <c r="DI14" s="157"/>
      <c r="DJ14" s="157"/>
      <c r="DK14" s="157"/>
      <c r="DL14" s="157"/>
      <c r="DM14" s="157"/>
      <c r="DN14" s="157"/>
      <c r="DO14" s="157"/>
      <c r="DP14" s="157"/>
      <c r="DQ14" s="157"/>
      <c r="DR14" s="157">
        <f>DH14*DI14+DJ14*DK14+DL14*DM14+DN14*DO14</f>
        <v>0</v>
      </c>
      <c r="DS14" s="157"/>
      <c r="DT14" s="220"/>
      <c r="DU14" s="157"/>
      <c r="DV14" s="157"/>
      <c r="DW14" s="157"/>
      <c r="DX14" s="157"/>
      <c r="DY14" s="157"/>
      <c r="DZ14" s="157"/>
      <c r="EA14" s="157"/>
      <c r="EB14" s="157"/>
      <c r="EC14" s="157"/>
      <c r="ED14" s="157"/>
      <c r="EE14" s="157">
        <f>DU14*DV14+DW14*DX14+DY14*DZ14+EA14*EB14</f>
        <v>0</v>
      </c>
      <c r="EF14" s="157"/>
      <c r="EG14" s="220"/>
      <c r="EH14" s="157"/>
      <c r="EI14" s="157"/>
      <c r="EJ14" s="157"/>
      <c r="EK14" s="157"/>
      <c r="EL14" s="157"/>
      <c r="EM14" s="157"/>
      <c r="EN14" s="157"/>
      <c r="EO14" s="157"/>
      <c r="EP14" s="157"/>
      <c r="EQ14" s="157"/>
      <c r="ER14" s="157">
        <f>EH14*EI14+EJ14*EK14+EL14*EM14+EN14*EO14</f>
        <v>0</v>
      </c>
      <c r="ES14" s="157"/>
      <c r="ET14" s="220"/>
      <c r="EU14" s="157"/>
      <c r="EV14" s="157"/>
      <c r="EW14" s="157"/>
      <c r="EX14" s="157"/>
      <c r="EY14" s="157"/>
      <c r="EZ14" s="157"/>
      <c r="FA14" s="157"/>
      <c r="FB14" s="157"/>
      <c r="FC14" s="157"/>
      <c r="FD14" s="157"/>
      <c r="FE14" s="157">
        <f>EU14*EV14+EW14*EX14+EY14*EZ14+FA14*FB14</f>
        <v>0</v>
      </c>
      <c r="FF14" s="157"/>
      <c r="FG14" s="220"/>
      <c r="FH14" s="157"/>
      <c r="FI14" s="157"/>
      <c r="FJ14" s="157"/>
      <c r="FK14" s="157"/>
      <c r="FL14" s="157"/>
      <c r="FM14" s="157"/>
      <c r="FN14" s="157"/>
      <c r="FO14" s="157"/>
      <c r="FP14" s="157"/>
      <c r="FQ14" s="157"/>
      <c r="FR14" s="157">
        <f>FH14*FI14+FJ14*FK14+FL14*FM14+FN14*FO14</f>
        <v>0</v>
      </c>
      <c r="FS14" s="157"/>
    </row>
    <row r="15" ht="18.75" customHeight="1">
      <c r="A15" s="184"/>
      <c r="B15" s="34"/>
      <c r="C15" s="8"/>
      <c r="D15" s="34"/>
      <c r="E15" s="8"/>
      <c r="F15" s="6"/>
      <c r="G15" s="7"/>
      <c r="H15" s="8"/>
      <c r="I15" s="34"/>
      <c r="J15" s="34"/>
      <c r="K15" s="214">
        <v>1.0</v>
      </c>
      <c r="L15" s="215">
        <v>45577.0</v>
      </c>
      <c r="M15" s="34"/>
      <c r="N15" s="8"/>
      <c r="O15" s="6"/>
      <c r="P15" s="34"/>
      <c r="Q15" s="34"/>
      <c r="R15" s="8"/>
      <c r="S15" s="184"/>
      <c r="T15" s="184"/>
      <c r="U15" s="34"/>
      <c r="V15" s="34"/>
      <c r="W15" s="34"/>
      <c r="X15" s="34"/>
      <c r="Y15" s="34"/>
      <c r="Z15" s="34"/>
      <c r="AA15" s="34"/>
      <c r="AB15" s="34"/>
      <c r="AC15" s="34"/>
      <c r="AD15" s="34"/>
      <c r="AE15" s="34"/>
      <c r="AF15" s="34"/>
      <c r="AG15" s="190"/>
      <c r="AH15" s="34"/>
      <c r="AI15" s="34"/>
      <c r="AJ15" s="34"/>
      <c r="AK15" s="34"/>
      <c r="AL15" s="34"/>
      <c r="AM15" s="34"/>
      <c r="AN15" s="34"/>
      <c r="AO15" s="34"/>
      <c r="AP15" s="34"/>
      <c r="AQ15" s="34"/>
      <c r="AR15" s="34"/>
      <c r="AS15" s="34"/>
      <c r="AT15" s="220"/>
      <c r="AU15" s="34"/>
      <c r="AV15" s="34"/>
      <c r="AW15" s="34"/>
      <c r="AX15" s="34"/>
      <c r="AY15" s="34"/>
      <c r="AZ15" s="34"/>
      <c r="BA15" s="34"/>
      <c r="BB15" s="34"/>
      <c r="BC15" s="34"/>
      <c r="BD15" s="34"/>
      <c r="BE15" s="34"/>
      <c r="BF15" s="34"/>
      <c r="BG15" s="220"/>
      <c r="BH15" s="34"/>
      <c r="BI15" s="34"/>
      <c r="BJ15" s="34"/>
      <c r="BK15" s="34"/>
      <c r="BL15" s="34"/>
      <c r="BM15" s="34"/>
      <c r="BN15" s="34"/>
      <c r="BO15" s="34"/>
      <c r="BP15" s="34"/>
      <c r="BQ15" s="34"/>
      <c r="BR15" s="34"/>
      <c r="BS15" s="34"/>
      <c r="BT15" s="220"/>
      <c r="BU15" s="34"/>
      <c r="BV15" s="34"/>
      <c r="BW15" s="34"/>
      <c r="BX15" s="34"/>
      <c r="BY15" s="34"/>
      <c r="BZ15" s="34"/>
      <c r="CA15" s="34"/>
      <c r="CB15" s="34"/>
      <c r="CC15" s="34"/>
      <c r="CD15" s="34"/>
      <c r="CE15" s="34"/>
      <c r="CF15" s="34"/>
      <c r="CG15" s="220"/>
      <c r="CH15" s="34"/>
      <c r="CI15" s="34"/>
      <c r="CJ15" s="34"/>
      <c r="CK15" s="34"/>
      <c r="CL15" s="34"/>
      <c r="CM15" s="34"/>
      <c r="CN15" s="34"/>
      <c r="CO15" s="34"/>
      <c r="CP15" s="34"/>
      <c r="CQ15" s="34"/>
      <c r="CR15" s="34"/>
      <c r="CS15" s="34"/>
      <c r="CT15" s="191"/>
      <c r="CU15" s="34"/>
      <c r="CV15" s="34"/>
      <c r="CW15" s="34"/>
      <c r="CX15" s="34"/>
      <c r="CY15" s="34"/>
      <c r="CZ15" s="34"/>
      <c r="DA15" s="34"/>
      <c r="DB15" s="34"/>
      <c r="DC15" s="34"/>
      <c r="DD15" s="34"/>
      <c r="DE15" s="34"/>
      <c r="DF15" s="34"/>
      <c r="DG15" s="220"/>
      <c r="DH15" s="34"/>
      <c r="DI15" s="34"/>
      <c r="DJ15" s="34"/>
      <c r="DK15" s="34"/>
      <c r="DL15" s="34"/>
      <c r="DM15" s="34"/>
      <c r="DN15" s="34"/>
      <c r="DO15" s="34"/>
      <c r="DP15" s="34"/>
      <c r="DQ15" s="34"/>
      <c r="DR15" s="34"/>
      <c r="DS15" s="34"/>
      <c r="DT15" s="220"/>
      <c r="DU15" s="34"/>
      <c r="DV15" s="34"/>
      <c r="DW15" s="34"/>
      <c r="DX15" s="34"/>
      <c r="DY15" s="34"/>
      <c r="DZ15" s="34"/>
      <c r="EA15" s="34"/>
      <c r="EB15" s="34"/>
      <c r="EC15" s="34"/>
      <c r="ED15" s="34"/>
      <c r="EE15" s="34"/>
      <c r="EF15" s="34"/>
      <c r="EG15" s="220"/>
      <c r="EH15" s="34"/>
      <c r="EI15" s="34"/>
      <c r="EJ15" s="34"/>
      <c r="EK15" s="34"/>
      <c r="EL15" s="34"/>
      <c r="EM15" s="34"/>
      <c r="EN15" s="34"/>
      <c r="EO15" s="34"/>
      <c r="EP15" s="34"/>
      <c r="EQ15" s="34"/>
      <c r="ER15" s="34"/>
      <c r="ES15" s="34"/>
      <c r="ET15" s="220"/>
      <c r="EU15" s="34"/>
      <c r="EV15" s="34"/>
      <c r="EW15" s="34"/>
      <c r="EX15" s="34"/>
      <c r="EY15" s="34"/>
      <c r="EZ15" s="34"/>
      <c r="FA15" s="34"/>
      <c r="FB15" s="34"/>
      <c r="FC15" s="34"/>
      <c r="FD15" s="34"/>
      <c r="FE15" s="34"/>
      <c r="FF15" s="34"/>
      <c r="FG15" s="220"/>
      <c r="FH15" s="34"/>
      <c r="FI15" s="34"/>
      <c r="FJ15" s="34"/>
      <c r="FK15" s="34"/>
      <c r="FL15" s="34"/>
      <c r="FM15" s="34"/>
      <c r="FN15" s="34"/>
      <c r="FO15" s="34"/>
      <c r="FP15" s="34"/>
      <c r="FQ15" s="34"/>
      <c r="FR15" s="34"/>
      <c r="FS15" s="34"/>
    </row>
    <row r="16" ht="18.75" customHeight="1">
      <c r="A16" s="184"/>
      <c r="B16" s="207" t="str">
        <f t="array" ref="B16">IFERROR(INDEX('Exercise Log'!$C$6:$C132,MATCH($F16,'Exercise Log'!$E$6:$E132,0)))</f>
        <v/>
      </c>
      <c r="C16" s="208"/>
      <c r="D16" s="222" t="s">
        <v>194</v>
      </c>
      <c r="E16" s="223">
        <v>1.0</v>
      </c>
      <c r="F16" s="211" t="s">
        <v>195</v>
      </c>
      <c r="G16" s="2"/>
      <c r="H16" s="3"/>
      <c r="I16" s="228" t="str">
        <f>iferror(vlookup(F16,'Exercise Log'!E:F,2,),"")</f>
        <v/>
      </c>
      <c r="J16" s="213" t="s">
        <v>196</v>
      </c>
      <c r="K16" s="214">
        <v>1.0</v>
      </c>
      <c r="L16" s="215">
        <v>45451.0</v>
      </c>
      <c r="M16" s="225" t="s">
        <v>188</v>
      </c>
      <c r="N16" s="217" t="s">
        <v>189</v>
      </c>
      <c r="O16" s="218"/>
      <c r="P16" s="92"/>
      <c r="Q16" s="213" t="s">
        <v>190</v>
      </c>
      <c r="R16" s="217" t="s">
        <v>189</v>
      </c>
      <c r="S16" s="184"/>
      <c r="T16" s="184"/>
      <c r="U16" s="157"/>
      <c r="V16" s="157"/>
      <c r="W16" s="157"/>
      <c r="X16" s="157"/>
      <c r="Y16" s="157"/>
      <c r="Z16" s="157"/>
      <c r="AA16" s="157"/>
      <c r="AB16" s="157"/>
      <c r="AC16" s="157"/>
      <c r="AD16" s="157"/>
      <c r="AE16" s="157">
        <f>U16*V16+W16*X16+Y16*Z16+AA16*AB16</f>
        <v>0</v>
      </c>
      <c r="AF16" s="157"/>
      <c r="AG16" s="190"/>
      <c r="AH16" s="157"/>
      <c r="AI16" s="157"/>
      <c r="AJ16" s="157"/>
      <c r="AK16" s="157"/>
      <c r="AL16" s="157"/>
      <c r="AM16" s="157"/>
      <c r="AN16" s="157"/>
      <c r="AO16" s="157"/>
      <c r="AP16" s="157"/>
      <c r="AQ16" s="157"/>
      <c r="AR16" s="157">
        <f>AH16*AI16+AJ16*AK16+AL16*AM16+AN16*AO16</f>
        <v>0</v>
      </c>
      <c r="AS16" s="157"/>
      <c r="AT16" s="220"/>
      <c r="AU16" s="157"/>
      <c r="AV16" s="157"/>
      <c r="AW16" s="157"/>
      <c r="AX16" s="157"/>
      <c r="AY16" s="157"/>
      <c r="AZ16" s="157"/>
      <c r="BA16" s="157"/>
      <c r="BB16" s="157"/>
      <c r="BC16" s="157"/>
      <c r="BD16" s="157"/>
      <c r="BE16" s="157">
        <f>AU16*AV16+AW16*AX16+AY16*AZ16+BA16*BB16</f>
        <v>0</v>
      </c>
      <c r="BF16" s="157"/>
      <c r="BG16" s="220"/>
      <c r="BH16" s="157"/>
      <c r="BI16" s="157"/>
      <c r="BJ16" s="157"/>
      <c r="BK16" s="157"/>
      <c r="BL16" s="157"/>
      <c r="BM16" s="157"/>
      <c r="BN16" s="157"/>
      <c r="BO16" s="157"/>
      <c r="BP16" s="157"/>
      <c r="BQ16" s="157"/>
      <c r="BR16" s="157">
        <f>BH16*BI16+BJ16*BK16+BL16*BM16+BN16*BO16</f>
        <v>0</v>
      </c>
      <c r="BS16" s="157"/>
      <c r="BT16" s="220"/>
      <c r="BU16" s="157"/>
      <c r="BV16" s="157"/>
      <c r="BW16" s="157"/>
      <c r="BX16" s="157"/>
      <c r="BY16" s="157"/>
      <c r="BZ16" s="157"/>
      <c r="CA16" s="157"/>
      <c r="CB16" s="157"/>
      <c r="CC16" s="157"/>
      <c r="CD16" s="157"/>
      <c r="CE16" s="157">
        <f>BU16*BV16+BW16*BX16+BY16*BZ16+CA16*CB16</f>
        <v>0</v>
      </c>
      <c r="CF16" s="157"/>
      <c r="CG16" s="220"/>
      <c r="CH16" s="157"/>
      <c r="CI16" s="157"/>
      <c r="CJ16" s="157"/>
      <c r="CK16" s="157"/>
      <c r="CL16" s="157"/>
      <c r="CM16" s="157"/>
      <c r="CN16" s="157"/>
      <c r="CO16" s="157"/>
      <c r="CP16" s="157"/>
      <c r="CQ16" s="157"/>
      <c r="CR16" s="157">
        <f>CH16*CI16+CJ16*CK16+CL16*CM16+CN16*CO16</f>
        <v>0</v>
      </c>
      <c r="CS16" s="157"/>
      <c r="CT16" s="191"/>
      <c r="CU16" s="157"/>
      <c r="CV16" s="157"/>
      <c r="CW16" s="157"/>
      <c r="CX16" s="157"/>
      <c r="CY16" s="157"/>
      <c r="CZ16" s="157"/>
      <c r="DA16" s="157"/>
      <c r="DB16" s="157"/>
      <c r="DC16" s="157"/>
      <c r="DD16" s="157"/>
      <c r="DE16" s="157">
        <f>CU16*CV16+CW16*CX16+CY16*CZ16+DA16*DB16</f>
        <v>0</v>
      </c>
      <c r="DF16" s="157"/>
      <c r="DG16" s="220"/>
      <c r="DH16" s="157"/>
      <c r="DI16" s="157"/>
      <c r="DJ16" s="157"/>
      <c r="DK16" s="157"/>
      <c r="DL16" s="157"/>
      <c r="DM16" s="157"/>
      <c r="DN16" s="157"/>
      <c r="DO16" s="157"/>
      <c r="DP16" s="157"/>
      <c r="DQ16" s="157"/>
      <c r="DR16" s="157">
        <f>DH16*DI16+DJ16*DK16+DL16*DM16+DN16*DO16</f>
        <v>0</v>
      </c>
      <c r="DS16" s="157"/>
      <c r="DT16" s="220"/>
      <c r="DU16" s="157"/>
      <c r="DV16" s="157"/>
      <c r="DW16" s="157"/>
      <c r="DX16" s="157"/>
      <c r="DY16" s="157"/>
      <c r="DZ16" s="157"/>
      <c r="EA16" s="157"/>
      <c r="EB16" s="157"/>
      <c r="EC16" s="157"/>
      <c r="ED16" s="157"/>
      <c r="EE16" s="157">
        <f>DU16*DV16+DW16*DX16+DY16*DZ16+EA16*EB16</f>
        <v>0</v>
      </c>
      <c r="EF16" s="157"/>
      <c r="EG16" s="220"/>
      <c r="EH16" s="157"/>
      <c r="EI16" s="157"/>
      <c r="EJ16" s="157"/>
      <c r="EK16" s="157"/>
      <c r="EL16" s="157"/>
      <c r="EM16" s="157"/>
      <c r="EN16" s="157"/>
      <c r="EO16" s="157"/>
      <c r="EP16" s="157"/>
      <c r="EQ16" s="157"/>
      <c r="ER16" s="157">
        <f>EH16*EI16+EJ16*EK16+EL16*EM16+EN16*EO16</f>
        <v>0</v>
      </c>
      <c r="ES16" s="157"/>
      <c r="ET16" s="220"/>
      <c r="EU16" s="157"/>
      <c r="EV16" s="157"/>
      <c r="EW16" s="157"/>
      <c r="EX16" s="157"/>
      <c r="EY16" s="157"/>
      <c r="EZ16" s="157"/>
      <c r="FA16" s="157"/>
      <c r="FB16" s="157"/>
      <c r="FC16" s="157"/>
      <c r="FD16" s="157"/>
      <c r="FE16" s="157">
        <f>EU16*EV16+EW16*EX16+EY16*EZ16+FA16*FB16</f>
        <v>0</v>
      </c>
      <c r="FF16" s="157"/>
      <c r="FG16" s="220"/>
      <c r="FH16" s="157"/>
      <c r="FI16" s="157"/>
      <c r="FJ16" s="157"/>
      <c r="FK16" s="157"/>
      <c r="FL16" s="157"/>
      <c r="FM16" s="157"/>
      <c r="FN16" s="157"/>
      <c r="FO16" s="157"/>
      <c r="FP16" s="157"/>
      <c r="FQ16" s="157"/>
      <c r="FR16" s="157">
        <f>FH16*FI16+FJ16*FK16+FL16*FM16+FN16*FO16</f>
        <v>0</v>
      </c>
      <c r="FS16" s="157"/>
    </row>
    <row r="17" ht="18.75" customHeight="1">
      <c r="A17" s="184"/>
      <c r="B17" s="34"/>
      <c r="C17" s="8"/>
      <c r="D17" s="34"/>
      <c r="E17" s="8"/>
      <c r="F17" s="6"/>
      <c r="G17" s="7"/>
      <c r="H17" s="8"/>
      <c r="I17" s="34"/>
      <c r="J17" s="34"/>
      <c r="K17" s="214">
        <v>2.0</v>
      </c>
      <c r="L17" s="215">
        <v>45577.0</v>
      </c>
      <c r="M17" s="34"/>
      <c r="N17" s="8"/>
      <c r="O17" s="6"/>
      <c r="P17" s="34"/>
      <c r="Q17" s="34"/>
      <c r="R17" s="8"/>
      <c r="S17" s="184"/>
      <c r="T17" s="184"/>
      <c r="U17" s="34"/>
      <c r="V17" s="34"/>
      <c r="W17" s="34"/>
      <c r="X17" s="34"/>
      <c r="Y17" s="34"/>
      <c r="Z17" s="34"/>
      <c r="AA17" s="34"/>
      <c r="AB17" s="34"/>
      <c r="AC17" s="34"/>
      <c r="AD17" s="34"/>
      <c r="AE17" s="34"/>
      <c r="AF17" s="34"/>
      <c r="AG17" s="190"/>
      <c r="AH17" s="34"/>
      <c r="AI17" s="34"/>
      <c r="AJ17" s="34"/>
      <c r="AK17" s="34"/>
      <c r="AL17" s="34"/>
      <c r="AM17" s="34"/>
      <c r="AN17" s="34"/>
      <c r="AO17" s="34"/>
      <c r="AP17" s="34"/>
      <c r="AQ17" s="34"/>
      <c r="AR17" s="34"/>
      <c r="AS17" s="34"/>
      <c r="AT17" s="220"/>
      <c r="AU17" s="34"/>
      <c r="AV17" s="34"/>
      <c r="AW17" s="34"/>
      <c r="AX17" s="34"/>
      <c r="AY17" s="34"/>
      <c r="AZ17" s="34"/>
      <c r="BA17" s="34"/>
      <c r="BB17" s="34"/>
      <c r="BC17" s="34"/>
      <c r="BD17" s="34"/>
      <c r="BE17" s="34"/>
      <c r="BF17" s="34"/>
      <c r="BG17" s="220"/>
      <c r="BH17" s="34"/>
      <c r="BI17" s="34"/>
      <c r="BJ17" s="34"/>
      <c r="BK17" s="34"/>
      <c r="BL17" s="34"/>
      <c r="BM17" s="34"/>
      <c r="BN17" s="34"/>
      <c r="BO17" s="34"/>
      <c r="BP17" s="34"/>
      <c r="BQ17" s="34"/>
      <c r="BR17" s="34"/>
      <c r="BS17" s="34"/>
      <c r="BT17" s="220"/>
      <c r="BU17" s="34"/>
      <c r="BV17" s="34"/>
      <c r="BW17" s="34"/>
      <c r="BX17" s="34"/>
      <c r="BY17" s="34"/>
      <c r="BZ17" s="34"/>
      <c r="CA17" s="34"/>
      <c r="CB17" s="34"/>
      <c r="CC17" s="34"/>
      <c r="CD17" s="34"/>
      <c r="CE17" s="34"/>
      <c r="CF17" s="34"/>
      <c r="CG17" s="220"/>
      <c r="CH17" s="34"/>
      <c r="CI17" s="34"/>
      <c r="CJ17" s="34"/>
      <c r="CK17" s="34"/>
      <c r="CL17" s="34"/>
      <c r="CM17" s="34"/>
      <c r="CN17" s="34"/>
      <c r="CO17" s="34"/>
      <c r="CP17" s="34"/>
      <c r="CQ17" s="34"/>
      <c r="CR17" s="34"/>
      <c r="CS17" s="34"/>
      <c r="CT17" s="191"/>
      <c r="CU17" s="34"/>
      <c r="CV17" s="34"/>
      <c r="CW17" s="34"/>
      <c r="CX17" s="34"/>
      <c r="CY17" s="34"/>
      <c r="CZ17" s="34"/>
      <c r="DA17" s="34"/>
      <c r="DB17" s="34"/>
      <c r="DC17" s="34"/>
      <c r="DD17" s="34"/>
      <c r="DE17" s="34"/>
      <c r="DF17" s="34"/>
      <c r="DG17" s="220"/>
      <c r="DH17" s="34"/>
      <c r="DI17" s="34"/>
      <c r="DJ17" s="34"/>
      <c r="DK17" s="34"/>
      <c r="DL17" s="34"/>
      <c r="DM17" s="34"/>
      <c r="DN17" s="34"/>
      <c r="DO17" s="34"/>
      <c r="DP17" s="34"/>
      <c r="DQ17" s="34"/>
      <c r="DR17" s="34"/>
      <c r="DS17" s="34"/>
      <c r="DT17" s="220"/>
      <c r="DU17" s="34"/>
      <c r="DV17" s="34"/>
      <c r="DW17" s="34"/>
      <c r="DX17" s="34"/>
      <c r="DY17" s="34"/>
      <c r="DZ17" s="34"/>
      <c r="EA17" s="34"/>
      <c r="EB17" s="34"/>
      <c r="EC17" s="34"/>
      <c r="ED17" s="34"/>
      <c r="EE17" s="34"/>
      <c r="EF17" s="34"/>
      <c r="EG17" s="220"/>
      <c r="EH17" s="34"/>
      <c r="EI17" s="34"/>
      <c r="EJ17" s="34"/>
      <c r="EK17" s="34"/>
      <c r="EL17" s="34"/>
      <c r="EM17" s="34"/>
      <c r="EN17" s="34"/>
      <c r="EO17" s="34"/>
      <c r="EP17" s="34"/>
      <c r="EQ17" s="34"/>
      <c r="ER17" s="34"/>
      <c r="ES17" s="34"/>
      <c r="ET17" s="220"/>
      <c r="EU17" s="34"/>
      <c r="EV17" s="34"/>
      <c r="EW17" s="34"/>
      <c r="EX17" s="34"/>
      <c r="EY17" s="34"/>
      <c r="EZ17" s="34"/>
      <c r="FA17" s="34"/>
      <c r="FB17" s="34"/>
      <c r="FC17" s="34"/>
      <c r="FD17" s="34"/>
      <c r="FE17" s="34"/>
      <c r="FF17" s="34"/>
      <c r="FG17" s="220"/>
      <c r="FH17" s="34"/>
      <c r="FI17" s="34"/>
      <c r="FJ17" s="34"/>
      <c r="FK17" s="34"/>
      <c r="FL17" s="34"/>
      <c r="FM17" s="34"/>
      <c r="FN17" s="34"/>
      <c r="FO17" s="34"/>
      <c r="FP17" s="34"/>
      <c r="FQ17" s="34"/>
      <c r="FR17" s="34"/>
      <c r="FS17" s="34"/>
    </row>
    <row r="18" ht="18.75" customHeight="1">
      <c r="A18" s="184"/>
      <c r="B18" s="207" t="str">
        <f t="array" ref="B18">IFERROR(INDEX('Exercise Log'!$C$6:$C132,MATCH($F18,'Exercise Log'!$E$6:$E132,0)))</f>
        <v/>
      </c>
      <c r="C18" s="208"/>
      <c r="D18" s="222" t="s">
        <v>197</v>
      </c>
      <c r="E18" s="223">
        <v>1.0</v>
      </c>
      <c r="F18" s="211" t="s">
        <v>198</v>
      </c>
      <c r="G18" s="2"/>
      <c r="H18" s="3"/>
      <c r="I18" s="228" t="str">
        <f>iferror(vlookup(F18,'Exercise Log'!E:F,2,),"")</f>
        <v/>
      </c>
      <c r="J18" s="92"/>
      <c r="K18" s="214">
        <v>2.0</v>
      </c>
      <c r="L18" s="215">
        <v>45577.0</v>
      </c>
      <c r="M18" s="225" t="s">
        <v>188</v>
      </c>
      <c r="N18" s="217" t="s">
        <v>189</v>
      </c>
      <c r="O18" s="218"/>
      <c r="P18" s="92"/>
      <c r="Q18" s="213" t="s">
        <v>190</v>
      </c>
      <c r="R18" s="217" t="s">
        <v>189</v>
      </c>
      <c r="S18" s="184"/>
      <c r="T18" s="184"/>
      <c r="U18" s="157"/>
      <c r="V18" s="157"/>
      <c r="W18" s="157"/>
      <c r="X18" s="157"/>
      <c r="Y18" s="157"/>
      <c r="Z18" s="157"/>
      <c r="AA18" s="157"/>
      <c r="AB18" s="157"/>
      <c r="AC18" s="157"/>
      <c r="AD18" s="157"/>
      <c r="AE18" s="157">
        <f>U18*V18+W18*X18+Y18*Z18+AA18*AB18</f>
        <v>0</v>
      </c>
      <c r="AF18" s="157"/>
      <c r="AG18" s="190"/>
      <c r="AH18" s="157"/>
      <c r="AI18" s="157"/>
      <c r="AJ18" s="157"/>
      <c r="AK18" s="157"/>
      <c r="AL18" s="157"/>
      <c r="AM18" s="157"/>
      <c r="AN18" s="157"/>
      <c r="AO18" s="157"/>
      <c r="AP18" s="157"/>
      <c r="AQ18" s="157"/>
      <c r="AR18" s="157">
        <f>AH18*AI18+AJ18*AK18+AL18*AM18+AN18*AO18</f>
        <v>0</v>
      </c>
      <c r="AS18" s="157"/>
      <c r="AT18" s="220"/>
      <c r="AU18" s="157"/>
      <c r="AV18" s="157"/>
      <c r="AW18" s="157"/>
      <c r="AX18" s="157"/>
      <c r="AY18" s="157"/>
      <c r="AZ18" s="157"/>
      <c r="BA18" s="157"/>
      <c r="BB18" s="157"/>
      <c r="BC18" s="157"/>
      <c r="BD18" s="157"/>
      <c r="BE18" s="157">
        <f>AU18*AV18+AW18*AX18+AY18*AZ18+BA18*BB18</f>
        <v>0</v>
      </c>
      <c r="BF18" s="157"/>
      <c r="BG18" s="220"/>
      <c r="BH18" s="157"/>
      <c r="BI18" s="157"/>
      <c r="BJ18" s="157"/>
      <c r="BK18" s="157"/>
      <c r="BL18" s="157"/>
      <c r="BM18" s="157"/>
      <c r="BN18" s="157"/>
      <c r="BO18" s="157"/>
      <c r="BP18" s="157"/>
      <c r="BQ18" s="157"/>
      <c r="BR18" s="157">
        <f>BH18*BI18+BJ18*BK18+BL18*BM18+BN18*BO18</f>
        <v>0</v>
      </c>
      <c r="BS18" s="157"/>
      <c r="BT18" s="220"/>
      <c r="BU18" s="157"/>
      <c r="BV18" s="157"/>
      <c r="BW18" s="157"/>
      <c r="BX18" s="157"/>
      <c r="BY18" s="157"/>
      <c r="BZ18" s="157"/>
      <c r="CA18" s="157"/>
      <c r="CB18" s="157"/>
      <c r="CC18" s="157"/>
      <c r="CD18" s="157"/>
      <c r="CE18" s="157">
        <f>BU18*BV18+BW18*BX18+BY18*BZ18+CA18*CB18</f>
        <v>0</v>
      </c>
      <c r="CF18" s="157"/>
      <c r="CG18" s="220"/>
      <c r="CH18" s="157"/>
      <c r="CI18" s="157"/>
      <c r="CJ18" s="157"/>
      <c r="CK18" s="157"/>
      <c r="CL18" s="157"/>
      <c r="CM18" s="157"/>
      <c r="CN18" s="157"/>
      <c r="CO18" s="157"/>
      <c r="CP18" s="157"/>
      <c r="CQ18" s="157"/>
      <c r="CR18" s="157">
        <f>CH18*CI18+CJ18*CK18+CL18*CM18+CN18*CO18</f>
        <v>0</v>
      </c>
      <c r="CS18" s="157"/>
      <c r="CT18" s="191"/>
      <c r="CU18" s="157"/>
      <c r="CV18" s="157"/>
      <c r="CW18" s="157"/>
      <c r="CX18" s="157"/>
      <c r="CY18" s="157"/>
      <c r="CZ18" s="157"/>
      <c r="DA18" s="157"/>
      <c r="DB18" s="157"/>
      <c r="DC18" s="157"/>
      <c r="DD18" s="157"/>
      <c r="DE18" s="157">
        <f>CU18*CV18+CW18*CX18+CY18*CZ18+DA18*DB18</f>
        <v>0</v>
      </c>
      <c r="DF18" s="157"/>
      <c r="DG18" s="220"/>
      <c r="DH18" s="157"/>
      <c r="DI18" s="157"/>
      <c r="DJ18" s="157"/>
      <c r="DK18" s="157"/>
      <c r="DL18" s="157"/>
      <c r="DM18" s="157"/>
      <c r="DN18" s="157"/>
      <c r="DO18" s="157"/>
      <c r="DP18" s="157"/>
      <c r="DQ18" s="157"/>
      <c r="DR18" s="157">
        <f>DH18*DI18+DJ18*DK18+DL18*DM18+DN18*DO18</f>
        <v>0</v>
      </c>
      <c r="DS18" s="157"/>
      <c r="DT18" s="220"/>
      <c r="DU18" s="157"/>
      <c r="DV18" s="157"/>
      <c r="DW18" s="157"/>
      <c r="DX18" s="157"/>
      <c r="DY18" s="157"/>
      <c r="DZ18" s="157"/>
      <c r="EA18" s="157"/>
      <c r="EB18" s="157"/>
      <c r="EC18" s="157"/>
      <c r="ED18" s="157"/>
      <c r="EE18" s="157">
        <f>DU18*DV18+DW18*DX18+DY18*DZ18+EA18*EB18</f>
        <v>0</v>
      </c>
      <c r="EF18" s="157"/>
      <c r="EG18" s="220"/>
      <c r="EH18" s="157"/>
      <c r="EI18" s="157"/>
      <c r="EJ18" s="157"/>
      <c r="EK18" s="157"/>
      <c r="EL18" s="157"/>
      <c r="EM18" s="157"/>
      <c r="EN18" s="157"/>
      <c r="EO18" s="157"/>
      <c r="EP18" s="157"/>
      <c r="EQ18" s="157"/>
      <c r="ER18" s="157">
        <f>EH18*EI18+EJ18*EK18+EL18*EM18+EN18*EO18</f>
        <v>0</v>
      </c>
      <c r="ES18" s="157"/>
      <c r="ET18" s="220"/>
      <c r="EU18" s="157"/>
      <c r="EV18" s="157"/>
      <c r="EW18" s="157"/>
      <c r="EX18" s="157"/>
      <c r="EY18" s="157"/>
      <c r="EZ18" s="157"/>
      <c r="FA18" s="157"/>
      <c r="FB18" s="157"/>
      <c r="FC18" s="157"/>
      <c r="FD18" s="157"/>
      <c r="FE18" s="157">
        <f>EU18*EV18+EW18*EX18+EY18*EZ18+FA18*FB18</f>
        <v>0</v>
      </c>
      <c r="FF18" s="157"/>
      <c r="FG18" s="220"/>
      <c r="FH18" s="157"/>
      <c r="FI18" s="157"/>
      <c r="FJ18" s="157"/>
      <c r="FK18" s="157"/>
      <c r="FL18" s="157"/>
      <c r="FM18" s="157"/>
      <c r="FN18" s="157"/>
      <c r="FO18" s="157"/>
      <c r="FP18" s="157"/>
      <c r="FQ18" s="157"/>
      <c r="FR18" s="157">
        <f>FH18*FI18+FJ18*FK18+FL18*FM18+FN18*FO18</f>
        <v>0</v>
      </c>
      <c r="FS18" s="157"/>
    </row>
    <row r="19" ht="18.75" customHeight="1">
      <c r="A19" s="184"/>
      <c r="B19" s="34"/>
      <c r="C19" s="8"/>
      <c r="D19" s="34"/>
      <c r="E19" s="8"/>
      <c r="F19" s="6"/>
      <c r="G19" s="7"/>
      <c r="H19" s="8"/>
      <c r="I19" s="34"/>
      <c r="J19" s="34"/>
      <c r="K19" s="226"/>
      <c r="L19" s="229"/>
      <c r="M19" s="34"/>
      <c r="N19" s="8"/>
      <c r="O19" s="6"/>
      <c r="P19" s="34"/>
      <c r="Q19" s="34"/>
      <c r="R19" s="8"/>
      <c r="S19" s="184"/>
      <c r="T19" s="184"/>
      <c r="U19" s="34"/>
      <c r="V19" s="34"/>
      <c r="W19" s="34"/>
      <c r="X19" s="34"/>
      <c r="Y19" s="34"/>
      <c r="Z19" s="34"/>
      <c r="AA19" s="34"/>
      <c r="AB19" s="34"/>
      <c r="AC19" s="34"/>
      <c r="AD19" s="34"/>
      <c r="AE19" s="34"/>
      <c r="AF19" s="34"/>
      <c r="AG19" s="190"/>
      <c r="AH19" s="34"/>
      <c r="AI19" s="34"/>
      <c r="AJ19" s="34"/>
      <c r="AK19" s="34"/>
      <c r="AL19" s="34"/>
      <c r="AM19" s="34"/>
      <c r="AN19" s="34"/>
      <c r="AO19" s="34"/>
      <c r="AP19" s="34"/>
      <c r="AQ19" s="34"/>
      <c r="AR19" s="34"/>
      <c r="AS19" s="34"/>
      <c r="AT19" s="220"/>
      <c r="AU19" s="34"/>
      <c r="AV19" s="34"/>
      <c r="AW19" s="34"/>
      <c r="AX19" s="34"/>
      <c r="AY19" s="34"/>
      <c r="AZ19" s="34"/>
      <c r="BA19" s="34"/>
      <c r="BB19" s="34"/>
      <c r="BC19" s="34"/>
      <c r="BD19" s="34"/>
      <c r="BE19" s="34"/>
      <c r="BF19" s="34"/>
      <c r="BG19" s="220"/>
      <c r="BH19" s="34"/>
      <c r="BI19" s="34"/>
      <c r="BJ19" s="34"/>
      <c r="BK19" s="34"/>
      <c r="BL19" s="34"/>
      <c r="BM19" s="34"/>
      <c r="BN19" s="34"/>
      <c r="BO19" s="34"/>
      <c r="BP19" s="34"/>
      <c r="BQ19" s="34"/>
      <c r="BR19" s="34"/>
      <c r="BS19" s="34"/>
      <c r="BT19" s="220"/>
      <c r="BU19" s="34"/>
      <c r="BV19" s="34"/>
      <c r="BW19" s="34"/>
      <c r="BX19" s="34"/>
      <c r="BY19" s="34"/>
      <c r="BZ19" s="34"/>
      <c r="CA19" s="34"/>
      <c r="CB19" s="34"/>
      <c r="CC19" s="34"/>
      <c r="CD19" s="34"/>
      <c r="CE19" s="34"/>
      <c r="CF19" s="34"/>
      <c r="CG19" s="220"/>
      <c r="CH19" s="34"/>
      <c r="CI19" s="34"/>
      <c r="CJ19" s="34"/>
      <c r="CK19" s="34"/>
      <c r="CL19" s="34"/>
      <c r="CM19" s="34"/>
      <c r="CN19" s="34"/>
      <c r="CO19" s="34"/>
      <c r="CP19" s="34"/>
      <c r="CQ19" s="34"/>
      <c r="CR19" s="34"/>
      <c r="CS19" s="34"/>
      <c r="CT19" s="191"/>
      <c r="CU19" s="34"/>
      <c r="CV19" s="34"/>
      <c r="CW19" s="34"/>
      <c r="CX19" s="34"/>
      <c r="CY19" s="34"/>
      <c r="CZ19" s="34"/>
      <c r="DA19" s="34"/>
      <c r="DB19" s="34"/>
      <c r="DC19" s="34"/>
      <c r="DD19" s="34"/>
      <c r="DE19" s="34"/>
      <c r="DF19" s="34"/>
      <c r="DG19" s="220"/>
      <c r="DH19" s="34"/>
      <c r="DI19" s="34"/>
      <c r="DJ19" s="34"/>
      <c r="DK19" s="34"/>
      <c r="DL19" s="34"/>
      <c r="DM19" s="34"/>
      <c r="DN19" s="34"/>
      <c r="DO19" s="34"/>
      <c r="DP19" s="34"/>
      <c r="DQ19" s="34"/>
      <c r="DR19" s="34"/>
      <c r="DS19" s="34"/>
      <c r="DT19" s="220"/>
      <c r="DU19" s="34"/>
      <c r="DV19" s="34"/>
      <c r="DW19" s="34"/>
      <c r="DX19" s="34"/>
      <c r="DY19" s="34"/>
      <c r="DZ19" s="34"/>
      <c r="EA19" s="34"/>
      <c r="EB19" s="34"/>
      <c r="EC19" s="34"/>
      <c r="ED19" s="34"/>
      <c r="EE19" s="34"/>
      <c r="EF19" s="34"/>
      <c r="EG19" s="220"/>
      <c r="EH19" s="34"/>
      <c r="EI19" s="34"/>
      <c r="EJ19" s="34"/>
      <c r="EK19" s="34"/>
      <c r="EL19" s="34"/>
      <c r="EM19" s="34"/>
      <c r="EN19" s="34"/>
      <c r="EO19" s="34"/>
      <c r="EP19" s="34"/>
      <c r="EQ19" s="34"/>
      <c r="ER19" s="34"/>
      <c r="ES19" s="34"/>
      <c r="ET19" s="220"/>
      <c r="EU19" s="34"/>
      <c r="EV19" s="34"/>
      <c r="EW19" s="34"/>
      <c r="EX19" s="34"/>
      <c r="EY19" s="34"/>
      <c r="EZ19" s="34"/>
      <c r="FA19" s="34"/>
      <c r="FB19" s="34"/>
      <c r="FC19" s="34"/>
      <c r="FD19" s="34"/>
      <c r="FE19" s="34"/>
      <c r="FF19" s="34"/>
      <c r="FG19" s="220"/>
      <c r="FH19" s="34"/>
      <c r="FI19" s="34"/>
      <c r="FJ19" s="34"/>
      <c r="FK19" s="34"/>
      <c r="FL19" s="34"/>
      <c r="FM19" s="34"/>
      <c r="FN19" s="34"/>
      <c r="FO19" s="34"/>
      <c r="FP19" s="34"/>
      <c r="FQ19" s="34"/>
      <c r="FR19" s="34"/>
      <c r="FS19" s="34"/>
    </row>
    <row r="20" ht="18.75" customHeight="1">
      <c r="A20" s="184"/>
      <c r="B20" s="221" t="str">
        <f t="array" ref="B20">IFERROR(INDEX('Exercise Log'!$C$6:$C132,MATCH($F20,'Exercise Log'!$E$6:$E132,0)))</f>
        <v>ARMS</v>
      </c>
      <c r="C20" s="223" t="s">
        <v>199</v>
      </c>
      <c r="D20" s="222" t="s">
        <v>70</v>
      </c>
      <c r="E20" s="223">
        <v>1.0</v>
      </c>
      <c r="F20" s="211" t="s">
        <v>200</v>
      </c>
      <c r="G20" s="2"/>
      <c r="H20" s="3"/>
      <c r="I20" s="224" t="str">
        <f>iferror(vlookup(F20,'Exercise Log'!E:F,2,),"")</f>
        <v>LINK</v>
      </c>
      <c r="J20" s="92"/>
      <c r="K20" s="214">
        <v>3.0</v>
      </c>
      <c r="L20" s="215">
        <v>45641.0</v>
      </c>
      <c r="M20" s="225" t="s">
        <v>188</v>
      </c>
      <c r="N20" s="217" t="s">
        <v>189</v>
      </c>
      <c r="O20" s="218"/>
      <c r="P20" s="92"/>
      <c r="Q20" s="213" t="s">
        <v>190</v>
      </c>
      <c r="R20" s="217" t="s">
        <v>189</v>
      </c>
      <c r="S20" s="184"/>
      <c r="T20" s="184"/>
      <c r="U20" s="157"/>
      <c r="V20" s="157"/>
      <c r="W20" s="157"/>
      <c r="X20" s="157"/>
      <c r="Y20" s="157"/>
      <c r="Z20" s="157"/>
      <c r="AA20" s="157"/>
      <c r="AB20" s="157"/>
      <c r="AC20" s="157"/>
      <c r="AD20" s="157"/>
      <c r="AE20" s="157">
        <f>U20*V20+W20*X20+Y20*Z20+AA20*AB20</f>
        <v>0</v>
      </c>
      <c r="AF20" s="157"/>
      <c r="AG20" s="190"/>
      <c r="AH20" s="157"/>
      <c r="AI20" s="157"/>
      <c r="AJ20" s="157"/>
      <c r="AK20" s="157"/>
      <c r="AL20" s="157"/>
      <c r="AM20" s="157"/>
      <c r="AN20" s="157"/>
      <c r="AO20" s="157"/>
      <c r="AP20" s="157"/>
      <c r="AQ20" s="157"/>
      <c r="AR20" s="157">
        <f>AH20*AI20+AJ20*AK20+AL20*AM20+AN20*AO20</f>
        <v>0</v>
      </c>
      <c r="AS20" s="157"/>
      <c r="AT20" s="220"/>
      <c r="AU20" s="157"/>
      <c r="AV20" s="157"/>
      <c r="AW20" s="157"/>
      <c r="AX20" s="157"/>
      <c r="AY20" s="157"/>
      <c r="AZ20" s="157"/>
      <c r="BA20" s="157"/>
      <c r="BB20" s="157"/>
      <c r="BC20" s="157"/>
      <c r="BD20" s="157"/>
      <c r="BE20" s="157">
        <f>AU20*AV20+AW20*AX20+AY20*AZ20+BA20*BB20</f>
        <v>0</v>
      </c>
      <c r="BF20" s="157"/>
      <c r="BG20" s="220"/>
      <c r="BH20" s="157"/>
      <c r="BI20" s="157"/>
      <c r="BJ20" s="157"/>
      <c r="BK20" s="157"/>
      <c r="BL20" s="157"/>
      <c r="BM20" s="157"/>
      <c r="BN20" s="157"/>
      <c r="BO20" s="157"/>
      <c r="BP20" s="157"/>
      <c r="BQ20" s="157"/>
      <c r="BR20" s="157">
        <f>BH20*BI20+BJ20*BK20+BL20*BM20+BN20*BO20</f>
        <v>0</v>
      </c>
      <c r="BS20" s="157"/>
      <c r="BT20" s="220"/>
      <c r="BU20" s="157"/>
      <c r="BV20" s="157"/>
      <c r="BW20" s="157"/>
      <c r="BX20" s="157"/>
      <c r="BY20" s="157"/>
      <c r="BZ20" s="157"/>
      <c r="CA20" s="157"/>
      <c r="CB20" s="157"/>
      <c r="CC20" s="157"/>
      <c r="CD20" s="157"/>
      <c r="CE20" s="157">
        <f>BU20*BV20+BW20*BX20+BY20*BZ20+CA20*CB20</f>
        <v>0</v>
      </c>
      <c r="CF20" s="157"/>
      <c r="CG20" s="220"/>
      <c r="CH20" s="157"/>
      <c r="CI20" s="157"/>
      <c r="CJ20" s="157"/>
      <c r="CK20" s="157"/>
      <c r="CL20" s="157"/>
      <c r="CM20" s="157"/>
      <c r="CN20" s="157"/>
      <c r="CO20" s="157"/>
      <c r="CP20" s="157"/>
      <c r="CQ20" s="157"/>
      <c r="CR20" s="157">
        <f>CH20*CI20+CJ20*CK20+CL20*CM20+CN20*CO20</f>
        <v>0</v>
      </c>
      <c r="CS20" s="157"/>
      <c r="CT20" s="191"/>
      <c r="CU20" s="157"/>
      <c r="CV20" s="157"/>
      <c r="CW20" s="157"/>
      <c r="CX20" s="157"/>
      <c r="CY20" s="157"/>
      <c r="CZ20" s="157"/>
      <c r="DA20" s="157"/>
      <c r="DB20" s="157"/>
      <c r="DC20" s="157"/>
      <c r="DD20" s="157"/>
      <c r="DE20" s="157">
        <f>CU20*CV20+CW20*CX20+CY20*CZ20+DA20*DB20</f>
        <v>0</v>
      </c>
      <c r="DF20" s="157"/>
      <c r="DG20" s="220"/>
      <c r="DH20" s="157"/>
      <c r="DI20" s="157"/>
      <c r="DJ20" s="157"/>
      <c r="DK20" s="157"/>
      <c r="DL20" s="157"/>
      <c r="DM20" s="157"/>
      <c r="DN20" s="157"/>
      <c r="DO20" s="157"/>
      <c r="DP20" s="157"/>
      <c r="DQ20" s="157"/>
      <c r="DR20" s="157">
        <f>DH20*DI20+DJ20*DK20+DL20*DM20+DN20*DO20</f>
        <v>0</v>
      </c>
      <c r="DS20" s="157"/>
      <c r="DT20" s="220"/>
      <c r="DU20" s="157"/>
      <c r="DV20" s="157"/>
      <c r="DW20" s="157"/>
      <c r="DX20" s="157"/>
      <c r="DY20" s="157"/>
      <c r="DZ20" s="157"/>
      <c r="EA20" s="157"/>
      <c r="EB20" s="157"/>
      <c r="EC20" s="157"/>
      <c r="ED20" s="157"/>
      <c r="EE20" s="157">
        <f>DU20*DV20+DW20*DX20+DY20*DZ20+EA20*EB20</f>
        <v>0</v>
      </c>
      <c r="EF20" s="157"/>
      <c r="EG20" s="220"/>
      <c r="EH20" s="157"/>
      <c r="EI20" s="157"/>
      <c r="EJ20" s="157"/>
      <c r="EK20" s="157"/>
      <c r="EL20" s="157"/>
      <c r="EM20" s="157"/>
      <c r="EN20" s="157"/>
      <c r="EO20" s="157"/>
      <c r="EP20" s="157"/>
      <c r="EQ20" s="157"/>
      <c r="ER20" s="157">
        <f>EH20*EI20+EJ20*EK20+EL20*EM20+EN20*EO20</f>
        <v>0</v>
      </c>
      <c r="ES20" s="157"/>
      <c r="ET20" s="220"/>
      <c r="EU20" s="157"/>
      <c r="EV20" s="157"/>
      <c r="EW20" s="157"/>
      <c r="EX20" s="157"/>
      <c r="EY20" s="157"/>
      <c r="EZ20" s="157"/>
      <c r="FA20" s="157"/>
      <c r="FB20" s="157"/>
      <c r="FC20" s="157"/>
      <c r="FD20" s="157"/>
      <c r="FE20" s="157">
        <f>EU20*EV20+EW20*EX20+EY20*EZ20+FA20*FB20</f>
        <v>0</v>
      </c>
      <c r="FF20" s="157"/>
      <c r="FG20" s="220"/>
      <c r="FH20" s="157"/>
      <c r="FI20" s="157"/>
      <c r="FJ20" s="157"/>
      <c r="FK20" s="157"/>
      <c r="FL20" s="157"/>
      <c r="FM20" s="157"/>
      <c r="FN20" s="157"/>
      <c r="FO20" s="157"/>
      <c r="FP20" s="157"/>
      <c r="FQ20" s="157"/>
      <c r="FR20" s="157">
        <f>FH20*FI20+FJ20*FK20+FL20*FM20+FN20*FO20</f>
        <v>0</v>
      </c>
      <c r="FS20" s="157"/>
    </row>
    <row r="21" ht="18.75" customHeight="1">
      <c r="A21" s="184"/>
      <c r="B21" s="34"/>
      <c r="C21" s="8"/>
      <c r="D21" s="34"/>
      <c r="E21" s="8"/>
      <c r="F21" s="6"/>
      <c r="G21" s="7"/>
      <c r="H21" s="8"/>
      <c r="I21" s="34"/>
      <c r="J21" s="34"/>
      <c r="K21" s="226"/>
      <c r="L21" s="229"/>
      <c r="M21" s="34"/>
      <c r="N21" s="8"/>
      <c r="O21" s="6"/>
      <c r="P21" s="34"/>
      <c r="Q21" s="34"/>
      <c r="R21" s="8"/>
      <c r="S21" s="184"/>
      <c r="T21" s="184"/>
      <c r="U21" s="34"/>
      <c r="V21" s="34"/>
      <c r="W21" s="34"/>
      <c r="X21" s="34"/>
      <c r="Y21" s="34"/>
      <c r="Z21" s="34"/>
      <c r="AA21" s="34"/>
      <c r="AB21" s="34"/>
      <c r="AC21" s="34"/>
      <c r="AD21" s="34"/>
      <c r="AE21" s="34"/>
      <c r="AF21" s="34"/>
      <c r="AG21" s="190"/>
      <c r="AH21" s="34"/>
      <c r="AI21" s="34"/>
      <c r="AJ21" s="34"/>
      <c r="AK21" s="34"/>
      <c r="AL21" s="34"/>
      <c r="AM21" s="34"/>
      <c r="AN21" s="34"/>
      <c r="AO21" s="34"/>
      <c r="AP21" s="34"/>
      <c r="AQ21" s="34"/>
      <c r="AR21" s="34"/>
      <c r="AS21" s="34"/>
      <c r="AT21" s="220"/>
      <c r="AU21" s="34"/>
      <c r="AV21" s="34"/>
      <c r="AW21" s="34"/>
      <c r="AX21" s="34"/>
      <c r="AY21" s="34"/>
      <c r="AZ21" s="34"/>
      <c r="BA21" s="34"/>
      <c r="BB21" s="34"/>
      <c r="BC21" s="34"/>
      <c r="BD21" s="34"/>
      <c r="BE21" s="34"/>
      <c r="BF21" s="34"/>
      <c r="BG21" s="220"/>
      <c r="BH21" s="34"/>
      <c r="BI21" s="34"/>
      <c r="BJ21" s="34"/>
      <c r="BK21" s="34"/>
      <c r="BL21" s="34"/>
      <c r="BM21" s="34"/>
      <c r="BN21" s="34"/>
      <c r="BO21" s="34"/>
      <c r="BP21" s="34"/>
      <c r="BQ21" s="34"/>
      <c r="BR21" s="34"/>
      <c r="BS21" s="34"/>
      <c r="BT21" s="220"/>
      <c r="BU21" s="34"/>
      <c r="BV21" s="34"/>
      <c r="BW21" s="34"/>
      <c r="BX21" s="34"/>
      <c r="BY21" s="34"/>
      <c r="BZ21" s="34"/>
      <c r="CA21" s="34"/>
      <c r="CB21" s="34"/>
      <c r="CC21" s="34"/>
      <c r="CD21" s="34"/>
      <c r="CE21" s="34"/>
      <c r="CF21" s="34"/>
      <c r="CG21" s="220"/>
      <c r="CH21" s="34"/>
      <c r="CI21" s="34"/>
      <c r="CJ21" s="34"/>
      <c r="CK21" s="34"/>
      <c r="CL21" s="34"/>
      <c r="CM21" s="34"/>
      <c r="CN21" s="34"/>
      <c r="CO21" s="34"/>
      <c r="CP21" s="34"/>
      <c r="CQ21" s="34"/>
      <c r="CR21" s="34"/>
      <c r="CS21" s="34"/>
      <c r="CT21" s="191"/>
      <c r="CU21" s="34"/>
      <c r="CV21" s="34"/>
      <c r="CW21" s="34"/>
      <c r="CX21" s="34"/>
      <c r="CY21" s="34"/>
      <c r="CZ21" s="34"/>
      <c r="DA21" s="34"/>
      <c r="DB21" s="34"/>
      <c r="DC21" s="34"/>
      <c r="DD21" s="34"/>
      <c r="DE21" s="34"/>
      <c r="DF21" s="34"/>
      <c r="DG21" s="220"/>
      <c r="DH21" s="34"/>
      <c r="DI21" s="34"/>
      <c r="DJ21" s="34"/>
      <c r="DK21" s="34"/>
      <c r="DL21" s="34"/>
      <c r="DM21" s="34"/>
      <c r="DN21" s="34"/>
      <c r="DO21" s="34"/>
      <c r="DP21" s="34"/>
      <c r="DQ21" s="34"/>
      <c r="DR21" s="34"/>
      <c r="DS21" s="34"/>
      <c r="DT21" s="220"/>
      <c r="DU21" s="34"/>
      <c r="DV21" s="34"/>
      <c r="DW21" s="34"/>
      <c r="DX21" s="34"/>
      <c r="DY21" s="34"/>
      <c r="DZ21" s="34"/>
      <c r="EA21" s="34"/>
      <c r="EB21" s="34"/>
      <c r="EC21" s="34"/>
      <c r="ED21" s="34"/>
      <c r="EE21" s="34"/>
      <c r="EF21" s="34"/>
      <c r="EG21" s="220"/>
      <c r="EH21" s="34"/>
      <c r="EI21" s="34"/>
      <c r="EJ21" s="34"/>
      <c r="EK21" s="34"/>
      <c r="EL21" s="34"/>
      <c r="EM21" s="34"/>
      <c r="EN21" s="34"/>
      <c r="EO21" s="34"/>
      <c r="EP21" s="34"/>
      <c r="EQ21" s="34"/>
      <c r="ER21" s="34"/>
      <c r="ES21" s="34"/>
      <c r="ET21" s="220"/>
      <c r="EU21" s="34"/>
      <c r="EV21" s="34"/>
      <c r="EW21" s="34"/>
      <c r="EX21" s="34"/>
      <c r="EY21" s="34"/>
      <c r="EZ21" s="34"/>
      <c r="FA21" s="34"/>
      <c r="FB21" s="34"/>
      <c r="FC21" s="34"/>
      <c r="FD21" s="34"/>
      <c r="FE21" s="34"/>
      <c r="FF21" s="34"/>
      <c r="FG21" s="220"/>
      <c r="FH21" s="34"/>
      <c r="FI21" s="34"/>
      <c r="FJ21" s="34"/>
      <c r="FK21" s="34"/>
      <c r="FL21" s="34"/>
      <c r="FM21" s="34"/>
      <c r="FN21" s="34"/>
      <c r="FO21" s="34"/>
      <c r="FP21" s="34"/>
      <c r="FQ21" s="34"/>
      <c r="FR21" s="34"/>
      <c r="FS21" s="34"/>
    </row>
    <row r="22" ht="18.75" customHeight="1">
      <c r="A22" s="184"/>
      <c r="B22" s="221" t="str">
        <f t="array" ref="B22">IFERROR(INDEX('Exercise Log'!$C$6:$C132,MATCH($F22,'Exercise Log'!$E$6:$E132,0)))</f>
        <v>ARMS</v>
      </c>
      <c r="C22" s="208" t="s">
        <v>199</v>
      </c>
      <c r="D22" s="222" t="s">
        <v>201</v>
      </c>
      <c r="E22" s="223">
        <v>1.0</v>
      </c>
      <c r="F22" s="211" t="s">
        <v>202</v>
      </c>
      <c r="G22" s="2"/>
      <c r="H22" s="3"/>
      <c r="I22" s="224" t="str">
        <f>iferror(vlookup(F22,'Exercise Log'!E:F,2,),"")</f>
        <v>LINK</v>
      </c>
      <c r="J22" s="92"/>
      <c r="K22" s="214">
        <v>3.0</v>
      </c>
      <c r="L22" s="215">
        <v>45641.0</v>
      </c>
      <c r="M22" s="225" t="s">
        <v>188</v>
      </c>
      <c r="N22" s="217" t="s">
        <v>189</v>
      </c>
      <c r="O22" s="218"/>
      <c r="P22" s="92"/>
      <c r="Q22" s="213" t="s">
        <v>190</v>
      </c>
      <c r="R22" s="217" t="s">
        <v>189</v>
      </c>
      <c r="S22" s="184"/>
      <c r="T22" s="184"/>
      <c r="U22" s="157"/>
      <c r="V22" s="157"/>
      <c r="W22" s="157"/>
      <c r="X22" s="157"/>
      <c r="Y22" s="157"/>
      <c r="Z22" s="157"/>
      <c r="AA22" s="157"/>
      <c r="AB22" s="157"/>
      <c r="AC22" s="157"/>
      <c r="AD22" s="157"/>
      <c r="AE22" s="157">
        <f>U22*V22+W22*X22+Y22*Z22+AA22*AB22</f>
        <v>0</v>
      </c>
      <c r="AF22" s="157"/>
      <c r="AG22" s="190"/>
      <c r="AH22" s="157"/>
      <c r="AI22" s="157"/>
      <c r="AJ22" s="157"/>
      <c r="AK22" s="157"/>
      <c r="AL22" s="157"/>
      <c r="AM22" s="157"/>
      <c r="AN22" s="157"/>
      <c r="AO22" s="157"/>
      <c r="AP22" s="157"/>
      <c r="AQ22" s="157"/>
      <c r="AR22" s="157">
        <f>AH22*AI22+AJ22*AK22+AL22*AM22+AN22*AO22</f>
        <v>0</v>
      </c>
      <c r="AS22" s="157"/>
      <c r="AT22" s="220"/>
      <c r="AU22" s="157"/>
      <c r="AV22" s="157"/>
      <c r="AW22" s="157"/>
      <c r="AX22" s="157"/>
      <c r="AY22" s="157"/>
      <c r="AZ22" s="157"/>
      <c r="BA22" s="157"/>
      <c r="BB22" s="157"/>
      <c r="BC22" s="157"/>
      <c r="BD22" s="157"/>
      <c r="BE22" s="157">
        <f>AU22*AV22+AW22*AX22+AY22*AZ22+BA22*BB22</f>
        <v>0</v>
      </c>
      <c r="BF22" s="157"/>
      <c r="BG22" s="220"/>
      <c r="BH22" s="157"/>
      <c r="BI22" s="157"/>
      <c r="BJ22" s="157"/>
      <c r="BK22" s="157"/>
      <c r="BL22" s="157"/>
      <c r="BM22" s="157"/>
      <c r="BN22" s="157"/>
      <c r="BO22" s="157"/>
      <c r="BP22" s="157"/>
      <c r="BQ22" s="157"/>
      <c r="BR22" s="157">
        <f>BH22*BI22+BJ22*BK22+BL22*BM22+BN22*BO22</f>
        <v>0</v>
      </c>
      <c r="BS22" s="157"/>
      <c r="BT22" s="220"/>
      <c r="BU22" s="157"/>
      <c r="BV22" s="157"/>
      <c r="BW22" s="157"/>
      <c r="BX22" s="157"/>
      <c r="BY22" s="157"/>
      <c r="BZ22" s="157"/>
      <c r="CA22" s="157"/>
      <c r="CB22" s="157"/>
      <c r="CC22" s="157"/>
      <c r="CD22" s="157"/>
      <c r="CE22" s="157">
        <f>BU22*BV22+BW22*BX22+BY22*BZ22+CA22*CB22</f>
        <v>0</v>
      </c>
      <c r="CF22" s="157"/>
      <c r="CG22" s="220"/>
      <c r="CH22" s="157"/>
      <c r="CI22" s="157"/>
      <c r="CJ22" s="157"/>
      <c r="CK22" s="157"/>
      <c r="CL22" s="157"/>
      <c r="CM22" s="157"/>
      <c r="CN22" s="157"/>
      <c r="CO22" s="157"/>
      <c r="CP22" s="157"/>
      <c r="CQ22" s="157"/>
      <c r="CR22" s="157">
        <f>CH22*CI22+CJ22*CK22+CL22*CM22+CN22*CO22</f>
        <v>0</v>
      </c>
      <c r="CS22" s="157"/>
      <c r="CT22" s="191"/>
      <c r="CU22" s="157"/>
      <c r="CV22" s="157"/>
      <c r="CW22" s="157"/>
      <c r="CX22" s="157"/>
      <c r="CY22" s="157"/>
      <c r="CZ22" s="157"/>
      <c r="DA22" s="157"/>
      <c r="DB22" s="157"/>
      <c r="DC22" s="157"/>
      <c r="DD22" s="157"/>
      <c r="DE22" s="157">
        <f>CU22*CV22+CW22*CX22+CY22*CZ22+DA22*DB22</f>
        <v>0</v>
      </c>
      <c r="DF22" s="157"/>
      <c r="DG22" s="220"/>
      <c r="DH22" s="157"/>
      <c r="DI22" s="157"/>
      <c r="DJ22" s="157"/>
      <c r="DK22" s="157"/>
      <c r="DL22" s="157"/>
      <c r="DM22" s="157"/>
      <c r="DN22" s="157"/>
      <c r="DO22" s="157"/>
      <c r="DP22" s="157"/>
      <c r="DQ22" s="157"/>
      <c r="DR22" s="157">
        <f>DH22*DI22+DJ22*DK22+DL22*DM22+DN22*DO22</f>
        <v>0</v>
      </c>
      <c r="DS22" s="157"/>
      <c r="DT22" s="220"/>
      <c r="DU22" s="157"/>
      <c r="DV22" s="157"/>
      <c r="DW22" s="157"/>
      <c r="DX22" s="157"/>
      <c r="DY22" s="157"/>
      <c r="DZ22" s="157"/>
      <c r="EA22" s="157"/>
      <c r="EB22" s="157"/>
      <c r="EC22" s="157"/>
      <c r="ED22" s="157"/>
      <c r="EE22" s="157">
        <f>DU22*DV22+DW22*DX22+DY22*DZ22+EA22*EB22</f>
        <v>0</v>
      </c>
      <c r="EF22" s="157"/>
      <c r="EG22" s="220"/>
      <c r="EH22" s="157"/>
      <c r="EI22" s="157"/>
      <c r="EJ22" s="157"/>
      <c r="EK22" s="157"/>
      <c r="EL22" s="157"/>
      <c r="EM22" s="157"/>
      <c r="EN22" s="157"/>
      <c r="EO22" s="157"/>
      <c r="EP22" s="157"/>
      <c r="EQ22" s="157"/>
      <c r="ER22" s="157">
        <f>EH22*EI22+EJ22*EK22+EL22*EM22+EN22*EO22</f>
        <v>0</v>
      </c>
      <c r="ES22" s="157"/>
      <c r="ET22" s="220"/>
      <c r="EU22" s="157"/>
      <c r="EV22" s="157"/>
      <c r="EW22" s="157"/>
      <c r="EX22" s="157"/>
      <c r="EY22" s="157"/>
      <c r="EZ22" s="157"/>
      <c r="FA22" s="157"/>
      <c r="FB22" s="157"/>
      <c r="FC22" s="157"/>
      <c r="FD22" s="157"/>
      <c r="FE22" s="157">
        <f>EU22*EV22+EW22*EX22+EY22*EZ22+FA22*FB22</f>
        <v>0</v>
      </c>
      <c r="FF22" s="157"/>
      <c r="FG22" s="220"/>
      <c r="FH22" s="157"/>
      <c r="FI22" s="157"/>
      <c r="FJ22" s="157"/>
      <c r="FK22" s="157"/>
      <c r="FL22" s="157"/>
      <c r="FM22" s="157"/>
      <c r="FN22" s="157"/>
      <c r="FO22" s="157"/>
      <c r="FP22" s="157"/>
      <c r="FQ22" s="157"/>
      <c r="FR22" s="157">
        <f>FH22*FI22+FJ22*FK22+FL22*FM22+FN22*FO22</f>
        <v>0</v>
      </c>
      <c r="FS22" s="157"/>
    </row>
    <row r="23" ht="18.75" customHeight="1">
      <c r="A23" s="184"/>
      <c r="B23" s="34"/>
      <c r="C23" s="8"/>
      <c r="D23" s="34"/>
      <c r="E23" s="8"/>
      <c r="F23" s="6"/>
      <c r="G23" s="7"/>
      <c r="H23" s="8"/>
      <c r="I23" s="34"/>
      <c r="J23" s="34"/>
      <c r="K23" s="226"/>
      <c r="L23" s="229"/>
      <c r="M23" s="34"/>
      <c r="N23" s="8"/>
      <c r="O23" s="6"/>
      <c r="P23" s="34"/>
      <c r="Q23" s="34"/>
      <c r="R23" s="8"/>
      <c r="S23" s="184"/>
      <c r="T23" s="184"/>
      <c r="U23" s="34"/>
      <c r="V23" s="34"/>
      <c r="W23" s="34"/>
      <c r="X23" s="34"/>
      <c r="Y23" s="34"/>
      <c r="Z23" s="34"/>
      <c r="AA23" s="34"/>
      <c r="AB23" s="34"/>
      <c r="AC23" s="34"/>
      <c r="AD23" s="34"/>
      <c r="AE23" s="34"/>
      <c r="AF23" s="34"/>
      <c r="AG23" s="190"/>
      <c r="AH23" s="34"/>
      <c r="AI23" s="34"/>
      <c r="AJ23" s="34"/>
      <c r="AK23" s="34"/>
      <c r="AL23" s="34"/>
      <c r="AM23" s="34"/>
      <c r="AN23" s="34"/>
      <c r="AO23" s="34"/>
      <c r="AP23" s="34"/>
      <c r="AQ23" s="34"/>
      <c r="AR23" s="34"/>
      <c r="AS23" s="34"/>
      <c r="AT23" s="220"/>
      <c r="AU23" s="34"/>
      <c r="AV23" s="34"/>
      <c r="AW23" s="34"/>
      <c r="AX23" s="34"/>
      <c r="AY23" s="34"/>
      <c r="AZ23" s="34"/>
      <c r="BA23" s="34"/>
      <c r="BB23" s="34"/>
      <c r="BC23" s="34"/>
      <c r="BD23" s="34"/>
      <c r="BE23" s="34"/>
      <c r="BF23" s="34"/>
      <c r="BG23" s="220"/>
      <c r="BH23" s="34"/>
      <c r="BI23" s="34"/>
      <c r="BJ23" s="34"/>
      <c r="BK23" s="34"/>
      <c r="BL23" s="34"/>
      <c r="BM23" s="34"/>
      <c r="BN23" s="34"/>
      <c r="BO23" s="34"/>
      <c r="BP23" s="34"/>
      <c r="BQ23" s="34"/>
      <c r="BR23" s="34"/>
      <c r="BS23" s="34"/>
      <c r="BT23" s="220"/>
      <c r="BU23" s="34"/>
      <c r="BV23" s="34"/>
      <c r="BW23" s="34"/>
      <c r="BX23" s="34"/>
      <c r="BY23" s="34"/>
      <c r="BZ23" s="34"/>
      <c r="CA23" s="34"/>
      <c r="CB23" s="34"/>
      <c r="CC23" s="34"/>
      <c r="CD23" s="34"/>
      <c r="CE23" s="34"/>
      <c r="CF23" s="34"/>
      <c r="CG23" s="220"/>
      <c r="CH23" s="34"/>
      <c r="CI23" s="34"/>
      <c r="CJ23" s="34"/>
      <c r="CK23" s="34"/>
      <c r="CL23" s="34"/>
      <c r="CM23" s="34"/>
      <c r="CN23" s="34"/>
      <c r="CO23" s="34"/>
      <c r="CP23" s="34"/>
      <c r="CQ23" s="34"/>
      <c r="CR23" s="34"/>
      <c r="CS23" s="34"/>
      <c r="CT23" s="191"/>
      <c r="CU23" s="34"/>
      <c r="CV23" s="34"/>
      <c r="CW23" s="34"/>
      <c r="CX23" s="34"/>
      <c r="CY23" s="34"/>
      <c r="CZ23" s="34"/>
      <c r="DA23" s="34"/>
      <c r="DB23" s="34"/>
      <c r="DC23" s="34"/>
      <c r="DD23" s="34"/>
      <c r="DE23" s="34"/>
      <c r="DF23" s="34"/>
      <c r="DG23" s="220"/>
      <c r="DH23" s="34"/>
      <c r="DI23" s="34"/>
      <c r="DJ23" s="34"/>
      <c r="DK23" s="34"/>
      <c r="DL23" s="34"/>
      <c r="DM23" s="34"/>
      <c r="DN23" s="34"/>
      <c r="DO23" s="34"/>
      <c r="DP23" s="34"/>
      <c r="DQ23" s="34"/>
      <c r="DR23" s="34"/>
      <c r="DS23" s="34"/>
      <c r="DT23" s="220"/>
      <c r="DU23" s="34"/>
      <c r="DV23" s="34"/>
      <c r="DW23" s="34"/>
      <c r="DX23" s="34"/>
      <c r="DY23" s="34"/>
      <c r="DZ23" s="34"/>
      <c r="EA23" s="34"/>
      <c r="EB23" s="34"/>
      <c r="EC23" s="34"/>
      <c r="ED23" s="34"/>
      <c r="EE23" s="34"/>
      <c r="EF23" s="34"/>
      <c r="EG23" s="220"/>
      <c r="EH23" s="34"/>
      <c r="EI23" s="34"/>
      <c r="EJ23" s="34"/>
      <c r="EK23" s="34"/>
      <c r="EL23" s="34"/>
      <c r="EM23" s="34"/>
      <c r="EN23" s="34"/>
      <c r="EO23" s="34"/>
      <c r="EP23" s="34"/>
      <c r="EQ23" s="34"/>
      <c r="ER23" s="34"/>
      <c r="ES23" s="34"/>
      <c r="ET23" s="220"/>
      <c r="EU23" s="34"/>
      <c r="EV23" s="34"/>
      <c r="EW23" s="34"/>
      <c r="EX23" s="34"/>
      <c r="EY23" s="34"/>
      <c r="EZ23" s="34"/>
      <c r="FA23" s="34"/>
      <c r="FB23" s="34"/>
      <c r="FC23" s="34"/>
      <c r="FD23" s="34"/>
      <c r="FE23" s="34"/>
      <c r="FF23" s="34"/>
      <c r="FG23" s="220"/>
      <c r="FH23" s="34"/>
      <c r="FI23" s="34"/>
      <c r="FJ23" s="34"/>
      <c r="FK23" s="34"/>
      <c r="FL23" s="34"/>
      <c r="FM23" s="34"/>
      <c r="FN23" s="34"/>
      <c r="FO23" s="34"/>
      <c r="FP23" s="34"/>
      <c r="FQ23" s="34"/>
      <c r="FR23" s="34"/>
      <c r="FS23" s="34"/>
    </row>
    <row r="24" ht="18.75" customHeight="1">
      <c r="A24" s="184"/>
      <c r="B24" s="207" t="str">
        <f t="array" ref="B24">IFERROR(INDEX('Exercise Log'!$C$6:$C132,MATCH($F24,'Exercise Log'!$E$6:$E132,0)))</f>
        <v/>
      </c>
      <c r="C24" s="208"/>
      <c r="D24" s="207"/>
      <c r="E24" s="207"/>
      <c r="F24" s="218"/>
      <c r="G24" s="2"/>
      <c r="H24" s="3"/>
      <c r="I24" s="92" t="str">
        <f>iferror(vlookup(F24,'Exercise Log'!E:F,2,),"")</f>
        <v/>
      </c>
      <c r="J24" s="92"/>
      <c r="K24" s="226"/>
      <c r="L24" s="229"/>
      <c r="M24" s="230"/>
      <c r="N24" s="231"/>
      <c r="O24" s="218"/>
      <c r="P24" s="92"/>
      <c r="Q24" s="92"/>
      <c r="R24" s="231"/>
      <c r="S24" s="184"/>
      <c r="T24" s="184"/>
      <c r="U24" s="157"/>
      <c r="V24" s="157"/>
      <c r="W24" s="157"/>
      <c r="X24" s="157"/>
      <c r="Y24" s="157"/>
      <c r="Z24" s="157"/>
      <c r="AA24" s="157"/>
      <c r="AB24" s="157"/>
      <c r="AC24" s="157"/>
      <c r="AD24" s="157"/>
      <c r="AE24" s="157">
        <f>U24*V24+W24*X24+Y24*Z24+AA24*AB24</f>
        <v>0</v>
      </c>
      <c r="AF24" s="157"/>
      <c r="AG24" s="190"/>
      <c r="AH24" s="157"/>
      <c r="AI24" s="157"/>
      <c r="AJ24" s="157"/>
      <c r="AK24" s="157"/>
      <c r="AL24" s="157"/>
      <c r="AM24" s="157"/>
      <c r="AN24" s="157"/>
      <c r="AO24" s="157"/>
      <c r="AP24" s="157"/>
      <c r="AQ24" s="157"/>
      <c r="AR24" s="157">
        <f>AH24*AI24+AJ24*AK24+AL24*AM24+AN24*AO24</f>
        <v>0</v>
      </c>
      <c r="AS24" s="157"/>
      <c r="AT24" s="220"/>
      <c r="AU24" s="157"/>
      <c r="AV24" s="157"/>
      <c r="AW24" s="157"/>
      <c r="AX24" s="157"/>
      <c r="AY24" s="157"/>
      <c r="AZ24" s="157"/>
      <c r="BA24" s="157"/>
      <c r="BB24" s="157"/>
      <c r="BC24" s="157"/>
      <c r="BD24" s="157"/>
      <c r="BE24" s="157">
        <f>AU24*AV24+AW24*AX24+AY24*AZ24+BA24*BB24</f>
        <v>0</v>
      </c>
      <c r="BF24" s="157"/>
      <c r="BG24" s="220"/>
      <c r="BH24" s="157"/>
      <c r="BI24" s="157"/>
      <c r="BJ24" s="157"/>
      <c r="BK24" s="157"/>
      <c r="BL24" s="157"/>
      <c r="BM24" s="157"/>
      <c r="BN24" s="157"/>
      <c r="BO24" s="157"/>
      <c r="BP24" s="157"/>
      <c r="BQ24" s="157"/>
      <c r="BR24" s="157">
        <f>BH24*BI24+BJ24*BK24+BL24*BM24+BN24*BO24</f>
        <v>0</v>
      </c>
      <c r="BS24" s="157"/>
      <c r="BT24" s="220"/>
      <c r="BU24" s="157"/>
      <c r="BV24" s="157"/>
      <c r="BW24" s="157"/>
      <c r="BX24" s="157"/>
      <c r="BY24" s="157"/>
      <c r="BZ24" s="157"/>
      <c r="CA24" s="157"/>
      <c r="CB24" s="157"/>
      <c r="CC24" s="157"/>
      <c r="CD24" s="157"/>
      <c r="CE24" s="157">
        <f>BU24*BV24+BW24*BX24+BY24*BZ24+CA24*CB24</f>
        <v>0</v>
      </c>
      <c r="CF24" s="157"/>
      <c r="CG24" s="220"/>
      <c r="CH24" s="157"/>
      <c r="CI24" s="157"/>
      <c r="CJ24" s="157"/>
      <c r="CK24" s="157"/>
      <c r="CL24" s="157"/>
      <c r="CM24" s="157"/>
      <c r="CN24" s="157"/>
      <c r="CO24" s="157"/>
      <c r="CP24" s="157"/>
      <c r="CQ24" s="157"/>
      <c r="CR24" s="157">
        <f>CH24*CI24+CJ24*CK24+CL24*CM24+CN24*CO24</f>
        <v>0</v>
      </c>
      <c r="CS24" s="157"/>
      <c r="CT24" s="191"/>
      <c r="CU24" s="157"/>
      <c r="CV24" s="157"/>
      <c r="CW24" s="157"/>
      <c r="CX24" s="157"/>
      <c r="CY24" s="157"/>
      <c r="CZ24" s="157"/>
      <c r="DA24" s="157"/>
      <c r="DB24" s="157"/>
      <c r="DC24" s="157"/>
      <c r="DD24" s="157"/>
      <c r="DE24" s="157">
        <f>CU24*CV24+CW24*CX24+CY24*CZ24+DA24*DB24</f>
        <v>0</v>
      </c>
      <c r="DF24" s="157"/>
      <c r="DG24" s="220"/>
      <c r="DH24" s="157"/>
      <c r="DI24" s="157"/>
      <c r="DJ24" s="157"/>
      <c r="DK24" s="157"/>
      <c r="DL24" s="157"/>
      <c r="DM24" s="157"/>
      <c r="DN24" s="157"/>
      <c r="DO24" s="157"/>
      <c r="DP24" s="157"/>
      <c r="DQ24" s="157"/>
      <c r="DR24" s="157">
        <f>DH24*DI24+DJ24*DK24+DL24*DM24+DN24*DO24</f>
        <v>0</v>
      </c>
      <c r="DS24" s="157"/>
      <c r="DT24" s="220"/>
      <c r="DU24" s="157"/>
      <c r="DV24" s="157"/>
      <c r="DW24" s="157"/>
      <c r="DX24" s="157"/>
      <c r="DY24" s="157"/>
      <c r="DZ24" s="157"/>
      <c r="EA24" s="157"/>
      <c r="EB24" s="157"/>
      <c r="EC24" s="157"/>
      <c r="ED24" s="157"/>
      <c r="EE24" s="157">
        <f>DU24*DV24+DW24*DX24+DY24*DZ24+EA24*EB24</f>
        <v>0</v>
      </c>
      <c r="EF24" s="157"/>
      <c r="EG24" s="220"/>
      <c r="EH24" s="157"/>
      <c r="EI24" s="157"/>
      <c r="EJ24" s="157"/>
      <c r="EK24" s="157"/>
      <c r="EL24" s="157"/>
      <c r="EM24" s="157"/>
      <c r="EN24" s="157"/>
      <c r="EO24" s="157"/>
      <c r="EP24" s="157"/>
      <c r="EQ24" s="157"/>
      <c r="ER24" s="157">
        <f>EH24*EI24+EJ24*EK24+EL24*EM24+EN24*EO24</f>
        <v>0</v>
      </c>
      <c r="ES24" s="157"/>
      <c r="ET24" s="220"/>
      <c r="EU24" s="157"/>
      <c r="EV24" s="157"/>
      <c r="EW24" s="157"/>
      <c r="EX24" s="157"/>
      <c r="EY24" s="157"/>
      <c r="EZ24" s="157"/>
      <c r="FA24" s="157"/>
      <c r="FB24" s="157"/>
      <c r="FC24" s="157"/>
      <c r="FD24" s="157"/>
      <c r="FE24" s="157">
        <f>EU24*EV24+EW24*EX24+EY24*EZ24+FA24*FB24</f>
        <v>0</v>
      </c>
      <c r="FF24" s="157"/>
      <c r="FG24" s="220"/>
      <c r="FH24" s="157"/>
      <c r="FI24" s="157"/>
      <c r="FJ24" s="157"/>
      <c r="FK24" s="157"/>
      <c r="FL24" s="157"/>
      <c r="FM24" s="157"/>
      <c r="FN24" s="157"/>
      <c r="FO24" s="157"/>
      <c r="FP24" s="157"/>
      <c r="FQ24" s="157"/>
      <c r="FR24" s="157">
        <f>FH24*FI24+FJ24*FK24+FL24*FM24+FN24*FO24</f>
        <v>0</v>
      </c>
      <c r="FS24" s="157"/>
    </row>
    <row r="25" ht="18.75" customHeight="1">
      <c r="A25" s="184"/>
      <c r="B25" s="34"/>
      <c r="C25" s="8"/>
      <c r="D25" s="34"/>
      <c r="E25" s="34"/>
      <c r="F25" s="6"/>
      <c r="G25" s="7"/>
      <c r="H25" s="8"/>
      <c r="I25" s="34"/>
      <c r="J25" s="34"/>
      <c r="K25" s="226"/>
      <c r="L25" s="229"/>
      <c r="M25" s="34"/>
      <c r="N25" s="8"/>
      <c r="O25" s="6"/>
      <c r="P25" s="34"/>
      <c r="Q25" s="34"/>
      <c r="R25" s="8"/>
      <c r="S25" s="184"/>
      <c r="T25" s="184"/>
      <c r="U25" s="34"/>
      <c r="V25" s="34"/>
      <c r="W25" s="34"/>
      <c r="X25" s="34"/>
      <c r="Y25" s="34"/>
      <c r="Z25" s="34"/>
      <c r="AA25" s="34"/>
      <c r="AB25" s="34"/>
      <c r="AC25" s="34"/>
      <c r="AD25" s="34"/>
      <c r="AE25" s="34"/>
      <c r="AF25" s="34"/>
      <c r="AG25" s="190"/>
      <c r="AH25" s="34"/>
      <c r="AI25" s="34"/>
      <c r="AJ25" s="34"/>
      <c r="AK25" s="34"/>
      <c r="AL25" s="34"/>
      <c r="AM25" s="34"/>
      <c r="AN25" s="34"/>
      <c r="AO25" s="34"/>
      <c r="AP25" s="34"/>
      <c r="AQ25" s="34"/>
      <c r="AR25" s="34"/>
      <c r="AS25" s="34"/>
      <c r="AT25" s="220"/>
      <c r="AU25" s="34"/>
      <c r="AV25" s="34"/>
      <c r="AW25" s="34"/>
      <c r="AX25" s="34"/>
      <c r="AY25" s="34"/>
      <c r="AZ25" s="34"/>
      <c r="BA25" s="34"/>
      <c r="BB25" s="34"/>
      <c r="BC25" s="34"/>
      <c r="BD25" s="34"/>
      <c r="BE25" s="34"/>
      <c r="BF25" s="34"/>
      <c r="BG25" s="220"/>
      <c r="BH25" s="34"/>
      <c r="BI25" s="34"/>
      <c r="BJ25" s="34"/>
      <c r="BK25" s="34"/>
      <c r="BL25" s="34"/>
      <c r="BM25" s="34"/>
      <c r="BN25" s="34"/>
      <c r="BO25" s="34"/>
      <c r="BP25" s="34"/>
      <c r="BQ25" s="34"/>
      <c r="BR25" s="34"/>
      <c r="BS25" s="34"/>
      <c r="BT25" s="220"/>
      <c r="BU25" s="34"/>
      <c r="BV25" s="34"/>
      <c r="BW25" s="34"/>
      <c r="BX25" s="34"/>
      <c r="BY25" s="34"/>
      <c r="BZ25" s="34"/>
      <c r="CA25" s="34"/>
      <c r="CB25" s="34"/>
      <c r="CC25" s="34"/>
      <c r="CD25" s="34"/>
      <c r="CE25" s="34"/>
      <c r="CF25" s="34"/>
      <c r="CG25" s="220"/>
      <c r="CH25" s="34"/>
      <c r="CI25" s="34"/>
      <c r="CJ25" s="34"/>
      <c r="CK25" s="34"/>
      <c r="CL25" s="34"/>
      <c r="CM25" s="34"/>
      <c r="CN25" s="34"/>
      <c r="CO25" s="34"/>
      <c r="CP25" s="34"/>
      <c r="CQ25" s="34"/>
      <c r="CR25" s="34"/>
      <c r="CS25" s="34"/>
      <c r="CT25" s="191"/>
      <c r="CU25" s="34"/>
      <c r="CV25" s="34"/>
      <c r="CW25" s="34"/>
      <c r="CX25" s="34"/>
      <c r="CY25" s="34"/>
      <c r="CZ25" s="34"/>
      <c r="DA25" s="34"/>
      <c r="DB25" s="34"/>
      <c r="DC25" s="34"/>
      <c r="DD25" s="34"/>
      <c r="DE25" s="34"/>
      <c r="DF25" s="34"/>
      <c r="DG25" s="220"/>
      <c r="DH25" s="34"/>
      <c r="DI25" s="34"/>
      <c r="DJ25" s="34"/>
      <c r="DK25" s="34"/>
      <c r="DL25" s="34"/>
      <c r="DM25" s="34"/>
      <c r="DN25" s="34"/>
      <c r="DO25" s="34"/>
      <c r="DP25" s="34"/>
      <c r="DQ25" s="34"/>
      <c r="DR25" s="34"/>
      <c r="DS25" s="34"/>
      <c r="DT25" s="220"/>
      <c r="DU25" s="34"/>
      <c r="DV25" s="34"/>
      <c r="DW25" s="34"/>
      <c r="DX25" s="34"/>
      <c r="DY25" s="34"/>
      <c r="DZ25" s="34"/>
      <c r="EA25" s="34"/>
      <c r="EB25" s="34"/>
      <c r="EC25" s="34"/>
      <c r="ED25" s="34"/>
      <c r="EE25" s="34"/>
      <c r="EF25" s="34"/>
      <c r="EG25" s="220"/>
      <c r="EH25" s="34"/>
      <c r="EI25" s="34"/>
      <c r="EJ25" s="34"/>
      <c r="EK25" s="34"/>
      <c r="EL25" s="34"/>
      <c r="EM25" s="34"/>
      <c r="EN25" s="34"/>
      <c r="EO25" s="34"/>
      <c r="EP25" s="34"/>
      <c r="EQ25" s="34"/>
      <c r="ER25" s="34"/>
      <c r="ES25" s="34"/>
      <c r="ET25" s="220"/>
      <c r="EU25" s="34"/>
      <c r="EV25" s="34"/>
      <c r="EW25" s="34"/>
      <c r="EX25" s="34"/>
      <c r="EY25" s="34"/>
      <c r="EZ25" s="34"/>
      <c r="FA25" s="34"/>
      <c r="FB25" s="34"/>
      <c r="FC25" s="34"/>
      <c r="FD25" s="34"/>
      <c r="FE25" s="34"/>
      <c r="FF25" s="34"/>
      <c r="FG25" s="220"/>
      <c r="FH25" s="34"/>
      <c r="FI25" s="34"/>
      <c r="FJ25" s="34"/>
      <c r="FK25" s="34"/>
      <c r="FL25" s="34"/>
      <c r="FM25" s="34"/>
      <c r="FN25" s="34"/>
      <c r="FO25" s="34"/>
      <c r="FP25" s="34"/>
      <c r="FQ25" s="34"/>
      <c r="FR25" s="34"/>
      <c r="FS25" s="34"/>
    </row>
    <row r="26" ht="7.5" customHeight="1">
      <c r="A26" s="184"/>
      <c r="B26" s="184"/>
      <c r="C26" s="184"/>
      <c r="D26" s="184"/>
      <c r="E26" s="184"/>
      <c r="F26" s="184"/>
      <c r="G26" s="184"/>
      <c r="H26" s="232"/>
      <c r="I26" s="232"/>
      <c r="J26" s="232"/>
      <c r="K26" s="232"/>
      <c r="L26" s="232"/>
      <c r="M26" s="232"/>
      <c r="N26" s="232"/>
      <c r="O26" s="232"/>
      <c r="P26" s="232"/>
      <c r="Q26" s="232"/>
      <c r="R26" s="232"/>
      <c r="S26" s="184"/>
      <c r="T26" s="184"/>
      <c r="U26" s="184"/>
      <c r="V26" s="184"/>
      <c r="W26" s="184"/>
      <c r="X26" s="184"/>
      <c r="Y26" s="184"/>
      <c r="Z26" s="184"/>
      <c r="AA26" s="184"/>
      <c r="AB26" s="184"/>
      <c r="AC26" s="184"/>
      <c r="AD26" s="184"/>
      <c r="AE26" s="184"/>
      <c r="AF26" s="184"/>
      <c r="AG26" s="184"/>
      <c r="AH26" s="184"/>
      <c r="AI26" s="184"/>
      <c r="AJ26" s="184"/>
      <c r="AK26" s="184"/>
      <c r="AL26" s="184"/>
      <c r="AM26" s="184"/>
      <c r="AN26" s="184"/>
      <c r="AO26" s="184"/>
      <c r="AP26" s="184"/>
      <c r="AQ26" s="184"/>
      <c r="AR26" s="184"/>
      <c r="AS26" s="184"/>
      <c r="AT26" s="233"/>
      <c r="AU26" s="184"/>
      <c r="AV26" s="184"/>
      <c r="AW26" s="184"/>
      <c r="AX26" s="184"/>
      <c r="AY26" s="184"/>
      <c r="AZ26" s="184"/>
      <c r="BA26" s="184"/>
      <c r="BB26" s="184"/>
      <c r="BC26" s="184"/>
      <c r="BD26" s="184"/>
      <c r="BE26" s="184"/>
      <c r="BF26" s="184"/>
      <c r="BG26" s="233"/>
      <c r="BH26" s="184"/>
      <c r="BI26" s="184"/>
      <c r="BJ26" s="184"/>
      <c r="BK26" s="184"/>
      <c r="BL26" s="184"/>
      <c r="BM26" s="184"/>
      <c r="BN26" s="184"/>
      <c r="BO26" s="184"/>
      <c r="BP26" s="184"/>
      <c r="BQ26" s="184"/>
      <c r="BR26" s="184"/>
      <c r="BS26" s="184"/>
      <c r="BT26" s="233"/>
      <c r="BU26" s="184"/>
      <c r="BV26" s="184"/>
      <c r="BW26" s="184"/>
      <c r="BX26" s="184"/>
      <c r="BY26" s="184"/>
      <c r="BZ26" s="184"/>
      <c r="CA26" s="184"/>
      <c r="CB26" s="184"/>
      <c r="CC26" s="184"/>
      <c r="CD26" s="184"/>
      <c r="CE26" s="184"/>
      <c r="CF26" s="184"/>
      <c r="CG26" s="233"/>
      <c r="CH26" s="184"/>
      <c r="CI26" s="184"/>
      <c r="CJ26" s="184"/>
      <c r="CK26" s="184"/>
      <c r="CL26" s="184"/>
      <c r="CM26" s="184"/>
      <c r="CN26" s="184"/>
      <c r="CO26" s="184"/>
      <c r="CP26" s="184"/>
      <c r="CQ26" s="184"/>
      <c r="CR26" s="184"/>
      <c r="CS26" s="184"/>
      <c r="CT26" s="200"/>
      <c r="CU26" s="184"/>
      <c r="CV26" s="184"/>
      <c r="CW26" s="184"/>
      <c r="CX26" s="184"/>
      <c r="CY26" s="184"/>
      <c r="CZ26" s="184"/>
      <c r="DA26" s="184"/>
      <c r="DB26" s="184"/>
      <c r="DC26" s="184"/>
      <c r="DD26" s="184"/>
      <c r="DE26" s="184"/>
      <c r="DF26" s="184"/>
      <c r="DG26" s="233"/>
      <c r="DH26" s="184"/>
      <c r="DI26" s="184"/>
      <c r="DJ26" s="184"/>
      <c r="DK26" s="184"/>
      <c r="DL26" s="184"/>
      <c r="DM26" s="184"/>
      <c r="DN26" s="184"/>
      <c r="DO26" s="184"/>
      <c r="DP26" s="184"/>
      <c r="DQ26" s="184"/>
      <c r="DR26" s="184"/>
      <c r="DS26" s="184"/>
      <c r="DT26" s="233"/>
      <c r="DU26" s="184"/>
      <c r="DV26" s="184"/>
      <c r="DW26" s="184"/>
      <c r="DX26" s="184"/>
      <c r="DY26" s="184"/>
      <c r="DZ26" s="184"/>
      <c r="EA26" s="184"/>
      <c r="EB26" s="184"/>
      <c r="EC26" s="184"/>
      <c r="ED26" s="184"/>
      <c r="EE26" s="184"/>
      <c r="EF26" s="184"/>
      <c r="EG26" s="233"/>
      <c r="EH26" s="184"/>
      <c r="EI26" s="184"/>
      <c r="EJ26" s="184"/>
      <c r="EK26" s="184"/>
      <c r="EL26" s="184"/>
      <c r="EM26" s="184"/>
      <c r="EN26" s="184"/>
      <c r="EO26" s="184"/>
      <c r="EP26" s="184"/>
      <c r="EQ26" s="184"/>
      <c r="ER26" s="184"/>
      <c r="ES26" s="184"/>
      <c r="ET26" s="233"/>
      <c r="EU26" s="184"/>
      <c r="EV26" s="184"/>
      <c r="EW26" s="184"/>
      <c r="EX26" s="184"/>
      <c r="EY26" s="184"/>
      <c r="EZ26" s="184"/>
      <c r="FA26" s="184"/>
      <c r="FB26" s="184"/>
      <c r="FC26" s="184"/>
      <c r="FD26" s="184"/>
      <c r="FE26" s="184"/>
      <c r="FF26" s="184"/>
      <c r="FG26" s="233"/>
      <c r="FH26" s="184"/>
      <c r="FI26" s="184"/>
      <c r="FJ26" s="184"/>
      <c r="FK26" s="184"/>
      <c r="FL26" s="184"/>
      <c r="FM26" s="184"/>
      <c r="FN26" s="184"/>
      <c r="FO26" s="184"/>
      <c r="FP26" s="184"/>
      <c r="FQ26" s="184"/>
      <c r="FR26" s="184"/>
      <c r="FS26" s="184"/>
    </row>
    <row r="27" ht="30.0" customHeight="1">
      <c r="A27" s="184"/>
      <c r="B27" s="193" t="s">
        <v>35</v>
      </c>
      <c r="C27" s="68"/>
      <c r="D27" s="68"/>
      <c r="E27" s="68"/>
      <c r="F27" s="68"/>
      <c r="G27" s="68"/>
      <c r="H27" s="68"/>
      <c r="I27" s="68"/>
      <c r="J27" s="68"/>
      <c r="K27" s="68"/>
      <c r="L27" s="68"/>
      <c r="M27" s="68"/>
      <c r="N27" s="68"/>
      <c r="O27" s="68"/>
      <c r="P27" s="68"/>
      <c r="Q27" s="68"/>
      <c r="R27" s="44"/>
      <c r="S27" s="184"/>
      <c r="T27" s="184"/>
      <c r="U27" s="194" t="str">
        <f>U6</f>
        <v>WEEK 1</v>
      </c>
      <c r="V27" s="68"/>
      <c r="W27" s="68"/>
      <c r="X27" s="68"/>
      <c r="Y27" s="68"/>
      <c r="Z27" s="68"/>
      <c r="AA27" s="68"/>
      <c r="AB27" s="68"/>
      <c r="AC27" s="68"/>
      <c r="AD27" s="68"/>
      <c r="AE27" s="68"/>
      <c r="AF27" s="44"/>
      <c r="AG27" s="190"/>
      <c r="AH27" s="194" t="str">
        <f>AH6</f>
        <v>WEEK 2</v>
      </c>
      <c r="AI27" s="68"/>
      <c r="AJ27" s="68"/>
      <c r="AK27" s="68"/>
      <c r="AL27" s="68"/>
      <c r="AM27" s="68"/>
      <c r="AN27" s="68"/>
      <c r="AO27" s="68"/>
      <c r="AP27" s="68"/>
      <c r="AQ27" s="68"/>
      <c r="AR27" s="68"/>
      <c r="AS27" s="44"/>
      <c r="AT27" s="199"/>
      <c r="AU27" s="194" t="str">
        <f>AU6</f>
        <v>WEEK 3</v>
      </c>
      <c r="AV27" s="68"/>
      <c r="AW27" s="68"/>
      <c r="AX27" s="68"/>
      <c r="AY27" s="68"/>
      <c r="AZ27" s="68"/>
      <c r="BA27" s="68"/>
      <c r="BB27" s="68"/>
      <c r="BC27" s="68"/>
      <c r="BD27" s="68"/>
      <c r="BE27" s="68"/>
      <c r="BF27" s="44"/>
      <c r="BG27" s="199"/>
      <c r="BH27" s="194" t="str">
        <f>BH6</f>
        <v>WEEK 4</v>
      </c>
      <c r="BI27" s="68"/>
      <c r="BJ27" s="68"/>
      <c r="BK27" s="68"/>
      <c r="BL27" s="68"/>
      <c r="BM27" s="68"/>
      <c r="BN27" s="68"/>
      <c r="BO27" s="68"/>
      <c r="BP27" s="68"/>
      <c r="BQ27" s="68"/>
      <c r="BR27" s="68"/>
      <c r="BS27" s="44"/>
      <c r="BT27" s="199"/>
      <c r="BU27" s="194" t="str">
        <f>BU6</f>
        <v>WEEK 5</v>
      </c>
      <c r="BV27" s="68"/>
      <c r="BW27" s="68"/>
      <c r="BX27" s="68"/>
      <c r="BY27" s="68"/>
      <c r="BZ27" s="68"/>
      <c r="CA27" s="68"/>
      <c r="CB27" s="68"/>
      <c r="CC27" s="68"/>
      <c r="CD27" s="68"/>
      <c r="CE27" s="68"/>
      <c r="CF27" s="44"/>
      <c r="CG27" s="199"/>
      <c r="CH27" s="194" t="str">
        <f>CH6</f>
        <v>WEEK 6</v>
      </c>
      <c r="CI27" s="68"/>
      <c r="CJ27" s="68"/>
      <c r="CK27" s="68"/>
      <c r="CL27" s="68"/>
      <c r="CM27" s="68"/>
      <c r="CN27" s="68"/>
      <c r="CO27" s="68"/>
      <c r="CP27" s="68"/>
      <c r="CQ27" s="68"/>
      <c r="CR27" s="68"/>
      <c r="CS27" s="44"/>
      <c r="CT27" s="200"/>
      <c r="CU27" s="194" t="str">
        <f>CU6</f>
        <v>WEEK 7</v>
      </c>
      <c r="CV27" s="68"/>
      <c r="CW27" s="68"/>
      <c r="CX27" s="68"/>
      <c r="CY27" s="68"/>
      <c r="CZ27" s="68"/>
      <c r="DA27" s="68"/>
      <c r="DB27" s="68"/>
      <c r="DC27" s="68"/>
      <c r="DD27" s="68"/>
      <c r="DE27" s="68"/>
      <c r="DF27" s="44"/>
      <c r="DG27" s="199"/>
      <c r="DH27" s="194" t="str">
        <f>DH6</f>
        <v>WEEK 8</v>
      </c>
      <c r="DI27" s="68"/>
      <c r="DJ27" s="68"/>
      <c r="DK27" s="68"/>
      <c r="DL27" s="68"/>
      <c r="DM27" s="68"/>
      <c r="DN27" s="68"/>
      <c r="DO27" s="68"/>
      <c r="DP27" s="68"/>
      <c r="DQ27" s="68"/>
      <c r="DR27" s="68"/>
      <c r="DS27" s="44"/>
      <c r="DT27" s="199"/>
      <c r="DU27" s="194" t="str">
        <f>DU6</f>
        <v>WEEK 9</v>
      </c>
      <c r="DV27" s="68"/>
      <c r="DW27" s="68"/>
      <c r="DX27" s="68"/>
      <c r="DY27" s="68"/>
      <c r="DZ27" s="68"/>
      <c r="EA27" s="68"/>
      <c r="EB27" s="68"/>
      <c r="EC27" s="68"/>
      <c r="ED27" s="68"/>
      <c r="EE27" s="68"/>
      <c r="EF27" s="44"/>
      <c r="EG27" s="199"/>
      <c r="EH27" s="194" t="str">
        <f>EH6</f>
        <v>WEEK 10</v>
      </c>
      <c r="EI27" s="68"/>
      <c r="EJ27" s="68"/>
      <c r="EK27" s="68"/>
      <c r="EL27" s="68"/>
      <c r="EM27" s="68"/>
      <c r="EN27" s="68"/>
      <c r="EO27" s="68"/>
      <c r="EP27" s="68"/>
      <c r="EQ27" s="68"/>
      <c r="ER27" s="68"/>
      <c r="ES27" s="44"/>
      <c r="ET27" s="199"/>
      <c r="EU27" s="194" t="str">
        <f>EU6</f>
        <v>WEEK 11</v>
      </c>
      <c r="EV27" s="68"/>
      <c r="EW27" s="68"/>
      <c r="EX27" s="68"/>
      <c r="EY27" s="68"/>
      <c r="EZ27" s="68"/>
      <c r="FA27" s="68"/>
      <c r="FB27" s="68"/>
      <c r="FC27" s="68"/>
      <c r="FD27" s="68"/>
      <c r="FE27" s="68"/>
      <c r="FF27" s="44"/>
      <c r="FG27" s="199"/>
      <c r="FH27" s="194" t="str">
        <f>FH6</f>
        <v>WEEK 12</v>
      </c>
      <c r="FI27" s="68"/>
      <c r="FJ27" s="68"/>
      <c r="FK27" s="68"/>
      <c r="FL27" s="68"/>
      <c r="FM27" s="68"/>
      <c r="FN27" s="68"/>
      <c r="FO27" s="68"/>
      <c r="FP27" s="68"/>
      <c r="FQ27" s="68"/>
      <c r="FR27" s="68"/>
      <c r="FS27" s="44"/>
    </row>
    <row r="28" ht="7.5" customHeight="1">
      <c r="A28" s="184"/>
      <c r="B28" s="198"/>
      <c r="C28" s="198"/>
      <c r="D28" s="198"/>
      <c r="E28" s="198"/>
      <c r="F28" s="198"/>
      <c r="G28" s="198"/>
      <c r="H28" s="198"/>
      <c r="I28" s="198"/>
      <c r="J28" s="198"/>
      <c r="K28" s="198"/>
      <c r="L28" s="198"/>
      <c r="M28" s="198"/>
      <c r="N28" s="198"/>
      <c r="O28" s="198"/>
      <c r="P28" s="198"/>
      <c r="Q28" s="198"/>
      <c r="R28" s="198"/>
      <c r="S28" s="184"/>
      <c r="T28" s="184"/>
      <c r="U28" s="192"/>
      <c r="V28" s="192"/>
      <c r="W28" s="192"/>
      <c r="X28" s="192"/>
      <c r="Y28" s="192"/>
      <c r="Z28" s="192"/>
      <c r="AA28" s="192"/>
      <c r="AB28" s="192"/>
      <c r="AC28" s="192"/>
      <c r="AD28" s="192"/>
      <c r="AE28" s="192"/>
      <c r="AF28" s="192"/>
      <c r="AG28" s="184"/>
      <c r="AH28" s="192"/>
      <c r="AI28" s="192"/>
      <c r="AJ28" s="192"/>
      <c r="AK28" s="192"/>
      <c r="AL28" s="192"/>
      <c r="AM28" s="192"/>
      <c r="AN28" s="192"/>
      <c r="AO28" s="192"/>
      <c r="AP28" s="192"/>
      <c r="AQ28" s="192"/>
      <c r="AR28" s="192"/>
      <c r="AS28" s="192"/>
      <c r="AT28" s="199"/>
      <c r="AU28" s="192"/>
      <c r="AV28" s="192"/>
      <c r="AW28" s="192"/>
      <c r="AX28" s="192"/>
      <c r="AY28" s="192"/>
      <c r="AZ28" s="192"/>
      <c r="BA28" s="192"/>
      <c r="BB28" s="192"/>
      <c r="BC28" s="192"/>
      <c r="BD28" s="192"/>
      <c r="BE28" s="192"/>
      <c r="BF28" s="192"/>
      <c r="BG28" s="199"/>
      <c r="BH28" s="192"/>
      <c r="BI28" s="192"/>
      <c r="BJ28" s="192"/>
      <c r="BK28" s="192"/>
      <c r="BL28" s="192"/>
      <c r="BM28" s="192"/>
      <c r="BN28" s="192"/>
      <c r="BO28" s="192"/>
      <c r="BP28" s="192"/>
      <c r="BQ28" s="192"/>
      <c r="BR28" s="192"/>
      <c r="BS28" s="192"/>
      <c r="BT28" s="199"/>
      <c r="BU28" s="192"/>
      <c r="BV28" s="192"/>
      <c r="BW28" s="192"/>
      <c r="BX28" s="192"/>
      <c r="BY28" s="192"/>
      <c r="BZ28" s="192"/>
      <c r="CA28" s="192"/>
      <c r="CB28" s="192"/>
      <c r="CC28" s="192"/>
      <c r="CD28" s="192"/>
      <c r="CE28" s="192"/>
      <c r="CF28" s="192"/>
      <c r="CG28" s="199"/>
      <c r="CH28" s="192"/>
      <c r="CI28" s="192"/>
      <c r="CJ28" s="192"/>
      <c r="CK28" s="192"/>
      <c r="CL28" s="192"/>
      <c r="CM28" s="192"/>
      <c r="CN28" s="192"/>
      <c r="CO28" s="192"/>
      <c r="CP28" s="192"/>
      <c r="CQ28" s="192"/>
      <c r="CR28" s="192"/>
      <c r="CS28" s="192"/>
      <c r="CT28" s="200"/>
      <c r="CU28" s="192"/>
      <c r="CV28" s="192"/>
      <c r="CW28" s="192"/>
      <c r="CX28" s="192"/>
      <c r="CY28" s="192"/>
      <c r="CZ28" s="192"/>
      <c r="DA28" s="192"/>
      <c r="DB28" s="192"/>
      <c r="DC28" s="192"/>
      <c r="DD28" s="192"/>
      <c r="DE28" s="192"/>
      <c r="DF28" s="192"/>
      <c r="DG28" s="199"/>
      <c r="DH28" s="192"/>
      <c r="DI28" s="192"/>
      <c r="DJ28" s="192"/>
      <c r="DK28" s="192"/>
      <c r="DL28" s="192"/>
      <c r="DM28" s="192"/>
      <c r="DN28" s="192"/>
      <c r="DO28" s="192"/>
      <c r="DP28" s="192"/>
      <c r="DQ28" s="192"/>
      <c r="DR28" s="192"/>
      <c r="DS28" s="192"/>
      <c r="DT28" s="199"/>
      <c r="DU28" s="192"/>
      <c r="DV28" s="192"/>
      <c r="DW28" s="192"/>
      <c r="DX28" s="192"/>
      <c r="DY28" s="192"/>
      <c r="DZ28" s="192"/>
      <c r="EA28" s="192"/>
      <c r="EB28" s="192"/>
      <c r="EC28" s="192"/>
      <c r="ED28" s="192"/>
      <c r="EE28" s="192"/>
      <c r="EF28" s="192"/>
      <c r="EG28" s="199"/>
      <c r="EH28" s="192"/>
      <c r="EI28" s="192"/>
      <c r="EJ28" s="192"/>
      <c r="EK28" s="192"/>
      <c r="EL28" s="192"/>
      <c r="EM28" s="192"/>
      <c r="EN28" s="192"/>
      <c r="EO28" s="192"/>
      <c r="EP28" s="192"/>
      <c r="EQ28" s="192"/>
      <c r="ER28" s="192"/>
      <c r="ES28" s="192"/>
      <c r="ET28" s="199"/>
      <c r="EU28" s="192"/>
      <c r="EV28" s="192"/>
      <c r="EW28" s="192"/>
      <c r="EX28" s="192"/>
      <c r="EY28" s="192"/>
      <c r="EZ28" s="192"/>
      <c r="FA28" s="192"/>
      <c r="FB28" s="192"/>
      <c r="FC28" s="192"/>
      <c r="FD28" s="192"/>
      <c r="FE28" s="192"/>
      <c r="FF28" s="192"/>
      <c r="FG28" s="199"/>
      <c r="FH28" s="192"/>
      <c r="FI28" s="192"/>
      <c r="FJ28" s="192"/>
      <c r="FK28" s="192"/>
      <c r="FL28" s="192"/>
      <c r="FM28" s="192"/>
      <c r="FN28" s="192"/>
      <c r="FO28" s="192"/>
      <c r="FP28" s="192"/>
      <c r="FQ28" s="192"/>
      <c r="FR28" s="192"/>
      <c r="FS28" s="192"/>
    </row>
    <row r="29" ht="18.75" customHeight="1">
      <c r="A29" s="184"/>
      <c r="B29" s="201" t="s">
        <v>168</v>
      </c>
      <c r="C29" s="202" t="s">
        <v>169</v>
      </c>
      <c r="D29" s="203" t="s">
        <v>170</v>
      </c>
      <c r="E29" s="3"/>
      <c r="F29" s="204" t="s">
        <v>171</v>
      </c>
      <c r="G29" s="2"/>
      <c r="H29" s="3"/>
      <c r="I29" s="201" t="s">
        <v>172</v>
      </c>
      <c r="J29" s="201" t="s">
        <v>173</v>
      </c>
      <c r="K29" s="201" t="s">
        <v>174</v>
      </c>
      <c r="L29" s="201" t="s">
        <v>175</v>
      </c>
      <c r="M29" s="204" t="s">
        <v>176</v>
      </c>
      <c r="N29" s="2"/>
      <c r="O29" s="2"/>
      <c r="P29" s="3"/>
      <c r="Q29" s="201" t="s">
        <v>38</v>
      </c>
      <c r="R29" s="201" t="s">
        <v>177</v>
      </c>
      <c r="S29" s="184"/>
      <c r="T29" s="184"/>
      <c r="U29" s="194" t="s">
        <v>178</v>
      </c>
      <c r="V29" s="44"/>
      <c r="W29" s="194" t="s">
        <v>179</v>
      </c>
      <c r="X29" s="44"/>
      <c r="Y29" s="194" t="s">
        <v>180</v>
      </c>
      <c r="Z29" s="44"/>
      <c r="AA29" s="194" t="s">
        <v>181</v>
      </c>
      <c r="AB29" s="44"/>
      <c r="AC29" s="194" t="s">
        <v>182</v>
      </c>
      <c r="AD29" s="44"/>
      <c r="AE29" s="205" t="s">
        <v>183</v>
      </c>
      <c r="AF29" s="153" t="s">
        <v>173</v>
      </c>
      <c r="AG29" s="190"/>
      <c r="AH29" s="194" t="s">
        <v>178</v>
      </c>
      <c r="AI29" s="44"/>
      <c r="AJ29" s="194" t="s">
        <v>179</v>
      </c>
      <c r="AK29" s="44"/>
      <c r="AL29" s="194" t="s">
        <v>180</v>
      </c>
      <c r="AM29" s="44"/>
      <c r="AN29" s="194" t="s">
        <v>181</v>
      </c>
      <c r="AO29" s="44"/>
      <c r="AP29" s="194" t="s">
        <v>182</v>
      </c>
      <c r="AQ29" s="44"/>
      <c r="AR29" s="205" t="s">
        <v>183</v>
      </c>
      <c r="AS29" s="153" t="s">
        <v>173</v>
      </c>
      <c r="AT29" s="199"/>
      <c r="AU29" s="194" t="s">
        <v>178</v>
      </c>
      <c r="AV29" s="44"/>
      <c r="AW29" s="194" t="s">
        <v>179</v>
      </c>
      <c r="AX29" s="44"/>
      <c r="AY29" s="194" t="s">
        <v>180</v>
      </c>
      <c r="AZ29" s="44"/>
      <c r="BA29" s="194" t="s">
        <v>181</v>
      </c>
      <c r="BB29" s="44"/>
      <c r="BC29" s="194" t="s">
        <v>182</v>
      </c>
      <c r="BD29" s="44"/>
      <c r="BE29" s="205" t="s">
        <v>183</v>
      </c>
      <c r="BF29" s="153" t="s">
        <v>173</v>
      </c>
      <c r="BG29" s="199"/>
      <c r="BH29" s="194" t="s">
        <v>178</v>
      </c>
      <c r="BI29" s="44"/>
      <c r="BJ29" s="194" t="s">
        <v>179</v>
      </c>
      <c r="BK29" s="44"/>
      <c r="BL29" s="194" t="s">
        <v>180</v>
      </c>
      <c r="BM29" s="44"/>
      <c r="BN29" s="194" t="s">
        <v>181</v>
      </c>
      <c r="BO29" s="44"/>
      <c r="BP29" s="194" t="s">
        <v>182</v>
      </c>
      <c r="BQ29" s="44"/>
      <c r="BR29" s="205" t="s">
        <v>183</v>
      </c>
      <c r="BS29" s="153" t="s">
        <v>173</v>
      </c>
      <c r="BT29" s="199"/>
      <c r="BU29" s="194" t="s">
        <v>178</v>
      </c>
      <c r="BV29" s="44"/>
      <c r="BW29" s="194" t="s">
        <v>179</v>
      </c>
      <c r="BX29" s="44"/>
      <c r="BY29" s="194" t="s">
        <v>180</v>
      </c>
      <c r="BZ29" s="44"/>
      <c r="CA29" s="194" t="s">
        <v>181</v>
      </c>
      <c r="CB29" s="44"/>
      <c r="CC29" s="194" t="s">
        <v>182</v>
      </c>
      <c r="CD29" s="44"/>
      <c r="CE29" s="205" t="s">
        <v>183</v>
      </c>
      <c r="CF29" s="153" t="s">
        <v>173</v>
      </c>
      <c r="CG29" s="199"/>
      <c r="CH29" s="194" t="s">
        <v>178</v>
      </c>
      <c r="CI29" s="44"/>
      <c r="CJ29" s="194" t="s">
        <v>179</v>
      </c>
      <c r="CK29" s="44"/>
      <c r="CL29" s="194" t="s">
        <v>180</v>
      </c>
      <c r="CM29" s="44"/>
      <c r="CN29" s="194" t="s">
        <v>181</v>
      </c>
      <c r="CO29" s="44"/>
      <c r="CP29" s="194" t="s">
        <v>182</v>
      </c>
      <c r="CQ29" s="44"/>
      <c r="CR29" s="205" t="s">
        <v>183</v>
      </c>
      <c r="CS29" s="153" t="s">
        <v>173</v>
      </c>
      <c r="CT29" s="200"/>
      <c r="CU29" s="194" t="s">
        <v>178</v>
      </c>
      <c r="CV29" s="44"/>
      <c r="CW29" s="194" t="s">
        <v>179</v>
      </c>
      <c r="CX29" s="44"/>
      <c r="CY29" s="194" t="s">
        <v>180</v>
      </c>
      <c r="CZ29" s="44"/>
      <c r="DA29" s="194" t="s">
        <v>181</v>
      </c>
      <c r="DB29" s="44"/>
      <c r="DC29" s="194" t="s">
        <v>182</v>
      </c>
      <c r="DD29" s="44"/>
      <c r="DE29" s="205" t="s">
        <v>183</v>
      </c>
      <c r="DF29" s="153" t="s">
        <v>173</v>
      </c>
      <c r="DG29" s="199"/>
      <c r="DH29" s="194" t="s">
        <v>178</v>
      </c>
      <c r="DI29" s="44"/>
      <c r="DJ29" s="194" t="s">
        <v>179</v>
      </c>
      <c r="DK29" s="44"/>
      <c r="DL29" s="194" t="s">
        <v>180</v>
      </c>
      <c r="DM29" s="44"/>
      <c r="DN29" s="194" t="s">
        <v>181</v>
      </c>
      <c r="DO29" s="44"/>
      <c r="DP29" s="194" t="s">
        <v>182</v>
      </c>
      <c r="DQ29" s="44"/>
      <c r="DR29" s="205" t="s">
        <v>183</v>
      </c>
      <c r="DS29" s="153" t="s">
        <v>173</v>
      </c>
      <c r="DT29" s="199"/>
      <c r="DU29" s="194" t="s">
        <v>178</v>
      </c>
      <c r="DV29" s="44"/>
      <c r="DW29" s="194" t="s">
        <v>179</v>
      </c>
      <c r="DX29" s="44"/>
      <c r="DY29" s="194" t="s">
        <v>180</v>
      </c>
      <c r="DZ29" s="44"/>
      <c r="EA29" s="194" t="s">
        <v>181</v>
      </c>
      <c r="EB29" s="44"/>
      <c r="EC29" s="194" t="s">
        <v>182</v>
      </c>
      <c r="ED29" s="44"/>
      <c r="EE29" s="205" t="s">
        <v>183</v>
      </c>
      <c r="EF29" s="153" t="s">
        <v>173</v>
      </c>
      <c r="EG29" s="199"/>
      <c r="EH29" s="194" t="s">
        <v>178</v>
      </c>
      <c r="EI29" s="44"/>
      <c r="EJ29" s="194" t="s">
        <v>179</v>
      </c>
      <c r="EK29" s="44"/>
      <c r="EL29" s="194" t="s">
        <v>180</v>
      </c>
      <c r="EM29" s="44"/>
      <c r="EN29" s="194" t="s">
        <v>181</v>
      </c>
      <c r="EO29" s="44"/>
      <c r="EP29" s="194" t="s">
        <v>182</v>
      </c>
      <c r="EQ29" s="44"/>
      <c r="ER29" s="205" t="s">
        <v>183</v>
      </c>
      <c r="ES29" s="153" t="s">
        <v>173</v>
      </c>
      <c r="ET29" s="199"/>
      <c r="EU29" s="194" t="s">
        <v>178</v>
      </c>
      <c r="EV29" s="44"/>
      <c r="EW29" s="194" t="s">
        <v>179</v>
      </c>
      <c r="EX29" s="44"/>
      <c r="EY29" s="194" t="s">
        <v>180</v>
      </c>
      <c r="EZ29" s="44"/>
      <c r="FA29" s="194" t="s">
        <v>181</v>
      </c>
      <c r="FB29" s="44"/>
      <c r="FC29" s="194" t="s">
        <v>182</v>
      </c>
      <c r="FD29" s="44"/>
      <c r="FE29" s="205" t="s">
        <v>183</v>
      </c>
      <c r="FF29" s="153" t="s">
        <v>173</v>
      </c>
      <c r="FG29" s="199"/>
      <c r="FH29" s="194" t="s">
        <v>178</v>
      </c>
      <c r="FI29" s="44"/>
      <c r="FJ29" s="194" t="s">
        <v>179</v>
      </c>
      <c r="FK29" s="44"/>
      <c r="FL29" s="194" t="s">
        <v>180</v>
      </c>
      <c r="FM29" s="44"/>
      <c r="FN29" s="194" t="s">
        <v>181</v>
      </c>
      <c r="FO29" s="44"/>
      <c r="FP29" s="194" t="s">
        <v>182</v>
      </c>
      <c r="FQ29" s="44"/>
      <c r="FR29" s="205" t="s">
        <v>183</v>
      </c>
      <c r="FS29" s="153" t="s">
        <v>173</v>
      </c>
    </row>
    <row r="30" ht="18.75" customHeight="1">
      <c r="A30" s="184"/>
      <c r="B30" s="34"/>
      <c r="C30" s="34"/>
      <c r="D30" s="6"/>
      <c r="E30" s="8"/>
      <c r="F30" s="6"/>
      <c r="G30" s="7"/>
      <c r="H30" s="8"/>
      <c r="I30" s="34"/>
      <c r="J30" s="34"/>
      <c r="K30" s="34"/>
      <c r="L30" s="34"/>
      <c r="M30" s="6"/>
      <c r="N30" s="7"/>
      <c r="O30" s="7"/>
      <c r="P30" s="8"/>
      <c r="Q30" s="34"/>
      <c r="R30" s="34"/>
      <c r="S30" s="184"/>
      <c r="T30" s="184"/>
      <c r="U30" s="206" t="s">
        <v>184</v>
      </c>
      <c r="V30" s="206" t="s">
        <v>175</v>
      </c>
      <c r="W30" s="206" t="s">
        <v>184</v>
      </c>
      <c r="X30" s="206" t="s">
        <v>175</v>
      </c>
      <c r="Y30" s="206" t="s">
        <v>184</v>
      </c>
      <c r="Z30" s="206" t="s">
        <v>175</v>
      </c>
      <c r="AA30" s="206" t="s">
        <v>184</v>
      </c>
      <c r="AB30" s="206" t="s">
        <v>175</v>
      </c>
      <c r="AC30" s="206" t="s">
        <v>184</v>
      </c>
      <c r="AD30" s="206" t="s">
        <v>175</v>
      </c>
      <c r="AE30" s="34"/>
      <c r="AF30" s="34"/>
      <c r="AG30" s="190"/>
      <c r="AH30" s="206" t="s">
        <v>184</v>
      </c>
      <c r="AI30" s="206" t="s">
        <v>175</v>
      </c>
      <c r="AJ30" s="206" t="s">
        <v>184</v>
      </c>
      <c r="AK30" s="206" t="s">
        <v>175</v>
      </c>
      <c r="AL30" s="206" t="s">
        <v>184</v>
      </c>
      <c r="AM30" s="206" t="s">
        <v>175</v>
      </c>
      <c r="AN30" s="206" t="s">
        <v>184</v>
      </c>
      <c r="AO30" s="206" t="s">
        <v>175</v>
      </c>
      <c r="AP30" s="206" t="s">
        <v>184</v>
      </c>
      <c r="AQ30" s="206" t="s">
        <v>175</v>
      </c>
      <c r="AR30" s="34"/>
      <c r="AS30" s="34"/>
      <c r="AT30" s="199"/>
      <c r="AU30" s="206" t="s">
        <v>184</v>
      </c>
      <c r="AV30" s="206" t="s">
        <v>175</v>
      </c>
      <c r="AW30" s="206" t="s">
        <v>184</v>
      </c>
      <c r="AX30" s="206" t="s">
        <v>175</v>
      </c>
      <c r="AY30" s="206" t="s">
        <v>184</v>
      </c>
      <c r="AZ30" s="206" t="s">
        <v>175</v>
      </c>
      <c r="BA30" s="206" t="s">
        <v>184</v>
      </c>
      <c r="BB30" s="206" t="s">
        <v>175</v>
      </c>
      <c r="BC30" s="206" t="s">
        <v>184</v>
      </c>
      <c r="BD30" s="206" t="s">
        <v>175</v>
      </c>
      <c r="BE30" s="34"/>
      <c r="BF30" s="34"/>
      <c r="BG30" s="199"/>
      <c r="BH30" s="206" t="s">
        <v>184</v>
      </c>
      <c r="BI30" s="206" t="s">
        <v>175</v>
      </c>
      <c r="BJ30" s="206" t="s">
        <v>184</v>
      </c>
      <c r="BK30" s="206" t="s">
        <v>175</v>
      </c>
      <c r="BL30" s="206" t="s">
        <v>184</v>
      </c>
      <c r="BM30" s="206" t="s">
        <v>175</v>
      </c>
      <c r="BN30" s="206" t="s">
        <v>184</v>
      </c>
      <c r="BO30" s="206" t="s">
        <v>175</v>
      </c>
      <c r="BP30" s="206" t="s">
        <v>184</v>
      </c>
      <c r="BQ30" s="206" t="s">
        <v>175</v>
      </c>
      <c r="BR30" s="34"/>
      <c r="BS30" s="34"/>
      <c r="BT30" s="199"/>
      <c r="BU30" s="206" t="s">
        <v>184</v>
      </c>
      <c r="BV30" s="206" t="s">
        <v>175</v>
      </c>
      <c r="BW30" s="206" t="s">
        <v>184</v>
      </c>
      <c r="BX30" s="206" t="s">
        <v>175</v>
      </c>
      <c r="BY30" s="206" t="s">
        <v>184</v>
      </c>
      <c r="BZ30" s="206" t="s">
        <v>175</v>
      </c>
      <c r="CA30" s="206" t="s">
        <v>184</v>
      </c>
      <c r="CB30" s="206" t="s">
        <v>175</v>
      </c>
      <c r="CC30" s="206" t="s">
        <v>184</v>
      </c>
      <c r="CD30" s="206" t="s">
        <v>175</v>
      </c>
      <c r="CE30" s="34"/>
      <c r="CF30" s="34"/>
      <c r="CG30" s="199"/>
      <c r="CH30" s="206" t="s">
        <v>184</v>
      </c>
      <c r="CI30" s="206" t="s">
        <v>175</v>
      </c>
      <c r="CJ30" s="206" t="s">
        <v>184</v>
      </c>
      <c r="CK30" s="206" t="s">
        <v>175</v>
      </c>
      <c r="CL30" s="206" t="s">
        <v>184</v>
      </c>
      <c r="CM30" s="206" t="s">
        <v>175</v>
      </c>
      <c r="CN30" s="206" t="s">
        <v>184</v>
      </c>
      <c r="CO30" s="206" t="s">
        <v>175</v>
      </c>
      <c r="CP30" s="206" t="s">
        <v>184</v>
      </c>
      <c r="CQ30" s="206" t="s">
        <v>175</v>
      </c>
      <c r="CR30" s="34"/>
      <c r="CS30" s="34"/>
      <c r="CT30" s="200"/>
      <c r="CU30" s="206" t="s">
        <v>184</v>
      </c>
      <c r="CV30" s="206" t="s">
        <v>175</v>
      </c>
      <c r="CW30" s="206" t="s">
        <v>184</v>
      </c>
      <c r="CX30" s="206" t="s">
        <v>175</v>
      </c>
      <c r="CY30" s="206" t="s">
        <v>184</v>
      </c>
      <c r="CZ30" s="206" t="s">
        <v>175</v>
      </c>
      <c r="DA30" s="206" t="s">
        <v>184</v>
      </c>
      <c r="DB30" s="206" t="s">
        <v>175</v>
      </c>
      <c r="DC30" s="206" t="s">
        <v>184</v>
      </c>
      <c r="DD30" s="206" t="s">
        <v>175</v>
      </c>
      <c r="DE30" s="34"/>
      <c r="DF30" s="34"/>
      <c r="DG30" s="199"/>
      <c r="DH30" s="206" t="s">
        <v>184</v>
      </c>
      <c r="DI30" s="206" t="s">
        <v>175</v>
      </c>
      <c r="DJ30" s="206" t="s">
        <v>184</v>
      </c>
      <c r="DK30" s="206" t="s">
        <v>175</v>
      </c>
      <c r="DL30" s="206" t="s">
        <v>184</v>
      </c>
      <c r="DM30" s="206" t="s">
        <v>175</v>
      </c>
      <c r="DN30" s="206" t="s">
        <v>184</v>
      </c>
      <c r="DO30" s="206" t="s">
        <v>175</v>
      </c>
      <c r="DP30" s="206" t="s">
        <v>184</v>
      </c>
      <c r="DQ30" s="206" t="s">
        <v>175</v>
      </c>
      <c r="DR30" s="34"/>
      <c r="DS30" s="34"/>
      <c r="DT30" s="199"/>
      <c r="DU30" s="206" t="s">
        <v>184</v>
      </c>
      <c r="DV30" s="206" t="s">
        <v>175</v>
      </c>
      <c r="DW30" s="206" t="s">
        <v>184</v>
      </c>
      <c r="DX30" s="206" t="s">
        <v>175</v>
      </c>
      <c r="DY30" s="206" t="s">
        <v>184</v>
      </c>
      <c r="DZ30" s="206" t="s">
        <v>175</v>
      </c>
      <c r="EA30" s="206" t="s">
        <v>184</v>
      </c>
      <c r="EB30" s="206" t="s">
        <v>175</v>
      </c>
      <c r="EC30" s="206" t="s">
        <v>184</v>
      </c>
      <c r="ED30" s="206" t="s">
        <v>175</v>
      </c>
      <c r="EE30" s="34"/>
      <c r="EF30" s="34"/>
      <c r="EG30" s="199"/>
      <c r="EH30" s="206" t="s">
        <v>184</v>
      </c>
      <c r="EI30" s="206" t="s">
        <v>175</v>
      </c>
      <c r="EJ30" s="206" t="s">
        <v>184</v>
      </c>
      <c r="EK30" s="206" t="s">
        <v>175</v>
      </c>
      <c r="EL30" s="206" t="s">
        <v>184</v>
      </c>
      <c r="EM30" s="206" t="s">
        <v>175</v>
      </c>
      <c r="EN30" s="206" t="s">
        <v>184</v>
      </c>
      <c r="EO30" s="206" t="s">
        <v>175</v>
      </c>
      <c r="EP30" s="206" t="s">
        <v>184</v>
      </c>
      <c r="EQ30" s="206" t="s">
        <v>175</v>
      </c>
      <c r="ER30" s="34"/>
      <c r="ES30" s="34"/>
      <c r="ET30" s="199"/>
      <c r="EU30" s="206" t="s">
        <v>184</v>
      </c>
      <c r="EV30" s="206" t="s">
        <v>175</v>
      </c>
      <c r="EW30" s="206" t="s">
        <v>184</v>
      </c>
      <c r="EX30" s="206" t="s">
        <v>175</v>
      </c>
      <c r="EY30" s="206" t="s">
        <v>184</v>
      </c>
      <c r="EZ30" s="206" t="s">
        <v>175</v>
      </c>
      <c r="FA30" s="206" t="s">
        <v>184</v>
      </c>
      <c r="FB30" s="206" t="s">
        <v>175</v>
      </c>
      <c r="FC30" s="206" t="s">
        <v>184</v>
      </c>
      <c r="FD30" s="206" t="s">
        <v>175</v>
      </c>
      <c r="FE30" s="34"/>
      <c r="FF30" s="34"/>
      <c r="FG30" s="199"/>
      <c r="FH30" s="206" t="s">
        <v>184</v>
      </c>
      <c r="FI30" s="206" t="s">
        <v>175</v>
      </c>
      <c r="FJ30" s="206" t="s">
        <v>184</v>
      </c>
      <c r="FK30" s="206" t="s">
        <v>175</v>
      </c>
      <c r="FL30" s="206" t="s">
        <v>184</v>
      </c>
      <c r="FM30" s="206" t="s">
        <v>175</v>
      </c>
      <c r="FN30" s="206" t="s">
        <v>184</v>
      </c>
      <c r="FO30" s="206" t="s">
        <v>175</v>
      </c>
      <c r="FP30" s="206" t="s">
        <v>184</v>
      </c>
      <c r="FQ30" s="206" t="s">
        <v>175</v>
      </c>
      <c r="FR30" s="34"/>
      <c r="FS30" s="34"/>
    </row>
    <row r="31" ht="18.75" customHeight="1">
      <c r="A31" s="184"/>
      <c r="B31" s="207" t="str">
        <f t="array" ref="B31">IFERROR(INDEX('Exercise Log'!$C$6:$C132,MATCH($F31,'Exercise Log'!$E$6:$E132,0)))</f>
        <v/>
      </c>
      <c r="C31" s="208" t="str">
        <f t="array" ref="C31:C45">IFERROR(VLOOKUP($B31:$B45,'Exercise Log'!$C:$D,2,0))</f>
        <v/>
      </c>
      <c r="D31" s="209" t="s">
        <v>185</v>
      </c>
      <c r="E31" s="210">
        <v>1.0</v>
      </c>
      <c r="F31" s="211" t="s">
        <v>203</v>
      </c>
      <c r="G31" s="2"/>
      <c r="H31" s="3"/>
      <c r="I31" s="92" t="str">
        <f>iferror(vlookup(F31,'Exercise Log'!E:F,2,),"")</f>
        <v/>
      </c>
      <c r="J31" s="231"/>
      <c r="K31" s="234">
        <v>1.0</v>
      </c>
      <c r="L31" s="235">
        <v>45514.0</v>
      </c>
      <c r="M31" s="218"/>
      <c r="N31" s="218"/>
      <c r="O31" s="218"/>
      <c r="P31" s="92"/>
      <c r="Q31" s="236" t="s">
        <v>190</v>
      </c>
      <c r="R31" s="217" t="s">
        <v>189</v>
      </c>
      <c r="S31" s="184"/>
      <c r="T31" s="184"/>
      <c r="U31" s="157"/>
      <c r="V31" s="157"/>
      <c r="W31" s="157"/>
      <c r="X31" s="157"/>
      <c r="Y31" s="157"/>
      <c r="Z31" s="157"/>
      <c r="AA31" s="157"/>
      <c r="AB31" s="157"/>
      <c r="AC31" s="157"/>
      <c r="AD31" s="157"/>
      <c r="AE31" s="157">
        <f>U31*V31+W31*X31+Y31*Z31+AA31*AB31</f>
        <v>0</v>
      </c>
      <c r="AF31" s="157"/>
      <c r="AG31" s="190"/>
      <c r="AH31" s="157"/>
      <c r="AI31" s="157"/>
      <c r="AJ31" s="157"/>
      <c r="AK31" s="157"/>
      <c r="AL31" s="157"/>
      <c r="AM31" s="157"/>
      <c r="AN31" s="157"/>
      <c r="AO31" s="157"/>
      <c r="AP31" s="157"/>
      <c r="AQ31" s="157"/>
      <c r="AR31" s="157">
        <f>AH31*AI31+AJ31*AK31+AL31*AM31+AN31*AO31</f>
        <v>0</v>
      </c>
      <c r="AS31" s="157"/>
      <c r="AT31" s="219"/>
      <c r="AU31" s="157"/>
      <c r="AV31" s="157"/>
      <c r="AW31" s="157"/>
      <c r="AX31" s="157"/>
      <c r="AY31" s="157"/>
      <c r="AZ31" s="157"/>
      <c r="BA31" s="157"/>
      <c r="BB31" s="157"/>
      <c r="BC31" s="157"/>
      <c r="BD31" s="157"/>
      <c r="BE31" s="157">
        <f>AU31*AV31+AW31*AX31+AY31*AZ31+BA31*BB31</f>
        <v>0</v>
      </c>
      <c r="BF31" s="157"/>
      <c r="BG31" s="219"/>
      <c r="BH31" s="157"/>
      <c r="BI31" s="157"/>
      <c r="BJ31" s="157"/>
      <c r="BK31" s="157"/>
      <c r="BL31" s="157"/>
      <c r="BM31" s="157"/>
      <c r="BN31" s="157"/>
      <c r="BO31" s="157"/>
      <c r="BP31" s="157"/>
      <c r="BQ31" s="157"/>
      <c r="BR31" s="157">
        <f>BH31*BI31+BJ31*BK31+BL31*BM31+BN31*BO31</f>
        <v>0</v>
      </c>
      <c r="BS31" s="157"/>
      <c r="BT31" s="219"/>
      <c r="BU31" s="157"/>
      <c r="BV31" s="157"/>
      <c r="BW31" s="157"/>
      <c r="BX31" s="157"/>
      <c r="BY31" s="157"/>
      <c r="BZ31" s="157"/>
      <c r="CA31" s="157"/>
      <c r="CB31" s="157"/>
      <c r="CC31" s="157"/>
      <c r="CD31" s="157"/>
      <c r="CE31" s="157">
        <f>BU31*BV31+BW31*BX31+BY31*BZ31+CA31*CB31</f>
        <v>0</v>
      </c>
      <c r="CF31" s="157"/>
      <c r="CG31" s="219"/>
      <c r="CH31" s="157"/>
      <c r="CI31" s="157"/>
      <c r="CJ31" s="157"/>
      <c r="CK31" s="157"/>
      <c r="CL31" s="157"/>
      <c r="CM31" s="157"/>
      <c r="CN31" s="157"/>
      <c r="CO31" s="157"/>
      <c r="CP31" s="157"/>
      <c r="CQ31" s="157"/>
      <c r="CR31" s="157">
        <f>CH31*CI31+CJ31*CK31+CL31*CM31+CN31*CO31</f>
        <v>0</v>
      </c>
      <c r="CS31" s="157"/>
      <c r="CT31" s="191"/>
      <c r="CU31" s="157"/>
      <c r="CV31" s="157"/>
      <c r="CW31" s="157"/>
      <c r="CX31" s="157"/>
      <c r="CY31" s="157"/>
      <c r="CZ31" s="157"/>
      <c r="DA31" s="157"/>
      <c r="DB31" s="157"/>
      <c r="DC31" s="157"/>
      <c r="DD31" s="157"/>
      <c r="DE31" s="157">
        <f>CU31*CV31+CW31*CX31+CY31*CZ31+DA31*DB31</f>
        <v>0</v>
      </c>
      <c r="DF31" s="157"/>
      <c r="DG31" s="219"/>
      <c r="DH31" s="157"/>
      <c r="DI31" s="157"/>
      <c r="DJ31" s="157"/>
      <c r="DK31" s="157"/>
      <c r="DL31" s="157"/>
      <c r="DM31" s="157"/>
      <c r="DN31" s="157"/>
      <c r="DO31" s="157"/>
      <c r="DP31" s="157"/>
      <c r="DQ31" s="157"/>
      <c r="DR31" s="157">
        <f>DH31*DI31+DJ31*DK31+DL31*DM31+DN31*DO31</f>
        <v>0</v>
      </c>
      <c r="DS31" s="157"/>
      <c r="DT31" s="219"/>
      <c r="DU31" s="157"/>
      <c r="DV31" s="157"/>
      <c r="DW31" s="157"/>
      <c r="DX31" s="157"/>
      <c r="DY31" s="157"/>
      <c r="DZ31" s="157"/>
      <c r="EA31" s="157"/>
      <c r="EB31" s="157"/>
      <c r="EC31" s="157"/>
      <c r="ED31" s="157"/>
      <c r="EE31" s="157">
        <f>DU31*DV31+DW31*DX31+DY31*DZ31+EA31*EB31</f>
        <v>0</v>
      </c>
      <c r="EF31" s="157"/>
      <c r="EG31" s="219"/>
      <c r="EH31" s="157"/>
      <c r="EI31" s="157"/>
      <c r="EJ31" s="157"/>
      <c r="EK31" s="157"/>
      <c r="EL31" s="157"/>
      <c r="EM31" s="157"/>
      <c r="EN31" s="157"/>
      <c r="EO31" s="157"/>
      <c r="EP31" s="157"/>
      <c r="EQ31" s="157"/>
      <c r="ER31" s="157">
        <f>EH31*EI31+EJ31*EK31+EL31*EM31+EN31*EO31</f>
        <v>0</v>
      </c>
      <c r="ES31" s="157"/>
      <c r="ET31" s="219"/>
      <c r="EU31" s="157"/>
      <c r="EV31" s="157"/>
      <c r="EW31" s="157"/>
      <c r="EX31" s="157"/>
      <c r="EY31" s="157"/>
      <c r="EZ31" s="157"/>
      <c r="FA31" s="157"/>
      <c r="FB31" s="157"/>
      <c r="FC31" s="157"/>
      <c r="FD31" s="157"/>
      <c r="FE31" s="157">
        <f>EU31*EV31+EW31*EX31+EY31*EZ31+FA31*FB31</f>
        <v>0</v>
      </c>
      <c r="FF31" s="157"/>
      <c r="FG31" s="219"/>
      <c r="FH31" s="157"/>
      <c r="FI31" s="157"/>
      <c r="FJ31" s="157"/>
      <c r="FK31" s="157"/>
      <c r="FL31" s="157"/>
      <c r="FM31" s="157"/>
      <c r="FN31" s="157"/>
      <c r="FO31" s="157"/>
      <c r="FP31" s="157"/>
      <c r="FQ31" s="157"/>
      <c r="FR31" s="157">
        <f>FH31*FI31+FJ31*FK31+FL31*FM31+FN31*FO31</f>
        <v>0</v>
      </c>
      <c r="FS31" s="157"/>
    </row>
    <row r="32" ht="18.75" customHeight="1">
      <c r="A32" s="184"/>
      <c r="B32" s="34"/>
      <c r="C32" s="8"/>
      <c r="D32" s="34"/>
      <c r="E32" s="8"/>
      <c r="F32" s="6"/>
      <c r="G32" s="7"/>
      <c r="H32" s="8"/>
      <c r="I32" s="34"/>
      <c r="J32" s="8"/>
      <c r="K32" s="237">
        <v>1.0</v>
      </c>
      <c r="L32" s="238">
        <v>45641.0</v>
      </c>
      <c r="M32" s="6"/>
      <c r="N32" s="6"/>
      <c r="O32" s="6"/>
      <c r="P32" s="34"/>
      <c r="Q32" s="8"/>
      <c r="R32" s="8"/>
      <c r="S32" s="184"/>
      <c r="T32" s="184"/>
      <c r="U32" s="34"/>
      <c r="V32" s="34"/>
      <c r="W32" s="34"/>
      <c r="X32" s="34"/>
      <c r="Y32" s="34"/>
      <c r="Z32" s="34"/>
      <c r="AA32" s="34"/>
      <c r="AB32" s="34"/>
      <c r="AC32" s="34"/>
      <c r="AD32" s="34"/>
      <c r="AE32" s="34"/>
      <c r="AF32" s="34"/>
      <c r="AG32" s="190"/>
      <c r="AH32" s="34"/>
      <c r="AI32" s="34"/>
      <c r="AJ32" s="34"/>
      <c r="AK32" s="34"/>
      <c r="AL32" s="34"/>
      <c r="AM32" s="34"/>
      <c r="AN32" s="34"/>
      <c r="AO32" s="34"/>
      <c r="AP32" s="34"/>
      <c r="AQ32" s="34"/>
      <c r="AR32" s="34"/>
      <c r="AS32" s="34"/>
      <c r="AT32" s="220"/>
      <c r="AU32" s="34"/>
      <c r="AV32" s="34"/>
      <c r="AW32" s="34"/>
      <c r="AX32" s="34"/>
      <c r="AY32" s="34"/>
      <c r="AZ32" s="34"/>
      <c r="BA32" s="34"/>
      <c r="BB32" s="34"/>
      <c r="BC32" s="34"/>
      <c r="BD32" s="34"/>
      <c r="BE32" s="34"/>
      <c r="BF32" s="34"/>
      <c r="BG32" s="220"/>
      <c r="BH32" s="34"/>
      <c r="BI32" s="34"/>
      <c r="BJ32" s="34"/>
      <c r="BK32" s="34"/>
      <c r="BL32" s="34"/>
      <c r="BM32" s="34"/>
      <c r="BN32" s="34"/>
      <c r="BO32" s="34"/>
      <c r="BP32" s="34"/>
      <c r="BQ32" s="34"/>
      <c r="BR32" s="34"/>
      <c r="BS32" s="34"/>
      <c r="BT32" s="220"/>
      <c r="BU32" s="34"/>
      <c r="BV32" s="34"/>
      <c r="BW32" s="34"/>
      <c r="BX32" s="34"/>
      <c r="BY32" s="34"/>
      <c r="BZ32" s="34"/>
      <c r="CA32" s="34"/>
      <c r="CB32" s="34"/>
      <c r="CC32" s="34"/>
      <c r="CD32" s="34"/>
      <c r="CE32" s="34"/>
      <c r="CF32" s="34"/>
      <c r="CG32" s="220"/>
      <c r="CH32" s="34"/>
      <c r="CI32" s="34"/>
      <c r="CJ32" s="34"/>
      <c r="CK32" s="34"/>
      <c r="CL32" s="34"/>
      <c r="CM32" s="34"/>
      <c r="CN32" s="34"/>
      <c r="CO32" s="34"/>
      <c r="CP32" s="34"/>
      <c r="CQ32" s="34"/>
      <c r="CR32" s="34"/>
      <c r="CS32" s="34"/>
      <c r="CT32" s="191"/>
      <c r="CU32" s="34"/>
      <c r="CV32" s="34"/>
      <c r="CW32" s="34"/>
      <c r="CX32" s="34"/>
      <c r="CY32" s="34"/>
      <c r="CZ32" s="34"/>
      <c r="DA32" s="34"/>
      <c r="DB32" s="34"/>
      <c r="DC32" s="34"/>
      <c r="DD32" s="34"/>
      <c r="DE32" s="34"/>
      <c r="DF32" s="34"/>
      <c r="DG32" s="220"/>
      <c r="DH32" s="34"/>
      <c r="DI32" s="34"/>
      <c r="DJ32" s="34"/>
      <c r="DK32" s="34"/>
      <c r="DL32" s="34"/>
      <c r="DM32" s="34"/>
      <c r="DN32" s="34"/>
      <c r="DO32" s="34"/>
      <c r="DP32" s="34"/>
      <c r="DQ32" s="34"/>
      <c r="DR32" s="34"/>
      <c r="DS32" s="34"/>
      <c r="DT32" s="220"/>
      <c r="DU32" s="34"/>
      <c r="DV32" s="34"/>
      <c r="DW32" s="34"/>
      <c r="DX32" s="34"/>
      <c r="DY32" s="34"/>
      <c r="DZ32" s="34"/>
      <c r="EA32" s="34"/>
      <c r="EB32" s="34"/>
      <c r="EC32" s="34"/>
      <c r="ED32" s="34"/>
      <c r="EE32" s="34"/>
      <c r="EF32" s="34"/>
      <c r="EG32" s="220"/>
      <c r="EH32" s="34"/>
      <c r="EI32" s="34"/>
      <c r="EJ32" s="34"/>
      <c r="EK32" s="34"/>
      <c r="EL32" s="34"/>
      <c r="EM32" s="34"/>
      <c r="EN32" s="34"/>
      <c r="EO32" s="34"/>
      <c r="EP32" s="34"/>
      <c r="EQ32" s="34"/>
      <c r="ER32" s="34"/>
      <c r="ES32" s="34"/>
      <c r="ET32" s="220"/>
      <c r="EU32" s="34"/>
      <c r="EV32" s="34"/>
      <c r="EW32" s="34"/>
      <c r="EX32" s="34"/>
      <c r="EY32" s="34"/>
      <c r="EZ32" s="34"/>
      <c r="FA32" s="34"/>
      <c r="FB32" s="34"/>
      <c r="FC32" s="34"/>
      <c r="FD32" s="34"/>
      <c r="FE32" s="34"/>
      <c r="FF32" s="34"/>
      <c r="FG32" s="220"/>
      <c r="FH32" s="34"/>
      <c r="FI32" s="34"/>
      <c r="FJ32" s="34"/>
      <c r="FK32" s="34"/>
      <c r="FL32" s="34"/>
      <c r="FM32" s="34"/>
      <c r="FN32" s="34"/>
      <c r="FO32" s="34"/>
      <c r="FP32" s="34"/>
      <c r="FQ32" s="34"/>
      <c r="FR32" s="34"/>
      <c r="FS32" s="34"/>
    </row>
    <row r="33" ht="18.75" customHeight="1">
      <c r="A33" s="184"/>
      <c r="B33" s="221" t="str">
        <f t="array" ref="B33">IFERROR(INDEX('Exercise Log'!$C$6:$C132,MATCH($F33,'Exercise Log'!$E$6:$E132,0)))</f>
        <v>LOWER</v>
      </c>
      <c r="C33" s="208"/>
      <c r="D33" s="222" t="s">
        <v>191</v>
      </c>
      <c r="E33" s="223">
        <v>1.0</v>
      </c>
      <c r="F33" s="211" t="s">
        <v>204</v>
      </c>
      <c r="G33" s="2"/>
      <c r="H33" s="3"/>
      <c r="I33" s="224" t="str">
        <f>iferror(vlookup(F33,'Exercise Log'!E:F,2,),"")</f>
        <v>LINK</v>
      </c>
      <c r="J33" s="231"/>
      <c r="K33" s="234">
        <v>1.0</v>
      </c>
      <c r="L33" s="235">
        <v>45085.0</v>
      </c>
      <c r="M33" s="218"/>
      <c r="N33" s="218"/>
      <c r="O33" s="218"/>
      <c r="P33" s="92"/>
      <c r="Q33" s="236" t="s">
        <v>190</v>
      </c>
      <c r="R33" s="217" t="s">
        <v>189</v>
      </c>
      <c r="S33" s="184"/>
      <c r="T33" s="184"/>
      <c r="U33" s="157"/>
      <c r="V33" s="157"/>
      <c r="W33" s="157"/>
      <c r="X33" s="157"/>
      <c r="Y33" s="157"/>
      <c r="Z33" s="157"/>
      <c r="AA33" s="157"/>
      <c r="AB33" s="157"/>
      <c r="AC33" s="157"/>
      <c r="AD33" s="157"/>
      <c r="AE33" s="157">
        <f>U33*V33+W33*X33+Y33*Z33+AA33*AB33</f>
        <v>0</v>
      </c>
      <c r="AF33" s="157"/>
      <c r="AG33" s="190"/>
      <c r="AH33" s="157"/>
      <c r="AI33" s="157"/>
      <c r="AJ33" s="157"/>
      <c r="AK33" s="157"/>
      <c r="AL33" s="157"/>
      <c r="AM33" s="157"/>
      <c r="AN33" s="157"/>
      <c r="AO33" s="157"/>
      <c r="AP33" s="157"/>
      <c r="AQ33" s="157"/>
      <c r="AR33" s="157">
        <f>AH33*AI33+AJ33*AK33+AL33*AM33+AN33*AO33</f>
        <v>0</v>
      </c>
      <c r="AS33" s="157"/>
      <c r="AT33" s="220"/>
      <c r="AU33" s="157"/>
      <c r="AV33" s="157"/>
      <c r="AW33" s="157"/>
      <c r="AX33" s="157"/>
      <c r="AY33" s="157"/>
      <c r="AZ33" s="157"/>
      <c r="BA33" s="157"/>
      <c r="BB33" s="157"/>
      <c r="BC33" s="157"/>
      <c r="BD33" s="157"/>
      <c r="BE33" s="157">
        <f>AU33*AV33+AW33*AX33+AY33*AZ33+BA33*BB33</f>
        <v>0</v>
      </c>
      <c r="BF33" s="157"/>
      <c r="BG33" s="220"/>
      <c r="BH33" s="157"/>
      <c r="BI33" s="157"/>
      <c r="BJ33" s="157"/>
      <c r="BK33" s="157"/>
      <c r="BL33" s="157"/>
      <c r="BM33" s="157"/>
      <c r="BN33" s="157"/>
      <c r="BO33" s="157"/>
      <c r="BP33" s="157"/>
      <c r="BQ33" s="157"/>
      <c r="BR33" s="157">
        <f>BH33*BI33+BJ33*BK33+BL33*BM33+BN33*BO33</f>
        <v>0</v>
      </c>
      <c r="BS33" s="157"/>
      <c r="BT33" s="220"/>
      <c r="BU33" s="157"/>
      <c r="BV33" s="157"/>
      <c r="BW33" s="157"/>
      <c r="BX33" s="157"/>
      <c r="BY33" s="157"/>
      <c r="BZ33" s="157"/>
      <c r="CA33" s="157"/>
      <c r="CB33" s="157"/>
      <c r="CC33" s="157"/>
      <c r="CD33" s="157"/>
      <c r="CE33" s="157">
        <f>BU33*BV33+BW33*BX33+BY33*BZ33+CA33*CB33</f>
        <v>0</v>
      </c>
      <c r="CF33" s="157"/>
      <c r="CG33" s="220"/>
      <c r="CH33" s="157"/>
      <c r="CI33" s="157"/>
      <c r="CJ33" s="157"/>
      <c r="CK33" s="157"/>
      <c r="CL33" s="157"/>
      <c r="CM33" s="157"/>
      <c r="CN33" s="157"/>
      <c r="CO33" s="157"/>
      <c r="CP33" s="157"/>
      <c r="CQ33" s="157"/>
      <c r="CR33" s="157">
        <f>CH33*CI33+CJ33*CK33+CL33*CM33+CN33*CO33</f>
        <v>0</v>
      </c>
      <c r="CS33" s="157"/>
      <c r="CT33" s="191"/>
      <c r="CU33" s="157"/>
      <c r="CV33" s="157"/>
      <c r="CW33" s="157"/>
      <c r="CX33" s="157"/>
      <c r="CY33" s="157"/>
      <c r="CZ33" s="157"/>
      <c r="DA33" s="157"/>
      <c r="DB33" s="157"/>
      <c r="DC33" s="157"/>
      <c r="DD33" s="157"/>
      <c r="DE33" s="157">
        <f>CU33*CV33+CW33*CX33+CY33*CZ33+DA33*DB33</f>
        <v>0</v>
      </c>
      <c r="DF33" s="157"/>
      <c r="DG33" s="220"/>
      <c r="DH33" s="157"/>
      <c r="DI33" s="157"/>
      <c r="DJ33" s="157"/>
      <c r="DK33" s="157"/>
      <c r="DL33" s="157"/>
      <c r="DM33" s="157"/>
      <c r="DN33" s="157"/>
      <c r="DO33" s="157"/>
      <c r="DP33" s="157"/>
      <c r="DQ33" s="157"/>
      <c r="DR33" s="157">
        <f>DH33*DI33+DJ33*DK33+DL33*DM33+DN33*DO33</f>
        <v>0</v>
      </c>
      <c r="DS33" s="157"/>
      <c r="DT33" s="220"/>
      <c r="DU33" s="157"/>
      <c r="DV33" s="157"/>
      <c r="DW33" s="157"/>
      <c r="DX33" s="157"/>
      <c r="DY33" s="157"/>
      <c r="DZ33" s="157"/>
      <c r="EA33" s="157"/>
      <c r="EB33" s="157"/>
      <c r="EC33" s="157"/>
      <c r="ED33" s="157"/>
      <c r="EE33" s="157">
        <f>DU33*DV33+DW33*DX33+DY33*DZ33+EA33*EB33</f>
        <v>0</v>
      </c>
      <c r="EF33" s="157"/>
      <c r="EG33" s="220"/>
      <c r="EH33" s="157"/>
      <c r="EI33" s="157"/>
      <c r="EJ33" s="157"/>
      <c r="EK33" s="157"/>
      <c r="EL33" s="157"/>
      <c r="EM33" s="157"/>
      <c r="EN33" s="157"/>
      <c r="EO33" s="157"/>
      <c r="EP33" s="157"/>
      <c r="EQ33" s="157"/>
      <c r="ER33" s="157">
        <f>EH33*EI33+EJ33*EK33+EL33*EM33+EN33*EO33</f>
        <v>0</v>
      </c>
      <c r="ES33" s="157"/>
      <c r="ET33" s="220"/>
      <c r="EU33" s="157"/>
      <c r="EV33" s="157"/>
      <c r="EW33" s="157"/>
      <c r="EX33" s="157"/>
      <c r="EY33" s="157"/>
      <c r="EZ33" s="157"/>
      <c r="FA33" s="157"/>
      <c r="FB33" s="157"/>
      <c r="FC33" s="157"/>
      <c r="FD33" s="157"/>
      <c r="FE33" s="157">
        <f>EU33*EV33+EW33*EX33+EY33*EZ33+FA33*FB33</f>
        <v>0</v>
      </c>
      <c r="FF33" s="157"/>
      <c r="FG33" s="220"/>
      <c r="FH33" s="157"/>
      <c r="FI33" s="157"/>
      <c r="FJ33" s="157"/>
      <c r="FK33" s="157"/>
      <c r="FL33" s="157"/>
      <c r="FM33" s="157"/>
      <c r="FN33" s="157"/>
      <c r="FO33" s="157"/>
      <c r="FP33" s="157"/>
      <c r="FQ33" s="157"/>
      <c r="FR33" s="157">
        <f>FH33*FI33+FJ33*FK33+FL33*FM33+FN33*FO33</f>
        <v>0</v>
      </c>
      <c r="FS33" s="157"/>
    </row>
    <row r="34" ht="18.75" customHeight="1">
      <c r="A34" s="184"/>
      <c r="B34" s="34"/>
      <c r="C34" s="8"/>
      <c r="D34" s="34"/>
      <c r="E34" s="8"/>
      <c r="F34" s="6"/>
      <c r="G34" s="7"/>
      <c r="H34" s="8"/>
      <c r="I34" s="34"/>
      <c r="J34" s="8"/>
      <c r="K34" s="237">
        <v>1.0</v>
      </c>
      <c r="L34" s="238">
        <v>45181.0</v>
      </c>
      <c r="M34" s="6"/>
      <c r="N34" s="6"/>
      <c r="O34" s="6"/>
      <c r="P34" s="34"/>
      <c r="Q34" s="8"/>
      <c r="R34" s="8"/>
      <c r="S34" s="184"/>
      <c r="T34" s="184"/>
      <c r="U34" s="34"/>
      <c r="V34" s="34"/>
      <c r="W34" s="34"/>
      <c r="X34" s="34"/>
      <c r="Y34" s="34"/>
      <c r="Z34" s="34"/>
      <c r="AA34" s="34"/>
      <c r="AB34" s="34"/>
      <c r="AC34" s="34"/>
      <c r="AD34" s="34"/>
      <c r="AE34" s="34"/>
      <c r="AF34" s="34"/>
      <c r="AG34" s="190"/>
      <c r="AH34" s="34"/>
      <c r="AI34" s="34"/>
      <c r="AJ34" s="34"/>
      <c r="AK34" s="34"/>
      <c r="AL34" s="34"/>
      <c r="AM34" s="34"/>
      <c r="AN34" s="34"/>
      <c r="AO34" s="34"/>
      <c r="AP34" s="34"/>
      <c r="AQ34" s="34"/>
      <c r="AR34" s="34"/>
      <c r="AS34" s="34"/>
      <c r="AT34" s="220"/>
      <c r="AU34" s="34"/>
      <c r="AV34" s="34"/>
      <c r="AW34" s="34"/>
      <c r="AX34" s="34"/>
      <c r="AY34" s="34"/>
      <c r="AZ34" s="34"/>
      <c r="BA34" s="34"/>
      <c r="BB34" s="34"/>
      <c r="BC34" s="34"/>
      <c r="BD34" s="34"/>
      <c r="BE34" s="34"/>
      <c r="BF34" s="34"/>
      <c r="BG34" s="220"/>
      <c r="BH34" s="34"/>
      <c r="BI34" s="34"/>
      <c r="BJ34" s="34"/>
      <c r="BK34" s="34"/>
      <c r="BL34" s="34"/>
      <c r="BM34" s="34"/>
      <c r="BN34" s="34"/>
      <c r="BO34" s="34"/>
      <c r="BP34" s="34"/>
      <c r="BQ34" s="34"/>
      <c r="BR34" s="34"/>
      <c r="BS34" s="34"/>
      <c r="BT34" s="220"/>
      <c r="BU34" s="34"/>
      <c r="BV34" s="34"/>
      <c r="BW34" s="34"/>
      <c r="BX34" s="34"/>
      <c r="BY34" s="34"/>
      <c r="BZ34" s="34"/>
      <c r="CA34" s="34"/>
      <c r="CB34" s="34"/>
      <c r="CC34" s="34"/>
      <c r="CD34" s="34"/>
      <c r="CE34" s="34"/>
      <c r="CF34" s="34"/>
      <c r="CG34" s="220"/>
      <c r="CH34" s="34"/>
      <c r="CI34" s="34"/>
      <c r="CJ34" s="34"/>
      <c r="CK34" s="34"/>
      <c r="CL34" s="34"/>
      <c r="CM34" s="34"/>
      <c r="CN34" s="34"/>
      <c r="CO34" s="34"/>
      <c r="CP34" s="34"/>
      <c r="CQ34" s="34"/>
      <c r="CR34" s="34"/>
      <c r="CS34" s="34"/>
      <c r="CT34" s="191"/>
      <c r="CU34" s="34"/>
      <c r="CV34" s="34"/>
      <c r="CW34" s="34"/>
      <c r="CX34" s="34"/>
      <c r="CY34" s="34"/>
      <c r="CZ34" s="34"/>
      <c r="DA34" s="34"/>
      <c r="DB34" s="34"/>
      <c r="DC34" s="34"/>
      <c r="DD34" s="34"/>
      <c r="DE34" s="34"/>
      <c r="DF34" s="34"/>
      <c r="DG34" s="220"/>
      <c r="DH34" s="34"/>
      <c r="DI34" s="34"/>
      <c r="DJ34" s="34"/>
      <c r="DK34" s="34"/>
      <c r="DL34" s="34"/>
      <c r="DM34" s="34"/>
      <c r="DN34" s="34"/>
      <c r="DO34" s="34"/>
      <c r="DP34" s="34"/>
      <c r="DQ34" s="34"/>
      <c r="DR34" s="34"/>
      <c r="DS34" s="34"/>
      <c r="DT34" s="220"/>
      <c r="DU34" s="34"/>
      <c r="DV34" s="34"/>
      <c r="DW34" s="34"/>
      <c r="DX34" s="34"/>
      <c r="DY34" s="34"/>
      <c r="DZ34" s="34"/>
      <c r="EA34" s="34"/>
      <c r="EB34" s="34"/>
      <c r="EC34" s="34"/>
      <c r="ED34" s="34"/>
      <c r="EE34" s="34"/>
      <c r="EF34" s="34"/>
      <c r="EG34" s="220"/>
      <c r="EH34" s="34"/>
      <c r="EI34" s="34"/>
      <c r="EJ34" s="34"/>
      <c r="EK34" s="34"/>
      <c r="EL34" s="34"/>
      <c r="EM34" s="34"/>
      <c r="EN34" s="34"/>
      <c r="EO34" s="34"/>
      <c r="EP34" s="34"/>
      <c r="EQ34" s="34"/>
      <c r="ER34" s="34"/>
      <c r="ES34" s="34"/>
      <c r="ET34" s="220"/>
      <c r="EU34" s="34"/>
      <c r="EV34" s="34"/>
      <c r="EW34" s="34"/>
      <c r="EX34" s="34"/>
      <c r="EY34" s="34"/>
      <c r="EZ34" s="34"/>
      <c r="FA34" s="34"/>
      <c r="FB34" s="34"/>
      <c r="FC34" s="34"/>
      <c r="FD34" s="34"/>
      <c r="FE34" s="34"/>
      <c r="FF34" s="34"/>
      <c r="FG34" s="220"/>
      <c r="FH34" s="34"/>
      <c r="FI34" s="34"/>
      <c r="FJ34" s="34"/>
      <c r="FK34" s="34"/>
      <c r="FL34" s="34"/>
      <c r="FM34" s="34"/>
      <c r="FN34" s="34"/>
      <c r="FO34" s="34"/>
      <c r="FP34" s="34"/>
      <c r="FQ34" s="34"/>
      <c r="FR34" s="34"/>
      <c r="FS34" s="34"/>
    </row>
    <row r="35" ht="18.75" customHeight="1">
      <c r="A35" s="184"/>
      <c r="B35" s="221" t="str">
        <f t="array" ref="B35">IFERROR(INDEX('Exercise Log'!$C$6:$C132,MATCH($F35,'Exercise Log'!$E$6:$E132,0)))</f>
        <v>LOWER</v>
      </c>
      <c r="C35" s="208"/>
      <c r="D35" s="222" t="s">
        <v>71</v>
      </c>
      <c r="E35" s="223">
        <v>1.0</v>
      </c>
      <c r="F35" s="239" t="s">
        <v>205</v>
      </c>
      <c r="H35" s="5"/>
      <c r="I35" s="224" t="str">
        <f>iferror(vlookup(F35,'Exercise Log'!E:F,2,),"")</f>
        <v>LINK</v>
      </c>
      <c r="J35" s="240"/>
      <c r="K35" s="237">
        <v>1.0</v>
      </c>
      <c r="L35" s="238">
        <v>45085.0</v>
      </c>
      <c r="M35" s="218"/>
      <c r="N35" s="218"/>
      <c r="O35" s="218"/>
      <c r="P35" s="92"/>
      <c r="Q35" s="236" t="s">
        <v>190</v>
      </c>
      <c r="R35" s="217" t="s">
        <v>189</v>
      </c>
      <c r="S35" s="184"/>
      <c r="T35" s="184"/>
      <c r="U35" s="157"/>
      <c r="V35" s="157"/>
      <c r="W35" s="157"/>
      <c r="X35" s="157"/>
      <c r="Y35" s="157"/>
      <c r="Z35" s="157"/>
      <c r="AA35" s="157"/>
      <c r="AB35" s="157"/>
      <c r="AC35" s="157"/>
      <c r="AD35" s="157"/>
      <c r="AE35" s="157">
        <f>U35*V35+W35*X35+Y35*Z35+AA35*AB35</f>
        <v>0</v>
      </c>
      <c r="AF35" s="157"/>
      <c r="AG35" s="190"/>
      <c r="AH35" s="157"/>
      <c r="AI35" s="157"/>
      <c r="AJ35" s="157"/>
      <c r="AK35" s="157"/>
      <c r="AL35" s="157"/>
      <c r="AM35" s="157"/>
      <c r="AN35" s="157"/>
      <c r="AO35" s="157"/>
      <c r="AP35" s="157"/>
      <c r="AQ35" s="157"/>
      <c r="AR35" s="157">
        <f>AH35*AI35+AJ35*AK35+AL35*AM35+AN35*AO35</f>
        <v>0</v>
      </c>
      <c r="AS35" s="157"/>
      <c r="AT35" s="220"/>
      <c r="AU35" s="157"/>
      <c r="AV35" s="157"/>
      <c r="AW35" s="157"/>
      <c r="AX35" s="157"/>
      <c r="AY35" s="157"/>
      <c r="AZ35" s="157"/>
      <c r="BA35" s="157"/>
      <c r="BB35" s="157"/>
      <c r="BC35" s="157"/>
      <c r="BD35" s="157"/>
      <c r="BE35" s="157">
        <f>AU35*AV35+AW35*AX35+AY35*AZ35+BA35*BB35</f>
        <v>0</v>
      </c>
      <c r="BF35" s="157"/>
      <c r="BG35" s="220"/>
      <c r="BH35" s="157"/>
      <c r="BI35" s="157"/>
      <c r="BJ35" s="157"/>
      <c r="BK35" s="157"/>
      <c r="BL35" s="157"/>
      <c r="BM35" s="157"/>
      <c r="BN35" s="157"/>
      <c r="BO35" s="157"/>
      <c r="BP35" s="157"/>
      <c r="BQ35" s="157"/>
      <c r="BR35" s="157">
        <f>BH35*BI35+BJ35*BK35+BL35*BM35+BN35*BO35</f>
        <v>0</v>
      </c>
      <c r="BS35" s="157"/>
      <c r="BT35" s="220"/>
      <c r="BU35" s="157"/>
      <c r="BV35" s="157"/>
      <c r="BW35" s="157"/>
      <c r="BX35" s="157"/>
      <c r="BY35" s="157"/>
      <c r="BZ35" s="157"/>
      <c r="CA35" s="157"/>
      <c r="CB35" s="157"/>
      <c r="CC35" s="157"/>
      <c r="CD35" s="157"/>
      <c r="CE35" s="157">
        <f>BU35*BV35+BW35*BX35+BY35*BZ35+CA35*CB35</f>
        <v>0</v>
      </c>
      <c r="CF35" s="157"/>
      <c r="CG35" s="220"/>
      <c r="CH35" s="157"/>
      <c r="CI35" s="157"/>
      <c r="CJ35" s="157"/>
      <c r="CK35" s="157"/>
      <c r="CL35" s="157"/>
      <c r="CM35" s="157"/>
      <c r="CN35" s="157"/>
      <c r="CO35" s="157"/>
      <c r="CP35" s="157"/>
      <c r="CQ35" s="157"/>
      <c r="CR35" s="157">
        <f>CH35*CI35+CJ35*CK35+CL35*CM35+CN35*CO35</f>
        <v>0</v>
      </c>
      <c r="CS35" s="157"/>
      <c r="CT35" s="191"/>
      <c r="CU35" s="157"/>
      <c r="CV35" s="157"/>
      <c r="CW35" s="157"/>
      <c r="CX35" s="157"/>
      <c r="CY35" s="157"/>
      <c r="CZ35" s="157"/>
      <c r="DA35" s="157"/>
      <c r="DB35" s="157"/>
      <c r="DC35" s="157"/>
      <c r="DD35" s="157"/>
      <c r="DE35" s="157">
        <f>CU35*CV35+CW35*CX35+CY35*CZ35+DA35*DB35</f>
        <v>0</v>
      </c>
      <c r="DF35" s="157"/>
      <c r="DG35" s="220"/>
      <c r="DH35" s="157"/>
      <c r="DI35" s="157"/>
      <c r="DJ35" s="157"/>
      <c r="DK35" s="157"/>
      <c r="DL35" s="157"/>
      <c r="DM35" s="157"/>
      <c r="DN35" s="157"/>
      <c r="DO35" s="157"/>
      <c r="DP35" s="157"/>
      <c r="DQ35" s="157"/>
      <c r="DR35" s="157">
        <f>DH35*DI35+DJ35*DK35+DL35*DM35+DN35*DO35</f>
        <v>0</v>
      </c>
      <c r="DS35" s="157"/>
      <c r="DT35" s="220"/>
      <c r="DU35" s="157"/>
      <c r="DV35" s="157"/>
      <c r="DW35" s="157"/>
      <c r="DX35" s="157"/>
      <c r="DY35" s="157"/>
      <c r="DZ35" s="157"/>
      <c r="EA35" s="157"/>
      <c r="EB35" s="157"/>
      <c r="EC35" s="157"/>
      <c r="ED35" s="157"/>
      <c r="EE35" s="157">
        <f>DU35*DV35+DW35*DX35+DY35*DZ35+EA35*EB35</f>
        <v>0</v>
      </c>
      <c r="EF35" s="157"/>
      <c r="EG35" s="220"/>
      <c r="EH35" s="157"/>
      <c r="EI35" s="157"/>
      <c r="EJ35" s="157"/>
      <c r="EK35" s="157"/>
      <c r="EL35" s="157"/>
      <c r="EM35" s="157"/>
      <c r="EN35" s="157"/>
      <c r="EO35" s="157"/>
      <c r="EP35" s="157"/>
      <c r="EQ35" s="157"/>
      <c r="ER35" s="157">
        <f>EH35*EI35+EJ35*EK35+EL35*EM35+EN35*EO35</f>
        <v>0</v>
      </c>
      <c r="ES35" s="157"/>
      <c r="ET35" s="220"/>
      <c r="EU35" s="157"/>
      <c r="EV35" s="157"/>
      <c r="EW35" s="157"/>
      <c r="EX35" s="157"/>
      <c r="EY35" s="157"/>
      <c r="EZ35" s="157"/>
      <c r="FA35" s="157"/>
      <c r="FB35" s="157"/>
      <c r="FC35" s="157"/>
      <c r="FD35" s="157"/>
      <c r="FE35" s="157">
        <f>EU35*EV35+EW35*EX35+EY35*EZ35+FA35*FB35</f>
        <v>0</v>
      </c>
      <c r="FF35" s="157"/>
      <c r="FG35" s="220"/>
      <c r="FH35" s="157"/>
      <c r="FI35" s="157"/>
      <c r="FJ35" s="157"/>
      <c r="FK35" s="157"/>
      <c r="FL35" s="157"/>
      <c r="FM35" s="157"/>
      <c r="FN35" s="157"/>
      <c r="FO35" s="157"/>
      <c r="FP35" s="157"/>
      <c r="FQ35" s="157"/>
      <c r="FR35" s="157">
        <f>FH35*FI35+FJ35*FK35+FL35*FM35+FN35*FO35</f>
        <v>0</v>
      </c>
      <c r="FS35" s="157"/>
    </row>
    <row r="36" ht="18.75" customHeight="1">
      <c r="A36" s="184"/>
      <c r="B36" s="34"/>
      <c r="C36" s="8"/>
      <c r="D36" s="34"/>
      <c r="E36" s="8"/>
      <c r="F36" s="6"/>
      <c r="G36" s="7"/>
      <c r="H36" s="8"/>
      <c r="I36" s="34"/>
      <c r="J36" s="8"/>
      <c r="K36" s="241">
        <v>1.0</v>
      </c>
      <c r="L36" s="242">
        <v>45577.0</v>
      </c>
      <c r="M36" s="6"/>
      <c r="N36" s="6"/>
      <c r="O36" s="6"/>
      <c r="P36" s="34"/>
      <c r="Q36" s="8"/>
      <c r="R36" s="8"/>
      <c r="S36" s="184"/>
      <c r="T36" s="184"/>
      <c r="U36" s="34"/>
      <c r="V36" s="34"/>
      <c r="W36" s="34"/>
      <c r="X36" s="34"/>
      <c r="Y36" s="34"/>
      <c r="Z36" s="34"/>
      <c r="AA36" s="34"/>
      <c r="AB36" s="34"/>
      <c r="AC36" s="34"/>
      <c r="AD36" s="34"/>
      <c r="AE36" s="34"/>
      <c r="AF36" s="34"/>
      <c r="AG36" s="190"/>
      <c r="AH36" s="34"/>
      <c r="AI36" s="34"/>
      <c r="AJ36" s="34"/>
      <c r="AK36" s="34"/>
      <c r="AL36" s="34"/>
      <c r="AM36" s="34"/>
      <c r="AN36" s="34"/>
      <c r="AO36" s="34"/>
      <c r="AP36" s="34"/>
      <c r="AQ36" s="34"/>
      <c r="AR36" s="34"/>
      <c r="AS36" s="34"/>
      <c r="AT36" s="220"/>
      <c r="AU36" s="34"/>
      <c r="AV36" s="34"/>
      <c r="AW36" s="34"/>
      <c r="AX36" s="34"/>
      <c r="AY36" s="34"/>
      <c r="AZ36" s="34"/>
      <c r="BA36" s="34"/>
      <c r="BB36" s="34"/>
      <c r="BC36" s="34"/>
      <c r="BD36" s="34"/>
      <c r="BE36" s="34"/>
      <c r="BF36" s="34"/>
      <c r="BG36" s="220"/>
      <c r="BH36" s="34"/>
      <c r="BI36" s="34"/>
      <c r="BJ36" s="34"/>
      <c r="BK36" s="34"/>
      <c r="BL36" s="34"/>
      <c r="BM36" s="34"/>
      <c r="BN36" s="34"/>
      <c r="BO36" s="34"/>
      <c r="BP36" s="34"/>
      <c r="BQ36" s="34"/>
      <c r="BR36" s="34"/>
      <c r="BS36" s="34"/>
      <c r="BT36" s="220"/>
      <c r="BU36" s="34"/>
      <c r="BV36" s="34"/>
      <c r="BW36" s="34"/>
      <c r="BX36" s="34"/>
      <c r="BY36" s="34"/>
      <c r="BZ36" s="34"/>
      <c r="CA36" s="34"/>
      <c r="CB36" s="34"/>
      <c r="CC36" s="34"/>
      <c r="CD36" s="34"/>
      <c r="CE36" s="34"/>
      <c r="CF36" s="34"/>
      <c r="CG36" s="220"/>
      <c r="CH36" s="34"/>
      <c r="CI36" s="34"/>
      <c r="CJ36" s="34"/>
      <c r="CK36" s="34"/>
      <c r="CL36" s="34"/>
      <c r="CM36" s="34"/>
      <c r="CN36" s="34"/>
      <c r="CO36" s="34"/>
      <c r="CP36" s="34"/>
      <c r="CQ36" s="34"/>
      <c r="CR36" s="34"/>
      <c r="CS36" s="34"/>
      <c r="CT36" s="191"/>
      <c r="CU36" s="34"/>
      <c r="CV36" s="34"/>
      <c r="CW36" s="34"/>
      <c r="CX36" s="34"/>
      <c r="CY36" s="34"/>
      <c r="CZ36" s="34"/>
      <c r="DA36" s="34"/>
      <c r="DB36" s="34"/>
      <c r="DC36" s="34"/>
      <c r="DD36" s="34"/>
      <c r="DE36" s="34"/>
      <c r="DF36" s="34"/>
      <c r="DG36" s="220"/>
      <c r="DH36" s="34"/>
      <c r="DI36" s="34"/>
      <c r="DJ36" s="34"/>
      <c r="DK36" s="34"/>
      <c r="DL36" s="34"/>
      <c r="DM36" s="34"/>
      <c r="DN36" s="34"/>
      <c r="DO36" s="34"/>
      <c r="DP36" s="34"/>
      <c r="DQ36" s="34"/>
      <c r="DR36" s="34"/>
      <c r="DS36" s="34"/>
      <c r="DT36" s="220"/>
      <c r="DU36" s="34"/>
      <c r="DV36" s="34"/>
      <c r="DW36" s="34"/>
      <c r="DX36" s="34"/>
      <c r="DY36" s="34"/>
      <c r="DZ36" s="34"/>
      <c r="EA36" s="34"/>
      <c r="EB36" s="34"/>
      <c r="EC36" s="34"/>
      <c r="ED36" s="34"/>
      <c r="EE36" s="34"/>
      <c r="EF36" s="34"/>
      <c r="EG36" s="220"/>
      <c r="EH36" s="34"/>
      <c r="EI36" s="34"/>
      <c r="EJ36" s="34"/>
      <c r="EK36" s="34"/>
      <c r="EL36" s="34"/>
      <c r="EM36" s="34"/>
      <c r="EN36" s="34"/>
      <c r="EO36" s="34"/>
      <c r="EP36" s="34"/>
      <c r="EQ36" s="34"/>
      <c r="ER36" s="34"/>
      <c r="ES36" s="34"/>
      <c r="ET36" s="220"/>
      <c r="EU36" s="34"/>
      <c r="EV36" s="34"/>
      <c r="EW36" s="34"/>
      <c r="EX36" s="34"/>
      <c r="EY36" s="34"/>
      <c r="EZ36" s="34"/>
      <c r="FA36" s="34"/>
      <c r="FB36" s="34"/>
      <c r="FC36" s="34"/>
      <c r="FD36" s="34"/>
      <c r="FE36" s="34"/>
      <c r="FF36" s="34"/>
      <c r="FG36" s="220"/>
      <c r="FH36" s="34"/>
      <c r="FI36" s="34"/>
      <c r="FJ36" s="34"/>
      <c r="FK36" s="34"/>
      <c r="FL36" s="34"/>
      <c r="FM36" s="34"/>
      <c r="FN36" s="34"/>
      <c r="FO36" s="34"/>
      <c r="FP36" s="34"/>
      <c r="FQ36" s="34"/>
      <c r="FR36" s="34"/>
      <c r="FS36" s="34"/>
    </row>
    <row r="37" ht="18.75" customHeight="1">
      <c r="A37" s="184"/>
      <c r="B37" s="221" t="str">
        <f t="array" ref="B37">IFERROR(INDEX('Exercise Log'!$C$6:$C132,MATCH($F37,'Exercise Log'!$E$6:$E132,0)))</f>
        <v>LOWER</v>
      </c>
      <c r="C37" s="208"/>
      <c r="D37" s="222" t="s">
        <v>194</v>
      </c>
      <c r="E37" s="223">
        <v>1.0</v>
      </c>
      <c r="F37" s="239" t="s">
        <v>206</v>
      </c>
      <c r="H37" s="5"/>
      <c r="I37" s="224" t="str">
        <f>iferror(vlookup(F37,'Exercise Log'!E:F,2,),"")</f>
        <v>LINK</v>
      </c>
      <c r="J37" s="240"/>
      <c r="K37" s="237">
        <v>2.0</v>
      </c>
      <c r="L37" s="238">
        <v>45275.0</v>
      </c>
      <c r="M37" s="218"/>
      <c r="N37" s="218"/>
      <c r="O37" s="218"/>
      <c r="P37" s="92"/>
      <c r="Q37" s="236" t="s">
        <v>190</v>
      </c>
      <c r="R37" s="217" t="s">
        <v>189</v>
      </c>
      <c r="S37" s="184"/>
      <c r="T37" s="184"/>
      <c r="U37" s="157"/>
      <c r="V37" s="157"/>
      <c r="W37" s="157"/>
      <c r="X37" s="157"/>
      <c r="Y37" s="157"/>
      <c r="Z37" s="157"/>
      <c r="AA37" s="157"/>
      <c r="AB37" s="157"/>
      <c r="AC37" s="157"/>
      <c r="AD37" s="157"/>
      <c r="AE37" s="157">
        <f>U37*V37+W37*X37+Y37*Z37+AA37*AB37</f>
        <v>0</v>
      </c>
      <c r="AF37" s="157"/>
      <c r="AG37" s="190"/>
      <c r="AH37" s="157"/>
      <c r="AI37" s="157"/>
      <c r="AJ37" s="157"/>
      <c r="AK37" s="157"/>
      <c r="AL37" s="157"/>
      <c r="AM37" s="157"/>
      <c r="AN37" s="157"/>
      <c r="AO37" s="157"/>
      <c r="AP37" s="157"/>
      <c r="AQ37" s="157"/>
      <c r="AR37" s="157">
        <f>AH37*AI37+AJ37*AK37+AL37*AM37+AN37*AO37</f>
        <v>0</v>
      </c>
      <c r="AS37" s="157"/>
      <c r="AT37" s="220"/>
      <c r="AU37" s="157"/>
      <c r="AV37" s="157"/>
      <c r="AW37" s="157"/>
      <c r="AX37" s="157"/>
      <c r="AY37" s="157"/>
      <c r="AZ37" s="157"/>
      <c r="BA37" s="157"/>
      <c r="BB37" s="157"/>
      <c r="BC37" s="157"/>
      <c r="BD37" s="157"/>
      <c r="BE37" s="157">
        <f>AU37*AV37+AW37*AX37+AY37*AZ37+BA37*BB37</f>
        <v>0</v>
      </c>
      <c r="BF37" s="157"/>
      <c r="BG37" s="220"/>
      <c r="BH37" s="157"/>
      <c r="BI37" s="157"/>
      <c r="BJ37" s="157"/>
      <c r="BK37" s="157"/>
      <c r="BL37" s="157"/>
      <c r="BM37" s="157"/>
      <c r="BN37" s="157"/>
      <c r="BO37" s="157"/>
      <c r="BP37" s="157"/>
      <c r="BQ37" s="157"/>
      <c r="BR37" s="157">
        <f>BH37*BI37+BJ37*BK37+BL37*BM37+BN37*BO37</f>
        <v>0</v>
      </c>
      <c r="BS37" s="157"/>
      <c r="BT37" s="220"/>
      <c r="BU37" s="157"/>
      <c r="BV37" s="157"/>
      <c r="BW37" s="157"/>
      <c r="BX37" s="157"/>
      <c r="BY37" s="157"/>
      <c r="BZ37" s="157"/>
      <c r="CA37" s="157"/>
      <c r="CB37" s="157"/>
      <c r="CC37" s="157"/>
      <c r="CD37" s="157"/>
      <c r="CE37" s="157">
        <f>BU37*BV37+BW37*BX37+BY37*BZ37+CA37*CB37</f>
        <v>0</v>
      </c>
      <c r="CF37" s="157"/>
      <c r="CG37" s="220"/>
      <c r="CH37" s="157"/>
      <c r="CI37" s="157"/>
      <c r="CJ37" s="157"/>
      <c r="CK37" s="157"/>
      <c r="CL37" s="157"/>
      <c r="CM37" s="157"/>
      <c r="CN37" s="157"/>
      <c r="CO37" s="157"/>
      <c r="CP37" s="157"/>
      <c r="CQ37" s="157"/>
      <c r="CR37" s="157">
        <f>CH37*CI37+CJ37*CK37+CL37*CM37+CN37*CO37</f>
        <v>0</v>
      </c>
      <c r="CS37" s="157"/>
      <c r="CT37" s="191"/>
      <c r="CU37" s="157"/>
      <c r="CV37" s="157"/>
      <c r="CW37" s="157"/>
      <c r="CX37" s="157"/>
      <c r="CY37" s="157"/>
      <c r="CZ37" s="157"/>
      <c r="DA37" s="157"/>
      <c r="DB37" s="157"/>
      <c r="DC37" s="157"/>
      <c r="DD37" s="157"/>
      <c r="DE37" s="157">
        <f>CU37*CV37+CW37*CX37+CY37*CZ37+DA37*DB37</f>
        <v>0</v>
      </c>
      <c r="DF37" s="157"/>
      <c r="DG37" s="220"/>
      <c r="DH37" s="157"/>
      <c r="DI37" s="157"/>
      <c r="DJ37" s="157"/>
      <c r="DK37" s="157"/>
      <c r="DL37" s="157"/>
      <c r="DM37" s="157"/>
      <c r="DN37" s="157"/>
      <c r="DO37" s="157"/>
      <c r="DP37" s="157"/>
      <c r="DQ37" s="157"/>
      <c r="DR37" s="157">
        <f>DH37*DI37+DJ37*DK37+DL37*DM37+DN37*DO37</f>
        <v>0</v>
      </c>
      <c r="DS37" s="157"/>
      <c r="DT37" s="220"/>
      <c r="DU37" s="157"/>
      <c r="DV37" s="157"/>
      <c r="DW37" s="157"/>
      <c r="DX37" s="157"/>
      <c r="DY37" s="157"/>
      <c r="DZ37" s="157"/>
      <c r="EA37" s="157"/>
      <c r="EB37" s="157"/>
      <c r="EC37" s="157"/>
      <c r="ED37" s="157"/>
      <c r="EE37" s="157">
        <f>DU37*DV37+DW37*DX37+DY37*DZ37+EA37*EB37</f>
        <v>0</v>
      </c>
      <c r="EF37" s="157"/>
      <c r="EG37" s="220"/>
      <c r="EH37" s="157"/>
      <c r="EI37" s="157"/>
      <c r="EJ37" s="157"/>
      <c r="EK37" s="157"/>
      <c r="EL37" s="157"/>
      <c r="EM37" s="157"/>
      <c r="EN37" s="157"/>
      <c r="EO37" s="157"/>
      <c r="EP37" s="157"/>
      <c r="EQ37" s="157"/>
      <c r="ER37" s="157">
        <f>EH37*EI37+EJ37*EK37+EL37*EM37+EN37*EO37</f>
        <v>0</v>
      </c>
      <c r="ES37" s="157"/>
      <c r="ET37" s="220"/>
      <c r="EU37" s="157"/>
      <c r="EV37" s="157"/>
      <c r="EW37" s="157"/>
      <c r="EX37" s="157"/>
      <c r="EY37" s="157"/>
      <c r="EZ37" s="157"/>
      <c r="FA37" s="157"/>
      <c r="FB37" s="157"/>
      <c r="FC37" s="157"/>
      <c r="FD37" s="157"/>
      <c r="FE37" s="157">
        <f>EU37*EV37+EW37*EX37+EY37*EZ37+FA37*FB37</f>
        <v>0</v>
      </c>
      <c r="FF37" s="157"/>
      <c r="FG37" s="220"/>
      <c r="FH37" s="157"/>
      <c r="FI37" s="157"/>
      <c r="FJ37" s="157"/>
      <c r="FK37" s="157"/>
      <c r="FL37" s="157"/>
      <c r="FM37" s="157"/>
      <c r="FN37" s="157"/>
      <c r="FO37" s="157"/>
      <c r="FP37" s="157"/>
      <c r="FQ37" s="157"/>
      <c r="FR37" s="157">
        <f>FH37*FI37+FJ37*FK37+FL37*FM37+FN37*FO37</f>
        <v>0</v>
      </c>
      <c r="FS37" s="157"/>
    </row>
    <row r="38" ht="18.75" customHeight="1">
      <c r="A38" s="184"/>
      <c r="B38" s="34"/>
      <c r="C38" s="8"/>
      <c r="D38" s="34"/>
      <c r="E38" s="8"/>
      <c r="F38" s="6"/>
      <c r="G38" s="7"/>
      <c r="H38" s="8"/>
      <c r="I38" s="34"/>
      <c r="J38" s="8"/>
      <c r="K38" s="243"/>
      <c r="L38" s="243"/>
      <c r="M38" s="6"/>
      <c r="N38" s="6"/>
      <c r="O38" s="6"/>
      <c r="P38" s="34"/>
      <c r="Q38" s="8"/>
      <c r="R38" s="8"/>
      <c r="S38" s="184"/>
      <c r="T38" s="184"/>
      <c r="U38" s="34"/>
      <c r="V38" s="34"/>
      <c r="W38" s="34"/>
      <c r="X38" s="34"/>
      <c r="Y38" s="34"/>
      <c r="Z38" s="34"/>
      <c r="AA38" s="34"/>
      <c r="AB38" s="34"/>
      <c r="AC38" s="34"/>
      <c r="AD38" s="34"/>
      <c r="AE38" s="34"/>
      <c r="AF38" s="34"/>
      <c r="AG38" s="190"/>
      <c r="AH38" s="34"/>
      <c r="AI38" s="34"/>
      <c r="AJ38" s="34"/>
      <c r="AK38" s="34"/>
      <c r="AL38" s="34"/>
      <c r="AM38" s="34"/>
      <c r="AN38" s="34"/>
      <c r="AO38" s="34"/>
      <c r="AP38" s="34"/>
      <c r="AQ38" s="34"/>
      <c r="AR38" s="34"/>
      <c r="AS38" s="34"/>
      <c r="AT38" s="220"/>
      <c r="AU38" s="34"/>
      <c r="AV38" s="34"/>
      <c r="AW38" s="34"/>
      <c r="AX38" s="34"/>
      <c r="AY38" s="34"/>
      <c r="AZ38" s="34"/>
      <c r="BA38" s="34"/>
      <c r="BB38" s="34"/>
      <c r="BC38" s="34"/>
      <c r="BD38" s="34"/>
      <c r="BE38" s="34"/>
      <c r="BF38" s="34"/>
      <c r="BG38" s="220"/>
      <c r="BH38" s="34"/>
      <c r="BI38" s="34"/>
      <c r="BJ38" s="34"/>
      <c r="BK38" s="34"/>
      <c r="BL38" s="34"/>
      <c r="BM38" s="34"/>
      <c r="BN38" s="34"/>
      <c r="BO38" s="34"/>
      <c r="BP38" s="34"/>
      <c r="BQ38" s="34"/>
      <c r="BR38" s="34"/>
      <c r="BS38" s="34"/>
      <c r="BT38" s="220"/>
      <c r="BU38" s="34"/>
      <c r="BV38" s="34"/>
      <c r="BW38" s="34"/>
      <c r="BX38" s="34"/>
      <c r="BY38" s="34"/>
      <c r="BZ38" s="34"/>
      <c r="CA38" s="34"/>
      <c r="CB38" s="34"/>
      <c r="CC38" s="34"/>
      <c r="CD38" s="34"/>
      <c r="CE38" s="34"/>
      <c r="CF38" s="34"/>
      <c r="CG38" s="220"/>
      <c r="CH38" s="34"/>
      <c r="CI38" s="34"/>
      <c r="CJ38" s="34"/>
      <c r="CK38" s="34"/>
      <c r="CL38" s="34"/>
      <c r="CM38" s="34"/>
      <c r="CN38" s="34"/>
      <c r="CO38" s="34"/>
      <c r="CP38" s="34"/>
      <c r="CQ38" s="34"/>
      <c r="CR38" s="34"/>
      <c r="CS38" s="34"/>
      <c r="CT38" s="191"/>
      <c r="CU38" s="34"/>
      <c r="CV38" s="34"/>
      <c r="CW38" s="34"/>
      <c r="CX38" s="34"/>
      <c r="CY38" s="34"/>
      <c r="CZ38" s="34"/>
      <c r="DA38" s="34"/>
      <c r="DB38" s="34"/>
      <c r="DC38" s="34"/>
      <c r="DD38" s="34"/>
      <c r="DE38" s="34"/>
      <c r="DF38" s="34"/>
      <c r="DG38" s="220"/>
      <c r="DH38" s="34"/>
      <c r="DI38" s="34"/>
      <c r="DJ38" s="34"/>
      <c r="DK38" s="34"/>
      <c r="DL38" s="34"/>
      <c r="DM38" s="34"/>
      <c r="DN38" s="34"/>
      <c r="DO38" s="34"/>
      <c r="DP38" s="34"/>
      <c r="DQ38" s="34"/>
      <c r="DR38" s="34"/>
      <c r="DS38" s="34"/>
      <c r="DT38" s="220"/>
      <c r="DU38" s="34"/>
      <c r="DV38" s="34"/>
      <c r="DW38" s="34"/>
      <c r="DX38" s="34"/>
      <c r="DY38" s="34"/>
      <c r="DZ38" s="34"/>
      <c r="EA38" s="34"/>
      <c r="EB38" s="34"/>
      <c r="EC38" s="34"/>
      <c r="ED38" s="34"/>
      <c r="EE38" s="34"/>
      <c r="EF38" s="34"/>
      <c r="EG38" s="220"/>
      <c r="EH38" s="34"/>
      <c r="EI38" s="34"/>
      <c r="EJ38" s="34"/>
      <c r="EK38" s="34"/>
      <c r="EL38" s="34"/>
      <c r="EM38" s="34"/>
      <c r="EN38" s="34"/>
      <c r="EO38" s="34"/>
      <c r="EP38" s="34"/>
      <c r="EQ38" s="34"/>
      <c r="ER38" s="34"/>
      <c r="ES38" s="34"/>
      <c r="ET38" s="220"/>
      <c r="EU38" s="34"/>
      <c r="EV38" s="34"/>
      <c r="EW38" s="34"/>
      <c r="EX38" s="34"/>
      <c r="EY38" s="34"/>
      <c r="EZ38" s="34"/>
      <c r="FA38" s="34"/>
      <c r="FB38" s="34"/>
      <c r="FC38" s="34"/>
      <c r="FD38" s="34"/>
      <c r="FE38" s="34"/>
      <c r="FF38" s="34"/>
      <c r="FG38" s="220"/>
      <c r="FH38" s="34"/>
      <c r="FI38" s="34"/>
      <c r="FJ38" s="34"/>
      <c r="FK38" s="34"/>
      <c r="FL38" s="34"/>
      <c r="FM38" s="34"/>
      <c r="FN38" s="34"/>
      <c r="FO38" s="34"/>
      <c r="FP38" s="34"/>
      <c r="FQ38" s="34"/>
      <c r="FR38" s="34"/>
      <c r="FS38" s="34"/>
    </row>
    <row r="39" ht="18.75" customHeight="1">
      <c r="A39" s="184"/>
      <c r="B39" s="207" t="str">
        <f t="array" ref="B39">IFERROR(INDEX('Exercise Log'!$C$6:$C132,MATCH($F39,'Exercise Log'!$E$6:$E132,0)))</f>
        <v/>
      </c>
      <c r="C39" s="208"/>
      <c r="D39" s="222" t="s">
        <v>197</v>
      </c>
      <c r="E39" s="223">
        <v>1.0</v>
      </c>
      <c r="F39" s="239" t="s">
        <v>207</v>
      </c>
      <c r="H39" s="5"/>
      <c r="I39" s="228" t="str">
        <f>iferror(vlookup(F39,'Exercise Log'!E:F,2,),"")</f>
        <v/>
      </c>
      <c r="J39" s="240"/>
      <c r="K39" s="237">
        <v>3.0</v>
      </c>
      <c r="L39" s="238" t="s">
        <v>208</v>
      </c>
      <c r="M39" s="218"/>
      <c r="N39" s="218"/>
      <c r="O39" s="218"/>
      <c r="P39" s="92"/>
      <c r="Q39" s="236" t="s">
        <v>190</v>
      </c>
      <c r="R39" s="217" t="s">
        <v>189</v>
      </c>
      <c r="S39" s="184"/>
      <c r="T39" s="184"/>
      <c r="U39" s="157"/>
      <c r="V39" s="157"/>
      <c r="W39" s="157"/>
      <c r="X39" s="157"/>
      <c r="Y39" s="157"/>
      <c r="Z39" s="157"/>
      <c r="AA39" s="157"/>
      <c r="AB39" s="157"/>
      <c r="AC39" s="157"/>
      <c r="AD39" s="157"/>
      <c r="AE39" s="157">
        <f>U39*V39+W39*X39+Y39*Z39+AA39*AB39</f>
        <v>0</v>
      </c>
      <c r="AF39" s="157"/>
      <c r="AG39" s="190"/>
      <c r="AH39" s="157"/>
      <c r="AI39" s="157"/>
      <c r="AJ39" s="157"/>
      <c r="AK39" s="157"/>
      <c r="AL39" s="157"/>
      <c r="AM39" s="157"/>
      <c r="AN39" s="157"/>
      <c r="AO39" s="157"/>
      <c r="AP39" s="157"/>
      <c r="AQ39" s="157"/>
      <c r="AR39" s="157">
        <f>AH39*AI39+AJ39*AK39+AL39*AM39+AN39*AO39</f>
        <v>0</v>
      </c>
      <c r="AS39" s="157"/>
      <c r="AT39" s="220"/>
      <c r="AU39" s="157"/>
      <c r="AV39" s="157"/>
      <c r="AW39" s="157"/>
      <c r="AX39" s="157"/>
      <c r="AY39" s="157"/>
      <c r="AZ39" s="157"/>
      <c r="BA39" s="157"/>
      <c r="BB39" s="157"/>
      <c r="BC39" s="157"/>
      <c r="BD39" s="157"/>
      <c r="BE39" s="157">
        <f>AU39*AV39+AW39*AX39+AY39*AZ39+BA39*BB39</f>
        <v>0</v>
      </c>
      <c r="BF39" s="157"/>
      <c r="BG39" s="220"/>
      <c r="BH39" s="157"/>
      <c r="BI39" s="157"/>
      <c r="BJ39" s="157"/>
      <c r="BK39" s="157"/>
      <c r="BL39" s="157"/>
      <c r="BM39" s="157"/>
      <c r="BN39" s="157"/>
      <c r="BO39" s="157"/>
      <c r="BP39" s="157"/>
      <c r="BQ39" s="157"/>
      <c r="BR39" s="157">
        <f>BH39*BI39+BJ39*BK39+BL39*BM39+BN39*BO39</f>
        <v>0</v>
      </c>
      <c r="BS39" s="157"/>
      <c r="BT39" s="220"/>
      <c r="BU39" s="157"/>
      <c r="BV39" s="157"/>
      <c r="BW39" s="157"/>
      <c r="BX39" s="157"/>
      <c r="BY39" s="157"/>
      <c r="BZ39" s="157"/>
      <c r="CA39" s="157"/>
      <c r="CB39" s="157"/>
      <c r="CC39" s="157"/>
      <c r="CD39" s="157"/>
      <c r="CE39" s="157">
        <f>BU39*BV39+BW39*BX39+BY39*BZ39+CA39*CB39</f>
        <v>0</v>
      </c>
      <c r="CF39" s="157"/>
      <c r="CG39" s="220"/>
      <c r="CH39" s="157"/>
      <c r="CI39" s="157"/>
      <c r="CJ39" s="157"/>
      <c r="CK39" s="157"/>
      <c r="CL39" s="157"/>
      <c r="CM39" s="157"/>
      <c r="CN39" s="157"/>
      <c r="CO39" s="157"/>
      <c r="CP39" s="157"/>
      <c r="CQ39" s="157"/>
      <c r="CR39" s="157">
        <f>CH39*CI39+CJ39*CK39+CL39*CM39+CN39*CO39</f>
        <v>0</v>
      </c>
      <c r="CS39" s="157"/>
      <c r="CT39" s="191"/>
      <c r="CU39" s="157"/>
      <c r="CV39" s="157"/>
      <c r="CW39" s="157"/>
      <c r="CX39" s="157"/>
      <c r="CY39" s="157"/>
      <c r="CZ39" s="157"/>
      <c r="DA39" s="157"/>
      <c r="DB39" s="157"/>
      <c r="DC39" s="157"/>
      <c r="DD39" s="157"/>
      <c r="DE39" s="157">
        <f>CU39*CV39+CW39*CX39+CY39*CZ39+DA39*DB39</f>
        <v>0</v>
      </c>
      <c r="DF39" s="157"/>
      <c r="DG39" s="220"/>
      <c r="DH39" s="157"/>
      <c r="DI39" s="157"/>
      <c r="DJ39" s="157"/>
      <c r="DK39" s="157"/>
      <c r="DL39" s="157"/>
      <c r="DM39" s="157"/>
      <c r="DN39" s="157"/>
      <c r="DO39" s="157"/>
      <c r="DP39" s="157"/>
      <c r="DQ39" s="157"/>
      <c r="DR39" s="157">
        <f>DH39*DI39+DJ39*DK39+DL39*DM39+DN39*DO39</f>
        <v>0</v>
      </c>
      <c r="DS39" s="157"/>
      <c r="DT39" s="220"/>
      <c r="DU39" s="157"/>
      <c r="DV39" s="157"/>
      <c r="DW39" s="157"/>
      <c r="DX39" s="157"/>
      <c r="DY39" s="157"/>
      <c r="DZ39" s="157"/>
      <c r="EA39" s="157"/>
      <c r="EB39" s="157"/>
      <c r="EC39" s="157"/>
      <c r="ED39" s="157"/>
      <c r="EE39" s="157">
        <f>DU39*DV39+DW39*DX39+DY39*DZ39+EA39*EB39</f>
        <v>0</v>
      </c>
      <c r="EF39" s="157"/>
      <c r="EG39" s="220"/>
      <c r="EH39" s="157"/>
      <c r="EI39" s="157"/>
      <c r="EJ39" s="157"/>
      <c r="EK39" s="157"/>
      <c r="EL39" s="157"/>
      <c r="EM39" s="157"/>
      <c r="EN39" s="157"/>
      <c r="EO39" s="157"/>
      <c r="EP39" s="157"/>
      <c r="EQ39" s="157"/>
      <c r="ER39" s="157">
        <f>EH39*EI39+EJ39*EK39+EL39*EM39+EN39*EO39</f>
        <v>0</v>
      </c>
      <c r="ES39" s="157"/>
      <c r="ET39" s="220"/>
      <c r="EU39" s="157"/>
      <c r="EV39" s="157"/>
      <c r="EW39" s="157"/>
      <c r="EX39" s="157"/>
      <c r="EY39" s="157"/>
      <c r="EZ39" s="157"/>
      <c r="FA39" s="157"/>
      <c r="FB39" s="157"/>
      <c r="FC39" s="157"/>
      <c r="FD39" s="157"/>
      <c r="FE39" s="157">
        <f>EU39*EV39+EW39*EX39+EY39*EZ39+FA39*FB39</f>
        <v>0</v>
      </c>
      <c r="FF39" s="157"/>
      <c r="FG39" s="220"/>
      <c r="FH39" s="157"/>
      <c r="FI39" s="157"/>
      <c r="FJ39" s="157"/>
      <c r="FK39" s="157"/>
      <c r="FL39" s="157"/>
      <c r="FM39" s="157"/>
      <c r="FN39" s="157"/>
      <c r="FO39" s="157"/>
      <c r="FP39" s="157"/>
      <c r="FQ39" s="157"/>
      <c r="FR39" s="157">
        <f>FH39*FI39+FJ39*FK39+FL39*FM39+FN39*FO39</f>
        <v>0</v>
      </c>
      <c r="FS39" s="157"/>
    </row>
    <row r="40" ht="18.75" customHeight="1">
      <c r="A40" s="184"/>
      <c r="B40" s="34"/>
      <c r="C40" s="8"/>
      <c r="D40" s="34"/>
      <c r="E40" s="8"/>
      <c r="F40" s="6"/>
      <c r="G40" s="7"/>
      <c r="H40" s="8"/>
      <c r="I40" s="34"/>
      <c r="J40" s="8"/>
      <c r="K40" s="243"/>
      <c r="L40" s="243"/>
      <c r="M40" s="6"/>
      <c r="N40" s="6"/>
      <c r="O40" s="6"/>
      <c r="P40" s="34"/>
      <c r="Q40" s="8"/>
      <c r="R40" s="8"/>
      <c r="S40" s="184"/>
      <c r="T40" s="184"/>
      <c r="U40" s="34"/>
      <c r="V40" s="34"/>
      <c r="W40" s="34"/>
      <c r="X40" s="34"/>
      <c r="Y40" s="34"/>
      <c r="Z40" s="34"/>
      <c r="AA40" s="34"/>
      <c r="AB40" s="34"/>
      <c r="AC40" s="34"/>
      <c r="AD40" s="34"/>
      <c r="AE40" s="34"/>
      <c r="AF40" s="34"/>
      <c r="AG40" s="190"/>
      <c r="AH40" s="34"/>
      <c r="AI40" s="34"/>
      <c r="AJ40" s="34"/>
      <c r="AK40" s="34"/>
      <c r="AL40" s="34"/>
      <c r="AM40" s="34"/>
      <c r="AN40" s="34"/>
      <c r="AO40" s="34"/>
      <c r="AP40" s="34"/>
      <c r="AQ40" s="34"/>
      <c r="AR40" s="34"/>
      <c r="AS40" s="34"/>
      <c r="AT40" s="220"/>
      <c r="AU40" s="34"/>
      <c r="AV40" s="34"/>
      <c r="AW40" s="34"/>
      <c r="AX40" s="34"/>
      <c r="AY40" s="34"/>
      <c r="AZ40" s="34"/>
      <c r="BA40" s="34"/>
      <c r="BB40" s="34"/>
      <c r="BC40" s="34"/>
      <c r="BD40" s="34"/>
      <c r="BE40" s="34"/>
      <c r="BF40" s="34"/>
      <c r="BG40" s="220"/>
      <c r="BH40" s="34"/>
      <c r="BI40" s="34"/>
      <c r="BJ40" s="34"/>
      <c r="BK40" s="34"/>
      <c r="BL40" s="34"/>
      <c r="BM40" s="34"/>
      <c r="BN40" s="34"/>
      <c r="BO40" s="34"/>
      <c r="BP40" s="34"/>
      <c r="BQ40" s="34"/>
      <c r="BR40" s="34"/>
      <c r="BS40" s="34"/>
      <c r="BT40" s="220"/>
      <c r="BU40" s="34"/>
      <c r="BV40" s="34"/>
      <c r="BW40" s="34"/>
      <c r="BX40" s="34"/>
      <c r="BY40" s="34"/>
      <c r="BZ40" s="34"/>
      <c r="CA40" s="34"/>
      <c r="CB40" s="34"/>
      <c r="CC40" s="34"/>
      <c r="CD40" s="34"/>
      <c r="CE40" s="34"/>
      <c r="CF40" s="34"/>
      <c r="CG40" s="220"/>
      <c r="CH40" s="34"/>
      <c r="CI40" s="34"/>
      <c r="CJ40" s="34"/>
      <c r="CK40" s="34"/>
      <c r="CL40" s="34"/>
      <c r="CM40" s="34"/>
      <c r="CN40" s="34"/>
      <c r="CO40" s="34"/>
      <c r="CP40" s="34"/>
      <c r="CQ40" s="34"/>
      <c r="CR40" s="34"/>
      <c r="CS40" s="34"/>
      <c r="CT40" s="191"/>
      <c r="CU40" s="34"/>
      <c r="CV40" s="34"/>
      <c r="CW40" s="34"/>
      <c r="CX40" s="34"/>
      <c r="CY40" s="34"/>
      <c r="CZ40" s="34"/>
      <c r="DA40" s="34"/>
      <c r="DB40" s="34"/>
      <c r="DC40" s="34"/>
      <c r="DD40" s="34"/>
      <c r="DE40" s="34"/>
      <c r="DF40" s="34"/>
      <c r="DG40" s="220"/>
      <c r="DH40" s="34"/>
      <c r="DI40" s="34"/>
      <c r="DJ40" s="34"/>
      <c r="DK40" s="34"/>
      <c r="DL40" s="34"/>
      <c r="DM40" s="34"/>
      <c r="DN40" s="34"/>
      <c r="DO40" s="34"/>
      <c r="DP40" s="34"/>
      <c r="DQ40" s="34"/>
      <c r="DR40" s="34"/>
      <c r="DS40" s="34"/>
      <c r="DT40" s="220"/>
      <c r="DU40" s="34"/>
      <c r="DV40" s="34"/>
      <c r="DW40" s="34"/>
      <c r="DX40" s="34"/>
      <c r="DY40" s="34"/>
      <c r="DZ40" s="34"/>
      <c r="EA40" s="34"/>
      <c r="EB40" s="34"/>
      <c r="EC40" s="34"/>
      <c r="ED40" s="34"/>
      <c r="EE40" s="34"/>
      <c r="EF40" s="34"/>
      <c r="EG40" s="220"/>
      <c r="EH40" s="34"/>
      <c r="EI40" s="34"/>
      <c r="EJ40" s="34"/>
      <c r="EK40" s="34"/>
      <c r="EL40" s="34"/>
      <c r="EM40" s="34"/>
      <c r="EN40" s="34"/>
      <c r="EO40" s="34"/>
      <c r="EP40" s="34"/>
      <c r="EQ40" s="34"/>
      <c r="ER40" s="34"/>
      <c r="ES40" s="34"/>
      <c r="ET40" s="220"/>
      <c r="EU40" s="34"/>
      <c r="EV40" s="34"/>
      <c r="EW40" s="34"/>
      <c r="EX40" s="34"/>
      <c r="EY40" s="34"/>
      <c r="EZ40" s="34"/>
      <c r="FA40" s="34"/>
      <c r="FB40" s="34"/>
      <c r="FC40" s="34"/>
      <c r="FD40" s="34"/>
      <c r="FE40" s="34"/>
      <c r="FF40" s="34"/>
      <c r="FG40" s="220"/>
      <c r="FH40" s="34"/>
      <c r="FI40" s="34"/>
      <c r="FJ40" s="34"/>
      <c r="FK40" s="34"/>
      <c r="FL40" s="34"/>
      <c r="FM40" s="34"/>
      <c r="FN40" s="34"/>
      <c r="FO40" s="34"/>
      <c r="FP40" s="34"/>
      <c r="FQ40" s="34"/>
      <c r="FR40" s="34"/>
      <c r="FS40" s="34"/>
    </row>
    <row r="41" ht="18.75" customHeight="1">
      <c r="A41" s="184"/>
      <c r="B41" s="221" t="str">
        <f t="array" ref="B41">IFERROR(INDEX('Exercise Log'!$C$6:$C132,MATCH($F41,'Exercise Log'!$E$6:$E132,0)))</f>
        <v>LOWER</v>
      </c>
      <c r="C41" s="208"/>
      <c r="D41" s="222" t="s">
        <v>70</v>
      </c>
      <c r="E41" s="223">
        <v>1.0</v>
      </c>
      <c r="F41" s="239" t="s">
        <v>209</v>
      </c>
      <c r="H41" s="5"/>
      <c r="I41" s="224" t="str">
        <f>iferror(vlookup(F41,'Exercise Log'!E:F,2,),"")</f>
        <v>LINK</v>
      </c>
      <c r="J41" s="240"/>
      <c r="K41" s="237">
        <v>2.0</v>
      </c>
      <c r="L41" s="238">
        <v>45641.0</v>
      </c>
      <c r="M41" s="218"/>
      <c r="N41" s="218"/>
      <c r="O41" s="218"/>
      <c r="P41" s="92"/>
      <c r="Q41" s="236" t="s">
        <v>190</v>
      </c>
      <c r="R41" s="217" t="s">
        <v>189</v>
      </c>
      <c r="S41" s="184"/>
      <c r="T41" s="184"/>
      <c r="U41" s="157"/>
      <c r="V41" s="157"/>
      <c r="W41" s="157"/>
      <c r="X41" s="157"/>
      <c r="Y41" s="157"/>
      <c r="Z41" s="157"/>
      <c r="AA41" s="157"/>
      <c r="AB41" s="157"/>
      <c r="AC41" s="157"/>
      <c r="AD41" s="157"/>
      <c r="AE41" s="157">
        <f>U41*V41+W41*X41+Y41*Z41+AA41*AB41</f>
        <v>0</v>
      </c>
      <c r="AF41" s="157"/>
      <c r="AG41" s="190"/>
      <c r="AH41" s="157"/>
      <c r="AI41" s="157"/>
      <c r="AJ41" s="157"/>
      <c r="AK41" s="157"/>
      <c r="AL41" s="157"/>
      <c r="AM41" s="157"/>
      <c r="AN41" s="157"/>
      <c r="AO41" s="157"/>
      <c r="AP41" s="157"/>
      <c r="AQ41" s="157"/>
      <c r="AR41" s="157">
        <f>AH41*AI41+AJ41*AK41+AL41*AM41+AN41*AO41</f>
        <v>0</v>
      </c>
      <c r="AS41" s="157"/>
      <c r="AT41" s="220"/>
      <c r="AU41" s="157"/>
      <c r="AV41" s="157"/>
      <c r="AW41" s="157"/>
      <c r="AX41" s="157"/>
      <c r="AY41" s="157"/>
      <c r="AZ41" s="157"/>
      <c r="BA41" s="157"/>
      <c r="BB41" s="157"/>
      <c r="BC41" s="157"/>
      <c r="BD41" s="157"/>
      <c r="BE41" s="157">
        <f>AU41*AV41+AW41*AX41+AY41*AZ41+BA41*BB41</f>
        <v>0</v>
      </c>
      <c r="BF41" s="157"/>
      <c r="BG41" s="220"/>
      <c r="BH41" s="157"/>
      <c r="BI41" s="157"/>
      <c r="BJ41" s="157"/>
      <c r="BK41" s="157"/>
      <c r="BL41" s="157"/>
      <c r="BM41" s="157"/>
      <c r="BN41" s="157"/>
      <c r="BO41" s="157"/>
      <c r="BP41" s="157"/>
      <c r="BQ41" s="157"/>
      <c r="BR41" s="157">
        <f>BH41*BI41+BJ41*BK41+BL41*BM41+BN41*BO41</f>
        <v>0</v>
      </c>
      <c r="BS41" s="157"/>
      <c r="BT41" s="220"/>
      <c r="BU41" s="157"/>
      <c r="BV41" s="157"/>
      <c r="BW41" s="157"/>
      <c r="BX41" s="157"/>
      <c r="BY41" s="157"/>
      <c r="BZ41" s="157"/>
      <c r="CA41" s="157"/>
      <c r="CB41" s="157"/>
      <c r="CC41" s="157"/>
      <c r="CD41" s="157"/>
      <c r="CE41" s="157">
        <f>BU41*BV41+BW41*BX41+BY41*BZ41+CA41*CB41</f>
        <v>0</v>
      </c>
      <c r="CF41" s="157"/>
      <c r="CG41" s="220"/>
      <c r="CH41" s="157"/>
      <c r="CI41" s="157"/>
      <c r="CJ41" s="157"/>
      <c r="CK41" s="157"/>
      <c r="CL41" s="157"/>
      <c r="CM41" s="157"/>
      <c r="CN41" s="157"/>
      <c r="CO41" s="157"/>
      <c r="CP41" s="157"/>
      <c r="CQ41" s="157"/>
      <c r="CR41" s="157">
        <f>CH41*CI41+CJ41*CK41+CL41*CM41+CN41*CO41</f>
        <v>0</v>
      </c>
      <c r="CS41" s="157"/>
      <c r="CT41" s="191"/>
      <c r="CU41" s="157"/>
      <c r="CV41" s="157"/>
      <c r="CW41" s="157"/>
      <c r="CX41" s="157"/>
      <c r="CY41" s="157"/>
      <c r="CZ41" s="157"/>
      <c r="DA41" s="157"/>
      <c r="DB41" s="157"/>
      <c r="DC41" s="157"/>
      <c r="DD41" s="157"/>
      <c r="DE41" s="157">
        <f>CU41*CV41+CW41*CX41+CY41*CZ41+DA41*DB41</f>
        <v>0</v>
      </c>
      <c r="DF41" s="157"/>
      <c r="DG41" s="220"/>
      <c r="DH41" s="157"/>
      <c r="DI41" s="157"/>
      <c r="DJ41" s="157"/>
      <c r="DK41" s="157"/>
      <c r="DL41" s="157"/>
      <c r="DM41" s="157"/>
      <c r="DN41" s="157"/>
      <c r="DO41" s="157"/>
      <c r="DP41" s="157"/>
      <c r="DQ41" s="157"/>
      <c r="DR41" s="157">
        <f>DH41*DI41+DJ41*DK41+DL41*DM41+DN41*DO41</f>
        <v>0</v>
      </c>
      <c r="DS41" s="157"/>
      <c r="DT41" s="220"/>
      <c r="DU41" s="157"/>
      <c r="DV41" s="157"/>
      <c r="DW41" s="157"/>
      <c r="DX41" s="157"/>
      <c r="DY41" s="157"/>
      <c r="DZ41" s="157"/>
      <c r="EA41" s="157"/>
      <c r="EB41" s="157"/>
      <c r="EC41" s="157"/>
      <c r="ED41" s="157"/>
      <c r="EE41" s="157">
        <f>DU41*DV41+DW41*DX41+DY41*DZ41+EA41*EB41</f>
        <v>0</v>
      </c>
      <c r="EF41" s="157"/>
      <c r="EG41" s="220"/>
      <c r="EH41" s="157"/>
      <c r="EI41" s="157"/>
      <c r="EJ41" s="157"/>
      <c r="EK41" s="157"/>
      <c r="EL41" s="157"/>
      <c r="EM41" s="157"/>
      <c r="EN41" s="157"/>
      <c r="EO41" s="157"/>
      <c r="EP41" s="157"/>
      <c r="EQ41" s="157"/>
      <c r="ER41" s="157">
        <f>EH41*EI41+EJ41*EK41+EL41*EM41+EN41*EO41</f>
        <v>0</v>
      </c>
      <c r="ES41" s="157"/>
      <c r="ET41" s="220"/>
      <c r="EU41" s="157"/>
      <c r="EV41" s="157"/>
      <c r="EW41" s="157"/>
      <c r="EX41" s="157"/>
      <c r="EY41" s="157"/>
      <c r="EZ41" s="157"/>
      <c r="FA41" s="157"/>
      <c r="FB41" s="157"/>
      <c r="FC41" s="157"/>
      <c r="FD41" s="157"/>
      <c r="FE41" s="157">
        <f>EU41*EV41+EW41*EX41+EY41*EZ41+FA41*FB41</f>
        <v>0</v>
      </c>
      <c r="FF41" s="157"/>
      <c r="FG41" s="220"/>
      <c r="FH41" s="157"/>
      <c r="FI41" s="157"/>
      <c r="FJ41" s="157"/>
      <c r="FK41" s="157"/>
      <c r="FL41" s="157"/>
      <c r="FM41" s="157"/>
      <c r="FN41" s="157"/>
      <c r="FO41" s="157"/>
      <c r="FP41" s="157"/>
      <c r="FQ41" s="157"/>
      <c r="FR41" s="157">
        <f>FH41*FI41+FJ41*FK41+FL41*FM41+FN41*FO41</f>
        <v>0</v>
      </c>
      <c r="FS41" s="157"/>
    </row>
    <row r="42" ht="18.75" customHeight="1">
      <c r="A42" s="184"/>
      <c r="B42" s="34"/>
      <c r="C42" s="8"/>
      <c r="D42" s="34"/>
      <c r="E42" s="8"/>
      <c r="F42" s="6"/>
      <c r="G42" s="7"/>
      <c r="H42" s="8"/>
      <c r="I42" s="34"/>
      <c r="J42" s="8"/>
      <c r="K42" s="243"/>
      <c r="L42" s="243"/>
      <c r="M42" s="6"/>
      <c r="N42" s="6"/>
      <c r="O42" s="6"/>
      <c r="P42" s="34"/>
      <c r="Q42" s="8"/>
      <c r="R42" s="8"/>
      <c r="S42" s="184"/>
      <c r="T42" s="184"/>
      <c r="U42" s="34"/>
      <c r="V42" s="34"/>
      <c r="W42" s="34"/>
      <c r="X42" s="34"/>
      <c r="Y42" s="34"/>
      <c r="Z42" s="34"/>
      <c r="AA42" s="34"/>
      <c r="AB42" s="34"/>
      <c r="AC42" s="34"/>
      <c r="AD42" s="34"/>
      <c r="AE42" s="34"/>
      <c r="AF42" s="34"/>
      <c r="AG42" s="190"/>
      <c r="AH42" s="34"/>
      <c r="AI42" s="34"/>
      <c r="AJ42" s="34"/>
      <c r="AK42" s="34"/>
      <c r="AL42" s="34"/>
      <c r="AM42" s="34"/>
      <c r="AN42" s="34"/>
      <c r="AO42" s="34"/>
      <c r="AP42" s="34"/>
      <c r="AQ42" s="34"/>
      <c r="AR42" s="34"/>
      <c r="AS42" s="34"/>
      <c r="AT42" s="220"/>
      <c r="AU42" s="34"/>
      <c r="AV42" s="34"/>
      <c r="AW42" s="34"/>
      <c r="AX42" s="34"/>
      <c r="AY42" s="34"/>
      <c r="AZ42" s="34"/>
      <c r="BA42" s="34"/>
      <c r="BB42" s="34"/>
      <c r="BC42" s="34"/>
      <c r="BD42" s="34"/>
      <c r="BE42" s="34"/>
      <c r="BF42" s="34"/>
      <c r="BG42" s="220"/>
      <c r="BH42" s="34"/>
      <c r="BI42" s="34"/>
      <c r="BJ42" s="34"/>
      <c r="BK42" s="34"/>
      <c r="BL42" s="34"/>
      <c r="BM42" s="34"/>
      <c r="BN42" s="34"/>
      <c r="BO42" s="34"/>
      <c r="BP42" s="34"/>
      <c r="BQ42" s="34"/>
      <c r="BR42" s="34"/>
      <c r="BS42" s="34"/>
      <c r="BT42" s="220"/>
      <c r="BU42" s="34"/>
      <c r="BV42" s="34"/>
      <c r="BW42" s="34"/>
      <c r="BX42" s="34"/>
      <c r="BY42" s="34"/>
      <c r="BZ42" s="34"/>
      <c r="CA42" s="34"/>
      <c r="CB42" s="34"/>
      <c r="CC42" s="34"/>
      <c r="CD42" s="34"/>
      <c r="CE42" s="34"/>
      <c r="CF42" s="34"/>
      <c r="CG42" s="220"/>
      <c r="CH42" s="34"/>
      <c r="CI42" s="34"/>
      <c r="CJ42" s="34"/>
      <c r="CK42" s="34"/>
      <c r="CL42" s="34"/>
      <c r="CM42" s="34"/>
      <c r="CN42" s="34"/>
      <c r="CO42" s="34"/>
      <c r="CP42" s="34"/>
      <c r="CQ42" s="34"/>
      <c r="CR42" s="34"/>
      <c r="CS42" s="34"/>
      <c r="CT42" s="191"/>
      <c r="CU42" s="34"/>
      <c r="CV42" s="34"/>
      <c r="CW42" s="34"/>
      <c r="CX42" s="34"/>
      <c r="CY42" s="34"/>
      <c r="CZ42" s="34"/>
      <c r="DA42" s="34"/>
      <c r="DB42" s="34"/>
      <c r="DC42" s="34"/>
      <c r="DD42" s="34"/>
      <c r="DE42" s="34"/>
      <c r="DF42" s="34"/>
      <c r="DG42" s="220"/>
      <c r="DH42" s="34"/>
      <c r="DI42" s="34"/>
      <c r="DJ42" s="34"/>
      <c r="DK42" s="34"/>
      <c r="DL42" s="34"/>
      <c r="DM42" s="34"/>
      <c r="DN42" s="34"/>
      <c r="DO42" s="34"/>
      <c r="DP42" s="34"/>
      <c r="DQ42" s="34"/>
      <c r="DR42" s="34"/>
      <c r="DS42" s="34"/>
      <c r="DT42" s="220"/>
      <c r="DU42" s="34"/>
      <c r="DV42" s="34"/>
      <c r="DW42" s="34"/>
      <c r="DX42" s="34"/>
      <c r="DY42" s="34"/>
      <c r="DZ42" s="34"/>
      <c r="EA42" s="34"/>
      <c r="EB42" s="34"/>
      <c r="EC42" s="34"/>
      <c r="ED42" s="34"/>
      <c r="EE42" s="34"/>
      <c r="EF42" s="34"/>
      <c r="EG42" s="220"/>
      <c r="EH42" s="34"/>
      <c r="EI42" s="34"/>
      <c r="EJ42" s="34"/>
      <c r="EK42" s="34"/>
      <c r="EL42" s="34"/>
      <c r="EM42" s="34"/>
      <c r="EN42" s="34"/>
      <c r="EO42" s="34"/>
      <c r="EP42" s="34"/>
      <c r="EQ42" s="34"/>
      <c r="ER42" s="34"/>
      <c r="ES42" s="34"/>
      <c r="ET42" s="220"/>
      <c r="EU42" s="34"/>
      <c r="EV42" s="34"/>
      <c r="EW42" s="34"/>
      <c r="EX42" s="34"/>
      <c r="EY42" s="34"/>
      <c r="EZ42" s="34"/>
      <c r="FA42" s="34"/>
      <c r="FB42" s="34"/>
      <c r="FC42" s="34"/>
      <c r="FD42" s="34"/>
      <c r="FE42" s="34"/>
      <c r="FF42" s="34"/>
      <c r="FG42" s="220"/>
      <c r="FH42" s="34"/>
      <c r="FI42" s="34"/>
      <c r="FJ42" s="34"/>
      <c r="FK42" s="34"/>
      <c r="FL42" s="34"/>
      <c r="FM42" s="34"/>
      <c r="FN42" s="34"/>
      <c r="FO42" s="34"/>
      <c r="FP42" s="34"/>
      <c r="FQ42" s="34"/>
      <c r="FR42" s="34"/>
      <c r="FS42" s="34"/>
    </row>
    <row r="43" ht="18.75" customHeight="1">
      <c r="A43" s="184"/>
      <c r="B43" s="221" t="str">
        <f t="array" ref="B43">IFERROR(INDEX('Exercise Log'!$C$6:$C132,MATCH($F43,'Exercise Log'!$E$6:$E132,0)))</f>
        <v>LOWER</v>
      </c>
      <c r="C43" s="208"/>
      <c r="D43" s="222" t="s">
        <v>201</v>
      </c>
      <c r="E43" s="223">
        <v>1.0</v>
      </c>
      <c r="F43" s="239" t="s">
        <v>210</v>
      </c>
      <c r="H43" s="5"/>
      <c r="I43" s="224" t="str">
        <f>iferror(vlookup(F43,'Exercise Log'!E:F,2,),"")</f>
        <v>LINK</v>
      </c>
      <c r="J43" s="244" t="s">
        <v>211</v>
      </c>
      <c r="K43" s="237">
        <v>3.0</v>
      </c>
      <c r="L43" s="237" t="s">
        <v>208</v>
      </c>
      <c r="M43" s="218"/>
      <c r="N43" s="218"/>
      <c r="O43" s="218"/>
      <c r="P43" s="92"/>
      <c r="Q43" s="236" t="s">
        <v>190</v>
      </c>
      <c r="R43" s="217" t="s">
        <v>189</v>
      </c>
      <c r="S43" s="184"/>
      <c r="T43" s="184"/>
      <c r="U43" s="157"/>
      <c r="V43" s="157"/>
      <c r="W43" s="157"/>
      <c r="X43" s="157"/>
      <c r="Y43" s="157"/>
      <c r="Z43" s="157"/>
      <c r="AA43" s="157"/>
      <c r="AB43" s="157"/>
      <c r="AC43" s="157"/>
      <c r="AD43" s="157"/>
      <c r="AE43" s="157">
        <f>U43*V43+W43*X43+Y43*Z43+AA43*AB43</f>
        <v>0</v>
      </c>
      <c r="AF43" s="157"/>
      <c r="AG43" s="190"/>
      <c r="AH43" s="157"/>
      <c r="AI43" s="157"/>
      <c r="AJ43" s="157"/>
      <c r="AK43" s="157"/>
      <c r="AL43" s="157"/>
      <c r="AM43" s="157"/>
      <c r="AN43" s="157"/>
      <c r="AO43" s="157"/>
      <c r="AP43" s="157"/>
      <c r="AQ43" s="157"/>
      <c r="AR43" s="157">
        <f>AH43*AI43+AJ43*AK43+AL43*AM43+AN43*AO43</f>
        <v>0</v>
      </c>
      <c r="AS43" s="157"/>
      <c r="AT43" s="220"/>
      <c r="AU43" s="157"/>
      <c r="AV43" s="157"/>
      <c r="AW43" s="157"/>
      <c r="AX43" s="157"/>
      <c r="AY43" s="157"/>
      <c r="AZ43" s="157"/>
      <c r="BA43" s="157"/>
      <c r="BB43" s="157"/>
      <c r="BC43" s="157"/>
      <c r="BD43" s="157"/>
      <c r="BE43" s="157">
        <f>AU43*AV43+AW43*AX43+AY43*AZ43+BA43*BB43</f>
        <v>0</v>
      </c>
      <c r="BF43" s="157"/>
      <c r="BG43" s="220"/>
      <c r="BH43" s="157"/>
      <c r="BI43" s="157"/>
      <c r="BJ43" s="157"/>
      <c r="BK43" s="157"/>
      <c r="BL43" s="157"/>
      <c r="BM43" s="157"/>
      <c r="BN43" s="157"/>
      <c r="BO43" s="157"/>
      <c r="BP43" s="157"/>
      <c r="BQ43" s="157"/>
      <c r="BR43" s="157">
        <f>BH43*BI43+BJ43*BK43+BL43*BM43+BN43*BO43</f>
        <v>0</v>
      </c>
      <c r="BS43" s="157"/>
      <c r="BT43" s="220"/>
      <c r="BU43" s="157"/>
      <c r="BV43" s="157"/>
      <c r="BW43" s="157"/>
      <c r="BX43" s="157"/>
      <c r="BY43" s="157"/>
      <c r="BZ43" s="157"/>
      <c r="CA43" s="157"/>
      <c r="CB43" s="157"/>
      <c r="CC43" s="157"/>
      <c r="CD43" s="157"/>
      <c r="CE43" s="157">
        <f>BU43*BV43+BW43*BX43+BY43*BZ43+CA43*CB43</f>
        <v>0</v>
      </c>
      <c r="CF43" s="157"/>
      <c r="CG43" s="220"/>
      <c r="CH43" s="157"/>
      <c r="CI43" s="157"/>
      <c r="CJ43" s="157"/>
      <c r="CK43" s="157"/>
      <c r="CL43" s="157"/>
      <c r="CM43" s="157"/>
      <c r="CN43" s="157"/>
      <c r="CO43" s="157"/>
      <c r="CP43" s="157"/>
      <c r="CQ43" s="157"/>
      <c r="CR43" s="157">
        <f>CH43*CI43+CJ43*CK43+CL43*CM43+CN43*CO43</f>
        <v>0</v>
      </c>
      <c r="CS43" s="157"/>
      <c r="CT43" s="191"/>
      <c r="CU43" s="157"/>
      <c r="CV43" s="157"/>
      <c r="CW43" s="157"/>
      <c r="CX43" s="157"/>
      <c r="CY43" s="157"/>
      <c r="CZ43" s="157"/>
      <c r="DA43" s="157"/>
      <c r="DB43" s="157"/>
      <c r="DC43" s="157"/>
      <c r="DD43" s="157"/>
      <c r="DE43" s="157">
        <f>CU43*CV43+CW43*CX43+CY43*CZ43+DA43*DB43</f>
        <v>0</v>
      </c>
      <c r="DF43" s="157"/>
      <c r="DG43" s="220"/>
      <c r="DH43" s="157"/>
      <c r="DI43" s="157"/>
      <c r="DJ43" s="157"/>
      <c r="DK43" s="157"/>
      <c r="DL43" s="157"/>
      <c r="DM43" s="157"/>
      <c r="DN43" s="157"/>
      <c r="DO43" s="157"/>
      <c r="DP43" s="157"/>
      <c r="DQ43" s="157"/>
      <c r="DR43" s="157">
        <f>DH43*DI43+DJ43*DK43+DL43*DM43+DN43*DO43</f>
        <v>0</v>
      </c>
      <c r="DS43" s="157"/>
      <c r="DT43" s="220"/>
      <c r="DU43" s="157"/>
      <c r="DV43" s="157"/>
      <c r="DW43" s="157"/>
      <c r="DX43" s="157"/>
      <c r="DY43" s="157"/>
      <c r="DZ43" s="157"/>
      <c r="EA43" s="157"/>
      <c r="EB43" s="157"/>
      <c r="EC43" s="157"/>
      <c r="ED43" s="157"/>
      <c r="EE43" s="157">
        <f>DU43*DV43+DW43*DX43+DY43*DZ43+EA43*EB43</f>
        <v>0</v>
      </c>
      <c r="EF43" s="157"/>
      <c r="EG43" s="220"/>
      <c r="EH43" s="157"/>
      <c r="EI43" s="157"/>
      <c r="EJ43" s="157"/>
      <c r="EK43" s="157"/>
      <c r="EL43" s="157"/>
      <c r="EM43" s="157"/>
      <c r="EN43" s="157"/>
      <c r="EO43" s="157"/>
      <c r="EP43" s="157"/>
      <c r="EQ43" s="157"/>
      <c r="ER43" s="157">
        <f>EH43*EI43+EJ43*EK43+EL43*EM43+EN43*EO43</f>
        <v>0</v>
      </c>
      <c r="ES43" s="157"/>
      <c r="ET43" s="220"/>
      <c r="EU43" s="157"/>
      <c r="EV43" s="157"/>
      <c r="EW43" s="157"/>
      <c r="EX43" s="157"/>
      <c r="EY43" s="157"/>
      <c r="EZ43" s="157"/>
      <c r="FA43" s="157"/>
      <c r="FB43" s="157"/>
      <c r="FC43" s="157"/>
      <c r="FD43" s="157"/>
      <c r="FE43" s="157">
        <f>EU43*EV43+EW43*EX43+EY43*EZ43+FA43*FB43</f>
        <v>0</v>
      </c>
      <c r="FF43" s="157"/>
      <c r="FG43" s="220"/>
      <c r="FH43" s="157"/>
      <c r="FI43" s="157"/>
      <c r="FJ43" s="157"/>
      <c r="FK43" s="157"/>
      <c r="FL43" s="157"/>
      <c r="FM43" s="157"/>
      <c r="FN43" s="157"/>
      <c r="FO43" s="157"/>
      <c r="FP43" s="157"/>
      <c r="FQ43" s="157"/>
      <c r="FR43" s="157">
        <f>FH43*FI43+FJ43*FK43+FL43*FM43+FN43*FO43</f>
        <v>0</v>
      </c>
      <c r="FS43" s="157"/>
    </row>
    <row r="44" ht="18.75" customHeight="1">
      <c r="A44" s="184"/>
      <c r="B44" s="34"/>
      <c r="C44" s="8"/>
      <c r="D44" s="34"/>
      <c r="E44" s="8"/>
      <c r="F44" s="6"/>
      <c r="G44" s="7"/>
      <c r="H44" s="8"/>
      <c r="I44" s="34"/>
      <c r="J44" s="8"/>
      <c r="K44" s="243"/>
      <c r="L44" s="243"/>
      <c r="M44" s="6"/>
      <c r="N44" s="6"/>
      <c r="O44" s="6"/>
      <c r="P44" s="34"/>
      <c r="Q44" s="8"/>
      <c r="R44" s="8"/>
      <c r="S44" s="184"/>
      <c r="T44" s="184"/>
      <c r="U44" s="34"/>
      <c r="V44" s="34"/>
      <c r="W44" s="34"/>
      <c r="X44" s="34"/>
      <c r="Y44" s="34"/>
      <c r="Z44" s="34"/>
      <c r="AA44" s="34"/>
      <c r="AB44" s="34"/>
      <c r="AC44" s="34"/>
      <c r="AD44" s="34"/>
      <c r="AE44" s="34"/>
      <c r="AF44" s="34"/>
      <c r="AG44" s="190"/>
      <c r="AH44" s="34"/>
      <c r="AI44" s="34"/>
      <c r="AJ44" s="34"/>
      <c r="AK44" s="34"/>
      <c r="AL44" s="34"/>
      <c r="AM44" s="34"/>
      <c r="AN44" s="34"/>
      <c r="AO44" s="34"/>
      <c r="AP44" s="34"/>
      <c r="AQ44" s="34"/>
      <c r="AR44" s="34"/>
      <c r="AS44" s="34"/>
      <c r="AT44" s="220"/>
      <c r="AU44" s="34"/>
      <c r="AV44" s="34"/>
      <c r="AW44" s="34"/>
      <c r="AX44" s="34"/>
      <c r="AY44" s="34"/>
      <c r="AZ44" s="34"/>
      <c r="BA44" s="34"/>
      <c r="BB44" s="34"/>
      <c r="BC44" s="34"/>
      <c r="BD44" s="34"/>
      <c r="BE44" s="34"/>
      <c r="BF44" s="34"/>
      <c r="BG44" s="220"/>
      <c r="BH44" s="34"/>
      <c r="BI44" s="34"/>
      <c r="BJ44" s="34"/>
      <c r="BK44" s="34"/>
      <c r="BL44" s="34"/>
      <c r="BM44" s="34"/>
      <c r="BN44" s="34"/>
      <c r="BO44" s="34"/>
      <c r="BP44" s="34"/>
      <c r="BQ44" s="34"/>
      <c r="BR44" s="34"/>
      <c r="BS44" s="34"/>
      <c r="BT44" s="220"/>
      <c r="BU44" s="34"/>
      <c r="BV44" s="34"/>
      <c r="BW44" s="34"/>
      <c r="BX44" s="34"/>
      <c r="BY44" s="34"/>
      <c r="BZ44" s="34"/>
      <c r="CA44" s="34"/>
      <c r="CB44" s="34"/>
      <c r="CC44" s="34"/>
      <c r="CD44" s="34"/>
      <c r="CE44" s="34"/>
      <c r="CF44" s="34"/>
      <c r="CG44" s="220"/>
      <c r="CH44" s="34"/>
      <c r="CI44" s="34"/>
      <c r="CJ44" s="34"/>
      <c r="CK44" s="34"/>
      <c r="CL44" s="34"/>
      <c r="CM44" s="34"/>
      <c r="CN44" s="34"/>
      <c r="CO44" s="34"/>
      <c r="CP44" s="34"/>
      <c r="CQ44" s="34"/>
      <c r="CR44" s="34"/>
      <c r="CS44" s="34"/>
      <c r="CT44" s="191"/>
      <c r="CU44" s="34"/>
      <c r="CV44" s="34"/>
      <c r="CW44" s="34"/>
      <c r="CX44" s="34"/>
      <c r="CY44" s="34"/>
      <c r="CZ44" s="34"/>
      <c r="DA44" s="34"/>
      <c r="DB44" s="34"/>
      <c r="DC44" s="34"/>
      <c r="DD44" s="34"/>
      <c r="DE44" s="34"/>
      <c r="DF44" s="34"/>
      <c r="DG44" s="220"/>
      <c r="DH44" s="34"/>
      <c r="DI44" s="34"/>
      <c r="DJ44" s="34"/>
      <c r="DK44" s="34"/>
      <c r="DL44" s="34"/>
      <c r="DM44" s="34"/>
      <c r="DN44" s="34"/>
      <c r="DO44" s="34"/>
      <c r="DP44" s="34"/>
      <c r="DQ44" s="34"/>
      <c r="DR44" s="34"/>
      <c r="DS44" s="34"/>
      <c r="DT44" s="220"/>
      <c r="DU44" s="34"/>
      <c r="DV44" s="34"/>
      <c r="DW44" s="34"/>
      <c r="DX44" s="34"/>
      <c r="DY44" s="34"/>
      <c r="DZ44" s="34"/>
      <c r="EA44" s="34"/>
      <c r="EB44" s="34"/>
      <c r="EC44" s="34"/>
      <c r="ED44" s="34"/>
      <c r="EE44" s="34"/>
      <c r="EF44" s="34"/>
      <c r="EG44" s="220"/>
      <c r="EH44" s="34"/>
      <c r="EI44" s="34"/>
      <c r="EJ44" s="34"/>
      <c r="EK44" s="34"/>
      <c r="EL44" s="34"/>
      <c r="EM44" s="34"/>
      <c r="EN44" s="34"/>
      <c r="EO44" s="34"/>
      <c r="EP44" s="34"/>
      <c r="EQ44" s="34"/>
      <c r="ER44" s="34"/>
      <c r="ES44" s="34"/>
      <c r="ET44" s="220"/>
      <c r="EU44" s="34"/>
      <c r="EV44" s="34"/>
      <c r="EW44" s="34"/>
      <c r="EX44" s="34"/>
      <c r="EY44" s="34"/>
      <c r="EZ44" s="34"/>
      <c r="FA44" s="34"/>
      <c r="FB44" s="34"/>
      <c r="FC44" s="34"/>
      <c r="FD44" s="34"/>
      <c r="FE44" s="34"/>
      <c r="FF44" s="34"/>
      <c r="FG44" s="220"/>
      <c r="FH44" s="34"/>
      <c r="FI44" s="34"/>
      <c r="FJ44" s="34"/>
      <c r="FK44" s="34"/>
      <c r="FL44" s="34"/>
      <c r="FM44" s="34"/>
      <c r="FN44" s="34"/>
      <c r="FO44" s="34"/>
      <c r="FP44" s="34"/>
      <c r="FQ44" s="34"/>
      <c r="FR44" s="34"/>
      <c r="FS44" s="34"/>
    </row>
    <row r="45" ht="18.75" customHeight="1">
      <c r="A45" s="184"/>
      <c r="B45" s="207" t="str">
        <f t="array" ref="B45">IFERROR(INDEX('Exercise Log'!$C$6:$C132,MATCH($F45,'Exercise Log'!$E$6:$E132,0)))</f>
        <v/>
      </c>
      <c r="C45" s="208"/>
      <c r="D45" s="207"/>
      <c r="E45" s="207"/>
      <c r="F45" s="218"/>
      <c r="G45" s="2"/>
      <c r="H45" s="3"/>
      <c r="I45" s="92" t="str">
        <f>iferror(vlookup(F45,'Exercise Log'!E:F,2,),"")</f>
        <v/>
      </c>
      <c r="J45" s="92"/>
      <c r="K45" s="226"/>
      <c r="L45" s="229"/>
      <c r="M45" s="218"/>
      <c r="N45" s="218"/>
      <c r="O45" s="218"/>
      <c r="P45" s="92"/>
      <c r="Q45" s="92"/>
      <c r="R45" s="231"/>
      <c r="S45" s="184"/>
      <c r="T45" s="184"/>
      <c r="U45" s="157"/>
      <c r="V45" s="157"/>
      <c r="W45" s="157"/>
      <c r="X45" s="157"/>
      <c r="Y45" s="157"/>
      <c r="Z45" s="157"/>
      <c r="AA45" s="157"/>
      <c r="AB45" s="157"/>
      <c r="AC45" s="157"/>
      <c r="AD45" s="157"/>
      <c r="AE45" s="157">
        <f>U45*V45+W45*X45+Y45*Z45+AA45*AB45</f>
        <v>0</v>
      </c>
      <c r="AF45" s="157"/>
      <c r="AG45" s="190"/>
      <c r="AH45" s="157"/>
      <c r="AI45" s="157"/>
      <c r="AJ45" s="157"/>
      <c r="AK45" s="157"/>
      <c r="AL45" s="157"/>
      <c r="AM45" s="157"/>
      <c r="AN45" s="157"/>
      <c r="AO45" s="157"/>
      <c r="AP45" s="157"/>
      <c r="AQ45" s="157"/>
      <c r="AR45" s="157">
        <f>AH45*AI45+AJ45*AK45+AL45*AM45+AN45*AO45</f>
        <v>0</v>
      </c>
      <c r="AS45" s="157"/>
      <c r="AT45" s="220"/>
      <c r="AU45" s="157"/>
      <c r="AV45" s="157"/>
      <c r="AW45" s="157"/>
      <c r="AX45" s="157"/>
      <c r="AY45" s="157"/>
      <c r="AZ45" s="157"/>
      <c r="BA45" s="157"/>
      <c r="BB45" s="157"/>
      <c r="BC45" s="157"/>
      <c r="BD45" s="157"/>
      <c r="BE45" s="157">
        <f>AU45*AV45+AW45*AX45+AY45*AZ45+BA45*BB45</f>
        <v>0</v>
      </c>
      <c r="BF45" s="157"/>
      <c r="BG45" s="220"/>
      <c r="BH45" s="157"/>
      <c r="BI45" s="157"/>
      <c r="BJ45" s="157"/>
      <c r="BK45" s="157"/>
      <c r="BL45" s="157"/>
      <c r="BM45" s="157"/>
      <c r="BN45" s="157"/>
      <c r="BO45" s="157"/>
      <c r="BP45" s="157"/>
      <c r="BQ45" s="157"/>
      <c r="BR45" s="157">
        <f>BH45*BI45+BJ45*BK45+BL45*BM45+BN45*BO45</f>
        <v>0</v>
      </c>
      <c r="BS45" s="157"/>
      <c r="BT45" s="220"/>
      <c r="BU45" s="157"/>
      <c r="BV45" s="157"/>
      <c r="BW45" s="157"/>
      <c r="BX45" s="157"/>
      <c r="BY45" s="157"/>
      <c r="BZ45" s="157"/>
      <c r="CA45" s="157"/>
      <c r="CB45" s="157"/>
      <c r="CC45" s="157"/>
      <c r="CD45" s="157"/>
      <c r="CE45" s="157">
        <f>BU45*BV45+BW45*BX45+BY45*BZ45+CA45*CB45</f>
        <v>0</v>
      </c>
      <c r="CF45" s="157"/>
      <c r="CG45" s="220"/>
      <c r="CH45" s="157"/>
      <c r="CI45" s="157"/>
      <c r="CJ45" s="157"/>
      <c r="CK45" s="157"/>
      <c r="CL45" s="157"/>
      <c r="CM45" s="157"/>
      <c r="CN45" s="157"/>
      <c r="CO45" s="157"/>
      <c r="CP45" s="157"/>
      <c r="CQ45" s="157"/>
      <c r="CR45" s="157">
        <f>CH45*CI45+CJ45*CK45+CL45*CM45+CN45*CO45</f>
        <v>0</v>
      </c>
      <c r="CS45" s="157"/>
      <c r="CT45" s="191"/>
      <c r="CU45" s="157"/>
      <c r="CV45" s="157"/>
      <c r="CW45" s="157"/>
      <c r="CX45" s="157"/>
      <c r="CY45" s="157"/>
      <c r="CZ45" s="157"/>
      <c r="DA45" s="157"/>
      <c r="DB45" s="157"/>
      <c r="DC45" s="157"/>
      <c r="DD45" s="157"/>
      <c r="DE45" s="157">
        <f>CU45*CV45+CW45*CX45+CY45*CZ45+DA45*DB45</f>
        <v>0</v>
      </c>
      <c r="DF45" s="157"/>
      <c r="DG45" s="220"/>
      <c r="DH45" s="157"/>
      <c r="DI45" s="157"/>
      <c r="DJ45" s="157"/>
      <c r="DK45" s="157"/>
      <c r="DL45" s="157"/>
      <c r="DM45" s="157"/>
      <c r="DN45" s="157"/>
      <c r="DO45" s="157"/>
      <c r="DP45" s="157"/>
      <c r="DQ45" s="157"/>
      <c r="DR45" s="157">
        <f>DH45*DI45+DJ45*DK45+DL45*DM45+DN45*DO45</f>
        <v>0</v>
      </c>
      <c r="DS45" s="157"/>
      <c r="DT45" s="220"/>
      <c r="DU45" s="157"/>
      <c r="DV45" s="157"/>
      <c r="DW45" s="157"/>
      <c r="DX45" s="157"/>
      <c r="DY45" s="157"/>
      <c r="DZ45" s="157"/>
      <c r="EA45" s="157"/>
      <c r="EB45" s="157"/>
      <c r="EC45" s="157"/>
      <c r="ED45" s="157"/>
      <c r="EE45" s="157">
        <f>DU45*DV45+DW45*DX45+DY45*DZ45+EA45*EB45</f>
        <v>0</v>
      </c>
      <c r="EF45" s="157"/>
      <c r="EG45" s="220"/>
      <c r="EH45" s="157"/>
      <c r="EI45" s="157"/>
      <c r="EJ45" s="157"/>
      <c r="EK45" s="157"/>
      <c r="EL45" s="157"/>
      <c r="EM45" s="157"/>
      <c r="EN45" s="157"/>
      <c r="EO45" s="157"/>
      <c r="EP45" s="157"/>
      <c r="EQ45" s="157"/>
      <c r="ER45" s="157">
        <f>EH45*EI45+EJ45*EK45+EL45*EM45+EN45*EO45</f>
        <v>0</v>
      </c>
      <c r="ES45" s="157"/>
      <c r="ET45" s="220"/>
      <c r="EU45" s="157"/>
      <c r="EV45" s="157"/>
      <c r="EW45" s="157"/>
      <c r="EX45" s="157"/>
      <c r="EY45" s="157"/>
      <c r="EZ45" s="157"/>
      <c r="FA45" s="157"/>
      <c r="FB45" s="157"/>
      <c r="FC45" s="157"/>
      <c r="FD45" s="157"/>
      <c r="FE45" s="157">
        <f>EU45*EV45+EW45*EX45+EY45*EZ45+FA45*FB45</f>
        <v>0</v>
      </c>
      <c r="FF45" s="157"/>
      <c r="FG45" s="220"/>
      <c r="FH45" s="157"/>
      <c r="FI45" s="157"/>
      <c r="FJ45" s="157"/>
      <c r="FK45" s="157"/>
      <c r="FL45" s="157"/>
      <c r="FM45" s="157"/>
      <c r="FN45" s="157"/>
      <c r="FO45" s="157"/>
      <c r="FP45" s="157"/>
      <c r="FQ45" s="157"/>
      <c r="FR45" s="157">
        <f>FH45*FI45+FJ45*FK45+FL45*FM45+FN45*FO45</f>
        <v>0</v>
      </c>
      <c r="FS45" s="157"/>
    </row>
    <row r="46" ht="18.75" customHeight="1">
      <c r="A46" s="184"/>
      <c r="B46" s="34"/>
      <c r="C46" s="8"/>
      <c r="D46" s="34"/>
      <c r="E46" s="34"/>
      <c r="F46" s="6"/>
      <c r="G46" s="7"/>
      <c r="H46" s="8"/>
      <c r="I46" s="34"/>
      <c r="J46" s="34"/>
      <c r="K46" s="226"/>
      <c r="L46" s="229"/>
      <c r="M46" s="6"/>
      <c r="N46" s="6"/>
      <c r="O46" s="6"/>
      <c r="P46" s="34"/>
      <c r="Q46" s="34"/>
      <c r="R46" s="8"/>
      <c r="S46" s="184"/>
      <c r="T46" s="184"/>
      <c r="U46" s="34"/>
      <c r="V46" s="34"/>
      <c r="W46" s="34"/>
      <c r="X46" s="34"/>
      <c r="Y46" s="34"/>
      <c r="Z46" s="34"/>
      <c r="AA46" s="34"/>
      <c r="AB46" s="34"/>
      <c r="AC46" s="34"/>
      <c r="AD46" s="34"/>
      <c r="AE46" s="34"/>
      <c r="AF46" s="34"/>
      <c r="AG46" s="190"/>
      <c r="AH46" s="34"/>
      <c r="AI46" s="34"/>
      <c r="AJ46" s="34"/>
      <c r="AK46" s="34"/>
      <c r="AL46" s="34"/>
      <c r="AM46" s="34"/>
      <c r="AN46" s="34"/>
      <c r="AO46" s="34"/>
      <c r="AP46" s="34"/>
      <c r="AQ46" s="34"/>
      <c r="AR46" s="34"/>
      <c r="AS46" s="34"/>
      <c r="AT46" s="220"/>
      <c r="AU46" s="34"/>
      <c r="AV46" s="34"/>
      <c r="AW46" s="34"/>
      <c r="AX46" s="34"/>
      <c r="AY46" s="34"/>
      <c r="AZ46" s="34"/>
      <c r="BA46" s="34"/>
      <c r="BB46" s="34"/>
      <c r="BC46" s="34"/>
      <c r="BD46" s="34"/>
      <c r="BE46" s="34"/>
      <c r="BF46" s="34"/>
      <c r="BG46" s="220"/>
      <c r="BH46" s="34"/>
      <c r="BI46" s="34"/>
      <c r="BJ46" s="34"/>
      <c r="BK46" s="34"/>
      <c r="BL46" s="34"/>
      <c r="BM46" s="34"/>
      <c r="BN46" s="34"/>
      <c r="BO46" s="34"/>
      <c r="BP46" s="34"/>
      <c r="BQ46" s="34"/>
      <c r="BR46" s="34"/>
      <c r="BS46" s="34"/>
      <c r="BT46" s="220"/>
      <c r="BU46" s="34"/>
      <c r="BV46" s="34"/>
      <c r="BW46" s="34"/>
      <c r="BX46" s="34"/>
      <c r="BY46" s="34"/>
      <c r="BZ46" s="34"/>
      <c r="CA46" s="34"/>
      <c r="CB46" s="34"/>
      <c r="CC46" s="34"/>
      <c r="CD46" s="34"/>
      <c r="CE46" s="34"/>
      <c r="CF46" s="34"/>
      <c r="CG46" s="220"/>
      <c r="CH46" s="34"/>
      <c r="CI46" s="34"/>
      <c r="CJ46" s="34"/>
      <c r="CK46" s="34"/>
      <c r="CL46" s="34"/>
      <c r="CM46" s="34"/>
      <c r="CN46" s="34"/>
      <c r="CO46" s="34"/>
      <c r="CP46" s="34"/>
      <c r="CQ46" s="34"/>
      <c r="CR46" s="34"/>
      <c r="CS46" s="34"/>
      <c r="CT46" s="191"/>
      <c r="CU46" s="34"/>
      <c r="CV46" s="34"/>
      <c r="CW46" s="34"/>
      <c r="CX46" s="34"/>
      <c r="CY46" s="34"/>
      <c r="CZ46" s="34"/>
      <c r="DA46" s="34"/>
      <c r="DB46" s="34"/>
      <c r="DC46" s="34"/>
      <c r="DD46" s="34"/>
      <c r="DE46" s="34"/>
      <c r="DF46" s="34"/>
      <c r="DG46" s="220"/>
      <c r="DH46" s="34"/>
      <c r="DI46" s="34"/>
      <c r="DJ46" s="34"/>
      <c r="DK46" s="34"/>
      <c r="DL46" s="34"/>
      <c r="DM46" s="34"/>
      <c r="DN46" s="34"/>
      <c r="DO46" s="34"/>
      <c r="DP46" s="34"/>
      <c r="DQ46" s="34"/>
      <c r="DR46" s="34"/>
      <c r="DS46" s="34"/>
      <c r="DT46" s="220"/>
      <c r="DU46" s="34"/>
      <c r="DV46" s="34"/>
      <c r="DW46" s="34"/>
      <c r="DX46" s="34"/>
      <c r="DY46" s="34"/>
      <c r="DZ46" s="34"/>
      <c r="EA46" s="34"/>
      <c r="EB46" s="34"/>
      <c r="EC46" s="34"/>
      <c r="ED46" s="34"/>
      <c r="EE46" s="34"/>
      <c r="EF46" s="34"/>
      <c r="EG46" s="220"/>
      <c r="EH46" s="34"/>
      <c r="EI46" s="34"/>
      <c r="EJ46" s="34"/>
      <c r="EK46" s="34"/>
      <c r="EL46" s="34"/>
      <c r="EM46" s="34"/>
      <c r="EN46" s="34"/>
      <c r="EO46" s="34"/>
      <c r="EP46" s="34"/>
      <c r="EQ46" s="34"/>
      <c r="ER46" s="34"/>
      <c r="ES46" s="34"/>
      <c r="ET46" s="220"/>
      <c r="EU46" s="34"/>
      <c r="EV46" s="34"/>
      <c r="EW46" s="34"/>
      <c r="EX46" s="34"/>
      <c r="EY46" s="34"/>
      <c r="EZ46" s="34"/>
      <c r="FA46" s="34"/>
      <c r="FB46" s="34"/>
      <c r="FC46" s="34"/>
      <c r="FD46" s="34"/>
      <c r="FE46" s="34"/>
      <c r="FF46" s="34"/>
      <c r="FG46" s="220"/>
      <c r="FH46" s="34"/>
      <c r="FI46" s="34"/>
      <c r="FJ46" s="34"/>
      <c r="FK46" s="34"/>
      <c r="FL46" s="34"/>
      <c r="FM46" s="34"/>
      <c r="FN46" s="34"/>
      <c r="FO46" s="34"/>
      <c r="FP46" s="34"/>
      <c r="FQ46" s="34"/>
      <c r="FR46" s="34"/>
      <c r="FS46" s="34"/>
    </row>
    <row r="47" ht="7.5" customHeight="1">
      <c r="A47" s="184"/>
      <c r="B47" s="232"/>
      <c r="C47" s="232"/>
      <c r="D47" s="232"/>
      <c r="E47" s="232"/>
      <c r="F47" s="232"/>
      <c r="G47" s="232"/>
      <c r="H47" s="232"/>
      <c r="I47" s="232"/>
      <c r="J47" s="232"/>
      <c r="K47" s="232"/>
      <c r="L47" s="232"/>
      <c r="M47" s="232"/>
      <c r="N47" s="232"/>
      <c r="O47" s="232"/>
      <c r="P47" s="232"/>
      <c r="Q47" s="232"/>
      <c r="R47" s="232"/>
      <c r="S47" s="184"/>
      <c r="T47" s="184"/>
      <c r="U47" s="184"/>
      <c r="V47" s="184"/>
      <c r="W47" s="184"/>
      <c r="X47" s="184"/>
      <c r="Y47" s="184"/>
      <c r="Z47" s="184"/>
      <c r="AA47" s="184"/>
      <c r="AB47" s="184"/>
      <c r="AC47" s="184"/>
      <c r="AD47" s="184"/>
      <c r="AE47" s="184"/>
      <c r="AF47" s="184"/>
      <c r="AG47" s="190"/>
      <c r="AH47" s="184"/>
      <c r="AI47" s="184"/>
      <c r="AJ47" s="184"/>
      <c r="AK47" s="184"/>
      <c r="AL47" s="184"/>
      <c r="AM47" s="184"/>
      <c r="AN47" s="184"/>
      <c r="AO47" s="184"/>
      <c r="AP47" s="184"/>
      <c r="AQ47" s="184"/>
      <c r="AR47" s="184"/>
      <c r="AS47" s="184"/>
      <c r="AT47" s="233"/>
      <c r="AU47" s="184"/>
      <c r="AV47" s="184"/>
      <c r="AW47" s="184"/>
      <c r="AX47" s="184"/>
      <c r="AY47" s="184"/>
      <c r="AZ47" s="184"/>
      <c r="BA47" s="184"/>
      <c r="BB47" s="184"/>
      <c r="BC47" s="184"/>
      <c r="BD47" s="184"/>
      <c r="BE47" s="184"/>
      <c r="BF47" s="184"/>
      <c r="BG47" s="233"/>
      <c r="BH47" s="184"/>
      <c r="BI47" s="184"/>
      <c r="BJ47" s="184"/>
      <c r="BK47" s="184"/>
      <c r="BL47" s="184"/>
      <c r="BM47" s="184"/>
      <c r="BN47" s="184"/>
      <c r="BO47" s="184"/>
      <c r="BP47" s="184"/>
      <c r="BQ47" s="184"/>
      <c r="BR47" s="184"/>
      <c r="BS47" s="184"/>
      <c r="BT47" s="233"/>
      <c r="BU47" s="184"/>
      <c r="BV47" s="184"/>
      <c r="BW47" s="184"/>
      <c r="BX47" s="184"/>
      <c r="BY47" s="184"/>
      <c r="BZ47" s="184"/>
      <c r="CA47" s="184"/>
      <c r="CB47" s="184"/>
      <c r="CC47" s="184"/>
      <c r="CD47" s="184"/>
      <c r="CE47" s="184"/>
      <c r="CF47" s="184"/>
      <c r="CG47" s="233"/>
      <c r="CH47" s="184"/>
      <c r="CI47" s="184"/>
      <c r="CJ47" s="184"/>
      <c r="CK47" s="184"/>
      <c r="CL47" s="184"/>
      <c r="CM47" s="184"/>
      <c r="CN47" s="184"/>
      <c r="CO47" s="184"/>
      <c r="CP47" s="184"/>
      <c r="CQ47" s="184"/>
      <c r="CR47" s="184"/>
      <c r="CS47" s="184"/>
      <c r="CT47" s="200"/>
      <c r="CU47" s="184"/>
      <c r="CV47" s="184"/>
      <c r="CW47" s="184"/>
      <c r="CX47" s="184"/>
      <c r="CY47" s="184"/>
      <c r="CZ47" s="184"/>
      <c r="DA47" s="184"/>
      <c r="DB47" s="184"/>
      <c r="DC47" s="184"/>
      <c r="DD47" s="184"/>
      <c r="DE47" s="184"/>
      <c r="DF47" s="184"/>
      <c r="DG47" s="233"/>
      <c r="DH47" s="184"/>
      <c r="DI47" s="184"/>
      <c r="DJ47" s="184"/>
      <c r="DK47" s="184"/>
      <c r="DL47" s="184"/>
      <c r="DM47" s="184"/>
      <c r="DN47" s="184"/>
      <c r="DO47" s="184"/>
      <c r="DP47" s="184"/>
      <c r="DQ47" s="184"/>
      <c r="DR47" s="184"/>
      <c r="DS47" s="184"/>
      <c r="DT47" s="233"/>
      <c r="DU47" s="184"/>
      <c r="DV47" s="184"/>
      <c r="DW47" s="184"/>
      <c r="DX47" s="184"/>
      <c r="DY47" s="184"/>
      <c r="DZ47" s="184"/>
      <c r="EA47" s="184"/>
      <c r="EB47" s="184"/>
      <c r="EC47" s="184"/>
      <c r="ED47" s="184"/>
      <c r="EE47" s="184"/>
      <c r="EF47" s="184"/>
      <c r="EG47" s="233"/>
      <c r="EH47" s="184"/>
      <c r="EI47" s="184"/>
      <c r="EJ47" s="184"/>
      <c r="EK47" s="184"/>
      <c r="EL47" s="184"/>
      <c r="EM47" s="184"/>
      <c r="EN47" s="184"/>
      <c r="EO47" s="184"/>
      <c r="EP47" s="184"/>
      <c r="EQ47" s="184"/>
      <c r="ER47" s="184"/>
      <c r="ES47" s="184"/>
      <c r="ET47" s="233"/>
      <c r="EU47" s="184"/>
      <c r="EV47" s="184"/>
      <c r="EW47" s="184"/>
      <c r="EX47" s="184"/>
      <c r="EY47" s="184"/>
      <c r="EZ47" s="184"/>
      <c r="FA47" s="184"/>
      <c r="FB47" s="184"/>
      <c r="FC47" s="184"/>
      <c r="FD47" s="184"/>
      <c r="FE47" s="184"/>
      <c r="FF47" s="184"/>
      <c r="FG47" s="233"/>
      <c r="FH47" s="184"/>
      <c r="FI47" s="184"/>
      <c r="FJ47" s="184"/>
      <c r="FK47" s="184"/>
      <c r="FL47" s="184"/>
      <c r="FM47" s="184"/>
      <c r="FN47" s="184"/>
      <c r="FO47" s="184"/>
      <c r="FP47" s="184"/>
      <c r="FQ47" s="184"/>
      <c r="FR47" s="184"/>
      <c r="FS47" s="184"/>
    </row>
    <row r="48" ht="30.0" customHeight="1">
      <c r="A48" s="184"/>
      <c r="B48" s="193" t="s">
        <v>40</v>
      </c>
      <c r="C48" s="68"/>
      <c r="D48" s="68"/>
      <c r="E48" s="68"/>
      <c r="F48" s="68"/>
      <c r="G48" s="68"/>
      <c r="H48" s="68"/>
      <c r="I48" s="68"/>
      <c r="J48" s="68"/>
      <c r="K48" s="68"/>
      <c r="L48" s="68"/>
      <c r="M48" s="68"/>
      <c r="N48" s="68"/>
      <c r="O48" s="68"/>
      <c r="P48" s="68"/>
      <c r="Q48" s="68"/>
      <c r="R48" s="44"/>
      <c r="S48" s="184"/>
      <c r="T48" s="184"/>
      <c r="U48" s="194" t="str">
        <f>U27</f>
        <v>WEEK 1</v>
      </c>
      <c r="V48" s="68"/>
      <c r="W48" s="68"/>
      <c r="X48" s="68"/>
      <c r="Y48" s="68"/>
      <c r="Z48" s="68"/>
      <c r="AA48" s="68"/>
      <c r="AB48" s="68"/>
      <c r="AC48" s="68"/>
      <c r="AD48" s="68"/>
      <c r="AE48" s="68"/>
      <c r="AF48" s="44"/>
      <c r="AG48" s="190"/>
      <c r="AH48" s="194" t="str">
        <f>AH27</f>
        <v>WEEK 2</v>
      </c>
      <c r="AI48" s="68"/>
      <c r="AJ48" s="68"/>
      <c r="AK48" s="68"/>
      <c r="AL48" s="68"/>
      <c r="AM48" s="68"/>
      <c r="AN48" s="68"/>
      <c r="AO48" s="68"/>
      <c r="AP48" s="68"/>
      <c r="AQ48" s="68"/>
      <c r="AR48" s="68"/>
      <c r="AS48" s="44"/>
      <c r="AT48" s="199"/>
      <c r="AU48" s="194" t="str">
        <f>AU27</f>
        <v>WEEK 3</v>
      </c>
      <c r="AV48" s="68"/>
      <c r="AW48" s="68"/>
      <c r="AX48" s="68"/>
      <c r="AY48" s="68"/>
      <c r="AZ48" s="68"/>
      <c r="BA48" s="68"/>
      <c r="BB48" s="68"/>
      <c r="BC48" s="68"/>
      <c r="BD48" s="68"/>
      <c r="BE48" s="68"/>
      <c r="BF48" s="44"/>
      <c r="BG48" s="199"/>
      <c r="BH48" s="194" t="str">
        <f>BH27</f>
        <v>WEEK 4</v>
      </c>
      <c r="BI48" s="68"/>
      <c r="BJ48" s="68"/>
      <c r="BK48" s="68"/>
      <c r="BL48" s="68"/>
      <c r="BM48" s="68"/>
      <c r="BN48" s="68"/>
      <c r="BO48" s="68"/>
      <c r="BP48" s="68"/>
      <c r="BQ48" s="68"/>
      <c r="BR48" s="68"/>
      <c r="BS48" s="44"/>
      <c r="BT48" s="199"/>
      <c r="BU48" s="194" t="str">
        <f>BU27</f>
        <v>WEEK 5</v>
      </c>
      <c r="BV48" s="68"/>
      <c r="BW48" s="68"/>
      <c r="BX48" s="68"/>
      <c r="BY48" s="68"/>
      <c r="BZ48" s="68"/>
      <c r="CA48" s="68"/>
      <c r="CB48" s="68"/>
      <c r="CC48" s="68"/>
      <c r="CD48" s="68"/>
      <c r="CE48" s="68"/>
      <c r="CF48" s="44"/>
      <c r="CG48" s="199"/>
      <c r="CH48" s="194" t="str">
        <f>CH27</f>
        <v>WEEK 6</v>
      </c>
      <c r="CI48" s="68"/>
      <c r="CJ48" s="68"/>
      <c r="CK48" s="68"/>
      <c r="CL48" s="68"/>
      <c r="CM48" s="68"/>
      <c r="CN48" s="68"/>
      <c r="CO48" s="68"/>
      <c r="CP48" s="68"/>
      <c r="CQ48" s="68"/>
      <c r="CR48" s="68"/>
      <c r="CS48" s="44"/>
      <c r="CT48" s="200"/>
      <c r="CU48" s="194" t="str">
        <f>CU27</f>
        <v>WEEK 7</v>
      </c>
      <c r="CV48" s="68"/>
      <c r="CW48" s="68"/>
      <c r="CX48" s="68"/>
      <c r="CY48" s="68"/>
      <c r="CZ48" s="68"/>
      <c r="DA48" s="68"/>
      <c r="DB48" s="68"/>
      <c r="DC48" s="68"/>
      <c r="DD48" s="68"/>
      <c r="DE48" s="68"/>
      <c r="DF48" s="44"/>
      <c r="DG48" s="199"/>
      <c r="DH48" s="194" t="str">
        <f>DH27</f>
        <v>WEEK 8</v>
      </c>
      <c r="DI48" s="68"/>
      <c r="DJ48" s="68"/>
      <c r="DK48" s="68"/>
      <c r="DL48" s="68"/>
      <c r="DM48" s="68"/>
      <c r="DN48" s="68"/>
      <c r="DO48" s="68"/>
      <c r="DP48" s="68"/>
      <c r="DQ48" s="68"/>
      <c r="DR48" s="68"/>
      <c r="DS48" s="44"/>
      <c r="DT48" s="199"/>
      <c r="DU48" s="194" t="str">
        <f>DU27</f>
        <v>WEEK 9</v>
      </c>
      <c r="DV48" s="68"/>
      <c r="DW48" s="68"/>
      <c r="DX48" s="68"/>
      <c r="DY48" s="68"/>
      <c r="DZ48" s="68"/>
      <c r="EA48" s="68"/>
      <c r="EB48" s="68"/>
      <c r="EC48" s="68"/>
      <c r="ED48" s="68"/>
      <c r="EE48" s="68"/>
      <c r="EF48" s="44"/>
      <c r="EG48" s="199"/>
      <c r="EH48" s="194" t="str">
        <f>EH27</f>
        <v>WEEK 10</v>
      </c>
      <c r="EI48" s="68"/>
      <c r="EJ48" s="68"/>
      <c r="EK48" s="68"/>
      <c r="EL48" s="68"/>
      <c r="EM48" s="68"/>
      <c r="EN48" s="68"/>
      <c r="EO48" s="68"/>
      <c r="EP48" s="68"/>
      <c r="EQ48" s="68"/>
      <c r="ER48" s="68"/>
      <c r="ES48" s="44"/>
      <c r="ET48" s="199"/>
      <c r="EU48" s="194" t="str">
        <f>EU27</f>
        <v>WEEK 11</v>
      </c>
      <c r="EV48" s="68"/>
      <c r="EW48" s="68"/>
      <c r="EX48" s="68"/>
      <c r="EY48" s="68"/>
      <c r="EZ48" s="68"/>
      <c r="FA48" s="68"/>
      <c r="FB48" s="68"/>
      <c r="FC48" s="68"/>
      <c r="FD48" s="68"/>
      <c r="FE48" s="68"/>
      <c r="FF48" s="44"/>
      <c r="FG48" s="199"/>
      <c r="FH48" s="194" t="str">
        <f>FH27</f>
        <v>WEEK 12</v>
      </c>
      <c r="FI48" s="68"/>
      <c r="FJ48" s="68"/>
      <c r="FK48" s="68"/>
      <c r="FL48" s="68"/>
      <c r="FM48" s="68"/>
      <c r="FN48" s="68"/>
      <c r="FO48" s="68"/>
      <c r="FP48" s="68"/>
      <c r="FQ48" s="68"/>
      <c r="FR48" s="68"/>
      <c r="FS48" s="44"/>
    </row>
    <row r="49" ht="7.5" customHeight="1">
      <c r="A49" s="184"/>
      <c r="B49" s="198"/>
      <c r="C49" s="198"/>
      <c r="D49" s="198"/>
      <c r="E49" s="198"/>
      <c r="F49" s="198"/>
      <c r="G49" s="198"/>
      <c r="H49" s="198"/>
      <c r="I49" s="198"/>
      <c r="J49" s="198"/>
      <c r="K49" s="198"/>
      <c r="L49" s="198"/>
      <c r="M49" s="198"/>
      <c r="N49" s="198"/>
      <c r="O49" s="198"/>
      <c r="P49" s="198"/>
      <c r="Q49" s="198"/>
      <c r="R49" s="198"/>
      <c r="S49" s="184"/>
      <c r="T49" s="184"/>
      <c r="U49" s="192"/>
      <c r="V49" s="192"/>
      <c r="W49" s="192"/>
      <c r="X49" s="192"/>
      <c r="Y49" s="192"/>
      <c r="Z49" s="192"/>
      <c r="AA49" s="192"/>
      <c r="AB49" s="192"/>
      <c r="AC49" s="192"/>
      <c r="AD49" s="192"/>
      <c r="AE49" s="192"/>
      <c r="AF49" s="192"/>
      <c r="AG49" s="184"/>
      <c r="AH49" s="192"/>
      <c r="AI49" s="192"/>
      <c r="AJ49" s="192"/>
      <c r="AK49" s="192"/>
      <c r="AL49" s="192"/>
      <c r="AM49" s="192"/>
      <c r="AN49" s="192"/>
      <c r="AO49" s="192"/>
      <c r="AP49" s="192"/>
      <c r="AQ49" s="192"/>
      <c r="AR49" s="192"/>
      <c r="AS49" s="192"/>
      <c r="AT49" s="199"/>
      <c r="AU49" s="192"/>
      <c r="AV49" s="192"/>
      <c r="AW49" s="192"/>
      <c r="AX49" s="192"/>
      <c r="AY49" s="192"/>
      <c r="AZ49" s="192"/>
      <c r="BA49" s="192"/>
      <c r="BB49" s="192"/>
      <c r="BC49" s="192"/>
      <c r="BD49" s="192"/>
      <c r="BE49" s="192"/>
      <c r="BF49" s="192"/>
      <c r="BG49" s="199"/>
      <c r="BH49" s="192"/>
      <c r="BI49" s="192"/>
      <c r="BJ49" s="192"/>
      <c r="BK49" s="192"/>
      <c r="BL49" s="192"/>
      <c r="BM49" s="192"/>
      <c r="BN49" s="192"/>
      <c r="BO49" s="192"/>
      <c r="BP49" s="192"/>
      <c r="BQ49" s="192"/>
      <c r="BR49" s="192"/>
      <c r="BS49" s="192"/>
      <c r="BT49" s="199"/>
      <c r="BU49" s="192"/>
      <c r="BV49" s="192"/>
      <c r="BW49" s="192"/>
      <c r="BX49" s="192"/>
      <c r="BY49" s="192"/>
      <c r="BZ49" s="192"/>
      <c r="CA49" s="192"/>
      <c r="CB49" s="192"/>
      <c r="CC49" s="192"/>
      <c r="CD49" s="192"/>
      <c r="CE49" s="192"/>
      <c r="CF49" s="192"/>
      <c r="CG49" s="199"/>
      <c r="CH49" s="192"/>
      <c r="CI49" s="192"/>
      <c r="CJ49" s="192"/>
      <c r="CK49" s="192"/>
      <c r="CL49" s="192"/>
      <c r="CM49" s="192"/>
      <c r="CN49" s="192"/>
      <c r="CO49" s="192"/>
      <c r="CP49" s="192"/>
      <c r="CQ49" s="192"/>
      <c r="CR49" s="192"/>
      <c r="CS49" s="192"/>
      <c r="CT49" s="200"/>
      <c r="CU49" s="192"/>
      <c r="CV49" s="192"/>
      <c r="CW49" s="192"/>
      <c r="CX49" s="192"/>
      <c r="CY49" s="192"/>
      <c r="CZ49" s="192"/>
      <c r="DA49" s="192"/>
      <c r="DB49" s="192"/>
      <c r="DC49" s="192"/>
      <c r="DD49" s="192"/>
      <c r="DE49" s="192"/>
      <c r="DF49" s="192"/>
      <c r="DG49" s="199"/>
      <c r="DH49" s="192"/>
      <c r="DI49" s="192"/>
      <c r="DJ49" s="192"/>
      <c r="DK49" s="192"/>
      <c r="DL49" s="192"/>
      <c r="DM49" s="192"/>
      <c r="DN49" s="192"/>
      <c r="DO49" s="192"/>
      <c r="DP49" s="192"/>
      <c r="DQ49" s="192"/>
      <c r="DR49" s="192"/>
      <c r="DS49" s="192"/>
      <c r="DT49" s="199"/>
      <c r="DU49" s="192"/>
      <c r="DV49" s="192"/>
      <c r="DW49" s="192"/>
      <c r="DX49" s="192"/>
      <c r="DY49" s="192"/>
      <c r="DZ49" s="192"/>
      <c r="EA49" s="192"/>
      <c r="EB49" s="192"/>
      <c r="EC49" s="192"/>
      <c r="ED49" s="192"/>
      <c r="EE49" s="192"/>
      <c r="EF49" s="192"/>
      <c r="EG49" s="199"/>
      <c r="EH49" s="192"/>
      <c r="EI49" s="192"/>
      <c r="EJ49" s="192"/>
      <c r="EK49" s="192"/>
      <c r="EL49" s="192"/>
      <c r="EM49" s="192"/>
      <c r="EN49" s="192"/>
      <c r="EO49" s="192"/>
      <c r="EP49" s="192"/>
      <c r="EQ49" s="192"/>
      <c r="ER49" s="192"/>
      <c r="ES49" s="192"/>
      <c r="ET49" s="199"/>
      <c r="EU49" s="192"/>
      <c r="EV49" s="192"/>
      <c r="EW49" s="192"/>
      <c r="EX49" s="192"/>
      <c r="EY49" s="192"/>
      <c r="EZ49" s="192"/>
      <c r="FA49" s="192"/>
      <c r="FB49" s="192"/>
      <c r="FC49" s="192"/>
      <c r="FD49" s="192"/>
      <c r="FE49" s="192"/>
      <c r="FF49" s="192"/>
      <c r="FG49" s="199"/>
      <c r="FH49" s="192"/>
      <c r="FI49" s="192"/>
      <c r="FJ49" s="192"/>
      <c r="FK49" s="192"/>
      <c r="FL49" s="192"/>
      <c r="FM49" s="192"/>
      <c r="FN49" s="192"/>
      <c r="FO49" s="192"/>
      <c r="FP49" s="192"/>
      <c r="FQ49" s="192"/>
      <c r="FR49" s="192"/>
      <c r="FS49" s="192"/>
    </row>
    <row r="50" ht="18.75" customHeight="1">
      <c r="A50" s="184"/>
      <c r="B50" s="201" t="s">
        <v>168</v>
      </c>
      <c r="C50" s="202" t="s">
        <v>169</v>
      </c>
      <c r="D50" s="203" t="s">
        <v>170</v>
      </c>
      <c r="E50" s="3"/>
      <c r="F50" s="204" t="s">
        <v>171</v>
      </c>
      <c r="G50" s="2"/>
      <c r="H50" s="3"/>
      <c r="I50" s="201" t="s">
        <v>172</v>
      </c>
      <c r="J50" s="201" t="s">
        <v>173</v>
      </c>
      <c r="K50" s="201" t="s">
        <v>174</v>
      </c>
      <c r="L50" s="201" t="s">
        <v>175</v>
      </c>
      <c r="M50" s="204" t="s">
        <v>176</v>
      </c>
      <c r="N50" s="2"/>
      <c r="O50" s="2"/>
      <c r="P50" s="3"/>
      <c r="Q50" s="201" t="s">
        <v>38</v>
      </c>
      <c r="R50" s="201" t="s">
        <v>177</v>
      </c>
      <c r="S50" s="184"/>
      <c r="T50" s="184"/>
      <c r="U50" s="194" t="s">
        <v>178</v>
      </c>
      <c r="V50" s="44"/>
      <c r="W50" s="194" t="s">
        <v>179</v>
      </c>
      <c r="X50" s="44"/>
      <c r="Y50" s="194" t="s">
        <v>180</v>
      </c>
      <c r="Z50" s="44"/>
      <c r="AA50" s="194" t="s">
        <v>181</v>
      </c>
      <c r="AB50" s="44"/>
      <c r="AC50" s="194" t="s">
        <v>182</v>
      </c>
      <c r="AD50" s="44"/>
      <c r="AE50" s="205" t="s">
        <v>183</v>
      </c>
      <c r="AF50" s="153" t="s">
        <v>173</v>
      </c>
      <c r="AG50" s="190"/>
      <c r="AH50" s="194" t="s">
        <v>178</v>
      </c>
      <c r="AI50" s="44"/>
      <c r="AJ50" s="194" t="s">
        <v>179</v>
      </c>
      <c r="AK50" s="44"/>
      <c r="AL50" s="194" t="s">
        <v>180</v>
      </c>
      <c r="AM50" s="44"/>
      <c r="AN50" s="194" t="s">
        <v>181</v>
      </c>
      <c r="AO50" s="44"/>
      <c r="AP50" s="194" t="s">
        <v>182</v>
      </c>
      <c r="AQ50" s="44"/>
      <c r="AR50" s="205" t="s">
        <v>183</v>
      </c>
      <c r="AS50" s="153" t="s">
        <v>173</v>
      </c>
      <c r="AT50" s="199"/>
      <c r="AU50" s="194" t="s">
        <v>178</v>
      </c>
      <c r="AV50" s="44"/>
      <c r="AW50" s="194" t="s">
        <v>179</v>
      </c>
      <c r="AX50" s="44"/>
      <c r="AY50" s="194" t="s">
        <v>180</v>
      </c>
      <c r="AZ50" s="44"/>
      <c r="BA50" s="194" t="s">
        <v>181</v>
      </c>
      <c r="BB50" s="44"/>
      <c r="BC50" s="194" t="s">
        <v>182</v>
      </c>
      <c r="BD50" s="44"/>
      <c r="BE50" s="205" t="s">
        <v>183</v>
      </c>
      <c r="BF50" s="153" t="s">
        <v>173</v>
      </c>
      <c r="BG50" s="199"/>
      <c r="BH50" s="194" t="s">
        <v>178</v>
      </c>
      <c r="BI50" s="44"/>
      <c r="BJ50" s="194" t="s">
        <v>179</v>
      </c>
      <c r="BK50" s="44"/>
      <c r="BL50" s="194" t="s">
        <v>180</v>
      </c>
      <c r="BM50" s="44"/>
      <c r="BN50" s="194" t="s">
        <v>181</v>
      </c>
      <c r="BO50" s="44"/>
      <c r="BP50" s="194" t="s">
        <v>182</v>
      </c>
      <c r="BQ50" s="44"/>
      <c r="BR50" s="205" t="s">
        <v>183</v>
      </c>
      <c r="BS50" s="153" t="s">
        <v>173</v>
      </c>
      <c r="BT50" s="199"/>
      <c r="BU50" s="194" t="s">
        <v>178</v>
      </c>
      <c r="BV50" s="44"/>
      <c r="BW50" s="194" t="s">
        <v>179</v>
      </c>
      <c r="BX50" s="44"/>
      <c r="BY50" s="194" t="s">
        <v>180</v>
      </c>
      <c r="BZ50" s="44"/>
      <c r="CA50" s="194" t="s">
        <v>181</v>
      </c>
      <c r="CB50" s="44"/>
      <c r="CC50" s="194" t="s">
        <v>182</v>
      </c>
      <c r="CD50" s="44"/>
      <c r="CE50" s="205" t="s">
        <v>183</v>
      </c>
      <c r="CF50" s="153" t="s">
        <v>173</v>
      </c>
      <c r="CG50" s="199"/>
      <c r="CH50" s="194" t="s">
        <v>178</v>
      </c>
      <c r="CI50" s="44"/>
      <c r="CJ50" s="194" t="s">
        <v>179</v>
      </c>
      <c r="CK50" s="44"/>
      <c r="CL50" s="194" t="s">
        <v>180</v>
      </c>
      <c r="CM50" s="44"/>
      <c r="CN50" s="194" t="s">
        <v>181</v>
      </c>
      <c r="CO50" s="44"/>
      <c r="CP50" s="194" t="s">
        <v>182</v>
      </c>
      <c r="CQ50" s="44"/>
      <c r="CR50" s="205" t="s">
        <v>183</v>
      </c>
      <c r="CS50" s="153" t="s">
        <v>173</v>
      </c>
      <c r="CT50" s="200"/>
      <c r="CU50" s="194" t="s">
        <v>178</v>
      </c>
      <c r="CV50" s="44"/>
      <c r="CW50" s="194" t="s">
        <v>179</v>
      </c>
      <c r="CX50" s="44"/>
      <c r="CY50" s="194" t="s">
        <v>180</v>
      </c>
      <c r="CZ50" s="44"/>
      <c r="DA50" s="194" t="s">
        <v>181</v>
      </c>
      <c r="DB50" s="44"/>
      <c r="DC50" s="194" t="s">
        <v>182</v>
      </c>
      <c r="DD50" s="44"/>
      <c r="DE50" s="205" t="s">
        <v>183</v>
      </c>
      <c r="DF50" s="153" t="s">
        <v>173</v>
      </c>
      <c r="DG50" s="199"/>
      <c r="DH50" s="194" t="s">
        <v>178</v>
      </c>
      <c r="DI50" s="44"/>
      <c r="DJ50" s="194" t="s">
        <v>179</v>
      </c>
      <c r="DK50" s="44"/>
      <c r="DL50" s="194" t="s">
        <v>180</v>
      </c>
      <c r="DM50" s="44"/>
      <c r="DN50" s="194" t="s">
        <v>181</v>
      </c>
      <c r="DO50" s="44"/>
      <c r="DP50" s="194" t="s">
        <v>182</v>
      </c>
      <c r="DQ50" s="44"/>
      <c r="DR50" s="205" t="s">
        <v>183</v>
      </c>
      <c r="DS50" s="153" t="s">
        <v>173</v>
      </c>
      <c r="DT50" s="199"/>
      <c r="DU50" s="194" t="s">
        <v>178</v>
      </c>
      <c r="DV50" s="44"/>
      <c r="DW50" s="194" t="s">
        <v>179</v>
      </c>
      <c r="DX50" s="44"/>
      <c r="DY50" s="194" t="s">
        <v>180</v>
      </c>
      <c r="DZ50" s="44"/>
      <c r="EA50" s="194" t="s">
        <v>181</v>
      </c>
      <c r="EB50" s="44"/>
      <c r="EC50" s="194" t="s">
        <v>182</v>
      </c>
      <c r="ED50" s="44"/>
      <c r="EE50" s="205" t="s">
        <v>183</v>
      </c>
      <c r="EF50" s="153" t="s">
        <v>173</v>
      </c>
      <c r="EG50" s="199"/>
      <c r="EH50" s="194" t="s">
        <v>178</v>
      </c>
      <c r="EI50" s="44"/>
      <c r="EJ50" s="194" t="s">
        <v>179</v>
      </c>
      <c r="EK50" s="44"/>
      <c r="EL50" s="194" t="s">
        <v>180</v>
      </c>
      <c r="EM50" s="44"/>
      <c r="EN50" s="194" t="s">
        <v>181</v>
      </c>
      <c r="EO50" s="44"/>
      <c r="EP50" s="194" t="s">
        <v>182</v>
      </c>
      <c r="EQ50" s="44"/>
      <c r="ER50" s="205" t="s">
        <v>183</v>
      </c>
      <c r="ES50" s="153" t="s">
        <v>173</v>
      </c>
      <c r="ET50" s="199"/>
      <c r="EU50" s="194" t="s">
        <v>178</v>
      </c>
      <c r="EV50" s="44"/>
      <c r="EW50" s="194" t="s">
        <v>179</v>
      </c>
      <c r="EX50" s="44"/>
      <c r="EY50" s="194" t="s">
        <v>180</v>
      </c>
      <c r="EZ50" s="44"/>
      <c r="FA50" s="194" t="s">
        <v>181</v>
      </c>
      <c r="FB50" s="44"/>
      <c r="FC50" s="194" t="s">
        <v>182</v>
      </c>
      <c r="FD50" s="44"/>
      <c r="FE50" s="205" t="s">
        <v>183</v>
      </c>
      <c r="FF50" s="153" t="s">
        <v>173</v>
      </c>
      <c r="FG50" s="199"/>
      <c r="FH50" s="194" t="s">
        <v>178</v>
      </c>
      <c r="FI50" s="44"/>
      <c r="FJ50" s="194" t="s">
        <v>179</v>
      </c>
      <c r="FK50" s="44"/>
      <c r="FL50" s="194" t="s">
        <v>180</v>
      </c>
      <c r="FM50" s="44"/>
      <c r="FN50" s="194" t="s">
        <v>181</v>
      </c>
      <c r="FO50" s="44"/>
      <c r="FP50" s="194" t="s">
        <v>182</v>
      </c>
      <c r="FQ50" s="44"/>
      <c r="FR50" s="205" t="s">
        <v>183</v>
      </c>
      <c r="FS50" s="153" t="s">
        <v>173</v>
      </c>
    </row>
    <row r="51" ht="18.75" customHeight="1">
      <c r="A51" s="184"/>
      <c r="B51" s="34"/>
      <c r="C51" s="34"/>
      <c r="D51" s="6"/>
      <c r="E51" s="8"/>
      <c r="F51" s="6"/>
      <c r="G51" s="7"/>
      <c r="H51" s="8"/>
      <c r="I51" s="34"/>
      <c r="J51" s="34"/>
      <c r="K51" s="34"/>
      <c r="L51" s="34"/>
      <c r="M51" s="6"/>
      <c r="N51" s="7"/>
      <c r="O51" s="7"/>
      <c r="P51" s="8"/>
      <c r="Q51" s="34"/>
      <c r="R51" s="34"/>
      <c r="S51" s="184"/>
      <c r="T51" s="184"/>
      <c r="U51" s="206" t="s">
        <v>184</v>
      </c>
      <c r="V51" s="206" t="s">
        <v>175</v>
      </c>
      <c r="W51" s="206" t="s">
        <v>184</v>
      </c>
      <c r="X51" s="206" t="s">
        <v>175</v>
      </c>
      <c r="Y51" s="206" t="s">
        <v>184</v>
      </c>
      <c r="Z51" s="206" t="s">
        <v>175</v>
      </c>
      <c r="AA51" s="206" t="s">
        <v>184</v>
      </c>
      <c r="AB51" s="206" t="s">
        <v>175</v>
      </c>
      <c r="AC51" s="206" t="s">
        <v>184</v>
      </c>
      <c r="AD51" s="206" t="s">
        <v>175</v>
      </c>
      <c r="AE51" s="34"/>
      <c r="AF51" s="34"/>
      <c r="AG51" s="190"/>
      <c r="AH51" s="206" t="s">
        <v>184</v>
      </c>
      <c r="AI51" s="206" t="s">
        <v>175</v>
      </c>
      <c r="AJ51" s="206" t="s">
        <v>184</v>
      </c>
      <c r="AK51" s="206" t="s">
        <v>175</v>
      </c>
      <c r="AL51" s="206" t="s">
        <v>184</v>
      </c>
      <c r="AM51" s="206" t="s">
        <v>175</v>
      </c>
      <c r="AN51" s="206" t="s">
        <v>184</v>
      </c>
      <c r="AO51" s="206" t="s">
        <v>175</v>
      </c>
      <c r="AP51" s="206" t="s">
        <v>184</v>
      </c>
      <c r="AQ51" s="206" t="s">
        <v>175</v>
      </c>
      <c r="AR51" s="34"/>
      <c r="AS51" s="34"/>
      <c r="AT51" s="199"/>
      <c r="AU51" s="206" t="s">
        <v>184</v>
      </c>
      <c r="AV51" s="206" t="s">
        <v>175</v>
      </c>
      <c r="AW51" s="206" t="s">
        <v>184</v>
      </c>
      <c r="AX51" s="206" t="s">
        <v>175</v>
      </c>
      <c r="AY51" s="206" t="s">
        <v>184</v>
      </c>
      <c r="AZ51" s="206" t="s">
        <v>175</v>
      </c>
      <c r="BA51" s="206" t="s">
        <v>184</v>
      </c>
      <c r="BB51" s="206" t="s">
        <v>175</v>
      </c>
      <c r="BC51" s="206" t="s">
        <v>184</v>
      </c>
      <c r="BD51" s="206" t="s">
        <v>175</v>
      </c>
      <c r="BE51" s="34"/>
      <c r="BF51" s="34"/>
      <c r="BG51" s="199"/>
      <c r="BH51" s="206" t="s">
        <v>184</v>
      </c>
      <c r="BI51" s="206" t="s">
        <v>175</v>
      </c>
      <c r="BJ51" s="206" t="s">
        <v>184</v>
      </c>
      <c r="BK51" s="206" t="s">
        <v>175</v>
      </c>
      <c r="BL51" s="206" t="s">
        <v>184</v>
      </c>
      <c r="BM51" s="206" t="s">
        <v>175</v>
      </c>
      <c r="BN51" s="206" t="s">
        <v>184</v>
      </c>
      <c r="BO51" s="206" t="s">
        <v>175</v>
      </c>
      <c r="BP51" s="206" t="s">
        <v>184</v>
      </c>
      <c r="BQ51" s="206" t="s">
        <v>175</v>
      </c>
      <c r="BR51" s="34"/>
      <c r="BS51" s="34"/>
      <c r="BT51" s="199"/>
      <c r="BU51" s="206" t="s">
        <v>184</v>
      </c>
      <c r="BV51" s="206" t="s">
        <v>175</v>
      </c>
      <c r="BW51" s="206" t="s">
        <v>184</v>
      </c>
      <c r="BX51" s="206" t="s">
        <v>175</v>
      </c>
      <c r="BY51" s="206" t="s">
        <v>184</v>
      </c>
      <c r="BZ51" s="206" t="s">
        <v>175</v>
      </c>
      <c r="CA51" s="206" t="s">
        <v>184</v>
      </c>
      <c r="CB51" s="206" t="s">
        <v>175</v>
      </c>
      <c r="CC51" s="206" t="s">
        <v>184</v>
      </c>
      <c r="CD51" s="206" t="s">
        <v>175</v>
      </c>
      <c r="CE51" s="34"/>
      <c r="CF51" s="34"/>
      <c r="CG51" s="199"/>
      <c r="CH51" s="206" t="s">
        <v>184</v>
      </c>
      <c r="CI51" s="206" t="s">
        <v>175</v>
      </c>
      <c r="CJ51" s="206" t="s">
        <v>184</v>
      </c>
      <c r="CK51" s="206" t="s">
        <v>175</v>
      </c>
      <c r="CL51" s="206" t="s">
        <v>184</v>
      </c>
      <c r="CM51" s="206" t="s">
        <v>175</v>
      </c>
      <c r="CN51" s="206" t="s">
        <v>184</v>
      </c>
      <c r="CO51" s="206" t="s">
        <v>175</v>
      </c>
      <c r="CP51" s="206" t="s">
        <v>184</v>
      </c>
      <c r="CQ51" s="206" t="s">
        <v>175</v>
      </c>
      <c r="CR51" s="34"/>
      <c r="CS51" s="34"/>
      <c r="CT51" s="200"/>
      <c r="CU51" s="206" t="s">
        <v>184</v>
      </c>
      <c r="CV51" s="206" t="s">
        <v>175</v>
      </c>
      <c r="CW51" s="206" t="s">
        <v>184</v>
      </c>
      <c r="CX51" s="206" t="s">
        <v>175</v>
      </c>
      <c r="CY51" s="206" t="s">
        <v>184</v>
      </c>
      <c r="CZ51" s="206" t="s">
        <v>175</v>
      </c>
      <c r="DA51" s="206" t="s">
        <v>184</v>
      </c>
      <c r="DB51" s="206" t="s">
        <v>175</v>
      </c>
      <c r="DC51" s="206" t="s">
        <v>184</v>
      </c>
      <c r="DD51" s="206" t="s">
        <v>175</v>
      </c>
      <c r="DE51" s="34"/>
      <c r="DF51" s="34"/>
      <c r="DG51" s="199"/>
      <c r="DH51" s="206" t="s">
        <v>184</v>
      </c>
      <c r="DI51" s="206" t="s">
        <v>175</v>
      </c>
      <c r="DJ51" s="206" t="s">
        <v>184</v>
      </c>
      <c r="DK51" s="206" t="s">
        <v>175</v>
      </c>
      <c r="DL51" s="206" t="s">
        <v>184</v>
      </c>
      <c r="DM51" s="206" t="s">
        <v>175</v>
      </c>
      <c r="DN51" s="206" t="s">
        <v>184</v>
      </c>
      <c r="DO51" s="206" t="s">
        <v>175</v>
      </c>
      <c r="DP51" s="206" t="s">
        <v>184</v>
      </c>
      <c r="DQ51" s="206" t="s">
        <v>175</v>
      </c>
      <c r="DR51" s="34"/>
      <c r="DS51" s="34"/>
      <c r="DT51" s="199"/>
      <c r="DU51" s="206" t="s">
        <v>184</v>
      </c>
      <c r="DV51" s="206" t="s">
        <v>175</v>
      </c>
      <c r="DW51" s="206" t="s">
        <v>184</v>
      </c>
      <c r="DX51" s="206" t="s">
        <v>175</v>
      </c>
      <c r="DY51" s="206" t="s">
        <v>184</v>
      </c>
      <c r="DZ51" s="206" t="s">
        <v>175</v>
      </c>
      <c r="EA51" s="206" t="s">
        <v>184</v>
      </c>
      <c r="EB51" s="206" t="s">
        <v>175</v>
      </c>
      <c r="EC51" s="206" t="s">
        <v>184</v>
      </c>
      <c r="ED51" s="206" t="s">
        <v>175</v>
      </c>
      <c r="EE51" s="34"/>
      <c r="EF51" s="34"/>
      <c r="EG51" s="199"/>
      <c r="EH51" s="206" t="s">
        <v>184</v>
      </c>
      <c r="EI51" s="206" t="s">
        <v>175</v>
      </c>
      <c r="EJ51" s="206" t="s">
        <v>184</v>
      </c>
      <c r="EK51" s="206" t="s">
        <v>175</v>
      </c>
      <c r="EL51" s="206" t="s">
        <v>184</v>
      </c>
      <c r="EM51" s="206" t="s">
        <v>175</v>
      </c>
      <c r="EN51" s="206" t="s">
        <v>184</v>
      </c>
      <c r="EO51" s="206" t="s">
        <v>175</v>
      </c>
      <c r="EP51" s="206" t="s">
        <v>184</v>
      </c>
      <c r="EQ51" s="206" t="s">
        <v>175</v>
      </c>
      <c r="ER51" s="34"/>
      <c r="ES51" s="34"/>
      <c r="ET51" s="199"/>
      <c r="EU51" s="206" t="s">
        <v>184</v>
      </c>
      <c r="EV51" s="206" t="s">
        <v>175</v>
      </c>
      <c r="EW51" s="206" t="s">
        <v>184</v>
      </c>
      <c r="EX51" s="206" t="s">
        <v>175</v>
      </c>
      <c r="EY51" s="206" t="s">
        <v>184</v>
      </c>
      <c r="EZ51" s="206" t="s">
        <v>175</v>
      </c>
      <c r="FA51" s="206" t="s">
        <v>184</v>
      </c>
      <c r="FB51" s="206" t="s">
        <v>175</v>
      </c>
      <c r="FC51" s="206" t="s">
        <v>184</v>
      </c>
      <c r="FD51" s="206" t="s">
        <v>175</v>
      </c>
      <c r="FE51" s="34"/>
      <c r="FF51" s="34"/>
      <c r="FG51" s="199"/>
      <c r="FH51" s="206" t="s">
        <v>184</v>
      </c>
      <c r="FI51" s="206" t="s">
        <v>175</v>
      </c>
      <c r="FJ51" s="206" t="s">
        <v>184</v>
      </c>
      <c r="FK51" s="206" t="s">
        <v>175</v>
      </c>
      <c r="FL51" s="206" t="s">
        <v>184</v>
      </c>
      <c r="FM51" s="206" t="s">
        <v>175</v>
      </c>
      <c r="FN51" s="206" t="s">
        <v>184</v>
      </c>
      <c r="FO51" s="206" t="s">
        <v>175</v>
      </c>
      <c r="FP51" s="206" t="s">
        <v>184</v>
      </c>
      <c r="FQ51" s="206" t="s">
        <v>175</v>
      </c>
      <c r="FR51" s="34"/>
      <c r="FS51" s="34"/>
    </row>
    <row r="52" ht="18.75" customHeight="1">
      <c r="A52" s="184"/>
      <c r="B52" s="207" t="str">
        <f t="array" ref="B52">IFERROR(INDEX('Exercise Log'!$C$6:$C132,MATCH($F52,'Exercise Log'!$E$6:$E132,0)))</f>
        <v>CHEST</v>
      </c>
      <c r="C52" s="208" t="str">
        <f t="array" ref="C52:C66">IFERROR(VLOOKUP($B52:$B66,'Exercise Log'!$C:$D,2,0))</f>
        <v>PUSHING</v>
      </c>
      <c r="D52" s="209" t="s">
        <v>185</v>
      </c>
      <c r="E52" s="210">
        <v>1.0</v>
      </c>
      <c r="F52" s="211" t="s">
        <v>212</v>
      </c>
      <c r="G52" s="2"/>
      <c r="H52" s="3"/>
      <c r="I52" s="212" t="str">
        <f>iferror(vlookup(F52,'Exercise Log'!E:F,2,),"")</f>
        <v>LINK</v>
      </c>
      <c r="J52" s="231"/>
      <c r="K52" s="234">
        <v>1.0</v>
      </c>
      <c r="L52" s="238">
        <v>45148.0</v>
      </c>
      <c r="M52" s="245" t="s">
        <v>188</v>
      </c>
      <c r="N52" s="231" t="s">
        <v>189</v>
      </c>
      <c r="O52" s="218"/>
      <c r="P52" s="92"/>
      <c r="Q52" s="236" t="s">
        <v>190</v>
      </c>
      <c r="R52" s="217" t="s">
        <v>189</v>
      </c>
      <c r="S52" s="184"/>
      <c r="T52" s="184"/>
      <c r="U52" s="157"/>
      <c r="V52" s="157"/>
      <c r="W52" s="157"/>
      <c r="X52" s="157"/>
      <c r="Y52" s="157"/>
      <c r="Z52" s="157"/>
      <c r="AA52" s="157"/>
      <c r="AB52" s="157"/>
      <c r="AC52" s="157"/>
      <c r="AD52" s="157"/>
      <c r="AE52" s="157">
        <f>U52*V52+W52*X52+Y52*Z52+AA52*AB52</f>
        <v>0</v>
      </c>
      <c r="AF52" s="157"/>
      <c r="AG52" s="190"/>
      <c r="AH52" s="157"/>
      <c r="AI52" s="157"/>
      <c r="AJ52" s="157"/>
      <c r="AK52" s="157"/>
      <c r="AL52" s="157"/>
      <c r="AM52" s="157"/>
      <c r="AN52" s="157"/>
      <c r="AO52" s="157"/>
      <c r="AP52" s="157"/>
      <c r="AQ52" s="157"/>
      <c r="AR52" s="157">
        <f>AH52*AI52+AJ52*AK52+AL52*AM52+AN52*AO52</f>
        <v>0</v>
      </c>
      <c r="AS52" s="157"/>
      <c r="AT52" s="219"/>
      <c r="AU52" s="157"/>
      <c r="AV52" s="157"/>
      <c r="AW52" s="157"/>
      <c r="AX52" s="157"/>
      <c r="AY52" s="157"/>
      <c r="AZ52" s="157"/>
      <c r="BA52" s="157"/>
      <c r="BB52" s="157"/>
      <c r="BC52" s="157"/>
      <c r="BD52" s="157"/>
      <c r="BE52" s="157">
        <f>AU52*AV52+AW52*AX52+AY52*AZ52+BA52*BB52</f>
        <v>0</v>
      </c>
      <c r="BF52" s="157"/>
      <c r="BG52" s="219"/>
      <c r="BH52" s="157"/>
      <c r="BI52" s="157"/>
      <c r="BJ52" s="157"/>
      <c r="BK52" s="157"/>
      <c r="BL52" s="157"/>
      <c r="BM52" s="157"/>
      <c r="BN52" s="157"/>
      <c r="BO52" s="157"/>
      <c r="BP52" s="157"/>
      <c r="BQ52" s="157"/>
      <c r="BR52" s="157">
        <f>BH52*BI52+BJ52*BK52+BL52*BM52+BN52*BO52</f>
        <v>0</v>
      </c>
      <c r="BS52" s="157"/>
      <c r="BT52" s="219"/>
      <c r="BU52" s="157"/>
      <c r="BV52" s="157"/>
      <c r="BW52" s="157"/>
      <c r="BX52" s="157"/>
      <c r="BY52" s="157"/>
      <c r="BZ52" s="157"/>
      <c r="CA52" s="157"/>
      <c r="CB52" s="157"/>
      <c r="CC52" s="157"/>
      <c r="CD52" s="157"/>
      <c r="CE52" s="157">
        <f>BU52*BV52+BW52*BX52+BY52*BZ52+CA52*CB52</f>
        <v>0</v>
      </c>
      <c r="CF52" s="157"/>
      <c r="CG52" s="219"/>
      <c r="CH52" s="157"/>
      <c r="CI52" s="157"/>
      <c r="CJ52" s="157"/>
      <c r="CK52" s="157"/>
      <c r="CL52" s="157"/>
      <c r="CM52" s="157"/>
      <c r="CN52" s="157"/>
      <c r="CO52" s="157"/>
      <c r="CP52" s="157"/>
      <c r="CQ52" s="157"/>
      <c r="CR52" s="157">
        <f>CH52*CI52+CJ52*CK52+CL52*CM52+CN52*CO52</f>
        <v>0</v>
      </c>
      <c r="CS52" s="157"/>
      <c r="CT52" s="191"/>
      <c r="CU52" s="157"/>
      <c r="CV52" s="157"/>
      <c r="CW52" s="157"/>
      <c r="CX52" s="157"/>
      <c r="CY52" s="157"/>
      <c r="CZ52" s="157"/>
      <c r="DA52" s="157"/>
      <c r="DB52" s="157"/>
      <c r="DC52" s="157"/>
      <c r="DD52" s="157"/>
      <c r="DE52" s="157">
        <f>CU52*CV52+CW52*CX52+CY52*CZ52+DA52*DB52</f>
        <v>0</v>
      </c>
      <c r="DF52" s="157"/>
      <c r="DG52" s="219"/>
      <c r="DH52" s="157"/>
      <c r="DI52" s="157"/>
      <c r="DJ52" s="157"/>
      <c r="DK52" s="157"/>
      <c r="DL52" s="157"/>
      <c r="DM52" s="157"/>
      <c r="DN52" s="157"/>
      <c r="DO52" s="157"/>
      <c r="DP52" s="157"/>
      <c r="DQ52" s="157"/>
      <c r="DR52" s="157">
        <f>DH52*DI52+DJ52*DK52+DL52*DM52+DN52*DO52</f>
        <v>0</v>
      </c>
      <c r="DS52" s="157"/>
      <c r="DT52" s="219"/>
      <c r="DU52" s="157"/>
      <c r="DV52" s="157"/>
      <c r="DW52" s="157"/>
      <c r="DX52" s="157"/>
      <c r="DY52" s="157"/>
      <c r="DZ52" s="157"/>
      <c r="EA52" s="157"/>
      <c r="EB52" s="157"/>
      <c r="EC52" s="157"/>
      <c r="ED52" s="157"/>
      <c r="EE52" s="157">
        <f>DU52*DV52+DW52*DX52+DY52*DZ52+EA52*EB52</f>
        <v>0</v>
      </c>
      <c r="EF52" s="157"/>
      <c r="EG52" s="219"/>
      <c r="EH52" s="157"/>
      <c r="EI52" s="157"/>
      <c r="EJ52" s="157"/>
      <c r="EK52" s="157"/>
      <c r="EL52" s="157"/>
      <c r="EM52" s="157"/>
      <c r="EN52" s="157"/>
      <c r="EO52" s="157"/>
      <c r="EP52" s="157"/>
      <c r="EQ52" s="157"/>
      <c r="ER52" s="157">
        <f>EH52*EI52+EJ52*EK52+EL52*EM52+EN52*EO52</f>
        <v>0</v>
      </c>
      <c r="ES52" s="157"/>
      <c r="ET52" s="219"/>
      <c r="EU52" s="157"/>
      <c r="EV52" s="157"/>
      <c r="EW52" s="157"/>
      <c r="EX52" s="157"/>
      <c r="EY52" s="157"/>
      <c r="EZ52" s="157"/>
      <c r="FA52" s="157"/>
      <c r="FB52" s="157"/>
      <c r="FC52" s="157"/>
      <c r="FD52" s="157"/>
      <c r="FE52" s="157">
        <f>EU52*EV52+EW52*EX52+EY52*EZ52+FA52*FB52</f>
        <v>0</v>
      </c>
      <c r="FF52" s="157"/>
      <c r="FG52" s="219"/>
      <c r="FH52" s="157"/>
      <c r="FI52" s="157"/>
      <c r="FJ52" s="157"/>
      <c r="FK52" s="157"/>
      <c r="FL52" s="157"/>
      <c r="FM52" s="157"/>
      <c r="FN52" s="157"/>
      <c r="FO52" s="157"/>
      <c r="FP52" s="157"/>
      <c r="FQ52" s="157"/>
      <c r="FR52" s="157">
        <f>FH52*FI52+FJ52*FK52+FL52*FM52+FN52*FO52</f>
        <v>0</v>
      </c>
      <c r="FS52" s="157"/>
    </row>
    <row r="53" ht="18.75" customHeight="1">
      <c r="A53" s="184"/>
      <c r="B53" s="34"/>
      <c r="C53" s="8"/>
      <c r="D53" s="34"/>
      <c r="E53" s="8"/>
      <c r="F53" s="6"/>
      <c r="G53" s="7"/>
      <c r="H53" s="8"/>
      <c r="I53" s="34"/>
      <c r="J53" s="8"/>
      <c r="K53" s="237">
        <v>1.0</v>
      </c>
      <c r="L53" s="238">
        <v>46006.0</v>
      </c>
      <c r="M53" s="8"/>
      <c r="N53" s="8"/>
      <c r="O53" s="6"/>
      <c r="P53" s="34"/>
      <c r="Q53" s="8"/>
      <c r="R53" s="8"/>
      <c r="S53" s="184"/>
      <c r="T53" s="184"/>
      <c r="U53" s="34"/>
      <c r="V53" s="34"/>
      <c r="W53" s="34"/>
      <c r="X53" s="34"/>
      <c r="Y53" s="34"/>
      <c r="Z53" s="34"/>
      <c r="AA53" s="34"/>
      <c r="AB53" s="34"/>
      <c r="AC53" s="34"/>
      <c r="AD53" s="34"/>
      <c r="AE53" s="34"/>
      <c r="AF53" s="34"/>
      <c r="AG53" s="190"/>
      <c r="AH53" s="34"/>
      <c r="AI53" s="34"/>
      <c r="AJ53" s="34"/>
      <c r="AK53" s="34"/>
      <c r="AL53" s="34"/>
      <c r="AM53" s="34"/>
      <c r="AN53" s="34"/>
      <c r="AO53" s="34"/>
      <c r="AP53" s="34"/>
      <c r="AQ53" s="34"/>
      <c r="AR53" s="34"/>
      <c r="AS53" s="34"/>
      <c r="AT53" s="220"/>
      <c r="AU53" s="34"/>
      <c r="AV53" s="34"/>
      <c r="AW53" s="34"/>
      <c r="AX53" s="34"/>
      <c r="AY53" s="34"/>
      <c r="AZ53" s="34"/>
      <c r="BA53" s="34"/>
      <c r="BB53" s="34"/>
      <c r="BC53" s="34"/>
      <c r="BD53" s="34"/>
      <c r="BE53" s="34"/>
      <c r="BF53" s="34"/>
      <c r="BG53" s="220"/>
      <c r="BH53" s="34"/>
      <c r="BI53" s="34"/>
      <c r="BJ53" s="34"/>
      <c r="BK53" s="34"/>
      <c r="BL53" s="34"/>
      <c r="BM53" s="34"/>
      <c r="BN53" s="34"/>
      <c r="BO53" s="34"/>
      <c r="BP53" s="34"/>
      <c r="BQ53" s="34"/>
      <c r="BR53" s="34"/>
      <c r="BS53" s="34"/>
      <c r="BT53" s="220"/>
      <c r="BU53" s="34"/>
      <c r="BV53" s="34"/>
      <c r="BW53" s="34"/>
      <c r="BX53" s="34"/>
      <c r="BY53" s="34"/>
      <c r="BZ53" s="34"/>
      <c r="CA53" s="34"/>
      <c r="CB53" s="34"/>
      <c r="CC53" s="34"/>
      <c r="CD53" s="34"/>
      <c r="CE53" s="34"/>
      <c r="CF53" s="34"/>
      <c r="CG53" s="220"/>
      <c r="CH53" s="34"/>
      <c r="CI53" s="34"/>
      <c r="CJ53" s="34"/>
      <c r="CK53" s="34"/>
      <c r="CL53" s="34"/>
      <c r="CM53" s="34"/>
      <c r="CN53" s="34"/>
      <c r="CO53" s="34"/>
      <c r="CP53" s="34"/>
      <c r="CQ53" s="34"/>
      <c r="CR53" s="34"/>
      <c r="CS53" s="34"/>
      <c r="CT53" s="191"/>
      <c r="CU53" s="34"/>
      <c r="CV53" s="34"/>
      <c r="CW53" s="34"/>
      <c r="CX53" s="34"/>
      <c r="CY53" s="34"/>
      <c r="CZ53" s="34"/>
      <c r="DA53" s="34"/>
      <c r="DB53" s="34"/>
      <c r="DC53" s="34"/>
      <c r="DD53" s="34"/>
      <c r="DE53" s="34"/>
      <c r="DF53" s="34"/>
      <c r="DG53" s="220"/>
      <c r="DH53" s="34"/>
      <c r="DI53" s="34"/>
      <c r="DJ53" s="34"/>
      <c r="DK53" s="34"/>
      <c r="DL53" s="34"/>
      <c r="DM53" s="34"/>
      <c r="DN53" s="34"/>
      <c r="DO53" s="34"/>
      <c r="DP53" s="34"/>
      <c r="DQ53" s="34"/>
      <c r="DR53" s="34"/>
      <c r="DS53" s="34"/>
      <c r="DT53" s="220"/>
      <c r="DU53" s="34"/>
      <c r="DV53" s="34"/>
      <c r="DW53" s="34"/>
      <c r="DX53" s="34"/>
      <c r="DY53" s="34"/>
      <c r="DZ53" s="34"/>
      <c r="EA53" s="34"/>
      <c r="EB53" s="34"/>
      <c r="EC53" s="34"/>
      <c r="ED53" s="34"/>
      <c r="EE53" s="34"/>
      <c r="EF53" s="34"/>
      <c r="EG53" s="220"/>
      <c r="EH53" s="34"/>
      <c r="EI53" s="34"/>
      <c r="EJ53" s="34"/>
      <c r="EK53" s="34"/>
      <c r="EL53" s="34"/>
      <c r="EM53" s="34"/>
      <c r="EN53" s="34"/>
      <c r="EO53" s="34"/>
      <c r="EP53" s="34"/>
      <c r="EQ53" s="34"/>
      <c r="ER53" s="34"/>
      <c r="ES53" s="34"/>
      <c r="ET53" s="220"/>
      <c r="EU53" s="34"/>
      <c r="EV53" s="34"/>
      <c r="EW53" s="34"/>
      <c r="EX53" s="34"/>
      <c r="EY53" s="34"/>
      <c r="EZ53" s="34"/>
      <c r="FA53" s="34"/>
      <c r="FB53" s="34"/>
      <c r="FC53" s="34"/>
      <c r="FD53" s="34"/>
      <c r="FE53" s="34"/>
      <c r="FF53" s="34"/>
      <c r="FG53" s="220"/>
      <c r="FH53" s="34"/>
      <c r="FI53" s="34"/>
      <c r="FJ53" s="34"/>
      <c r="FK53" s="34"/>
      <c r="FL53" s="34"/>
      <c r="FM53" s="34"/>
      <c r="FN53" s="34"/>
      <c r="FO53" s="34"/>
      <c r="FP53" s="34"/>
      <c r="FQ53" s="34"/>
      <c r="FR53" s="34"/>
      <c r="FS53" s="34"/>
    </row>
    <row r="54" ht="18.75" customHeight="1">
      <c r="A54" s="184"/>
      <c r="B54" s="221" t="str">
        <f t="array" ref="B54">IFERROR(INDEX('Exercise Log'!$C$6:$C132,MATCH($F54,'Exercise Log'!$E$6:$E132,0)))</f>
        <v>DELTS</v>
      </c>
      <c r="C54" s="208"/>
      <c r="D54" s="222" t="s">
        <v>191</v>
      </c>
      <c r="E54" s="223">
        <v>1.0</v>
      </c>
      <c r="F54" s="239" t="s">
        <v>213</v>
      </c>
      <c r="H54" s="5"/>
      <c r="I54" s="224" t="str">
        <f>iferror(vlookup(F54,'Exercise Log'!E:F,2,),"")</f>
        <v>LINK</v>
      </c>
      <c r="J54" s="240"/>
      <c r="K54" s="237">
        <v>2.0</v>
      </c>
      <c r="L54" s="238">
        <v>45148.0</v>
      </c>
      <c r="M54" s="246" t="s">
        <v>188</v>
      </c>
      <c r="N54" s="231" t="s">
        <v>189</v>
      </c>
      <c r="O54" s="218"/>
      <c r="P54" s="92"/>
      <c r="Q54" s="236" t="s">
        <v>190</v>
      </c>
      <c r="R54" s="217" t="s">
        <v>189</v>
      </c>
      <c r="S54" s="184"/>
      <c r="T54" s="184"/>
      <c r="U54" s="157"/>
      <c r="V54" s="157"/>
      <c r="W54" s="157"/>
      <c r="X54" s="157"/>
      <c r="Y54" s="157"/>
      <c r="Z54" s="157"/>
      <c r="AA54" s="157"/>
      <c r="AB54" s="157"/>
      <c r="AC54" s="157"/>
      <c r="AD54" s="157"/>
      <c r="AE54" s="157">
        <f>U54*V54+W54*X54+Y54*Z54+AA54*AB54</f>
        <v>0</v>
      </c>
      <c r="AF54" s="157"/>
      <c r="AG54" s="190"/>
      <c r="AH54" s="157"/>
      <c r="AI54" s="157"/>
      <c r="AJ54" s="157"/>
      <c r="AK54" s="157"/>
      <c r="AL54" s="157"/>
      <c r="AM54" s="157"/>
      <c r="AN54" s="157"/>
      <c r="AO54" s="157"/>
      <c r="AP54" s="157"/>
      <c r="AQ54" s="157"/>
      <c r="AR54" s="157">
        <f>AH54*AI54+AJ54*AK54+AL54*AM54+AN54*AO54</f>
        <v>0</v>
      </c>
      <c r="AS54" s="157"/>
      <c r="AT54" s="220"/>
      <c r="AU54" s="157"/>
      <c r="AV54" s="157"/>
      <c r="AW54" s="157"/>
      <c r="AX54" s="157"/>
      <c r="AY54" s="157"/>
      <c r="AZ54" s="157"/>
      <c r="BA54" s="157"/>
      <c r="BB54" s="157"/>
      <c r="BC54" s="157"/>
      <c r="BD54" s="157"/>
      <c r="BE54" s="157">
        <f>AU54*AV54+AW54*AX54+AY54*AZ54+BA54*BB54</f>
        <v>0</v>
      </c>
      <c r="BF54" s="157"/>
      <c r="BG54" s="220"/>
      <c r="BH54" s="157"/>
      <c r="BI54" s="157"/>
      <c r="BJ54" s="157"/>
      <c r="BK54" s="157"/>
      <c r="BL54" s="157"/>
      <c r="BM54" s="157"/>
      <c r="BN54" s="157"/>
      <c r="BO54" s="157"/>
      <c r="BP54" s="157"/>
      <c r="BQ54" s="157"/>
      <c r="BR54" s="157">
        <f>BH54*BI54+BJ54*BK54+BL54*BM54+BN54*BO54</f>
        <v>0</v>
      </c>
      <c r="BS54" s="157"/>
      <c r="BT54" s="220"/>
      <c r="BU54" s="157"/>
      <c r="BV54" s="157"/>
      <c r="BW54" s="157"/>
      <c r="BX54" s="157"/>
      <c r="BY54" s="157"/>
      <c r="BZ54" s="157"/>
      <c r="CA54" s="157"/>
      <c r="CB54" s="157"/>
      <c r="CC54" s="157"/>
      <c r="CD54" s="157"/>
      <c r="CE54" s="157">
        <f>BU54*BV54+BW54*BX54+BY54*BZ54+CA54*CB54</f>
        <v>0</v>
      </c>
      <c r="CF54" s="157"/>
      <c r="CG54" s="220"/>
      <c r="CH54" s="157"/>
      <c r="CI54" s="157"/>
      <c r="CJ54" s="157"/>
      <c r="CK54" s="157"/>
      <c r="CL54" s="157"/>
      <c r="CM54" s="157"/>
      <c r="CN54" s="157"/>
      <c r="CO54" s="157"/>
      <c r="CP54" s="157"/>
      <c r="CQ54" s="157"/>
      <c r="CR54" s="157">
        <f>CH54*CI54+CJ54*CK54+CL54*CM54+CN54*CO54</f>
        <v>0</v>
      </c>
      <c r="CS54" s="157"/>
      <c r="CT54" s="191"/>
      <c r="CU54" s="157"/>
      <c r="CV54" s="157"/>
      <c r="CW54" s="157"/>
      <c r="CX54" s="157"/>
      <c r="CY54" s="157"/>
      <c r="CZ54" s="157"/>
      <c r="DA54" s="157"/>
      <c r="DB54" s="157"/>
      <c r="DC54" s="157"/>
      <c r="DD54" s="157"/>
      <c r="DE54" s="157">
        <f>CU54*CV54+CW54*CX54+CY54*CZ54+DA54*DB54</f>
        <v>0</v>
      </c>
      <c r="DF54" s="157"/>
      <c r="DG54" s="220"/>
      <c r="DH54" s="157"/>
      <c r="DI54" s="157"/>
      <c r="DJ54" s="157"/>
      <c r="DK54" s="157"/>
      <c r="DL54" s="157"/>
      <c r="DM54" s="157"/>
      <c r="DN54" s="157"/>
      <c r="DO54" s="157"/>
      <c r="DP54" s="157"/>
      <c r="DQ54" s="157"/>
      <c r="DR54" s="157">
        <f>DH54*DI54+DJ54*DK54+DL54*DM54+DN54*DO54</f>
        <v>0</v>
      </c>
      <c r="DS54" s="157"/>
      <c r="DT54" s="220"/>
      <c r="DU54" s="157"/>
      <c r="DV54" s="157"/>
      <c r="DW54" s="157"/>
      <c r="DX54" s="157"/>
      <c r="DY54" s="157"/>
      <c r="DZ54" s="157"/>
      <c r="EA54" s="157"/>
      <c r="EB54" s="157"/>
      <c r="EC54" s="157"/>
      <c r="ED54" s="157"/>
      <c r="EE54" s="157">
        <f>DU54*DV54+DW54*DX54+DY54*DZ54+EA54*EB54</f>
        <v>0</v>
      </c>
      <c r="EF54" s="157"/>
      <c r="EG54" s="220"/>
      <c r="EH54" s="157"/>
      <c r="EI54" s="157"/>
      <c r="EJ54" s="157"/>
      <c r="EK54" s="157"/>
      <c r="EL54" s="157"/>
      <c r="EM54" s="157"/>
      <c r="EN54" s="157"/>
      <c r="EO54" s="157"/>
      <c r="EP54" s="157"/>
      <c r="EQ54" s="157"/>
      <c r="ER54" s="157">
        <f>EH54*EI54+EJ54*EK54+EL54*EM54+EN54*EO54</f>
        <v>0</v>
      </c>
      <c r="ES54" s="157"/>
      <c r="ET54" s="220"/>
      <c r="EU54" s="157"/>
      <c r="EV54" s="157"/>
      <c r="EW54" s="157"/>
      <c r="EX54" s="157"/>
      <c r="EY54" s="157"/>
      <c r="EZ54" s="157"/>
      <c r="FA54" s="157"/>
      <c r="FB54" s="157"/>
      <c r="FC54" s="157"/>
      <c r="FD54" s="157"/>
      <c r="FE54" s="157">
        <f>EU54*EV54+EW54*EX54+EY54*EZ54+FA54*FB54</f>
        <v>0</v>
      </c>
      <c r="FF54" s="157"/>
      <c r="FG54" s="220"/>
      <c r="FH54" s="157"/>
      <c r="FI54" s="157"/>
      <c r="FJ54" s="157"/>
      <c r="FK54" s="157"/>
      <c r="FL54" s="157"/>
      <c r="FM54" s="157"/>
      <c r="FN54" s="157"/>
      <c r="FO54" s="157"/>
      <c r="FP54" s="157"/>
      <c r="FQ54" s="157"/>
      <c r="FR54" s="157">
        <f>FH54*FI54+FJ54*FK54+FL54*FM54+FN54*FO54</f>
        <v>0</v>
      </c>
      <c r="FS54" s="157"/>
    </row>
    <row r="55" ht="18.75" customHeight="1">
      <c r="A55" s="184"/>
      <c r="B55" s="34"/>
      <c r="C55" s="8"/>
      <c r="D55" s="34"/>
      <c r="E55" s="8"/>
      <c r="F55" s="6"/>
      <c r="G55" s="7"/>
      <c r="H55" s="8"/>
      <c r="I55" s="34"/>
      <c r="J55" s="8"/>
      <c r="K55" s="243"/>
      <c r="L55" s="243"/>
      <c r="M55" s="8"/>
      <c r="N55" s="8"/>
      <c r="O55" s="6"/>
      <c r="P55" s="34"/>
      <c r="Q55" s="8"/>
      <c r="R55" s="8"/>
      <c r="S55" s="184"/>
      <c r="T55" s="184"/>
      <c r="U55" s="34"/>
      <c r="V55" s="34"/>
      <c r="W55" s="34"/>
      <c r="X55" s="34"/>
      <c r="Y55" s="34"/>
      <c r="Z55" s="34"/>
      <c r="AA55" s="34"/>
      <c r="AB55" s="34"/>
      <c r="AC55" s="34"/>
      <c r="AD55" s="34"/>
      <c r="AE55" s="34"/>
      <c r="AF55" s="34"/>
      <c r="AG55" s="190"/>
      <c r="AH55" s="34"/>
      <c r="AI55" s="34"/>
      <c r="AJ55" s="34"/>
      <c r="AK55" s="34"/>
      <c r="AL55" s="34"/>
      <c r="AM55" s="34"/>
      <c r="AN55" s="34"/>
      <c r="AO55" s="34"/>
      <c r="AP55" s="34"/>
      <c r="AQ55" s="34"/>
      <c r="AR55" s="34"/>
      <c r="AS55" s="34"/>
      <c r="AT55" s="220"/>
      <c r="AU55" s="34"/>
      <c r="AV55" s="34"/>
      <c r="AW55" s="34"/>
      <c r="AX55" s="34"/>
      <c r="AY55" s="34"/>
      <c r="AZ55" s="34"/>
      <c r="BA55" s="34"/>
      <c r="BB55" s="34"/>
      <c r="BC55" s="34"/>
      <c r="BD55" s="34"/>
      <c r="BE55" s="34"/>
      <c r="BF55" s="34"/>
      <c r="BG55" s="220"/>
      <c r="BH55" s="34"/>
      <c r="BI55" s="34"/>
      <c r="BJ55" s="34"/>
      <c r="BK55" s="34"/>
      <c r="BL55" s="34"/>
      <c r="BM55" s="34"/>
      <c r="BN55" s="34"/>
      <c r="BO55" s="34"/>
      <c r="BP55" s="34"/>
      <c r="BQ55" s="34"/>
      <c r="BR55" s="34"/>
      <c r="BS55" s="34"/>
      <c r="BT55" s="220"/>
      <c r="BU55" s="34"/>
      <c r="BV55" s="34"/>
      <c r="BW55" s="34"/>
      <c r="BX55" s="34"/>
      <c r="BY55" s="34"/>
      <c r="BZ55" s="34"/>
      <c r="CA55" s="34"/>
      <c r="CB55" s="34"/>
      <c r="CC55" s="34"/>
      <c r="CD55" s="34"/>
      <c r="CE55" s="34"/>
      <c r="CF55" s="34"/>
      <c r="CG55" s="220"/>
      <c r="CH55" s="34"/>
      <c r="CI55" s="34"/>
      <c r="CJ55" s="34"/>
      <c r="CK55" s="34"/>
      <c r="CL55" s="34"/>
      <c r="CM55" s="34"/>
      <c r="CN55" s="34"/>
      <c r="CO55" s="34"/>
      <c r="CP55" s="34"/>
      <c r="CQ55" s="34"/>
      <c r="CR55" s="34"/>
      <c r="CS55" s="34"/>
      <c r="CT55" s="191"/>
      <c r="CU55" s="34"/>
      <c r="CV55" s="34"/>
      <c r="CW55" s="34"/>
      <c r="CX55" s="34"/>
      <c r="CY55" s="34"/>
      <c r="CZ55" s="34"/>
      <c r="DA55" s="34"/>
      <c r="DB55" s="34"/>
      <c r="DC55" s="34"/>
      <c r="DD55" s="34"/>
      <c r="DE55" s="34"/>
      <c r="DF55" s="34"/>
      <c r="DG55" s="220"/>
      <c r="DH55" s="34"/>
      <c r="DI55" s="34"/>
      <c r="DJ55" s="34"/>
      <c r="DK55" s="34"/>
      <c r="DL55" s="34"/>
      <c r="DM55" s="34"/>
      <c r="DN55" s="34"/>
      <c r="DO55" s="34"/>
      <c r="DP55" s="34"/>
      <c r="DQ55" s="34"/>
      <c r="DR55" s="34"/>
      <c r="DS55" s="34"/>
      <c r="DT55" s="220"/>
      <c r="DU55" s="34"/>
      <c r="DV55" s="34"/>
      <c r="DW55" s="34"/>
      <c r="DX55" s="34"/>
      <c r="DY55" s="34"/>
      <c r="DZ55" s="34"/>
      <c r="EA55" s="34"/>
      <c r="EB55" s="34"/>
      <c r="EC55" s="34"/>
      <c r="ED55" s="34"/>
      <c r="EE55" s="34"/>
      <c r="EF55" s="34"/>
      <c r="EG55" s="220"/>
      <c r="EH55" s="34"/>
      <c r="EI55" s="34"/>
      <c r="EJ55" s="34"/>
      <c r="EK55" s="34"/>
      <c r="EL55" s="34"/>
      <c r="EM55" s="34"/>
      <c r="EN55" s="34"/>
      <c r="EO55" s="34"/>
      <c r="EP55" s="34"/>
      <c r="EQ55" s="34"/>
      <c r="ER55" s="34"/>
      <c r="ES55" s="34"/>
      <c r="ET55" s="220"/>
      <c r="EU55" s="34"/>
      <c r="EV55" s="34"/>
      <c r="EW55" s="34"/>
      <c r="EX55" s="34"/>
      <c r="EY55" s="34"/>
      <c r="EZ55" s="34"/>
      <c r="FA55" s="34"/>
      <c r="FB55" s="34"/>
      <c r="FC55" s="34"/>
      <c r="FD55" s="34"/>
      <c r="FE55" s="34"/>
      <c r="FF55" s="34"/>
      <c r="FG55" s="220"/>
      <c r="FH55" s="34"/>
      <c r="FI55" s="34"/>
      <c r="FJ55" s="34"/>
      <c r="FK55" s="34"/>
      <c r="FL55" s="34"/>
      <c r="FM55" s="34"/>
      <c r="FN55" s="34"/>
      <c r="FO55" s="34"/>
      <c r="FP55" s="34"/>
      <c r="FQ55" s="34"/>
      <c r="FR55" s="34"/>
      <c r="FS55" s="34"/>
    </row>
    <row r="56" ht="18.75" customHeight="1">
      <c r="A56" s="184"/>
      <c r="B56" s="221" t="str">
        <f t="array" ref="B56">IFERROR(INDEX('Exercise Log'!$C$6:$C132,MATCH($F56,'Exercise Log'!$E$6:$E132,0)))</f>
        <v>CHEST</v>
      </c>
      <c r="C56" s="223" t="s">
        <v>199</v>
      </c>
      <c r="D56" s="222" t="s">
        <v>71</v>
      </c>
      <c r="E56" s="223">
        <v>1.0</v>
      </c>
      <c r="F56" s="239" t="s">
        <v>214</v>
      </c>
      <c r="H56" s="5"/>
      <c r="I56" s="224" t="str">
        <f>iferror(vlookup(F56,'Exercise Log'!E:F,2,),"")</f>
        <v>LINK</v>
      </c>
      <c r="J56" s="240"/>
      <c r="K56" s="237">
        <v>1.0</v>
      </c>
      <c r="L56" s="238">
        <v>45085.0</v>
      </c>
      <c r="M56" s="246" t="s">
        <v>188</v>
      </c>
      <c r="N56" s="231" t="s">
        <v>189</v>
      </c>
      <c r="O56" s="218"/>
      <c r="P56" s="92"/>
      <c r="Q56" s="236" t="s">
        <v>190</v>
      </c>
      <c r="R56" s="217" t="s">
        <v>189</v>
      </c>
      <c r="S56" s="184"/>
      <c r="T56" s="184"/>
      <c r="U56" s="157"/>
      <c r="V56" s="157"/>
      <c r="W56" s="157"/>
      <c r="X56" s="157"/>
      <c r="Y56" s="157"/>
      <c r="Z56" s="157"/>
      <c r="AA56" s="157"/>
      <c r="AB56" s="157"/>
      <c r="AC56" s="157"/>
      <c r="AD56" s="157"/>
      <c r="AE56" s="157">
        <f>U56*V56+W56*X56+Y56*Z56+AA56*AB56</f>
        <v>0</v>
      </c>
      <c r="AF56" s="157"/>
      <c r="AG56" s="190"/>
      <c r="AH56" s="157"/>
      <c r="AI56" s="157"/>
      <c r="AJ56" s="157"/>
      <c r="AK56" s="157"/>
      <c r="AL56" s="157"/>
      <c r="AM56" s="157"/>
      <c r="AN56" s="157"/>
      <c r="AO56" s="157"/>
      <c r="AP56" s="157"/>
      <c r="AQ56" s="157"/>
      <c r="AR56" s="157">
        <f>AH56*AI56+AJ56*AK56+AL56*AM56+AN56*AO56</f>
        <v>0</v>
      </c>
      <c r="AS56" s="157"/>
      <c r="AT56" s="220"/>
      <c r="AU56" s="157"/>
      <c r="AV56" s="157"/>
      <c r="AW56" s="157"/>
      <c r="AX56" s="157"/>
      <c r="AY56" s="157"/>
      <c r="AZ56" s="157"/>
      <c r="BA56" s="157"/>
      <c r="BB56" s="157"/>
      <c r="BC56" s="157"/>
      <c r="BD56" s="157"/>
      <c r="BE56" s="157">
        <f>AU56*AV56+AW56*AX56+AY56*AZ56+BA56*BB56</f>
        <v>0</v>
      </c>
      <c r="BF56" s="157"/>
      <c r="BG56" s="220"/>
      <c r="BH56" s="157"/>
      <c r="BI56" s="157"/>
      <c r="BJ56" s="157"/>
      <c r="BK56" s="157"/>
      <c r="BL56" s="157"/>
      <c r="BM56" s="157"/>
      <c r="BN56" s="157"/>
      <c r="BO56" s="157"/>
      <c r="BP56" s="157"/>
      <c r="BQ56" s="157"/>
      <c r="BR56" s="157">
        <f>BH56*BI56+BJ56*BK56+BL56*BM56+BN56*BO56</f>
        <v>0</v>
      </c>
      <c r="BS56" s="157"/>
      <c r="BT56" s="220"/>
      <c r="BU56" s="157"/>
      <c r="BV56" s="157"/>
      <c r="BW56" s="157"/>
      <c r="BX56" s="157"/>
      <c r="BY56" s="157"/>
      <c r="BZ56" s="157"/>
      <c r="CA56" s="157"/>
      <c r="CB56" s="157"/>
      <c r="CC56" s="157"/>
      <c r="CD56" s="157"/>
      <c r="CE56" s="157">
        <f>BU56*BV56+BW56*BX56+BY56*BZ56+CA56*CB56</f>
        <v>0</v>
      </c>
      <c r="CF56" s="157"/>
      <c r="CG56" s="220"/>
      <c r="CH56" s="157"/>
      <c r="CI56" s="157"/>
      <c r="CJ56" s="157"/>
      <c r="CK56" s="157"/>
      <c r="CL56" s="157"/>
      <c r="CM56" s="157"/>
      <c r="CN56" s="157"/>
      <c r="CO56" s="157"/>
      <c r="CP56" s="157"/>
      <c r="CQ56" s="157"/>
      <c r="CR56" s="157">
        <f>CH56*CI56+CJ56*CK56+CL56*CM56+CN56*CO56</f>
        <v>0</v>
      </c>
      <c r="CS56" s="157"/>
      <c r="CT56" s="191"/>
      <c r="CU56" s="157"/>
      <c r="CV56" s="157"/>
      <c r="CW56" s="157"/>
      <c r="CX56" s="157"/>
      <c r="CY56" s="157"/>
      <c r="CZ56" s="157"/>
      <c r="DA56" s="157"/>
      <c r="DB56" s="157"/>
      <c r="DC56" s="157"/>
      <c r="DD56" s="157"/>
      <c r="DE56" s="157">
        <f>CU56*CV56+CW56*CX56+CY56*CZ56+DA56*DB56</f>
        <v>0</v>
      </c>
      <c r="DF56" s="157"/>
      <c r="DG56" s="220"/>
      <c r="DH56" s="157"/>
      <c r="DI56" s="157"/>
      <c r="DJ56" s="157"/>
      <c r="DK56" s="157"/>
      <c r="DL56" s="157"/>
      <c r="DM56" s="157"/>
      <c r="DN56" s="157"/>
      <c r="DO56" s="157"/>
      <c r="DP56" s="157"/>
      <c r="DQ56" s="157"/>
      <c r="DR56" s="157">
        <f>DH56*DI56+DJ56*DK56+DL56*DM56+DN56*DO56</f>
        <v>0</v>
      </c>
      <c r="DS56" s="157"/>
      <c r="DT56" s="220"/>
      <c r="DU56" s="157"/>
      <c r="DV56" s="157"/>
      <c r="DW56" s="157"/>
      <c r="DX56" s="157"/>
      <c r="DY56" s="157"/>
      <c r="DZ56" s="157"/>
      <c r="EA56" s="157"/>
      <c r="EB56" s="157"/>
      <c r="EC56" s="157"/>
      <c r="ED56" s="157"/>
      <c r="EE56" s="157">
        <f>DU56*DV56+DW56*DX56+DY56*DZ56+EA56*EB56</f>
        <v>0</v>
      </c>
      <c r="EF56" s="157"/>
      <c r="EG56" s="220"/>
      <c r="EH56" s="157"/>
      <c r="EI56" s="157"/>
      <c r="EJ56" s="157"/>
      <c r="EK56" s="157"/>
      <c r="EL56" s="157"/>
      <c r="EM56" s="157"/>
      <c r="EN56" s="157"/>
      <c r="EO56" s="157"/>
      <c r="EP56" s="157"/>
      <c r="EQ56" s="157"/>
      <c r="ER56" s="157">
        <f>EH56*EI56+EJ56*EK56+EL56*EM56+EN56*EO56</f>
        <v>0</v>
      </c>
      <c r="ES56" s="157"/>
      <c r="ET56" s="220"/>
      <c r="EU56" s="157"/>
      <c r="EV56" s="157"/>
      <c r="EW56" s="157"/>
      <c r="EX56" s="157"/>
      <c r="EY56" s="157"/>
      <c r="EZ56" s="157"/>
      <c r="FA56" s="157"/>
      <c r="FB56" s="157"/>
      <c r="FC56" s="157"/>
      <c r="FD56" s="157"/>
      <c r="FE56" s="157">
        <f>EU56*EV56+EW56*EX56+EY56*EZ56+FA56*FB56</f>
        <v>0</v>
      </c>
      <c r="FF56" s="157"/>
      <c r="FG56" s="220"/>
      <c r="FH56" s="157"/>
      <c r="FI56" s="157"/>
      <c r="FJ56" s="157"/>
      <c r="FK56" s="157"/>
      <c r="FL56" s="157"/>
      <c r="FM56" s="157"/>
      <c r="FN56" s="157"/>
      <c r="FO56" s="157"/>
      <c r="FP56" s="157"/>
      <c r="FQ56" s="157"/>
      <c r="FR56" s="157">
        <f>FH56*FI56+FJ56*FK56+FL56*FM56+FN56*FO56</f>
        <v>0</v>
      </c>
      <c r="FS56" s="157"/>
    </row>
    <row r="57" ht="18.75" customHeight="1">
      <c r="A57" s="184"/>
      <c r="B57" s="34"/>
      <c r="C57" s="8"/>
      <c r="D57" s="34"/>
      <c r="E57" s="8"/>
      <c r="F57" s="6"/>
      <c r="G57" s="7"/>
      <c r="H57" s="8"/>
      <c r="I57" s="34"/>
      <c r="J57" s="8"/>
      <c r="K57" s="237">
        <v>1.0</v>
      </c>
      <c r="L57" s="238">
        <v>45181.0</v>
      </c>
      <c r="M57" s="8"/>
      <c r="N57" s="8"/>
      <c r="O57" s="6"/>
      <c r="P57" s="34"/>
      <c r="Q57" s="8"/>
      <c r="R57" s="8"/>
      <c r="S57" s="184"/>
      <c r="T57" s="184"/>
      <c r="U57" s="34"/>
      <c r="V57" s="34"/>
      <c r="W57" s="34"/>
      <c r="X57" s="34"/>
      <c r="Y57" s="34"/>
      <c r="Z57" s="34"/>
      <c r="AA57" s="34"/>
      <c r="AB57" s="34"/>
      <c r="AC57" s="34"/>
      <c r="AD57" s="34"/>
      <c r="AE57" s="34"/>
      <c r="AF57" s="34"/>
      <c r="AG57" s="190"/>
      <c r="AH57" s="34"/>
      <c r="AI57" s="34"/>
      <c r="AJ57" s="34"/>
      <c r="AK57" s="34"/>
      <c r="AL57" s="34"/>
      <c r="AM57" s="34"/>
      <c r="AN57" s="34"/>
      <c r="AO57" s="34"/>
      <c r="AP57" s="34"/>
      <c r="AQ57" s="34"/>
      <c r="AR57" s="34"/>
      <c r="AS57" s="34"/>
      <c r="AT57" s="220"/>
      <c r="AU57" s="34"/>
      <c r="AV57" s="34"/>
      <c r="AW57" s="34"/>
      <c r="AX57" s="34"/>
      <c r="AY57" s="34"/>
      <c r="AZ57" s="34"/>
      <c r="BA57" s="34"/>
      <c r="BB57" s="34"/>
      <c r="BC57" s="34"/>
      <c r="BD57" s="34"/>
      <c r="BE57" s="34"/>
      <c r="BF57" s="34"/>
      <c r="BG57" s="220"/>
      <c r="BH57" s="34"/>
      <c r="BI57" s="34"/>
      <c r="BJ57" s="34"/>
      <c r="BK57" s="34"/>
      <c r="BL57" s="34"/>
      <c r="BM57" s="34"/>
      <c r="BN57" s="34"/>
      <c r="BO57" s="34"/>
      <c r="BP57" s="34"/>
      <c r="BQ57" s="34"/>
      <c r="BR57" s="34"/>
      <c r="BS57" s="34"/>
      <c r="BT57" s="220"/>
      <c r="BU57" s="34"/>
      <c r="BV57" s="34"/>
      <c r="BW57" s="34"/>
      <c r="BX57" s="34"/>
      <c r="BY57" s="34"/>
      <c r="BZ57" s="34"/>
      <c r="CA57" s="34"/>
      <c r="CB57" s="34"/>
      <c r="CC57" s="34"/>
      <c r="CD57" s="34"/>
      <c r="CE57" s="34"/>
      <c r="CF57" s="34"/>
      <c r="CG57" s="220"/>
      <c r="CH57" s="34"/>
      <c r="CI57" s="34"/>
      <c r="CJ57" s="34"/>
      <c r="CK57" s="34"/>
      <c r="CL57" s="34"/>
      <c r="CM57" s="34"/>
      <c r="CN57" s="34"/>
      <c r="CO57" s="34"/>
      <c r="CP57" s="34"/>
      <c r="CQ57" s="34"/>
      <c r="CR57" s="34"/>
      <c r="CS57" s="34"/>
      <c r="CT57" s="191"/>
      <c r="CU57" s="34"/>
      <c r="CV57" s="34"/>
      <c r="CW57" s="34"/>
      <c r="CX57" s="34"/>
      <c r="CY57" s="34"/>
      <c r="CZ57" s="34"/>
      <c r="DA57" s="34"/>
      <c r="DB57" s="34"/>
      <c r="DC57" s="34"/>
      <c r="DD57" s="34"/>
      <c r="DE57" s="34"/>
      <c r="DF57" s="34"/>
      <c r="DG57" s="220"/>
      <c r="DH57" s="34"/>
      <c r="DI57" s="34"/>
      <c r="DJ57" s="34"/>
      <c r="DK57" s="34"/>
      <c r="DL57" s="34"/>
      <c r="DM57" s="34"/>
      <c r="DN57" s="34"/>
      <c r="DO57" s="34"/>
      <c r="DP57" s="34"/>
      <c r="DQ57" s="34"/>
      <c r="DR57" s="34"/>
      <c r="DS57" s="34"/>
      <c r="DT57" s="220"/>
      <c r="DU57" s="34"/>
      <c r="DV57" s="34"/>
      <c r="DW57" s="34"/>
      <c r="DX57" s="34"/>
      <c r="DY57" s="34"/>
      <c r="DZ57" s="34"/>
      <c r="EA57" s="34"/>
      <c r="EB57" s="34"/>
      <c r="EC57" s="34"/>
      <c r="ED57" s="34"/>
      <c r="EE57" s="34"/>
      <c r="EF57" s="34"/>
      <c r="EG57" s="220"/>
      <c r="EH57" s="34"/>
      <c r="EI57" s="34"/>
      <c r="EJ57" s="34"/>
      <c r="EK57" s="34"/>
      <c r="EL57" s="34"/>
      <c r="EM57" s="34"/>
      <c r="EN57" s="34"/>
      <c r="EO57" s="34"/>
      <c r="EP57" s="34"/>
      <c r="EQ57" s="34"/>
      <c r="ER57" s="34"/>
      <c r="ES57" s="34"/>
      <c r="ET57" s="220"/>
      <c r="EU57" s="34"/>
      <c r="EV57" s="34"/>
      <c r="EW57" s="34"/>
      <c r="EX57" s="34"/>
      <c r="EY57" s="34"/>
      <c r="EZ57" s="34"/>
      <c r="FA57" s="34"/>
      <c r="FB57" s="34"/>
      <c r="FC57" s="34"/>
      <c r="FD57" s="34"/>
      <c r="FE57" s="34"/>
      <c r="FF57" s="34"/>
      <c r="FG57" s="220"/>
      <c r="FH57" s="34"/>
      <c r="FI57" s="34"/>
      <c r="FJ57" s="34"/>
      <c r="FK57" s="34"/>
      <c r="FL57" s="34"/>
      <c r="FM57" s="34"/>
      <c r="FN57" s="34"/>
      <c r="FO57" s="34"/>
      <c r="FP57" s="34"/>
      <c r="FQ57" s="34"/>
      <c r="FR57" s="34"/>
      <c r="FS57" s="34"/>
    </row>
    <row r="58" ht="18.75" customHeight="1">
      <c r="A58" s="184"/>
      <c r="B58" s="207" t="str">
        <f t="array" ref="B58">IFERROR(INDEX('Exercise Log'!$C$6:$C132,MATCH($F58,'Exercise Log'!$E$6:$E132,0)))</f>
        <v/>
      </c>
      <c r="C58" s="208"/>
      <c r="D58" s="222" t="s">
        <v>194</v>
      </c>
      <c r="E58" s="223">
        <v>1.0</v>
      </c>
      <c r="F58" s="239" t="s">
        <v>215</v>
      </c>
      <c r="H58" s="5"/>
      <c r="I58" s="228" t="str">
        <f>iferror(vlookup(F58,'Exercise Log'!E:F,2,),"")</f>
        <v/>
      </c>
      <c r="J58" s="247" t="s">
        <v>216</v>
      </c>
      <c r="K58" s="237">
        <v>1.0</v>
      </c>
      <c r="L58" s="238">
        <v>45085.0</v>
      </c>
      <c r="M58" s="246" t="s">
        <v>188</v>
      </c>
      <c r="N58" s="231" t="s">
        <v>189</v>
      </c>
      <c r="O58" s="218"/>
      <c r="P58" s="92"/>
      <c r="Q58" s="236" t="s">
        <v>190</v>
      </c>
      <c r="R58" s="217" t="s">
        <v>189</v>
      </c>
      <c r="S58" s="184"/>
      <c r="T58" s="184"/>
      <c r="U58" s="157"/>
      <c r="V58" s="157"/>
      <c r="W58" s="157"/>
      <c r="X58" s="157"/>
      <c r="Y58" s="157"/>
      <c r="Z58" s="157"/>
      <c r="AA58" s="157"/>
      <c r="AB58" s="157"/>
      <c r="AC58" s="157"/>
      <c r="AD58" s="157"/>
      <c r="AE58" s="157">
        <f>U58*V58+W58*X58+Y58*Z58+AA58*AB58</f>
        <v>0</v>
      </c>
      <c r="AF58" s="157"/>
      <c r="AG58" s="190"/>
      <c r="AH58" s="157"/>
      <c r="AI58" s="157"/>
      <c r="AJ58" s="157"/>
      <c r="AK58" s="157"/>
      <c r="AL58" s="157"/>
      <c r="AM58" s="157"/>
      <c r="AN58" s="157"/>
      <c r="AO58" s="157"/>
      <c r="AP58" s="157"/>
      <c r="AQ58" s="157"/>
      <c r="AR58" s="157">
        <f>AH58*AI58+AJ58*AK58+AL58*AM58+AN58*AO58</f>
        <v>0</v>
      </c>
      <c r="AS58" s="157"/>
      <c r="AT58" s="220"/>
      <c r="AU58" s="157"/>
      <c r="AV58" s="157"/>
      <c r="AW58" s="157"/>
      <c r="AX58" s="157"/>
      <c r="AY58" s="157"/>
      <c r="AZ58" s="157"/>
      <c r="BA58" s="157"/>
      <c r="BB58" s="157"/>
      <c r="BC58" s="157"/>
      <c r="BD58" s="157"/>
      <c r="BE58" s="157">
        <f>AU58*AV58+AW58*AX58+AY58*AZ58+BA58*BB58</f>
        <v>0</v>
      </c>
      <c r="BF58" s="157"/>
      <c r="BG58" s="220"/>
      <c r="BH58" s="157"/>
      <c r="BI58" s="157"/>
      <c r="BJ58" s="157"/>
      <c r="BK58" s="157"/>
      <c r="BL58" s="157"/>
      <c r="BM58" s="157"/>
      <c r="BN58" s="157"/>
      <c r="BO58" s="157"/>
      <c r="BP58" s="157"/>
      <c r="BQ58" s="157"/>
      <c r="BR58" s="157">
        <f>BH58*BI58+BJ58*BK58+BL58*BM58+BN58*BO58</f>
        <v>0</v>
      </c>
      <c r="BS58" s="157"/>
      <c r="BT58" s="220"/>
      <c r="BU58" s="157"/>
      <c r="BV58" s="157"/>
      <c r="BW58" s="157"/>
      <c r="BX58" s="157"/>
      <c r="BY58" s="157"/>
      <c r="BZ58" s="157"/>
      <c r="CA58" s="157"/>
      <c r="CB58" s="157"/>
      <c r="CC58" s="157"/>
      <c r="CD58" s="157"/>
      <c r="CE58" s="157">
        <f>BU58*BV58+BW58*BX58+BY58*BZ58+CA58*CB58</f>
        <v>0</v>
      </c>
      <c r="CF58" s="157"/>
      <c r="CG58" s="220"/>
      <c r="CH58" s="157"/>
      <c r="CI58" s="157"/>
      <c r="CJ58" s="157"/>
      <c r="CK58" s="157"/>
      <c r="CL58" s="157"/>
      <c r="CM58" s="157"/>
      <c r="CN58" s="157"/>
      <c r="CO58" s="157"/>
      <c r="CP58" s="157"/>
      <c r="CQ58" s="157"/>
      <c r="CR58" s="157">
        <f>CH58*CI58+CJ58*CK58+CL58*CM58+CN58*CO58</f>
        <v>0</v>
      </c>
      <c r="CS58" s="157"/>
      <c r="CT58" s="191"/>
      <c r="CU58" s="157"/>
      <c r="CV58" s="157"/>
      <c r="CW58" s="157"/>
      <c r="CX58" s="157"/>
      <c r="CY58" s="157"/>
      <c r="CZ58" s="157"/>
      <c r="DA58" s="157"/>
      <c r="DB58" s="157"/>
      <c r="DC58" s="157"/>
      <c r="DD58" s="157"/>
      <c r="DE58" s="157">
        <f>CU58*CV58+CW58*CX58+CY58*CZ58+DA58*DB58</f>
        <v>0</v>
      </c>
      <c r="DF58" s="157"/>
      <c r="DG58" s="220"/>
      <c r="DH58" s="157"/>
      <c r="DI58" s="157"/>
      <c r="DJ58" s="157"/>
      <c r="DK58" s="157"/>
      <c r="DL58" s="157"/>
      <c r="DM58" s="157"/>
      <c r="DN58" s="157"/>
      <c r="DO58" s="157"/>
      <c r="DP58" s="157"/>
      <c r="DQ58" s="157"/>
      <c r="DR58" s="157">
        <f>DH58*DI58+DJ58*DK58+DL58*DM58+DN58*DO58</f>
        <v>0</v>
      </c>
      <c r="DS58" s="157"/>
      <c r="DT58" s="220"/>
      <c r="DU58" s="157"/>
      <c r="DV58" s="157"/>
      <c r="DW58" s="157"/>
      <c r="DX58" s="157"/>
      <c r="DY58" s="157"/>
      <c r="DZ58" s="157"/>
      <c r="EA58" s="157"/>
      <c r="EB58" s="157"/>
      <c r="EC58" s="157"/>
      <c r="ED58" s="157"/>
      <c r="EE58" s="157">
        <f>DU58*DV58+DW58*DX58+DY58*DZ58+EA58*EB58</f>
        <v>0</v>
      </c>
      <c r="EF58" s="157"/>
      <c r="EG58" s="220"/>
      <c r="EH58" s="157"/>
      <c r="EI58" s="157"/>
      <c r="EJ58" s="157"/>
      <c r="EK58" s="157"/>
      <c r="EL58" s="157"/>
      <c r="EM58" s="157"/>
      <c r="EN58" s="157"/>
      <c r="EO58" s="157"/>
      <c r="EP58" s="157"/>
      <c r="EQ58" s="157"/>
      <c r="ER58" s="157">
        <f>EH58*EI58+EJ58*EK58+EL58*EM58+EN58*EO58</f>
        <v>0</v>
      </c>
      <c r="ES58" s="157"/>
      <c r="ET58" s="220"/>
      <c r="EU58" s="157"/>
      <c r="EV58" s="157"/>
      <c r="EW58" s="157"/>
      <c r="EX58" s="157"/>
      <c r="EY58" s="157"/>
      <c r="EZ58" s="157"/>
      <c r="FA58" s="157"/>
      <c r="FB58" s="157"/>
      <c r="FC58" s="157"/>
      <c r="FD58" s="157"/>
      <c r="FE58" s="157">
        <f>EU58*EV58+EW58*EX58+EY58*EZ58+FA58*FB58</f>
        <v>0</v>
      </c>
      <c r="FF58" s="157"/>
      <c r="FG58" s="220"/>
      <c r="FH58" s="157"/>
      <c r="FI58" s="157"/>
      <c r="FJ58" s="157"/>
      <c r="FK58" s="157"/>
      <c r="FL58" s="157"/>
      <c r="FM58" s="157"/>
      <c r="FN58" s="157"/>
      <c r="FO58" s="157"/>
      <c r="FP58" s="157"/>
      <c r="FQ58" s="157"/>
      <c r="FR58" s="157">
        <f>FH58*FI58+FJ58*FK58+FL58*FM58+FN58*FO58</f>
        <v>0</v>
      </c>
      <c r="FS58" s="157"/>
    </row>
    <row r="59" ht="18.75" customHeight="1">
      <c r="A59" s="184"/>
      <c r="B59" s="34"/>
      <c r="C59" s="8"/>
      <c r="D59" s="34"/>
      <c r="E59" s="8"/>
      <c r="F59" s="6"/>
      <c r="G59" s="7"/>
      <c r="H59" s="8"/>
      <c r="I59" s="34"/>
      <c r="J59" s="8"/>
      <c r="K59" s="237">
        <v>1.0</v>
      </c>
      <c r="L59" s="238">
        <v>45181.0</v>
      </c>
      <c r="M59" s="8"/>
      <c r="N59" s="8"/>
      <c r="O59" s="6"/>
      <c r="P59" s="34"/>
      <c r="Q59" s="8"/>
      <c r="R59" s="8"/>
      <c r="S59" s="184"/>
      <c r="T59" s="184"/>
      <c r="U59" s="34"/>
      <c r="V59" s="34"/>
      <c r="W59" s="34"/>
      <c r="X59" s="34"/>
      <c r="Y59" s="34"/>
      <c r="Z59" s="34"/>
      <c r="AA59" s="34"/>
      <c r="AB59" s="34"/>
      <c r="AC59" s="34"/>
      <c r="AD59" s="34"/>
      <c r="AE59" s="34"/>
      <c r="AF59" s="34"/>
      <c r="AG59" s="190"/>
      <c r="AH59" s="34"/>
      <c r="AI59" s="34"/>
      <c r="AJ59" s="34"/>
      <c r="AK59" s="34"/>
      <c r="AL59" s="34"/>
      <c r="AM59" s="34"/>
      <c r="AN59" s="34"/>
      <c r="AO59" s="34"/>
      <c r="AP59" s="34"/>
      <c r="AQ59" s="34"/>
      <c r="AR59" s="34"/>
      <c r="AS59" s="34"/>
      <c r="AT59" s="220"/>
      <c r="AU59" s="34"/>
      <c r="AV59" s="34"/>
      <c r="AW59" s="34"/>
      <c r="AX59" s="34"/>
      <c r="AY59" s="34"/>
      <c r="AZ59" s="34"/>
      <c r="BA59" s="34"/>
      <c r="BB59" s="34"/>
      <c r="BC59" s="34"/>
      <c r="BD59" s="34"/>
      <c r="BE59" s="34"/>
      <c r="BF59" s="34"/>
      <c r="BG59" s="220"/>
      <c r="BH59" s="34"/>
      <c r="BI59" s="34"/>
      <c r="BJ59" s="34"/>
      <c r="BK59" s="34"/>
      <c r="BL59" s="34"/>
      <c r="BM59" s="34"/>
      <c r="BN59" s="34"/>
      <c r="BO59" s="34"/>
      <c r="BP59" s="34"/>
      <c r="BQ59" s="34"/>
      <c r="BR59" s="34"/>
      <c r="BS59" s="34"/>
      <c r="BT59" s="220"/>
      <c r="BU59" s="34"/>
      <c r="BV59" s="34"/>
      <c r="BW59" s="34"/>
      <c r="BX59" s="34"/>
      <c r="BY59" s="34"/>
      <c r="BZ59" s="34"/>
      <c r="CA59" s="34"/>
      <c r="CB59" s="34"/>
      <c r="CC59" s="34"/>
      <c r="CD59" s="34"/>
      <c r="CE59" s="34"/>
      <c r="CF59" s="34"/>
      <c r="CG59" s="220"/>
      <c r="CH59" s="34"/>
      <c r="CI59" s="34"/>
      <c r="CJ59" s="34"/>
      <c r="CK59" s="34"/>
      <c r="CL59" s="34"/>
      <c r="CM59" s="34"/>
      <c r="CN59" s="34"/>
      <c r="CO59" s="34"/>
      <c r="CP59" s="34"/>
      <c r="CQ59" s="34"/>
      <c r="CR59" s="34"/>
      <c r="CS59" s="34"/>
      <c r="CT59" s="191"/>
      <c r="CU59" s="34"/>
      <c r="CV59" s="34"/>
      <c r="CW59" s="34"/>
      <c r="CX59" s="34"/>
      <c r="CY59" s="34"/>
      <c r="CZ59" s="34"/>
      <c r="DA59" s="34"/>
      <c r="DB59" s="34"/>
      <c r="DC59" s="34"/>
      <c r="DD59" s="34"/>
      <c r="DE59" s="34"/>
      <c r="DF59" s="34"/>
      <c r="DG59" s="220"/>
      <c r="DH59" s="34"/>
      <c r="DI59" s="34"/>
      <c r="DJ59" s="34"/>
      <c r="DK59" s="34"/>
      <c r="DL59" s="34"/>
      <c r="DM59" s="34"/>
      <c r="DN59" s="34"/>
      <c r="DO59" s="34"/>
      <c r="DP59" s="34"/>
      <c r="DQ59" s="34"/>
      <c r="DR59" s="34"/>
      <c r="DS59" s="34"/>
      <c r="DT59" s="220"/>
      <c r="DU59" s="34"/>
      <c r="DV59" s="34"/>
      <c r="DW59" s="34"/>
      <c r="DX59" s="34"/>
      <c r="DY59" s="34"/>
      <c r="DZ59" s="34"/>
      <c r="EA59" s="34"/>
      <c r="EB59" s="34"/>
      <c r="EC59" s="34"/>
      <c r="ED59" s="34"/>
      <c r="EE59" s="34"/>
      <c r="EF59" s="34"/>
      <c r="EG59" s="220"/>
      <c r="EH59" s="34"/>
      <c r="EI59" s="34"/>
      <c r="EJ59" s="34"/>
      <c r="EK59" s="34"/>
      <c r="EL59" s="34"/>
      <c r="EM59" s="34"/>
      <c r="EN59" s="34"/>
      <c r="EO59" s="34"/>
      <c r="EP59" s="34"/>
      <c r="EQ59" s="34"/>
      <c r="ER59" s="34"/>
      <c r="ES59" s="34"/>
      <c r="ET59" s="220"/>
      <c r="EU59" s="34"/>
      <c r="EV59" s="34"/>
      <c r="EW59" s="34"/>
      <c r="EX59" s="34"/>
      <c r="EY59" s="34"/>
      <c r="EZ59" s="34"/>
      <c r="FA59" s="34"/>
      <c r="FB59" s="34"/>
      <c r="FC59" s="34"/>
      <c r="FD59" s="34"/>
      <c r="FE59" s="34"/>
      <c r="FF59" s="34"/>
      <c r="FG59" s="220"/>
      <c r="FH59" s="34"/>
      <c r="FI59" s="34"/>
      <c r="FJ59" s="34"/>
      <c r="FK59" s="34"/>
      <c r="FL59" s="34"/>
      <c r="FM59" s="34"/>
      <c r="FN59" s="34"/>
      <c r="FO59" s="34"/>
      <c r="FP59" s="34"/>
      <c r="FQ59" s="34"/>
      <c r="FR59" s="34"/>
      <c r="FS59" s="34"/>
    </row>
    <row r="60" ht="18.75" customHeight="1">
      <c r="A60" s="184"/>
      <c r="B60" s="221" t="str">
        <f t="array" ref="B60">IFERROR(INDEX('Exercise Log'!$C$6:$C132,MATCH($F60,'Exercise Log'!$E$6:$E132,0)))</f>
        <v>DELTS</v>
      </c>
      <c r="C60" s="208"/>
      <c r="D60" s="222" t="s">
        <v>197</v>
      </c>
      <c r="E60" s="223">
        <v>1.0</v>
      </c>
      <c r="F60" s="239" t="s">
        <v>217</v>
      </c>
      <c r="H60" s="5"/>
      <c r="I60" s="224" t="str">
        <f>iferror(vlookup(F60,'Exercise Log'!E:F,2,),"")</f>
        <v>LINK</v>
      </c>
      <c r="J60" s="240"/>
      <c r="K60" s="237">
        <v>3.0</v>
      </c>
      <c r="L60" s="238">
        <v>45211.0</v>
      </c>
      <c r="M60" s="246" t="s">
        <v>188</v>
      </c>
      <c r="N60" s="231" t="s">
        <v>189</v>
      </c>
      <c r="O60" s="218"/>
      <c r="P60" s="92"/>
      <c r="Q60" s="236" t="s">
        <v>190</v>
      </c>
      <c r="R60" s="217" t="s">
        <v>189</v>
      </c>
      <c r="S60" s="184"/>
      <c r="T60" s="184"/>
      <c r="U60" s="157"/>
      <c r="V60" s="157"/>
      <c r="W60" s="157"/>
      <c r="X60" s="157"/>
      <c r="Y60" s="157"/>
      <c r="Z60" s="157"/>
      <c r="AA60" s="157"/>
      <c r="AB60" s="157"/>
      <c r="AC60" s="157"/>
      <c r="AD60" s="157"/>
      <c r="AE60" s="157">
        <f>U60*V60+W60*X60+Y60*Z60+AA60*AB60</f>
        <v>0</v>
      </c>
      <c r="AF60" s="157"/>
      <c r="AG60" s="190"/>
      <c r="AH60" s="157"/>
      <c r="AI60" s="157"/>
      <c r="AJ60" s="157"/>
      <c r="AK60" s="157"/>
      <c r="AL60" s="157"/>
      <c r="AM60" s="157"/>
      <c r="AN60" s="157"/>
      <c r="AO60" s="157"/>
      <c r="AP60" s="157"/>
      <c r="AQ60" s="157"/>
      <c r="AR60" s="157">
        <f>AH60*AI60+AJ60*AK60+AL60*AM60+AN60*AO60</f>
        <v>0</v>
      </c>
      <c r="AS60" s="157"/>
      <c r="AT60" s="220"/>
      <c r="AU60" s="157"/>
      <c r="AV60" s="157"/>
      <c r="AW60" s="157"/>
      <c r="AX60" s="157"/>
      <c r="AY60" s="157"/>
      <c r="AZ60" s="157"/>
      <c r="BA60" s="157"/>
      <c r="BB60" s="157"/>
      <c r="BC60" s="157"/>
      <c r="BD60" s="157"/>
      <c r="BE60" s="157">
        <f>AU60*AV60+AW60*AX60+AY60*AZ60+BA60*BB60</f>
        <v>0</v>
      </c>
      <c r="BF60" s="157"/>
      <c r="BG60" s="220"/>
      <c r="BH60" s="157"/>
      <c r="BI60" s="157"/>
      <c r="BJ60" s="157"/>
      <c r="BK60" s="157"/>
      <c r="BL60" s="157"/>
      <c r="BM60" s="157"/>
      <c r="BN60" s="157"/>
      <c r="BO60" s="157"/>
      <c r="BP60" s="157"/>
      <c r="BQ60" s="157"/>
      <c r="BR60" s="157">
        <f>BH60*BI60+BJ60*BK60+BL60*BM60+BN60*BO60</f>
        <v>0</v>
      </c>
      <c r="BS60" s="157"/>
      <c r="BT60" s="220"/>
      <c r="BU60" s="157"/>
      <c r="BV60" s="157"/>
      <c r="BW60" s="157"/>
      <c r="BX60" s="157"/>
      <c r="BY60" s="157"/>
      <c r="BZ60" s="157"/>
      <c r="CA60" s="157"/>
      <c r="CB60" s="157"/>
      <c r="CC60" s="157"/>
      <c r="CD60" s="157"/>
      <c r="CE60" s="157">
        <f>BU60*BV60+BW60*BX60+BY60*BZ60+CA60*CB60</f>
        <v>0</v>
      </c>
      <c r="CF60" s="157"/>
      <c r="CG60" s="220"/>
      <c r="CH60" s="157"/>
      <c r="CI60" s="157"/>
      <c r="CJ60" s="157"/>
      <c r="CK60" s="157"/>
      <c r="CL60" s="157"/>
      <c r="CM60" s="157"/>
      <c r="CN60" s="157"/>
      <c r="CO60" s="157"/>
      <c r="CP60" s="157"/>
      <c r="CQ60" s="157"/>
      <c r="CR60" s="157">
        <f>CH60*CI60+CJ60*CK60+CL60*CM60+CN60*CO60</f>
        <v>0</v>
      </c>
      <c r="CS60" s="157"/>
      <c r="CT60" s="191"/>
      <c r="CU60" s="157"/>
      <c r="CV60" s="157"/>
      <c r="CW60" s="157"/>
      <c r="CX60" s="157"/>
      <c r="CY60" s="157"/>
      <c r="CZ60" s="157"/>
      <c r="DA60" s="157"/>
      <c r="DB60" s="157"/>
      <c r="DC60" s="157"/>
      <c r="DD60" s="157"/>
      <c r="DE60" s="157">
        <f>CU60*CV60+CW60*CX60+CY60*CZ60+DA60*DB60</f>
        <v>0</v>
      </c>
      <c r="DF60" s="157"/>
      <c r="DG60" s="220"/>
      <c r="DH60" s="157"/>
      <c r="DI60" s="157"/>
      <c r="DJ60" s="157"/>
      <c r="DK60" s="157"/>
      <c r="DL60" s="157"/>
      <c r="DM60" s="157"/>
      <c r="DN60" s="157"/>
      <c r="DO60" s="157"/>
      <c r="DP60" s="157"/>
      <c r="DQ60" s="157"/>
      <c r="DR60" s="157">
        <f>DH60*DI60+DJ60*DK60+DL60*DM60+DN60*DO60</f>
        <v>0</v>
      </c>
      <c r="DS60" s="157"/>
      <c r="DT60" s="220"/>
      <c r="DU60" s="157"/>
      <c r="DV60" s="157"/>
      <c r="DW60" s="157"/>
      <c r="DX60" s="157"/>
      <c r="DY60" s="157"/>
      <c r="DZ60" s="157"/>
      <c r="EA60" s="157"/>
      <c r="EB60" s="157"/>
      <c r="EC60" s="157"/>
      <c r="ED60" s="157"/>
      <c r="EE60" s="157">
        <f>DU60*DV60+DW60*DX60+DY60*DZ60+EA60*EB60</f>
        <v>0</v>
      </c>
      <c r="EF60" s="157"/>
      <c r="EG60" s="220"/>
      <c r="EH60" s="157"/>
      <c r="EI60" s="157"/>
      <c r="EJ60" s="157"/>
      <c r="EK60" s="157"/>
      <c r="EL60" s="157"/>
      <c r="EM60" s="157"/>
      <c r="EN60" s="157"/>
      <c r="EO60" s="157"/>
      <c r="EP60" s="157"/>
      <c r="EQ60" s="157"/>
      <c r="ER60" s="157">
        <f>EH60*EI60+EJ60*EK60+EL60*EM60+EN60*EO60</f>
        <v>0</v>
      </c>
      <c r="ES60" s="157"/>
      <c r="ET60" s="220"/>
      <c r="EU60" s="157"/>
      <c r="EV60" s="157"/>
      <c r="EW60" s="157"/>
      <c r="EX60" s="157"/>
      <c r="EY60" s="157"/>
      <c r="EZ60" s="157"/>
      <c r="FA60" s="157"/>
      <c r="FB60" s="157"/>
      <c r="FC60" s="157"/>
      <c r="FD60" s="157"/>
      <c r="FE60" s="157">
        <f>EU60*EV60+EW60*EX60+EY60*EZ60+FA60*FB60</f>
        <v>0</v>
      </c>
      <c r="FF60" s="157"/>
      <c r="FG60" s="220"/>
      <c r="FH60" s="157"/>
      <c r="FI60" s="157"/>
      <c r="FJ60" s="157"/>
      <c r="FK60" s="157"/>
      <c r="FL60" s="157"/>
      <c r="FM60" s="157"/>
      <c r="FN60" s="157"/>
      <c r="FO60" s="157"/>
      <c r="FP60" s="157"/>
      <c r="FQ60" s="157"/>
      <c r="FR60" s="157">
        <f>FH60*FI60+FJ60*FK60+FL60*FM60+FN60*FO60</f>
        <v>0</v>
      </c>
      <c r="FS60" s="157"/>
    </row>
    <row r="61" ht="18.75" customHeight="1">
      <c r="A61" s="184"/>
      <c r="B61" s="34"/>
      <c r="C61" s="8"/>
      <c r="D61" s="34"/>
      <c r="E61" s="8"/>
      <c r="F61" s="6"/>
      <c r="G61" s="7"/>
      <c r="H61" s="8"/>
      <c r="I61" s="34"/>
      <c r="J61" s="8"/>
      <c r="K61" s="243"/>
      <c r="L61" s="243"/>
      <c r="M61" s="8"/>
      <c r="N61" s="8"/>
      <c r="O61" s="6"/>
      <c r="P61" s="34"/>
      <c r="Q61" s="8"/>
      <c r="R61" s="8"/>
      <c r="S61" s="184"/>
      <c r="T61" s="184"/>
      <c r="U61" s="34"/>
      <c r="V61" s="34"/>
      <c r="W61" s="34"/>
      <c r="X61" s="34"/>
      <c r="Y61" s="34"/>
      <c r="Z61" s="34"/>
      <c r="AA61" s="34"/>
      <c r="AB61" s="34"/>
      <c r="AC61" s="34"/>
      <c r="AD61" s="34"/>
      <c r="AE61" s="34"/>
      <c r="AF61" s="34"/>
      <c r="AG61" s="190"/>
      <c r="AH61" s="34"/>
      <c r="AI61" s="34"/>
      <c r="AJ61" s="34"/>
      <c r="AK61" s="34"/>
      <c r="AL61" s="34"/>
      <c r="AM61" s="34"/>
      <c r="AN61" s="34"/>
      <c r="AO61" s="34"/>
      <c r="AP61" s="34"/>
      <c r="AQ61" s="34"/>
      <c r="AR61" s="34"/>
      <c r="AS61" s="34"/>
      <c r="AT61" s="220"/>
      <c r="AU61" s="34"/>
      <c r="AV61" s="34"/>
      <c r="AW61" s="34"/>
      <c r="AX61" s="34"/>
      <c r="AY61" s="34"/>
      <c r="AZ61" s="34"/>
      <c r="BA61" s="34"/>
      <c r="BB61" s="34"/>
      <c r="BC61" s="34"/>
      <c r="BD61" s="34"/>
      <c r="BE61" s="34"/>
      <c r="BF61" s="34"/>
      <c r="BG61" s="220"/>
      <c r="BH61" s="34"/>
      <c r="BI61" s="34"/>
      <c r="BJ61" s="34"/>
      <c r="BK61" s="34"/>
      <c r="BL61" s="34"/>
      <c r="BM61" s="34"/>
      <c r="BN61" s="34"/>
      <c r="BO61" s="34"/>
      <c r="BP61" s="34"/>
      <c r="BQ61" s="34"/>
      <c r="BR61" s="34"/>
      <c r="BS61" s="34"/>
      <c r="BT61" s="220"/>
      <c r="BU61" s="34"/>
      <c r="BV61" s="34"/>
      <c r="BW61" s="34"/>
      <c r="BX61" s="34"/>
      <c r="BY61" s="34"/>
      <c r="BZ61" s="34"/>
      <c r="CA61" s="34"/>
      <c r="CB61" s="34"/>
      <c r="CC61" s="34"/>
      <c r="CD61" s="34"/>
      <c r="CE61" s="34"/>
      <c r="CF61" s="34"/>
      <c r="CG61" s="220"/>
      <c r="CH61" s="34"/>
      <c r="CI61" s="34"/>
      <c r="CJ61" s="34"/>
      <c r="CK61" s="34"/>
      <c r="CL61" s="34"/>
      <c r="CM61" s="34"/>
      <c r="CN61" s="34"/>
      <c r="CO61" s="34"/>
      <c r="CP61" s="34"/>
      <c r="CQ61" s="34"/>
      <c r="CR61" s="34"/>
      <c r="CS61" s="34"/>
      <c r="CT61" s="191"/>
      <c r="CU61" s="34"/>
      <c r="CV61" s="34"/>
      <c r="CW61" s="34"/>
      <c r="CX61" s="34"/>
      <c r="CY61" s="34"/>
      <c r="CZ61" s="34"/>
      <c r="DA61" s="34"/>
      <c r="DB61" s="34"/>
      <c r="DC61" s="34"/>
      <c r="DD61" s="34"/>
      <c r="DE61" s="34"/>
      <c r="DF61" s="34"/>
      <c r="DG61" s="220"/>
      <c r="DH61" s="34"/>
      <c r="DI61" s="34"/>
      <c r="DJ61" s="34"/>
      <c r="DK61" s="34"/>
      <c r="DL61" s="34"/>
      <c r="DM61" s="34"/>
      <c r="DN61" s="34"/>
      <c r="DO61" s="34"/>
      <c r="DP61" s="34"/>
      <c r="DQ61" s="34"/>
      <c r="DR61" s="34"/>
      <c r="DS61" s="34"/>
      <c r="DT61" s="220"/>
      <c r="DU61" s="34"/>
      <c r="DV61" s="34"/>
      <c r="DW61" s="34"/>
      <c r="DX61" s="34"/>
      <c r="DY61" s="34"/>
      <c r="DZ61" s="34"/>
      <c r="EA61" s="34"/>
      <c r="EB61" s="34"/>
      <c r="EC61" s="34"/>
      <c r="ED61" s="34"/>
      <c r="EE61" s="34"/>
      <c r="EF61" s="34"/>
      <c r="EG61" s="220"/>
      <c r="EH61" s="34"/>
      <c r="EI61" s="34"/>
      <c r="EJ61" s="34"/>
      <c r="EK61" s="34"/>
      <c r="EL61" s="34"/>
      <c r="EM61" s="34"/>
      <c r="EN61" s="34"/>
      <c r="EO61" s="34"/>
      <c r="EP61" s="34"/>
      <c r="EQ61" s="34"/>
      <c r="ER61" s="34"/>
      <c r="ES61" s="34"/>
      <c r="ET61" s="220"/>
      <c r="EU61" s="34"/>
      <c r="EV61" s="34"/>
      <c r="EW61" s="34"/>
      <c r="EX61" s="34"/>
      <c r="EY61" s="34"/>
      <c r="EZ61" s="34"/>
      <c r="FA61" s="34"/>
      <c r="FB61" s="34"/>
      <c r="FC61" s="34"/>
      <c r="FD61" s="34"/>
      <c r="FE61" s="34"/>
      <c r="FF61" s="34"/>
      <c r="FG61" s="220"/>
      <c r="FH61" s="34"/>
      <c r="FI61" s="34"/>
      <c r="FJ61" s="34"/>
      <c r="FK61" s="34"/>
      <c r="FL61" s="34"/>
      <c r="FM61" s="34"/>
      <c r="FN61" s="34"/>
      <c r="FO61" s="34"/>
      <c r="FP61" s="34"/>
      <c r="FQ61" s="34"/>
      <c r="FR61" s="34"/>
      <c r="FS61" s="34"/>
    </row>
    <row r="62" ht="18.75" customHeight="1">
      <c r="A62" s="184"/>
      <c r="B62" s="221" t="str">
        <f t="array" ref="B62">IFERROR(INDEX('Exercise Log'!$C$6:$C132,MATCH($F62,'Exercise Log'!$E$6:$E132,0)))</f>
        <v>ARMS</v>
      </c>
      <c r="C62" s="223" t="s">
        <v>199</v>
      </c>
      <c r="D62" s="222" t="s">
        <v>70</v>
      </c>
      <c r="E62" s="223">
        <v>1.0</v>
      </c>
      <c r="F62" s="239" t="s">
        <v>218</v>
      </c>
      <c r="H62" s="5"/>
      <c r="I62" s="224" t="str">
        <f>iferror(vlookup(F62,'Exercise Log'!E:F,2,),"")</f>
        <v>LINK</v>
      </c>
      <c r="J62" s="240"/>
      <c r="K62" s="237">
        <v>3.0</v>
      </c>
      <c r="L62" s="237" t="s">
        <v>208</v>
      </c>
      <c r="M62" s="246" t="s">
        <v>188</v>
      </c>
      <c r="N62" s="231" t="s">
        <v>189</v>
      </c>
      <c r="O62" s="218"/>
      <c r="P62" s="92"/>
      <c r="Q62" s="236" t="s">
        <v>190</v>
      </c>
      <c r="R62" s="217" t="s">
        <v>189</v>
      </c>
      <c r="S62" s="184"/>
      <c r="T62" s="184"/>
      <c r="U62" s="157"/>
      <c r="V62" s="157"/>
      <c r="W62" s="157"/>
      <c r="X62" s="157"/>
      <c r="Y62" s="157"/>
      <c r="Z62" s="157"/>
      <c r="AA62" s="157"/>
      <c r="AB62" s="157"/>
      <c r="AC62" s="157"/>
      <c r="AD62" s="157"/>
      <c r="AE62" s="157">
        <f>U62*V62+W62*X62+Y62*Z62+AA62*AB62</f>
        <v>0</v>
      </c>
      <c r="AF62" s="157"/>
      <c r="AG62" s="190"/>
      <c r="AH62" s="157"/>
      <c r="AI62" s="157"/>
      <c r="AJ62" s="157"/>
      <c r="AK62" s="157"/>
      <c r="AL62" s="157"/>
      <c r="AM62" s="157"/>
      <c r="AN62" s="157"/>
      <c r="AO62" s="157"/>
      <c r="AP62" s="157"/>
      <c r="AQ62" s="157"/>
      <c r="AR62" s="157">
        <f>AH62*AI62+AJ62*AK62+AL62*AM62+AN62*AO62</f>
        <v>0</v>
      </c>
      <c r="AS62" s="157"/>
      <c r="AT62" s="220"/>
      <c r="AU62" s="157"/>
      <c r="AV62" s="157"/>
      <c r="AW62" s="157"/>
      <c r="AX62" s="157"/>
      <c r="AY62" s="157"/>
      <c r="AZ62" s="157"/>
      <c r="BA62" s="157"/>
      <c r="BB62" s="157"/>
      <c r="BC62" s="157"/>
      <c r="BD62" s="157"/>
      <c r="BE62" s="157">
        <f>AU62*AV62+AW62*AX62+AY62*AZ62+BA62*BB62</f>
        <v>0</v>
      </c>
      <c r="BF62" s="157"/>
      <c r="BG62" s="220"/>
      <c r="BH62" s="157"/>
      <c r="BI62" s="157"/>
      <c r="BJ62" s="157"/>
      <c r="BK62" s="157"/>
      <c r="BL62" s="157"/>
      <c r="BM62" s="157"/>
      <c r="BN62" s="157"/>
      <c r="BO62" s="157"/>
      <c r="BP62" s="157"/>
      <c r="BQ62" s="157"/>
      <c r="BR62" s="157">
        <f>BH62*BI62+BJ62*BK62+BL62*BM62+BN62*BO62</f>
        <v>0</v>
      </c>
      <c r="BS62" s="157"/>
      <c r="BT62" s="220"/>
      <c r="BU62" s="157"/>
      <c r="BV62" s="157"/>
      <c r="BW62" s="157"/>
      <c r="BX62" s="157"/>
      <c r="BY62" s="157"/>
      <c r="BZ62" s="157"/>
      <c r="CA62" s="157"/>
      <c r="CB62" s="157"/>
      <c r="CC62" s="157"/>
      <c r="CD62" s="157"/>
      <c r="CE62" s="157">
        <f>BU62*BV62+BW62*BX62+BY62*BZ62+CA62*CB62</f>
        <v>0</v>
      </c>
      <c r="CF62" s="157"/>
      <c r="CG62" s="220"/>
      <c r="CH62" s="157"/>
      <c r="CI62" s="157"/>
      <c r="CJ62" s="157"/>
      <c r="CK62" s="157"/>
      <c r="CL62" s="157"/>
      <c r="CM62" s="157"/>
      <c r="CN62" s="157"/>
      <c r="CO62" s="157"/>
      <c r="CP62" s="157"/>
      <c r="CQ62" s="157"/>
      <c r="CR62" s="157">
        <f>CH62*CI62+CJ62*CK62+CL62*CM62+CN62*CO62</f>
        <v>0</v>
      </c>
      <c r="CS62" s="157"/>
      <c r="CT62" s="191"/>
      <c r="CU62" s="157"/>
      <c r="CV62" s="157"/>
      <c r="CW62" s="157"/>
      <c r="CX62" s="157"/>
      <c r="CY62" s="157"/>
      <c r="CZ62" s="157"/>
      <c r="DA62" s="157"/>
      <c r="DB62" s="157"/>
      <c r="DC62" s="157"/>
      <c r="DD62" s="157"/>
      <c r="DE62" s="157">
        <f>CU62*CV62+CW62*CX62+CY62*CZ62+DA62*DB62</f>
        <v>0</v>
      </c>
      <c r="DF62" s="157"/>
      <c r="DG62" s="220"/>
      <c r="DH62" s="157"/>
      <c r="DI62" s="157"/>
      <c r="DJ62" s="157"/>
      <c r="DK62" s="157"/>
      <c r="DL62" s="157"/>
      <c r="DM62" s="157"/>
      <c r="DN62" s="157"/>
      <c r="DO62" s="157"/>
      <c r="DP62" s="157"/>
      <c r="DQ62" s="157"/>
      <c r="DR62" s="157">
        <f>DH62*DI62+DJ62*DK62+DL62*DM62+DN62*DO62</f>
        <v>0</v>
      </c>
      <c r="DS62" s="157"/>
      <c r="DT62" s="220"/>
      <c r="DU62" s="157"/>
      <c r="DV62" s="157"/>
      <c r="DW62" s="157"/>
      <c r="DX62" s="157"/>
      <c r="DY62" s="157"/>
      <c r="DZ62" s="157"/>
      <c r="EA62" s="157"/>
      <c r="EB62" s="157"/>
      <c r="EC62" s="157"/>
      <c r="ED62" s="157"/>
      <c r="EE62" s="157">
        <f>DU62*DV62+DW62*DX62+DY62*DZ62+EA62*EB62</f>
        <v>0</v>
      </c>
      <c r="EF62" s="157"/>
      <c r="EG62" s="220"/>
      <c r="EH62" s="157"/>
      <c r="EI62" s="157"/>
      <c r="EJ62" s="157"/>
      <c r="EK62" s="157"/>
      <c r="EL62" s="157"/>
      <c r="EM62" s="157"/>
      <c r="EN62" s="157"/>
      <c r="EO62" s="157"/>
      <c r="EP62" s="157"/>
      <c r="EQ62" s="157"/>
      <c r="ER62" s="157">
        <f>EH62*EI62+EJ62*EK62+EL62*EM62+EN62*EO62</f>
        <v>0</v>
      </c>
      <c r="ES62" s="157"/>
      <c r="ET62" s="220"/>
      <c r="EU62" s="157"/>
      <c r="EV62" s="157"/>
      <c r="EW62" s="157"/>
      <c r="EX62" s="157"/>
      <c r="EY62" s="157"/>
      <c r="EZ62" s="157"/>
      <c r="FA62" s="157"/>
      <c r="FB62" s="157"/>
      <c r="FC62" s="157"/>
      <c r="FD62" s="157"/>
      <c r="FE62" s="157">
        <f>EU62*EV62+EW62*EX62+EY62*EZ62+FA62*FB62</f>
        <v>0</v>
      </c>
      <c r="FF62" s="157"/>
      <c r="FG62" s="220"/>
      <c r="FH62" s="157"/>
      <c r="FI62" s="157"/>
      <c r="FJ62" s="157"/>
      <c r="FK62" s="157"/>
      <c r="FL62" s="157"/>
      <c r="FM62" s="157"/>
      <c r="FN62" s="157"/>
      <c r="FO62" s="157"/>
      <c r="FP62" s="157"/>
      <c r="FQ62" s="157"/>
      <c r="FR62" s="157">
        <f>FH62*FI62+FJ62*FK62+FL62*FM62+FN62*FO62</f>
        <v>0</v>
      </c>
      <c r="FS62" s="157"/>
    </row>
    <row r="63" ht="18.75" customHeight="1">
      <c r="A63" s="184"/>
      <c r="B63" s="34"/>
      <c r="C63" s="8"/>
      <c r="D63" s="34"/>
      <c r="E63" s="8"/>
      <c r="F63" s="6"/>
      <c r="G63" s="7"/>
      <c r="H63" s="8"/>
      <c r="I63" s="34"/>
      <c r="J63" s="8"/>
      <c r="K63" s="243"/>
      <c r="L63" s="243"/>
      <c r="M63" s="8"/>
      <c r="N63" s="8"/>
      <c r="O63" s="6"/>
      <c r="P63" s="34"/>
      <c r="Q63" s="8"/>
      <c r="R63" s="8"/>
      <c r="S63" s="184"/>
      <c r="T63" s="184"/>
      <c r="U63" s="34"/>
      <c r="V63" s="34"/>
      <c r="W63" s="34"/>
      <c r="X63" s="34"/>
      <c r="Y63" s="34"/>
      <c r="Z63" s="34"/>
      <c r="AA63" s="34"/>
      <c r="AB63" s="34"/>
      <c r="AC63" s="34"/>
      <c r="AD63" s="34"/>
      <c r="AE63" s="34"/>
      <c r="AF63" s="34"/>
      <c r="AG63" s="190"/>
      <c r="AH63" s="34"/>
      <c r="AI63" s="34"/>
      <c r="AJ63" s="34"/>
      <c r="AK63" s="34"/>
      <c r="AL63" s="34"/>
      <c r="AM63" s="34"/>
      <c r="AN63" s="34"/>
      <c r="AO63" s="34"/>
      <c r="AP63" s="34"/>
      <c r="AQ63" s="34"/>
      <c r="AR63" s="34"/>
      <c r="AS63" s="34"/>
      <c r="AT63" s="220"/>
      <c r="AU63" s="34"/>
      <c r="AV63" s="34"/>
      <c r="AW63" s="34"/>
      <c r="AX63" s="34"/>
      <c r="AY63" s="34"/>
      <c r="AZ63" s="34"/>
      <c r="BA63" s="34"/>
      <c r="BB63" s="34"/>
      <c r="BC63" s="34"/>
      <c r="BD63" s="34"/>
      <c r="BE63" s="34"/>
      <c r="BF63" s="34"/>
      <c r="BG63" s="220"/>
      <c r="BH63" s="34"/>
      <c r="BI63" s="34"/>
      <c r="BJ63" s="34"/>
      <c r="BK63" s="34"/>
      <c r="BL63" s="34"/>
      <c r="BM63" s="34"/>
      <c r="BN63" s="34"/>
      <c r="BO63" s="34"/>
      <c r="BP63" s="34"/>
      <c r="BQ63" s="34"/>
      <c r="BR63" s="34"/>
      <c r="BS63" s="34"/>
      <c r="BT63" s="220"/>
      <c r="BU63" s="34"/>
      <c r="BV63" s="34"/>
      <c r="BW63" s="34"/>
      <c r="BX63" s="34"/>
      <c r="BY63" s="34"/>
      <c r="BZ63" s="34"/>
      <c r="CA63" s="34"/>
      <c r="CB63" s="34"/>
      <c r="CC63" s="34"/>
      <c r="CD63" s="34"/>
      <c r="CE63" s="34"/>
      <c r="CF63" s="34"/>
      <c r="CG63" s="220"/>
      <c r="CH63" s="34"/>
      <c r="CI63" s="34"/>
      <c r="CJ63" s="34"/>
      <c r="CK63" s="34"/>
      <c r="CL63" s="34"/>
      <c r="CM63" s="34"/>
      <c r="CN63" s="34"/>
      <c r="CO63" s="34"/>
      <c r="CP63" s="34"/>
      <c r="CQ63" s="34"/>
      <c r="CR63" s="34"/>
      <c r="CS63" s="34"/>
      <c r="CT63" s="191"/>
      <c r="CU63" s="34"/>
      <c r="CV63" s="34"/>
      <c r="CW63" s="34"/>
      <c r="CX63" s="34"/>
      <c r="CY63" s="34"/>
      <c r="CZ63" s="34"/>
      <c r="DA63" s="34"/>
      <c r="DB63" s="34"/>
      <c r="DC63" s="34"/>
      <c r="DD63" s="34"/>
      <c r="DE63" s="34"/>
      <c r="DF63" s="34"/>
      <c r="DG63" s="220"/>
      <c r="DH63" s="34"/>
      <c r="DI63" s="34"/>
      <c r="DJ63" s="34"/>
      <c r="DK63" s="34"/>
      <c r="DL63" s="34"/>
      <c r="DM63" s="34"/>
      <c r="DN63" s="34"/>
      <c r="DO63" s="34"/>
      <c r="DP63" s="34"/>
      <c r="DQ63" s="34"/>
      <c r="DR63" s="34"/>
      <c r="DS63" s="34"/>
      <c r="DT63" s="220"/>
      <c r="DU63" s="34"/>
      <c r="DV63" s="34"/>
      <c r="DW63" s="34"/>
      <c r="DX63" s="34"/>
      <c r="DY63" s="34"/>
      <c r="DZ63" s="34"/>
      <c r="EA63" s="34"/>
      <c r="EB63" s="34"/>
      <c r="EC63" s="34"/>
      <c r="ED63" s="34"/>
      <c r="EE63" s="34"/>
      <c r="EF63" s="34"/>
      <c r="EG63" s="220"/>
      <c r="EH63" s="34"/>
      <c r="EI63" s="34"/>
      <c r="EJ63" s="34"/>
      <c r="EK63" s="34"/>
      <c r="EL63" s="34"/>
      <c r="EM63" s="34"/>
      <c r="EN63" s="34"/>
      <c r="EO63" s="34"/>
      <c r="EP63" s="34"/>
      <c r="EQ63" s="34"/>
      <c r="ER63" s="34"/>
      <c r="ES63" s="34"/>
      <c r="ET63" s="220"/>
      <c r="EU63" s="34"/>
      <c r="EV63" s="34"/>
      <c r="EW63" s="34"/>
      <c r="EX63" s="34"/>
      <c r="EY63" s="34"/>
      <c r="EZ63" s="34"/>
      <c r="FA63" s="34"/>
      <c r="FB63" s="34"/>
      <c r="FC63" s="34"/>
      <c r="FD63" s="34"/>
      <c r="FE63" s="34"/>
      <c r="FF63" s="34"/>
      <c r="FG63" s="220"/>
      <c r="FH63" s="34"/>
      <c r="FI63" s="34"/>
      <c r="FJ63" s="34"/>
      <c r="FK63" s="34"/>
      <c r="FL63" s="34"/>
      <c r="FM63" s="34"/>
      <c r="FN63" s="34"/>
      <c r="FO63" s="34"/>
      <c r="FP63" s="34"/>
      <c r="FQ63" s="34"/>
      <c r="FR63" s="34"/>
      <c r="FS63" s="34"/>
    </row>
    <row r="64" ht="18.75" customHeight="1">
      <c r="A64" s="184"/>
      <c r="B64" s="221" t="str">
        <f t="array" ref="B64">IFERROR(INDEX('Exercise Log'!$C$6:$C132,MATCH($F64,'Exercise Log'!$E$6:$E132,0)))</f>
        <v>ARMS</v>
      </c>
      <c r="C64" s="223" t="s">
        <v>199</v>
      </c>
      <c r="D64" s="222" t="s">
        <v>201</v>
      </c>
      <c r="E64" s="223">
        <v>1.0</v>
      </c>
      <c r="F64" s="239" t="s">
        <v>219</v>
      </c>
      <c r="H64" s="5"/>
      <c r="I64" s="224" t="str">
        <f>iferror(vlookup(F64,'Exercise Log'!E:F,2,),"")</f>
        <v>LINK</v>
      </c>
      <c r="J64" s="240"/>
      <c r="K64" s="237">
        <v>3.0</v>
      </c>
      <c r="L64" s="237" t="s">
        <v>208</v>
      </c>
      <c r="M64" s="246" t="s">
        <v>188</v>
      </c>
      <c r="N64" s="231" t="s">
        <v>189</v>
      </c>
      <c r="O64" s="218"/>
      <c r="P64" s="92"/>
      <c r="Q64" s="236" t="s">
        <v>190</v>
      </c>
      <c r="R64" s="217" t="s">
        <v>189</v>
      </c>
      <c r="S64" s="184"/>
      <c r="T64" s="184"/>
      <c r="U64" s="157"/>
      <c r="V64" s="157"/>
      <c r="W64" s="157"/>
      <c r="X64" s="157"/>
      <c r="Y64" s="157"/>
      <c r="Z64" s="157"/>
      <c r="AA64" s="157"/>
      <c r="AB64" s="157"/>
      <c r="AC64" s="157"/>
      <c r="AD64" s="157"/>
      <c r="AE64" s="157">
        <f>U64*V64+W64*X64+Y64*Z64+AA64*AB64</f>
        <v>0</v>
      </c>
      <c r="AF64" s="157"/>
      <c r="AG64" s="190"/>
      <c r="AH64" s="157"/>
      <c r="AI64" s="157"/>
      <c r="AJ64" s="157"/>
      <c r="AK64" s="157"/>
      <c r="AL64" s="157"/>
      <c r="AM64" s="157"/>
      <c r="AN64" s="157"/>
      <c r="AO64" s="157"/>
      <c r="AP64" s="157"/>
      <c r="AQ64" s="157"/>
      <c r="AR64" s="157">
        <f>AH64*AI64+AJ64*AK64+AL64*AM64+AN64*AO64</f>
        <v>0</v>
      </c>
      <c r="AS64" s="157"/>
      <c r="AT64" s="220"/>
      <c r="AU64" s="157"/>
      <c r="AV64" s="157"/>
      <c r="AW64" s="157"/>
      <c r="AX64" s="157"/>
      <c r="AY64" s="157"/>
      <c r="AZ64" s="157"/>
      <c r="BA64" s="157"/>
      <c r="BB64" s="157"/>
      <c r="BC64" s="157"/>
      <c r="BD64" s="157"/>
      <c r="BE64" s="157">
        <f>AU64*AV64+AW64*AX64+AY64*AZ64+BA64*BB64</f>
        <v>0</v>
      </c>
      <c r="BF64" s="157"/>
      <c r="BG64" s="220"/>
      <c r="BH64" s="157"/>
      <c r="BI64" s="157"/>
      <c r="BJ64" s="157"/>
      <c r="BK64" s="157"/>
      <c r="BL64" s="157"/>
      <c r="BM64" s="157"/>
      <c r="BN64" s="157"/>
      <c r="BO64" s="157"/>
      <c r="BP64" s="157"/>
      <c r="BQ64" s="157"/>
      <c r="BR64" s="157">
        <f>BH64*BI64+BJ64*BK64+BL64*BM64+BN64*BO64</f>
        <v>0</v>
      </c>
      <c r="BS64" s="157"/>
      <c r="BT64" s="220"/>
      <c r="BU64" s="157"/>
      <c r="BV64" s="157"/>
      <c r="BW64" s="157"/>
      <c r="BX64" s="157"/>
      <c r="BY64" s="157"/>
      <c r="BZ64" s="157"/>
      <c r="CA64" s="157"/>
      <c r="CB64" s="157"/>
      <c r="CC64" s="157"/>
      <c r="CD64" s="157"/>
      <c r="CE64" s="157">
        <f>BU64*BV64+BW64*BX64+BY64*BZ64+CA64*CB64</f>
        <v>0</v>
      </c>
      <c r="CF64" s="157"/>
      <c r="CG64" s="220"/>
      <c r="CH64" s="157"/>
      <c r="CI64" s="157"/>
      <c r="CJ64" s="157"/>
      <c r="CK64" s="157"/>
      <c r="CL64" s="157"/>
      <c r="CM64" s="157"/>
      <c r="CN64" s="157"/>
      <c r="CO64" s="157"/>
      <c r="CP64" s="157"/>
      <c r="CQ64" s="157"/>
      <c r="CR64" s="157">
        <f>CH64*CI64+CJ64*CK64+CL64*CM64+CN64*CO64</f>
        <v>0</v>
      </c>
      <c r="CS64" s="157"/>
      <c r="CT64" s="191"/>
      <c r="CU64" s="157"/>
      <c r="CV64" s="157"/>
      <c r="CW64" s="157"/>
      <c r="CX64" s="157"/>
      <c r="CY64" s="157"/>
      <c r="CZ64" s="157"/>
      <c r="DA64" s="157"/>
      <c r="DB64" s="157"/>
      <c r="DC64" s="157"/>
      <c r="DD64" s="157"/>
      <c r="DE64" s="157">
        <f>CU64*CV64+CW64*CX64+CY64*CZ64+DA64*DB64</f>
        <v>0</v>
      </c>
      <c r="DF64" s="157"/>
      <c r="DG64" s="220"/>
      <c r="DH64" s="157"/>
      <c r="DI64" s="157"/>
      <c r="DJ64" s="157"/>
      <c r="DK64" s="157"/>
      <c r="DL64" s="157"/>
      <c r="DM64" s="157"/>
      <c r="DN64" s="157"/>
      <c r="DO64" s="157"/>
      <c r="DP64" s="157"/>
      <c r="DQ64" s="157"/>
      <c r="DR64" s="157">
        <f>DH64*DI64+DJ64*DK64+DL64*DM64+DN64*DO64</f>
        <v>0</v>
      </c>
      <c r="DS64" s="157"/>
      <c r="DT64" s="220"/>
      <c r="DU64" s="157"/>
      <c r="DV64" s="157"/>
      <c r="DW64" s="157"/>
      <c r="DX64" s="157"/>
      <c r="DY64" s="157"/>
      <c r="DZ64" s="157"/>
      <c r="EA64" s="157"/>
      <c r="EB64" s="157"/>
      <c r="EC64" s="157"/>
      <c r="ED64" s="157"/>
      <c r="EE64" s="157">
        <f>DU64*DV64+DW64*DX64+DY64*DZ64+EA64*EB64</f>
        <v>0</v>
      </c>
      <c r="EF64" s="157"/>
      <c r="EG64" s="220"/>
      <c r="EH64" s="157"/>
      <c r="EI64" s="157"/>
      <c r="EJ64" s="157"/>
      <c r="EK64" s="157"/>
      <c r="EL64" s="157"/>
      <c r="EM64" s="157"/>
      <c r="EN64" s="157"/>
      <c r="EO64" s="157"/>
      <c r="EP64" s="157"/>
      <c r="EQ64" s="157"/>
      <c r="ER64" s="157">
        <f>EH64*EI64+EJ64*EK64+EL64*EM64+EN64*EO64</f>
        <v>0</v>
      </c>
      <c r="ES64" s="157"/>
      <c r="ET64" s="220"/>
      <c r="EU64" s="157"/>
      <c r="EV64" s="157"/>
      <c r="EW64" s="157"/>
      <c r="EX64" s="157"/>
      <c r="EY64" s="157"/>
      <c r="EZ64" s="157"/>
      <c r="FA64" s="157"/>
      <c r="FB64" s="157"/>
      <c r="FC64" s="157"/>
      <c r="FD64" s="157"/>
      <c r="FE64" s="157">
        <f>EU64*EV64+EW64*EX64+EY64*EZ64+FA64*FB64</f>
        <v>0</v>
      </c>
      <c r="FF64" s="157"/>
      <c r="FG64" s="220"/>
      <c r="FH64" s="157"/>
      <c r="FI64" s="157"/>
      <c r="FJ64" s="157"/>
      <c r="FK64" s="157"/>
      <c r="FL64" s="157"/>
      <c r="FM64" s="157"/>
      <c r="FN64" s="157"/>
      <c r="FO64" s="157"/>
      <c r="FP64" s="157"/>
      <c r="FQ64" s="157"/>
      <c r="FR64" s="157">
        <f>FH64*FI64+FJ64*FK64+FL64*FM64+FN64*FO64</f>
        <v>0</v>
      </c>
      <c r="FS64" s="157"/>
    </row>
    <row r="65" ht="18.75" customHeight="1">
      <c r="A65" s="184"/>
      <c r="B65" s="34"/>
      <c r="C65" s="8"/>
      <c r="D65" s="34"/>
      <c r="E65" s="8"/>
      <c r="F65" s="6"/>
      <c r="G65" s="7"/>
      <c r="H65" s="8"/>
      <c r="I65" s="34"/>
      <c r="J65" s="8"/>
      <c r="K65" s="243"/>
      <c r="L65" s="243"/>
      <c r="M65" s="8"/>
      <c r="N65" s="8"/>
      <c r="O65" s="6"/>
      <c r="P65" s="34"/>
      <c r="Q65" s="8"/>
      <c r="R65" s="8"/>
      <c r="S65" s="184"/>
      <c r="T65" s="184"/>
      <c r="U65" s="34"/>
      <c r="V65" s="34"/>
      <c r="W65" s="34"/>
      <c r="X65" s="34"/>
      <c r="Y65" s="34"/>
      <c r="Z65" s="34"/>
      <c r="AA65" s="34"/>
      <c r="AB65" s="34"/>
      <c r="AC65" s="34"/>
      <c r="AD65" s="34"/>
      <c r="AE65" s="34"/>
      <c r="AF65" s="34"/>
      <c r="AG65" s="190"/>
      <c r="AH65" s="34"/>
      <c r="AI65" s="34"/>
      <c r="AJ65" s="34"/>
      <c r="AK65" s="34"/>
      <c r="AL65" s="34"/>
      <c r="AM65" s="34"/>
      <c r="AN65" s="34"/>
      <c r="AO65" s="34"/>
      <c r="AP65" s="34"/>
      <c r="AQ65" s="34"/>
      <c r="AR65" s="34"/>
      <c r="AS65" s="34"/>
      <c r="AT65" s="220"/>
      <c r="AU65" s="34"/>
      <c r="AV65" s="34"/>
      <c r="AW65" s="34"/>
      <c r="AX65" s="34"/>
      <c r="AY65" s="34"/>
      <c r="AZ65" s="34"/>
      <c r="BA65" s="34"/>
      <c r="BB65" s="34"/>
      <c r="BC65" s="34"/>
      <c r="BD65" s="34"/>
      <c r="BE65" s="34"/>
      <c r="BF65" s="34"/>
      <c r="BG65" s="220"/>
      <c r="BH65" s="34"/>
      <c r="BI65" s="34"/>
      <c r="BJ65" s="34"/>
      <c r="BK65" s="34"/>
      <c r="BL65" s="34"/>
      <c r="BM65" s="34"/>
      <c r="BN65" s="34"/>
      <c r="BO65" s="34"/>
      <c r="BP65" s="34"/>
      <c r="BQ65" s="34"/>
      <c r="BR65" s="34"/>
      <c r="BS65" s="34"/>
      <c r="BT65" s="220"/>
      <c r="BU65" s="34"/>
      <c r="BV65" s="34"/>
      <c r="BW65" s="34"/>
      <c r="BX65" s="34"/>
      <c r="BY65" s="34"/>
      <c r="BZ65" s="34"/>
      <c r="CA65" s="34"/>
      <c r="CB65" s="34"/>
      <c r="CC65" s="34"/>
      <c r="CD65" s="34"/>
      <c r="CE65" s="34"/>
      <c r="CF65" s="34"/>
      <c r="CG65" s="220"/>
      <c r="CH65" s="34"/>
      <c r="CI65" s="34"/>
      <c r="CJ65" s="34"/>
      <c r="CK65" s="34"/>
      <c r="CL65" s="34"/>
      <c r="CM65" s="34"/>
      <c r="CN65" s="34"/>
      <c r="CO65" s="34"/>
      <c r="CP65" s="34"/>
      <c r="CQ65" s="34"/>
      <c r="CR65" s="34"/>
      <c r="CS65" s="34"/>
      <c r="CT65" s="191"/>
      <c r="CU65" s="34"/>
      <c r="CV65" s="34"/>
      <c r="CW65" s="34"/>
      <c r="CX65" s="34"/>
      <c r="CY65" s="34"/>
      <c r="CZ65" s="34"/>
      <c r="DA65" s="34"/>
      <c r="DB65" s="34"/>
      <c r="DC65" s="34"/>
      <c r="DD65" s="34"/>
      <c r="DE65" s="34"/>
      <c r="DF65" s="34"/>
      <c r="DG65" s="220"/>
      <c r="DH65" s="34"/>
      <c r="DI65" s="34"/>
      <c r="DJ65" s="34"/>
      <c r="DK65" s="34"/>
      <c r="DL65" s="34"/>
      <c r="DM65" s="34"/>
      <c r="DN65" s="34"/>
      <c r="DO65" s="34"/>
      <c r="DP65" s="34"/>
      <c r="DQ65" s="34"/>
      <c r="DR65" s="34"/>
      <c r="DS65" s="34"/>
      <c r="DT65" s="220"/>
      <c r="DU65" s="34"/>
      <c r="DV65" s="34"/>
      <c r="DW65" s="34"/>
      <c r="DX65" s="34"/>
      <c r="DY65" s="34"/>
      <c r="DZ65" s="34"/>
      <c r="EA65" s="34"/>
      <c r="EB65" s="34"/>
      <c r="EC65" s="34"/>
      <c r="ED65" s="34"/>
      <c r="EE65" s="34"/>
      <c r="EF65" s="34"/>
      <c r="EG65" s="220"/>
      <c r="EH65" s="34"/>
      <c r="EI65" s="34"/>
      <c r="EJ65" s="34"/>
      <c r="EK65" s="34"/>
      <c r="EL65" s="34"/>
      <c r="EM65" s="34"/>
      <c r="EN65" s="34"/>
      <c r="EO65" s="34"/>
      <c r="EP65" s="34"/>
      <c r="EQ65" s="34"/>
      <c r="ER65" s="34"/>
      <c r="ES65" s="34"/>
      <c r="ET65" s="220"/>
      <c r="EU65" s="34"/>
      <c r="EV65" s="34"/>
      <c r="EW65" s="34"/>
      <c r="EX65" s="34"/>
      <c r="EY65" s="34"/>
      <c r="EZ65" s="34"/>
      <c r="FA65" s="34"/>
      <c r="FB65" s="34"/>
      <c r="FC65" s="34"/>
      <c r="FD65" s="34"/>
      <c r="FE65" s="34"/>
      <c r="FF65" s="34"/>
      <c r="FG65" s="220"/>
      <c r="FH65" s="34"/>
      <c r="FI65" s="34"/>
      <c r="FJ65" s="34"/>
      <c r="FK65" s="34"/>
      <c r="FL65" s="34"/>
      <c r="FM65" s="34"/>
      <c r="FN65" s="34"/>
      <c r="FO65" s="34"/>
      <c r="FP65" s="34"/>
      <c r="FQ65" s="34"/>
      <c r="FR65" s="34"/>
      <c r="FS65" s="34"/>
    </row>
    <row r="66" ht="18.75" customHeight="1">
      <c r="A66" s="184"/>
      <c r="B66" s="207" t="str">
        <f t="array" ref="B66">IFERROR(INDEX('Exercise Log'!$C$6:$C132,MATCH($F66,'Exercise Log'!$E$6:$E132,0)))</f>
        <v/>
      </c>
      <c r="C66" s="208"/>
      <c r="D66" s="207"/>
      <c r="E66" s="207"/>
      <c r="F66" s="218"/>
      <c r="G66" s="2"/>
      <c r="H66" s="3"/>
      <c r="I66" s="92" t="str">
        <f>iferror(vlookup(F66,'Exercise Log'!E:F,2,),"")</f>
        <v/>
      </c>
      <c r="J66" s="92"/>
      <c r="K66" s="226"/>
      <c r="L66" s="229"/>
      <c r="M66" s="92"/>
      <c r="N66" s="231"/>
      <c r="O66" s="218"/>
      <c r="P66" s="92"/>
      <c r="Q66" s="92"/>
      <c r="R66" s="231"/>
      <c r="S66" s="184"/>
      <c r="T66" s="184"/>
      <c r="U66" s="157"/>
      <c r="V66" s="157"/>
      <c r="W66" s="157"/>
      <c r="X66" s="157"/>
      <c r="Y66" s="157"/>
      <c r="Z66" s="157"/>
      <c r="AA66" s="157"/>
      <c r="AB66" s="157"/>
      <c r="AC66" s="157"/>
      <c r="AD66" s="157"/>
      <c r="AE66" s="157">
        <f>U66*V66+W66*X66+Y66*Z66+AA66*AB66</f>
        <v>0</v>
      </c>
      <c r="AF66" s="157"/>
      <c r="AG66" s="190"/>
      <c r="AH66" s="157"/>
      <c r="AI66" s="157"/>
      <c r="AJ66" s="157"/>
      <c r="AK66" s="157"/>
      <c r="AL66" s="157"/>
      <c r="AM66" s="157"/>
      <c r="AN66" s="157"/>
      <c r="AO66" s="157"/>
      <c r="AP66" s="157"/>
      <c r="AQ66" s="157"/>
      <c r="AR66" s="157">
        <f>AH66*AI66+AJ66*AK66+AL66*AM66+AN66*AO66</f>
        <v>0</v>
      </c>
      <c r="AS66" s="157"/>
      <c r="AT66" s="220"/>
      <c r="AU66" s="157"/>
      <c r="AV66" s="157"/>
      <c r="AW66" s="157"/>
      <c r="AX66" s="157"/>
      <c r="AY66" s="157"/>
      <c r="AZ66" s="157"/>
      <c r="BA66" s="157"/>
      <c r="BB66" s="157"/>
      <c r="BC66" s="157"/>
      <c r="BD66" s="157"/>
      <c r="BE66" s="157">
        <f>AU66*AV66+AW66*AX66+AY66*AZ66+BA66*BB66</f>
        <v>0</v>
      </c>
      <c r="BF66" s="157"/>
      <c r="BG66" s="220"/>
      <c r="BH66" s="157"/>
      <c r="BI66" s="157"/>
      <c r="BJ66" s="157"/>
      <c r="BK66" s="157"/>
      <c r="BL66" s="157"/>
      <c r="BM66" s="157"/>
      <c r="BN66" s="157"/>
      <c r="BO66" s="157"/>
      <c r="BP66" s="157"/>
      <c r="BQ66" s="157"/>
      <c r="BR66" s="157">
        <f>BH66*BI66+BJ66*BK66+BL66*BM66+BN66*BO66</f>
        <v>0</v>
      </c>
      <c r="BS66" s="157"/>
      <c r="BT66" s="220"/>
      <c r="BU66" s="157"/>
      <c r="BV66" s="157"/>
      <c r="BW66" s="157"/>
      <c r="BX66" s="157"/>
      <c r="BY66" s="157"/>
      <c r="BZ66" s="157"/>
      <c r="CA66" s="157"/>
      <c r="CB66" s="157"/>
      <c r="CC66" s="157"/>
      <c r="CD66" s="157"/>
      <c r="CE66" s="157">
        <f>BU66*BV66+BW66*BX66+BY66*BZ66+CA66*CB66</f>
        <v>0</v>
      </c>
      <c r="CF66" s="157"/>
      <c r="CG66" s="220"/>
      <c r="CH66" s="157"/>
      <c r="CI66" s="157"/>
      <c r="CJ66" s="157"/>
      <c r="CK66" s="157"/>
      <c r="CL66" s="157"/>
      <c r="CM66" s="157"/>
      <c r="CN66" s="157"/>
      <c r="CO66" s="157"/>
      <c r="CP66" s="157"/>
      <c r="CQ66" s="157"/>
      <c r="CR66" s="157">
        <f>CH66*CI66+CJ66*CK66+CL66*CM66+CN66*CO66</f>
        <v>0</v>
      </c>
      <c r="CS66" s="157"/>
      <c r="CT66" s="191"/>
      <c r="CU66" s="157"/>
      <c r="CV66" s="157"/>
      <c r="CW66" s="157"/>
      <c r="CX66" s="157"/>
      <c r="CY66" s="157"/>
      <c r="CZ66" s="157"/>
      <c r="DA66" s="157"/>
      <c r="DB66" s="157"/>
      <c r="DC66" s="157"/>
      <c r="DD66" s="157"/>
      <c r="DE66" s="157">
        <f>CU66*CV66+CW66*CX66+CY66*CZ66+DA66*DB66</f>
        <v>0</v>
      </c>
      <c r="DF66" s="157"/>
      <c r="DG66" s="220"/>
      <c r="DH66" s="157"/>
      <c r="DI66" s="157"/>
      <c r="DJ66" s="157"/>
      <c r="DK66" s="157"/>
      <c r="DL66" s="157"/>
      <c r="DM66" s="157"/>
      <c r="DN66" s="157"/>
      <c r="DO66" s="157"/>
      <c r="DP66" s="157"/>
      <c r="DQ66" s="157"/>
      <c r="DR66" s="157">
        <f>DH66*DI66+DJ66*DK66+DL66*DM66+DN66*DO66</f>
        <v>0</v>
      </c>
      <c r="DS66" s="157"/>
      <c r="DT66" s="220"/>
      <c r="DU66" s="157"/>
      <c r="DV66" s="157"/>
      <c r="DW66" s="157"/>
      <c r="DX66" s="157"/>
      <c r="DY66" s="157"/>
      <c r="DZ66" s="157"/>
      <c r="EA66" s="157"/>
      <c r="EB66" s="157"/>
      <c r="EC66" s="157"/>
      <c r="ED66" s="157"/>
      <c r="EE66" s="157">
        <f>DU66*DV66+DW66*DX66+DY66*DZ66+EA66*EB66</f>
        <v>0</v>
      </c>
      <c r="EF66" s="157"/>
      <c r="EG66" s="220"/>
      <c r="EH66" s="157"/>
      <c r="EI66" s="157"/>
      <c r="EJ66" s="157"/>
      <c r="EK66" s="157"/>
      <c r="EL66" s="157"/>
      <c r="EM66" s="157"/>
      <c r="EN66" s="157"/>
      <c r="EO66" s="157"/>
      <c r="EP66" s="157"/>
      <c r="EQ66" s="157"/>
      <c r="ER66" s="157">
        <f>EH66*EI66+EJ66*EK66+EL66*EM66+EN66*EO66</f>
        <v>0</v>
      </c>
      <c r="ES66" s="157"/>
      <c r="ET66" s="220"/>
      <c r="EU66" s="157"/>
      <c r="EV66" s="157"/>
      <c r="EW66" s="157"/>
      <c r="EX66" s="157"/>
      <c r="EY66" s="157"/>
      <c r="EZ66" s="157"/>
      <c r="FA66" s="157"/>
      <c r="FB66" s="157"/>
      <c r="FC66" s="157"/>
      <c r="FD66" s="157"/>
      <c r="FE66" s="157">
        <f>EU66*EV66+EW66*EX66+EY66*EZ66+FA66*FB66</f>
        <v>0</v>
      </c>
      <c r="FF66" s="157"/>
      <c r="FG66" s="220"/>
      <c r="FH66" s="157"/>
      <c r="FI66" s="157"/>
      <c r="FJ66" s="157"/>
      <c r="FK66" s="157"/>
      <c r="FL66" s="157"/>
      <c r="FM66" s="157"/>
      <c r="FN66" s="157"/>
      <c r="FO66" s="157"/>
      <c r="FP66" s="157"/>
      <c r="FQ66" s="157"/>
      <c r="FR66" s="157">
        <f>FH66*FI66+FJ66*FK66+FL66*FM66+FN66*FO66</f>
        <v>0</v>
      </c>
      <c r="FS66" s="157"/>
    </row>
    <row r="67" ht="18.75" customHeight="1">
      <c r="A67" s="184"/>
      <c r="B67" s="34"/>
      <c r="C67" s="8"/>
      <c r="D67" s="34"/>
      <c r="E67" s="34"/>
      <c r="F67" s="6"/>
      <c r="G67" s="7"/>
      <c r="H67" s="8"/>
      <c r="I67" s="34"/>
      <c r="J67" s="34"/>
      <c r="K67" s="226"/>
      <c r="L67" s="229"/>
      <c r="M67" s="34"/>
      <c r="N67" s="8"/>
      <c r="O67" s="6"/>
      <c r="P67" s="34"/>
      <c r="Q67" s="34"/>
      <c r="R67" s="8"/>
      <c r="S67" s="184"/>
      <c r="T67" s="184"/>
      <c r="U67" s="34"/>
      <c r="V67" s="34"/>
      <c r="W67" s="34"/>
      <c r="X67" s="34"/>
      <c r="Y67" s="34"/>
      <c r="Z67" s="34"/>
      <c r="AA67" s="34"/>
      <c r="AB67" s="34"/>
      <c r="AC67" s="34"/>
      <c r="AD67" s="34"/>
      <c r="AE67" s="34"/>
      <c r="AF67" s="34"/>
      <c r="AG67" s="190"/>
      <c r="AH67" s="34"/>
      <c r="AI67" s="34"/>
      <c r="AJ67" s="34"/>
      <c r="AK67" s="34"/>
      <c r="AL67" s="34"/>
      <c r="AM67" s="34"/>
      <c r="AN67" s="34"/>
      <c r="AO67" s="34"/>
      <c r="AP67" s="34"/>
      <c r="AQ67" s="34"/>
      <c r="AR67" s="34"/>
      <c r="AS67" s="34"/>
      <c r="AT67" s="220"/>
      <c r="AU67" s="34"/>
      <c r="AV67" s="34"/>
      <c r="AW67" s="34"/>
      <c r="AX67" s="34"/>
      <c r="AY67" s="34"/>
      <c r="AZ67" s="34"/>
      <c r="BA67" s="34"/>
      <c r="BB67" s="34"/>
      <c r="BC67" s="34"/>
      <c r="BD67" s="34"/>
      <c r="BE67" s="34"/>
      <c r="BF67" s="34"/>
      <c r="BG67" s="220"/>
      <c r="BH67" s="34"/>
      <c r="BI67" s="34"/>
      <c r="BJ67" s="34"/>
      <c r="BK67" s="34"/>
      <c r="BL67" s="34"/>
      <c r="BM67" s="34"/>
      <c r="BN67" s="34"/>
      <c r="BO67" s="34"/>
      <c r="BP67" s="34"/>
      <c r="BQ67" s="34"/>
      <c r="BR67" s="34"/>
      <c r="BS67" s="34"/>
      <c r="BT67" s="220"/>
      <c r="BU67" s="34"/>
      <c r="BV67" s="34"/>
      <c r="BW67" s="34"/>
      <c r="BX67" s="34"/>
      <c r="BY67" s="34"/>
      <c r="BZ67" s="34"/>
      <c r="CA67" s="34"/>
      <c r="CB67" s="34"/>
      <c r="CC67" s="34"/>
      <c r="CD67" s="34"/>
      <c r="CE67" s="34"/>
      <c r="CF67" s="34"/>
      <c r="CG67" s="220"/>
      <c r="CH67" s="34"/>
      <c r="CI67" s="34"/>
      <c r="CJ67" s="34"/>
      <c r="CK67" s="34"/>
      <c r="CL67" s="34"/>
      <c r="CM67" s="34"/>
      <c r="CN67" s="34"/>
      <c r="CO67" s="34"/>
      <c r="CP67" s="34"/>
      <c r="CQ67" s="34"/>
      <c r="CR67" s="34"/>
      <c r="CS67" s="34"/>
      <c r="CT67" s="191"/>
      <c r="CU67" s="34"/>
      <c r="CV67" s="34"/>
      <c r="CW67" s="34"/>
      <c r="CX67" s="34"/>
      <c r="CY67" s="34"/>
      <c r="CZ67" s="34"/>
      <c r="DA67" s="34"/>
      <c r="DB67" s="34"/>
      <c r="DC67" s="34"/>
      <c r="DD67" s="34"/>
      <c r="DE67" s="34"/>
      <c r="DF67" s="34"/>
      <c r="DG67" s="220"/>
      <c r="DH67" s="34"/>
      <c r="DI67" s="34"/>
      <c r="DJ67" s="34"/>
      <c r="DK67" s="34"/>
      <c r="DL67" s="34"/>
      <c r="DM67" s="34"/>
      <c r="DN67" s="34"/>
      <c r="DO67" s="34"/>
      <c r="DP67" s="34"/>
      <c r="DQ67" s="34"/>
      <c r="DR67" s="34"/>
      <c r="DS67" s="34"/>
      <c r="DT67" s="220"/>
      <c r="DU67" s="34"/>
      <c r="DV67" s="34"/>
      <c r="DW67" s="34"/>
      <c r="DX67" s="34"/>
      <c r="DY67" s="34"/>
      <c r="DZ67" s="34"/>
      <c r="EA67" s="34"/>
      <c r="EB67" s="34"/>
      <c r="EC67" s="34"/>
      <c r="ED67" s="34"/>
      <c r="EE67" s="34"/>
      <c r="EF67" s="34"/>
      <c r="EG67" s="220"/>
      <c r="EH67" s="34"/>
      <c r="EI67" s="34"/>
      <c r="EJ67" s="34"/>
      <c r="EK67" s="34"/>
      <c r="EL67" s="34"/>
      <c r="EM67" s="34"/>
      <c r="EN67" s="34"/>
      <c r="EO67" s="34"/>
      <c r="EP67" s="34"/>
      <c r="EQ67" s="34"/>
      <c r="ER67" s="34"/>
      <c r="ES67" s="34"/>
      <c r="ET67" s="220"/>
      <c r="EU67" s="34"/>
      <c r="EV67" s="34"/>
      <c r="EW67" s="34"/>
      <c r="EX67" s="34"/>
      <c r="EY67" s="34"/>
      <c r="EZ67" s="34"/>
      <c r="FA67" s="34"/>
      <c r="FB67" s="34"/>
      <c r="FC67" s="34"/>
      <c r="FD67" s="34"/>
      <c r="FE67" s="34"/>
      <c r="FF67" s="34"/>
      <c r="FG67" s="220"/>
      <c r="FH67" s="34"/>
      <c r="FI67" s="34"/>
      <c r="FJ67" s="34"/>
      <c r="FK67" s="34"/>
      <c r="FL67" s="34"/>
      <c r="FM67" s="34"/>
      <c r="FN67" s="34"/>
      <c r="FO67" s="34"/>
      <c r="FP67" s="34"/>
      <c r="FQ67" s="34"/>
      <c r="FR67" s="34"/>
      <c r="FS67" s="34"/>
    </row>
    <row r="68" ht="7.5" customHeight="1">
      <c r="A68" s="184"/>
      <c r="B68" s="198"/>
      <c r="C68" s="198"/>
      <c r="D68" s="198"/>
      <c r="E68" s="198"/>
      <c r="F68" s="198"/>
      <c r="G68" s="198"/>
      <c r="H68" s="198"/>
      <c r="I68" s="198"/>
      <c r="J68" s="198"/>
      <c r="K68" s="198"/>
      <c r="L68" s="198"/>
      <c r="M68" s="198"/>
      <c r="N68" s="198"/>
      <c r="O68" s="198"/>
      <c r="P68" s="198"/>
      <c r="Q68" s="198"/>
      <c r="R68" s="198"/>
      <c r="S68" s="184"/>
      <c r="T68" s="184"/>
      <c r="U68" s="184"/>
      <c r="V68" s="184"/>
      <c r="W68" s="184"/>
      <c r="X68" s="184"/>
      <c r="Y68" s="184"/>
      <c r="Z68" s="184"/>
      <c r="AA68" s="184"/>
      <c r="AB68" s="184"/>
      <c r="AC68" s="184"/>
      <c r="AD68" s="184"/>
      <c r="AE68" s="184"/>
      <c r="AF68" s="184"/>
      <c r="AG68" s="184"/>
      <c r="AH68" s="184"/>
      <c r="AI68" s="184"/>
      <c r="AJ68" s="184"/>
      <c r="AK68" s="184"/>
      <c r="AL68" s="184"/>
      <c r="AM68" s="184"/>
      <c r="AN68" s="184"/>
      <c r="AO68" s="184"/>
      <c r="AP68" s="184"/>
      <c r="AQ68" s="184"/>
      <c r="AR68" s="184"/>
      <c r="AS68" s="184"/>
      <c r="AT68" s="233"/>
      <c r="AU68" s="184"/>
      <c r="AV68" s="184"/>
      <c r="AW68" s="184"/>
      <c r="AX68" s="184"/>
      <c r="AY68" s="184"/>
      <c r="AZ68" s="184"/>
      <c r="BA68" s="184"/>
      <c r="BB68" s="184"/>
      <c r="BC68" s="184"/>
      <c r="BD68" s="184"/>
      <c r="BE68" s="184"/>
      <c r="BF68" s="184"/>
      <c r="BG68" s="233"/>
      <c r="BH68" s="184"/>
      <c r="BI68" s="184"/>
      <c r="BJ68" s="184"/>
      <c r="BK68" s="184"/>
      <c r="BL68" s="184"/>
      <c r="BM68" s="184"/>
      <c r="BN68" s="184"/>
      <c r="BO68" s="184"/>
      <c r="BP68" s="184"/>
      <c r="BQ68" s="184"/>
      <c r="BR68" s="184"/>
      <c r="BS68" s="184"/>
      <c r="BT68" s="233"/>
      <c r="BU68" s="184"/>
      <c r="BV68" s="184"/>
      <c r="BW68" s="184"/>
      <c r="BX68" s="184"/>
      <c r="BY68" s="184"/>
      <c r="BZ68" s="184"/>
      <c r="CA68" s="184"/>
      <c r="CB68" s="184"/>
      <c r="CC68" s="184"/>
      <c r="CD68" s="184"/>
      <c r="CE68" s="184"/>
      <c r="CF68" s="184"/>
      <c r="CG68" s="233"/>
      <c r="CH68" s="184"/>
      <c r="CI68" s="184"/>
      <c r="CJ68" s="184"/>
      <c r="CK68" s="184"/>
      <c r="CL68" s="184"/>
      <c r="CM68" s="184"/>
      <c r="CN68" s="184"/>
      <c r="CO68" s="184"/>
      <c r="CP68" s="184"/>
      <c r="CQ68" s="184"/>
      <c r="CR68" s="184"/>
      <c r="CS68" s="184"/>
      <c r="CT68" s="200"/>
      <c r="CU68" s="184"/>
      <c r="CV68" s="184"/>
      <c r="CW68" s="184"/>
      <c r="CX68" s="184"/>
      <c r="CY68" s="184"/>
      <c r="CZ68" s="184"/>
      <c r="DA68" s="184"/>
      <c r="DB68" s="184"/>
      <c r="DC68" s="184"/>
      <c r="DD68" s="184"/>
      <c r="DE68" s="184"/>
      <c r="DF68" s="184"/>
      <c r="DG68" s="233"/>
      <c r="DH68" s="184"/>
      <c r="DI68" s="184"/>
      <c r="DJ68" s="184"/>
      <c r="DK68" s="184"/>
      <c r="DL68" s="184"/>
      <c r="DM68" s="184"/>
      <c r="DN68" s="184"/>
      <c r="DO68" s="184"/>
      <c r="DP68" s="184"/>
      <c r="DQ68" s="184"/>
      <c r="DR68" s="184"/>
      <c r="DS68" s="184"/>
      <c r="DT68" s="233"/>
      <c r="DU68" s="184"/>
      <c r="DV68" s="184"/>
      <c r="DW68" s="184"/>
      <c r="DX68" s="184"/>
      <c r="DY68" s="184"/>
      <c r="DZ68" s="184"/>
      <c r="EA68" s="184"/>
      <c r="EB68" s="184"/>
      <c r="EC68" s="184"/>
      <c r="ED68" s="184"/>
      <c r="EE68" s="184"/>
      <c r="EF68" s="184"/>
      <c r="EG68" s="233"/>
      <c r="EH68" s="184"/>
      <c r="EI68" s="184"/>
      <c r="EJ68" s="184"/>
      <c r="EK68" s="184"/>
      <c r="EL68" s="184"/>
      <c r="EM68" s="184"/>
      <c r="EN68" s="184"/>
      <c r="EO68" s="184"/>
      <c r="EP68" s="184"/>
      <c r="EQ68" s="184"/>
      <c r="ER68" s="184"/>
      <c r="ES68" s="184"/>
      <c r="ET68" s="233"/>
      <c r="EU68" s="184"/>
      <c r="EV68" s="184"/>
      <c r="EW68" s="184"/>
      <c r="EX68" s="184"/>
      <c r="EY68" s="184"/>
      <c r="EZ68" s="184"/>
      <c r="FA68" s="184"/>
      <c r="FB68" s="184"/>
      <c r="FC68" s="184"/>
      <c r="FD68" s="184"/>
      <c r="FE68" s="184"/>
      <c r="FF68" s="184"/>
      <c r="FG68" s="233"/>
      <c r="FH68" s="184"/>
      <c r="FI68" s="184"/>
      <c r="FJ68" s="184"/>
      <c r="FK68" s="184"/>
      <c r="FL68" s="184"/>
      <c r="FM68" s="184"/>
      <c r="FN68" s="184"/>
      <c r="FO68" s="184"/>
      <c r="FP68" s="184"/>
      <c r="FQ68" s="184"/>
      <c r="FR68" s="184"/>
      <c r="FS68" s="184"/>
    </row>
    <row r="69" ht="30.0" customHeight="1">
      <c r="A69" s="184"/>
      <c r="B69" s="193" t="s">
        <v>220</v>
      </c>
      <c r="C69" s="68"/>
      <c r="D69" s="68"/>
      <c r="E69" s="68"/>
      <c r="F69" s="68"/>
      <c r="G69" s="68"/>
      <c r="H69" s="68"/>
      <c r="I69" s="68"/>
      <c r="J69" s="68"/>
      <c r="K69" s="68"/>
      <c r="L69" s="68"/>
      <c r="M69" s="68"/>
      <c r="N69" s="68"/>
      <c r="O69" s="68"/>
      <c r="P69" s="68"/>
      <c r="Q69" s="68"/>
      <c r="R69" s="44"/>
      <c r="S69" s="184"/>
      <c r="T69" s="184"/>
      <c r="U69" s="194" t="str">
        <f>U48</f>
        <v>WEEK 1</v>
      </c>
      <c r="V69" s="68"/>
      <c r="W69" s="68"/>
      <c r="X69" s="68"/>
      <c r="Y69" s="68"/>
      <c r="Z69" s="68"/>
      <c r="AA69" s="68"/>
      <c r="AB69" s="68"/>
      <c r="AC69" s="68"/>
      <c r="AD69" s="68"/>
      <c r="AE69" s="68"/>
      <c r="AF69" s="44"/>
      <c r="AG69" s="190"/>
      <c r="AH69" s="194" t="str">
        <f>AH48</f>
        <v>WEEK 2</v>
      </c>
      <c r="AI69" s="68"/>
      <c r="AJ69" s="68"/>
      <c r="AK69" s="68"/>
      <c r="AL69" s="68"/>
      <c r="AM69" s="68"/>
      <c r="AN69" s="68"/>
      <c r="AO69" s="68"/>
      <c r="AP69" s="68"/>
      <c r="AQ69" s="68"/>
      <c r="AR69" s="68"/>
      <c r="AS69" s="44"/>
      <c r="AT69" s="199"/>
      <c r="AU69" s="194" t="str">
        <f>AU48</f>
        <v>WEEK 3</v>
      </c>
      <c r="AV69" s="68"/>
      <c r="AW69" s="68"/>
      <c r="AX69" s="68"/>
      <c r="AY69" s="68"/>
      <c r="AZ69" s="68"/>
      <c r="BA69" s="68"/>
      <c r="BB69" s="68"/>
      <c r="BC69" s="68"/>
      <c r="BD69" s="68"/>
      <c r="BE69" s="68"/>
      <c r="BF69" s="44"/>
      <c r="BG69" s="199"/>
      <c r="BH69" s="194" t="str">
        <f>BH48</f>
        <v>WEEK 4</v>
      </c>
      <c r="BI69" s="68"/>
      <c r="BJ69" s="68"/>
      <c r="BK69" s="68"/>
      <c r="BL69" s="68"/>
      <c r="BM69" s="68"/>
      <c r="BN69" s="68"/>
      <c r="BO69" s="68"/>
      <c r="BP69" s="68"/>
      <c r="BQ69" s="68"/>
      <c r="BR69" s="68"/>
      <c r="BS69" s="44"/>
      <c r="BT69" s="199"/>
      <c r="BU69" s="194" t="str">
        <f>BU48</f>
        <v>WEEK 5</v>
      </c>
      <c r="BV69" s="68"/>
      <c r="BW69" s="68"/>
      <c r="BX69" s="68"/>
      <c r="BY69" s="68"/>
      <c r="BZ69" s="68"/>
      <c r="CA69" s="68"/>
      <c r="CB69" s="68"/>
      <c r="CC69" s="68"/>
      <c r="CD69" s="68"/>
      <c r="CE69" s="68"/>
      <c r="CF69" s="44"/>
      <c r="CG69" s="199"/>
      <c r="CH69" s="194" t="str">
        <f>CH48</f>
        <v>WEEK 6</v>
      </c>
      <c r="CI69" s="68"/>
      <c r="CJ69" s="68"/>
      <c r="CK69" s="68"/>
      <c r="CL69" s="68"/>
      <c r="CM69" s="68"/>
      <c r="CN69" s="68"/>
      <c r="CO69" s="68"/>
      <c r="CP69" s="68"/>
      <c r="CQ69" s="68"/>
      <c r="CR69" s="68"/>
      <c r="CS69" s="44"/>
      <c r="CT69" s="200"/>
      <c r="CU69" s="194" t="str">
        <f>CU48</f>
        <v>WEEK 7</v>
      </c>
      <c r="CV69" s="68"/>
      <c r="CW69" s="68"/>
      <c r="CX69" s="68"/>
      <c r="CY69" s="68"/>
      <c r="CZ69" s="68"/>
      <c r="DA69" s="68"/>
      <c r="DB69" s="68"/>
      <c r="DC69" s="68"/>
      <c r="DD69" s="68"/>
      <c r="DE69" s="68"/>
      <c r="DF69" s="44"/>
      <c r="DG69" s="199"/>
      <c r="DH69" s="194" t="str">
        <f>DH48</f>
        <v>WEEK 8</v>
      </c>
      <c r="DI69" s="68"/>
      <c r="DJ69" s="68"/>
      <c r="DK69" s="68"/>
      <c r="DL69" s="68"/>
      <c r="DM69" s="68"/>
      <c r="DN69" s="68"/>
      <c r="DO69" s="68"/>
      <c r="DP69" s="68"/>
      <c r="DQ69" s="68"/>
      <c r="DR69" s="68"/>
      <c r="DS69" s="44"/>
      <c r="DT69" s="199"/>
      <c r="DU69" s="194" t="str">
        <f>DU48</f>
        <v>WEEK 9</v>
      </c>
      <c r="DV69" s="68"/>
      <c r="DW69" s="68"/>
      <c r="DX69" s="68"/>
      <c r="DY69" s="68"/>
      <c r="DZ69" s="68"/>
      <c r="EA69" s="68"/>
      <c r="EB69" s="68"/>
      <c r="EC69" s="68"/>
      <c r="ED69" s="68"/>
      <c r="EE69" s="68"/>
      <c r="EF69" s="44"/>
      <c r="EG69" s="199"/>
      <c r="EH69" s="194" t="str">
        <f>EH48</f>
        <v>WEEK 10</v>
      </c>
      <c r="EI69" s="68"/>
      <c r="EJ69" s="68"/>
      <c r="EK69" s="68"/>
      <c r="EL69" s="68"/>
      <c r="EM69" s="68"/>
      <c r="EN69" s="68"/>
      <c r="EO69" s="68"/>
      <c r="EP69" s="68"/>
      <c r="EQ69" s="68"/>
      <c r="ER69" s="68"/>
      <c r="ES69" s="44"/>
      <c r="ET69" s="199"/>
      <c r="EU69" s="194" t="str">
        <f>EU48</f>
        <v>WEEK 11</v>
      </c>
      <c r="EV69" s="68"/>
      <c r="EW69" s="68"/>
      <c r="EX69" s="68"/>
      <c r="EY69" s="68"/>
      <c r="EZ69" s="68"/>
      <c r="FA69" s="68"/>
      <c r="FB69" s="68"/>
      <c r="FC69" s="68"/>
      <c r="FD69" s="68"/>
      <c r="FE69" s="68"/>
      <c r="FF69" s="44"/>
      <c r="FG69" s="199"/>
      <c r="FH69" s="194" t="str">
        <f>FH48</f>
        <v>WEEK 12</v>
      </c>
      <c r="FI69" s="68"/>
      <c r="FJ69" s="68"/>
      <c r="FK69" s="68"/>
      <c r="FL69" s="68"/>
      <c r="FM69" s="68"/>
      <c r="FN69" s="68"/>
      <c r="FO69" s="68"/>
      <c r="FP69" s="68"/>
      <c r="FQ69" s="68"/>
      <c r="FR69" s="68"/>
      <c r="FS69" s="44"/>
    </row>
    <row r="70" ht="7.5" customHeight="1">
      <c r="A70" s="184"/>
      <c r="B70" s="198"/>
      <c r="C70" s="198"/>
      <c r="D70" s="198"/>
      <c r="E70" s="198"/>
      <c r="F70" s="198"/>
      <c r="G70" s="198"/>
      <c r="H70" s="198"/>
      <c r="I70" s="198"/>
      <c r="J70" s="198"/>
      <c r="K70" s="198"/>
      <c r="L70" s="198"/>
      <c r="M70" s="198"/>
      <c r="N70" s="198"/>
      <c r="O70" s="198"/>
      <c r="P70" s="198"/>
      <c r="Q70" s="198"/>
      <c r="R70" s="198"/>
      <c r="S70" s="184"/>
      <c r="T70" s="184"/>
      <c r="U70" s="192"/>
      <c r="V70" s="192"/>
      <c r="W70" s="192"/>
      <c r="X70" s="192"/>
      <c r="Y70" s="192"/>
      <c r="Z70" s="192"/>
      <c r="AA70" s="192"/>
      <c r="AB70" s="192"/>
      <c r="AC70" s="192"/>
      <c r="AD70" s="192"/>
      <c r="AE70" s="192"/>
      <c r="AF70" s="192"/>
      <c r="AG70" s="184"/>
      <c r="AH70" s="192"/>
      <c r="AI70" s="192"/>
      <c r="AJ70" s="192"/>
      <c r="AK70" s="192"/>
      <c r="AL70" s="192"/>
      <c r="AM70" s="192"/>
      <c r="AN70" s="192"/>
      <c r="AO70" s="192"/>
      <c r="AP70" s="192"/>
      <c r="AQ70" s="192"/>
      <c r="AR70" s="192"/>
      <c r="AS70" s="192"/>
      <c r="AT70" s="199"/>
      <c r="AU70" s="192"/>
      <c r="AV70" s="192"/>
      <c r="AW70" s="192"/>
      <c r="AX70" s="192"/>
      <c r="AY70" s="192"/>
      <c r="AZ70" s="192"/>
      <c r="BA70" s="192"/>
      <c r="BB70" s="192"/>
      <c r="BC70" s="192"/>
      <c r="BD70" s="192"/>
      <c r="BE70" s="192"/>
      <c r="BF70" s="192"/>
      <c r="BG70" s="199"/>
      <c r="BH70" s="192"/>
      <c r="BI70" s="192"/>
      <c r="BJ70" s="192"/>
      <c r="BK70" s="192"/>
      <c r="BL70" s="192"/>
      <c r="BM70" s="192"/>
      <c r="BN70" s="192"/>
      <c r="BO70" s="192"/>
      <c r="BP70" s="192"/>
      <c r="BQ70" s="192"/>
      <c r="BR70" s="192"/>
      <c r="BS70" s="192"/>
      <c r="BT70" s="199"/>
      <c r="BU70" s="192"/>
      <c r="BV70" s="192"/>
      <c r="BW70" s="192"/>
      <c r="BX70" s="192"/>
      <c r="BY70" s="192"/>
      <c r="BZ70" s="192"/>
      <c r="CA70" s="192"/>
      <c r="CB70" s="192"/>
      <c r="CC70" s="192"/>
      <c r="CD70" s="192"/>
      <c r="CE70" s="192"/>
      <c r="CF70" s="192"/>
      <c r="CG70" s="199"/>
      <c r="CH70" s="192"/>
      <c r="CI70" s="192"/>
      <c r="CJ70" s="192"/>
      <c r="CK70" s="192"/>
      <c r="CL70" s="192"/>
      <c r="CM70" s="192"/>
      <c r="CN70" s="192"/>
      <c r="CO70" s="192"/>
      <c r="CP70" s="192"/>
      <c r="CQ70" s="192"/>
      <c r="CR70" s="192"/>
      <c r="CS70" s="192"/>
      <c r="CT70" s="200"/>
      <c r="CU70" s="192"/>
      <c r="CV70" s="192"/>
      <c r="CW70" s="192"/>
      <c r="CX70" s="192"/>
      <c r="CY70" s="192"/>
      <c r="CZ70" s="192"/>
      <c r="DA70" s="192"/>
      <c r="DB70" s="192"/>
      <c r="DC70" s="192"/>
      <c r="DD70" s="192"/>
      <c r="DE70" s="192"/>
      <c r="DF70" s="192"/>
      <c r="DG70" s="199"/>
      <c r="DH70" s="192"/>
      <c r="DI70" s="192"/>
      <c r="DJ70" s="192"/>
      <c r="DK70" s="192"/>
      <c r="DL70" s="192"/>
      <c r="DM70" s="192"/>
      <c r="DN70" s="192"/>
      <c r="DO70" s="192"/>
      <c r="DP70" s="192"/>
      <c r="DQ70" s="192"/>
      <c r="DR70" s="192"/>
      <c r="DS70" s="192"/>
      <c r="DT70" s="199"/>
      <c r="DU70" s="192"/>
      <c r="DV70" s="192"/>
      <c r="DW70" s="192"/>
      <c r="DX70" s="192"/>
      <c r="DY70" s="192"/>
      <c r="DZ70" s="192"/>
      <c r="EA70" s="192"/>
      <c r="EB70" s="192"/>
      <c r="EC70" s="192"/>
      <c r="ED70" s="192"/>
      <c r="EE70" s="192"/>
      <c r="EF70" s="192"/>
      <c r="EG70" s="199"/>
      <c r="EH70" s="192"/>
      <c r="EI70" s="192"/>
      <c r="EJ70" s="192"/>
      <c r="EK70" s="192"/>
      <c r="EL70" s="192"/>
      <c r="EM70" s="192"/>
      <c r="EN70" s="192"/>
      <c r="EO70" s="192"/>
      <c r="EP70" s="192"/>
      <c r="EQ70" s="192"/>
      <c r="ER70" s="192"/>
      <c r="ES70" s="192"/>
      <c r="ET70" s="199"/>
      <c r="EU70" s="192"/>
      <c r="EV70" s="192"/>
      <c r="EW70" s="192"/>
      <c r="EX70" s="192"/>
      <c r="EY70" s="192"/>
      <c r="EZ70" s="192"/>
      <c r="FA70" s="192"/>
      <c r="FB70" s="192"/>
      <c r="FC70" s="192"/>
      <c r="FD70" s="192"/>
      <c r="FE70" s="192"/>
      <c r="FF70" s="192"/>
      <c r="FG70" s="199"/>
      <c r="FH70" s="192"/>
      <c r="FI70" s="192"/>
      <c r="FJ70" s="192"/>
      <c r="FK70" s="192"/>
      <c r="FL70" s="192"/>
      <c r="FM70" s="192"/>
      <c r="FN70" s="192"/>
      <c r="FO70" s="192"/>
      <c r="FP70" s="192"/>
      <c r="FQ70" s="192"/>
      <c r="FR70" s="192"/>
      <c r="FS70" s="192"/>
    </row>
    <row r="71" ht="18.75" customHeight="1">
      <c r="A71" s="184"/>
      <c r="B71" s="201" t="s">
        <v>168</v>
      </c>
      <c r="C71" s="202" t="s">
        <v>169</v>
      </c>
      <c r="D71" s="203" t="s">
        <v>170</v>
      </c>
      <c r="E71" s="3"/>
      <c r="F71" s="204" t="s">
        <v>171</v>
      </c>
      <c r="G71" s="2"/>
      <c r="H71" s="3"/>
      <c r="I71" s="201" t="s">
        <v>172</v>
      </c>
      <c r="J71" s="201" t="s">
        <v>173</v>
      </c>
      <c r="K71" s="201" t="s">
        <v>174</v>
      </c>
      <c r="L71" s="201" t="s">
        <v>175</v>
      </c>
      <c r="M71" s="204" t="s">
        <v>176</v>
      </c>
      <c r="N71" s="2"/>
      <c r="O71" s="2"/>
      <c r="P71" s="3"/>
      <c r="Q71" s="201" t="s">
        <v>38</v>
      </c>
      <c r="R71" s="201" t="s">
        <v>177</v>
      </c>
      <c r="S71" s="184"/>
      <c r="T71" s="184"/>
      <c r="U71" s="194" t="s">
        <v>178</v>
      </c>
      <c r="V71" s="44"/>
      <c r="W71" s="194" t="s">
        <v>179</v>
      </c>
      <c r="X71" s="44"/>
      <c r="Y71" s="194" t="s">
        <v>180</v>
      </c>
      <c r="Z71" s="44"/>
      <c r="AA71" s="194" t="s">
        <v>181</v>
      </c>
      <c r="AB71" s="44"/>
      <c r="AC71" s="194" t="s">
        <v>182</v>
      </c>
      <c r="AD71" s="44"/>
      <c r="AE71" s="205" t="s">
        <v>183</v>
      </c>
      <c r="AF71" s="153" t="s">
        <v>173</v>
      </c>
      <c r="AG71" s="190"/>
      <c r="AH71" s="194" t="s">
        <v>178</v>
      </c>
      <c r="AI71" s="44"/>
      <c r="AJ71" s="194" t="s">
        <v>179</v>
      </c>
      <c r="AK71" s="44"/>
      <c r="AL71" s="194" t="s">
        <v>180</v>
      </c>
      <c r="AM71" s="44"/>
      <c r="AN71" s="194" t="s">
        <v>181</v>
      </c>
      <c r="AO71" s="44"/>
      <c r="AP71" s="194" t="s">
        <v>182</v>
      </c>
      <c r="AQ71" s="44"/>
      <c r="AR71" s="205" t="s">
        <v>183</v>
      </c>
      <c r="AS71" s="153" t="s">
        <v>173</v>
      </c>
      <c r="AT71" s="199"/>
      <c r="AU71" s="194" t="s">
        <v>178</v>
      </c>
      <c r="AV71" s="44"/>
      <c r="AW71" s="194" t="s">
        <v>179</v>
      </c>
      <c r="AX71" s="44"/>
      <c r="AY71" s="194" t="s">
        <v>180</v>
      </c>
      <c r="AZ71" s="44"/>
      <c r="BA71" s="194" t="s">
        <v>181</v>
      </c>
      <c r="BB71" s="44"/>
      <c r="BC71" s="194" t="s">
        <v>182</v>
      </c>
      <c r="BD71" s="44"/>
      <c r="BE71" s="205" t="s">
        <v>183</v>
      </c>
      <c r="BF71" s="153" t="s">
        <v>173</v>
      </c>
      <c r="BG71" s="199"/>
      <c r="BH71" s="194" t="s">
        <v>178</v>
      </c>
      <c r="BI71" s="44"/>
      <c r="BJ71" s="194" t="s">
        <v>179</v>
      </c>
      <c r="BK71" s="44"/>
      <c r="BL71" s="194" t="s">
        <v>180</v>
      </c>
      <c r="BM71" s="44"/>
      <c r="BN71" s="194" t="s">
        <v>181</v>
      </c>
      <c r="BO71" s="44"/>
      <c r="BP71" s="194" t="s">
        <v>182</v>
      </c>
      <c r="BQ71" s="44"/>
      <c r="BR71" s="205" t="s">
        <v>183</v>
      </c>
      <c r="BS71" s="153" t="s">
        <v>173</v>
      </c>
      <c r="BT71" s="199"/>
      <c r="BU71" s="194" t="s">
        <v>178</v>
      </c>
      <c r="BV71" s="44"/>
      <c r="BW71" s="194" t="s">
        <v>179</v>
      </c>
      <c r="BX71" s="44"/>
      <c r="BY71" s="194" t="s">
        <v>180</v>
      </c>
      <c r="BZ71" s="44"/>
      <c r="CA71" s="194" t="s">
        <v>181</v>
      </c>
      <c r="CB71" s="44"/>
      <c r="CC71" s="194" t="s">
        <v>182</v>
      </c>
      <c r="CD71" s="44"/>
      <c r="CE71" s="205" t="s">
        <v>183</v>
      </c>
      <c r="CF71" s="153" t="s">
        <v>173</v>
      </c>
      <c r="CG71" s="199"/>
      <c r="CH71" s="194" t="s">
        <v>178</v>
      </c>
      <c r="CI71" s="44"/>
      <c r="CJ71" s="194" t="s">
        <v>179</v>
      </c>
      <c r="CK71" s="44"/>
      <c r="CL71" s="194" t="s">
        <v>180</v>
      </c>
      <c r="CM71" s="44"/>
      <c r="CN71" s="194" t="s">
        <v>181</v>
      </c>
      <c r="CO71" s="44"/>
      <c r="CP71" s="194" t="s">
        <v>182</v>
      </c>
      <c r="CQ71" s="44"/>
      <c r="CR71" s="205" t="s">
        <v>183</v>
      </c>
      <c r="CS71" s="153" t="s">
        <v>173</v>
      </c>
      <c r="CT71" s="200"/>
      <c r="CU71" s="194" t="s">
        <v>178</v>
      </c>
      <c r="CV71" s="44"/>
      <c r="CW71" s="194" t="s">
        <v>179</v>
      </c>
      <c r="CX71" s="44"/>
      <c r="CY71" s="194" t="s">
        <v>180</v>
      </c>
      <c r="CZ71" s="44"/>
      <c r="DA71" s="194" t="s">
        <v>181</v>
      </c>
      <c r="DB71" s="44"/>
      <c r="DC71" s="194" t="s">
        <v>182</v>
      </c>
      <c r="DD71" s="44"/>
      <c r="DE71" s="205" t="s">
        <v>183</v>
      </c>
      <c r="DF71" s="153" t="s">
        <v>173</v>
      </c>
      <c r="DG71" s="199"/>
      <c r="DH71" s="194" t="s">
        <v>178</v>
      </c>
      <c r="DI71" s="44"/>
      <c r="DJ71" s="194" t="s">
        <v>179</v>
      </c>
      <c r="DK71" s="44"/>
      <c r="DL71" s="194" t="s">
        <v>180</v>
      </c>
      <c r="DM71" s="44"/>
      <c r="DN71" s="194" t="s">
        <v>181</v>
      </c>
      <c r="DO71" s="44"/>
      <c r="DP71" s="194" t="s">
        <v>182</v>
      </c>
      <c r="DQ71" s="44"/>
      <c r="DR71" s="205" t="s">
        <v>183</v>
      </c>
      <c r="DS71" s="153" t="s">
        <v>173</v>
      </c>
      <c r="DT71" s="199"/>
      <c r="DU71" s="194" t="s">
        <v>178</v>
      </c>
      <c r="DV71" s="44"/>
      <c r="DW71" s="194" t="s">
        <v>179</v>
      </c>
      <c r="DX71" s="44"/>
      <c r="DY71" s="194" t="s">
        <v>180</v>
      </c>
      <c r="DZ71" s="44"/>
      <c r="EA71" s="194" t="s">
        <v>181</v>
      </c>
      <c r="EB71" s="44"/>
      <c r="EC71" s="194" t="s">
        <v>182</v>
      </c>
      <c r="ED71" s="44"/>
      <c r="EE71" s="205" t="s">
        <v>183</v>
      </c>
      <c r="EF71" s="153" t="s">
        <v>173</v>
      </c>
      <c r="EG71" s="199"/>
      <c r="EH71" s="194" t="s">
        <v>178</v>
      </c>
      <c r="EI71" s="44"/>
      <c r="EJ71" s="194" t="s">
        <v>179</v>
      </c>
      <c r="EK71" s="44"/>
      <c r="EL71" s="194" t="s">
        <v>180</v>
      </c>
      <c r="EM71" s="44"/>
      <c r="EN71" s="194" t="s">
        <v>181</v>
      </c>
      <c r="EO71" s="44"/>
      <c r="EP71" s="194" t="s">
        <v>182</v>
      </c>
      <c r="EQ71" s="44"/>
      <c r="ER71" s="205" t="s">
        <v>183</v>
      </c>
      <c r="ES71" s="153" t="s">
        <v>173</v>
      </c>
      <c r="ET71" s="199"/>
      <c r="EU71" s="194" t="s">
        <v>178</v>
      </c>
      <c r="EV71" s="44"/>
      <c r="EW71" s="194" t="s">
        <v>179</v>
      </c>
      <c r="EX71" s="44"/>
      <c r="EY71" s="194" t="s">
        <v>180</v>
      </c>
      <c r="EZ71" s="44"/>
      <c r="FA71" s="194" t="s">
        <v>181</v>
      </c>
      <c r="FB71" s="44"/>
      <c r="FC71" s="194" t="s">
        <v>182</v>
      </c>
      <c r="FD71" s="44"/>
      <c r="FE71" s="205" t="s">
        <v>183</v>
      </c>
      <c r="FF71" s="153" t="s">
        <v>173</v>
      </c>
      <c r="FG71" s="199"/>
      <c r="FH71" s="194" t="s">
        <v>178</v>
      </c>
      <c r="FI71" s="44"/>
      <c r="FJ71" s="194" t="s">
        <v>179</v>
      </c>
      <c r="FK71" s="44"/>
      <c r="FL71" s="194" t="s">
        <v>180</v>
      </c>
      <c r="FM71" s="44"/>
      <c r="FN71" s="194" t="s">
        <v>181</v>
      </c>
      <c r="FO71" s="44"/>
      <c r="FP71" s="194" t="s">
        <v>182</v>
      </c>
      <c r="FQ71" s="44"/>
      <c r="FR71" s="205" t="s">
        <v>183</v>
      </c>
      <c r="FS71" s="153" t="s">
        <v>173</v>
      </c>
    </row>
    <row r="72" ht="18.75" customHeight="1">
      <c r="A72" s="184"/>
      <c r="B72" s="34"/>
      <c r="C72" s="34"/>
      <c r="D72" s="6"/>
      <c r="E72" s="8"/>
      <c r="F72" s="6"/>
      <c r="G72" s="7"/>
      <c r="H72" s="8"/>
      <c r="I72" s="34"/>
      <c r="J72" s="34"/>
      <c r="K72" s="34"/>
      <c r="L72" s="34"/>
      <c r="M72" s="6"/>
      <c r="N72" s="7"/>
      <c r="O72" s="7"/>
      <c r="P72" s="8"/>
      <c r="Q72" s="34"/>
      <c r="R72" s="34"/>
      <c r="S72" s="184"/>
      <c r="T72" s="184"/>
      <c r="U72" s="206" t="s">
        <v>184</v>
      </c>
      <c r="V72" s="206" t="s">
        <v>175</v>
      </c>
      <c r="W72" s="206" t="s">
        <v>184</v>
      </c>
      <c r="X72" s="206" t="s">
        <v>175</v>
      </c>
      <c r="Y72" s="206" t="s">
        <v>184</v>
      </c>
      <c r="Z72" s="206" t="s">
        <v>175</v>
      </c>
      <c r="AA72" s="206" t="s">
        <v>184</v>
      </c>
      <c r="AB72" s="206" t="s">
        <v>175</v>
      </c>
      <c r="AC72" s="206" t="s">
        <v>184</v>
      </c>
      <c r="AD72" s="206" t="s">
        <v>175</v>
      </c>
      <c r="AE72" s="34"/>
      <c r="AF72" s="34"/>
      <c r="AG72" s="190"/>
      <c r="AH72" s="206" t="s">
        <v>184</v>
      </c>
      <c r="AI72" s="206" t="s">
        <v>175</v>
      </c>
      <c r="AJ72" s="206" t="s">
        <v>184</v>
      </c>
      <c r="AK72" s="206" t="s">
        <v>175</v>
      </c>
      <c r="AL72" s="206" t="s">
        <v>184</v>
      </c>
      <c r="AM72" s="206" t="s">
        <v>175</v>
      </c>
      <c r="AN72" s="206" t="s">
        <v>184</v>
      </c>
      <c r="AO72" s="206" t="s">
        <v>175</v>
      </c>
      <c r="AP72" s="206" t="s">
        <v>184</v>
      </c>
      <c r="AQ72" s="206" t="s">
        <v>175</v>
      </c>
      <c r="AR72" s="34"/>
      <c r="AS72" s="34"/>
      <c r="AT72" s="199"/>
      <c r="AU72" s="206" t="s">
        <v>184</v>
      </c>
      <c r="AV72" s="206" t="s">
        <v>175</v>
      </c>
      <c r="AW72" s="206" t="s">
        <v>184</v>
      </c>
      <c r="AX72" s="206" t="s">
        <v>175</v>
      </c>
      <c r="AY72" s="206" t="s">
        <v>184</v>
      </c>
      <c r="AZ72" s="206" t="s">
        <v>175</v>
      </c>
      <c r="BA72" s="206" t="s">
        <v>184</v>
      </c>
      <c r="BB72" s="206" t="s">
        <v>175</v>
      </c>
      <c r="BC72" s="206" t="s">
        <v>184</v>
      </c>
      <c r="BD72" s="206" t="s">
        <v>175</v>
      </c>
      <c r="BE72" s="34"/>
      <c r="BF72" s="34"/>
      <c r="BG72" s="199"/>
      <c r="BH72" s="206" t="s">
        <v>184</v>
      </c>
      <c r="BI72" s="206" t="s">
        <v>175</v>
      </c>
      <c r="BJ72" s="206" t="s">
        <v>184</v>
      </c>
      <c r="BK72" s="206" t="s">
        <v>175</v>
      </c>
      <c r="BL72" s="206" t="s">
        <v>184</v>
      </c>
      <c r="BM72" s="206" t="s">
        <v>175</v>
      </c>
      <c r="BN72" s="206" t="s">
        <v>184</v>
      </c>
      <c r="BO72" s="206" t="s">
        <v>175</v>
      </c>
      <c r="BP72" s="206" t="s">
        <v>184</v>
      </c>
      <c r="BQ72" s="206" t="s">
        <v>175</v>
      </c>
      <c r="BR72" s="34"/>
      <c r="BS72" s="34"/>
      <c r="BT72" s="199"/>
      <c r="BU72" s="206" t="s">
        <v>184</v>
      </c>
      <c r="BV72" s="206" t="s">
        <v>175</v>
      </c>
      <c r="BW72" s="206" t="s">
        <v>184</v>
      </c>
      <c r="BX72" s="206" t="s">
        <v>175</v>
      </c>
      <c r="BY72" s="206" t="s">
        <v>184</v>
      </c>
      <c r="BZ72" s="206" t="s">
        <v>175</v>
      </c>
      <c r="CA72" s="206" t="s">
        <v>184</v>
      </c>
      <c r="CB72" s="206" t="s">
        <v>175</v>
      </c>
      <c r="CC72" s="206" t="s">
        <v>184</v>
      </c>
      <c r="CD72" s="206" t="s">
        <v>175</v>
      </c>
      <c r="CE72" s="34"/>
      <c r="CF72" s="34"/>
      <c r="CG72" s="199"/>
      <c r="CH72" s="206" t="s">
        <v>184</v>
      </c>
      <c r="CI72" s="206" t="s">
        <v>175</v>
      </c>
      <c r="CJ72" s="206" t="s">
        <v>184</v>
      </c>
      <c r="CK72" s="206" t="s">
        <v>175</v>
      </c>
      <c r="CL72" s="206" t="s">
        <v>184</v>
      </c>
      <c r="CM72" s="206" t="s">
        <v>175</v>
      </c>
      <c r="CN72" s="206" t="s">
        <v>184</v>
      </c>
      <c r="CO72" s="206" t="s">
        <v>175</v>
      </c>
      <c r="CP72" s="206" t="s">
        <v>184</v>
      </c>
      <c r="CQ72" s="206" t="s">
        <v>175</v>
      </c>
      <c r="CR72" s="34"/>
      <c r="CS72" s="34"/>
      <c r="CT72" s="200"/>
      <c r="CU72" s="206" t="s">
        <v>184</v>
      </c>
      <c r="CV72" s="206" t="s">
        <v>175</v>
      </c>
      <c r="CW72" s="206" t="s">
        <v>184</v>
      </c>
      <c r="CX72" s="206" t="s">
        <v>175</v>
      </c>
      <c r="CY72" s="206" t="s">
        <v>184</v>
      </c>
      <c r="CZ72" s="206" t="s">
        <v>175</v>
      </c>
      <c r="DA72" s="206" t="s">
        <v>184</v>
      </c>
      <c r="DB72" s="206" t="s">
        <v>175</v>
      </c>
      <c r="DC72" s="206" t="s">
        <v>184</v>
      </c>
      <c r="DD72" s="206" t="s">
        <v>175</v>
      </c>
      <c r="DE72" s="34"/>
      <c r="DF72" s="34"/>
      <c r="DG72" s="199"/>
      <c r="DH72" s="206" t="s">
        <v>184</v>
      </c>
      <c r="DI72" s="206" t="s">
        <v>175</v>
      </c>
      <c r="DJ72" s="206" t="s">
        <v>184</v>
      </c>
      <c r="DK72" s="206" t="s">
        <v>175</v>
      </c>
      <c r="DL72" s="206" t="s">
        <v>184</v>
      </c>
      <c r="DM72" s="206" t="s">
        <v>175</v>
      </c>
      <c r="DN72" s="206" t="s">
        <v>184</v>
      </c>
      <c r="DO72" s="206" t="s">
        <v>175</v>
      </c>
      <c r="DP72" s="206" t="s">
        <v>184</v>
      </c>
      <c r="DQ72" s="206" t="s">
        <v>175</v>
      </c>
      <c r="DR72" s="34"/>
      <c r="DS72" s="34"/>
      <c r="DT72" s="199"/>
      <c r="DU72" s="206" t="s">
        <v>184</v>
      </c>
      <c r="DV72" s="206" t="s">
        <v>175</v>
      </c>
      <c r="DW72" s="206" t="s">
        <v>184</v>
      </c>
      <c r="DX72" s="206" t="s">
        <v>175</v>
      </c>
      <c r="DY72" s="206" t="s">
        <v>184</v>
      </c>
      <c r="DZ72" s="206" t="s">
        <v>175</v>
      </c>
      <c r="EA72" s="206" t="s">
        <v>184</v>
      </c>
      <c r="EB72" s="206" t="s">
        <v>175</v>
      </c>
      <c r="EC72" s="206" t="s">
        <v>184</v>
      </c>
      <c r="ED72" s="206" t="s">
        <v>175</v>
      </c>
      <c r="EE72" s="34"/>
      <c r="EF72" s="34"/>
      <c r="EG72" s="199"/>
      <c r="EH72" s="206" t="s">
        <v>184</v>
      </c>
      <c r="EI72" s="206" t="s">
        <v>175</v>
      </c>
      <c r="EJ72" s="206" t="s">
        <v>184</v>
      </c>
      <c r="EK72" s="206" t="s">
        <v>175</v>
      </c>
      <c r="EL72" s="206" t="s">
        <v>184</v>
      </c>
      <c r="EM72" s="206" t="s">
        <v>175</v>
      </c>
      <c r="EN72" s="206" t="s">
        <v>184</v>
      </c>
      <c r="EO72" s="206" t="s">
        <v>175</v>
      </c>
      <c r="EP72" s="206" t="s">
        <v>184</v>
      </c>
      <c r="EQ72" s="206" t="s">
        <v>175</v>
      </c>
      <c r="ER72" s="34"/>
      <c r="ES72" s="34"/>
      <c r="ET72" s="199"/>
      <c r="EU72" s="206" t="s">
        <v>184</v>
      </c>
      <c r="EV72" s="206" t="s">
        <v>175</v>
      </c>
      <c r="EW72" s="206" t="s">
        <v>184</v>
      </c>
      <c r="EX72" s="206" t="s">
        <v>175</v>
      </c>
      <c r="EY72" s="206" t="s">
        <v>184</v>
      </c>
      <c r="EZ72" s="206" t="s">
        <v>175</v>
      </c>
      <c r="FA72" s="206" t="s">
        <v>184</v>
      </c>
      <c r="FB72" s="206" t="s">
        <v>175</v>
      </c>
      <c r="FC72" s="206" t="s">
        <v>184</v>
      </c>
      <c r="FD72" s="206" t="s">
        <v>175</v>
      </c>
      <c r="FE72" s="34"/>
      <c r="FF72" s="34"/>
      <c r="FG72" s="199"/>
      <c r="FH72" s="206" t="s">
        <v>184</v>
      </c>
      <c r="FI72" s="206" t="s">
        <v>175</v>
      </c>
      <c r="FJ72" s="206" t="s">
        <v>184</v>
      </c>
      <c r="FK72" s="206" t="s">
        <v>175</v>
      </c>
      <c r="FL72" s="206" t="s">
        <v>184</v>
      </c>
      <c r="FM72" s="206" t="s">
        <v>175</v>
      </c>
      <c r="FN72" s="206" t="s">
        <v>184</v>
      </c>
      <c r="FO72" s="206" t="s">
        <v>175</v>
      </c>
      <c r="FP72" s="206" t="s">
        <v>184</v>
      </c>
      <c r="FQ72" s="206" t="s">
        <v>175</v>
      </c>
      <c r="FR72" s="34"/>
      <c r="FS72" s="34"/>
    </row>
    <row r="73" ht="18.75" customHeight="1">
      <c r="A73" s="184"/>
      <c r="B73" s="221" t="str">
        <f t="array" ref="B73">IFERROR(INDEX('Exercise Log'!$C$6:$C132,MATCH($F73,'Exercise Log'!$E$6:$E132,0)))</f>
        <v>LATS</v>
      </c>
      <c r="C73" s="208" t="str">
        <f t="array" ref="C73:C87">IFERROR(VLOOKUP($B73:$B87,'Exercise Log'!$C:$D,2,0))</f>
        <v/>
      </c>
      <c r="D73" s="209" t="s">
        <v>185</v>
      </c>
      <c r="E73" s="210">
        <v>1.0</v>
      </c>
      <c r="F73" s="211" t="s">
        <v>221</v>
      </c>
      <c r="G73" s="2"/>
      <c r="H73" s="3"/>
      <c r="I73" s="224" t="str">
        <f>iferror(vlookup(F73,'Exercise Log'!E:F,2,),"")</f>
        <v>LINK</v>
      </c>
      <c r="J73" s="248" t="s">
        <v>222</v>
      </c>
      <c r="K73" s="234">
        <v>3.0</v>
      </c>
      <c r="L73" s="235">
        <v>45577.0</v>
      </c>
      <c r="M73" s="245" t="s">
        <v>188</v>
      </c>
      <c r="N73" s="231" t="s">
        <v>189</v>
      </c>
      <c r="O73" s="218"/>
      <c r="P73" s="92"/>
      <c r="Q73" s="236" t="s">
        <v>190</v>
      </c>
      <c r="R73" s="217" t="s">
        <v>223</v>
      </c>
      <c r="S73" s="184"/>
      <c r="T73" s="184"/>
      <c r="U73" s="157"/>
      <c r="V73" s="157"/>
      <c r="W73" s="157"/>
      <c r="X73" s="157"/>
      <c r="Y73" s="157"/>
      <c r="Z73" s="157"/>
      <c r="AA73" s="157"/>
      <c r="AB73" s="157"/>
      <c r="AC73" s="157"/>
      <c r="AD73" s="157"/>
      <c r="AE73" s="157">
        <f>U73*V73+W73*X73+Y73*Z73+AA73*AB73</f>
        <v>0</v>
      </c>
      <c r="AF73" s="157"/>
      <c r="AG73" s="190"/>
      <c r="AH73" s="157"/>
      <c r="AI73" s="157"/>
      <c r="AJ73" s="157"/>
      <c r="AK73" s="157"/>
      <c r="AL73" s="157"/>
      <c r="AM73" s="157"/>
      <c r="AN73" s="157"/>
      <c r="AO73" s="157"/>
      <c r="AP73" s="157"/>
      <c r="AQ73" s="157"/>
      <c r="AR73" s="157">
        <f>AH73*AI73+AJ73*AK73+AL73*AM73+AN73*AO73</f>
        <v>0</v>
      </c>
      <c r="AS73" s="157"/>
      <c r="AT73" s="219"/>
      <c r="AU73" s="157"/>
      <c r="AV73" s="157"/>
      <c r="AW73" s="157"/>
      <c r="AX73" s="157"/>
      <c r="AY73" s="157"/>
      <c r="AZ73" s="157"/>
      <c r="BA73" s="157"/>
      <c r="BB73" s="157"/>
      <c r="BC73" s="157"/>
      <c r="BD73" s="157"/>
      <c r="BE73" s="157">
        <f>AU73*AV73+AW73*AX73+AY73*AZ73+BA73*BB73</f>
        <v>0</v>
      </c>
      <c r="BF73" s="157"/>
      <c r="BG73" s="219"/>
      <c r="BH73" s="157"/>
      <c r="BI73" s="157"/>
      <c r="BJ73" s="157"/>
      <c r="BK73" s="157"/>
      <c r="BL73" s="157"/>
      <c r="BM73" s="157"/>
      <c r="BN73" s="157"/>
      <c r="BO73" s="157"/>
      <c r="BP73" s="157"/>
      <c r="BQ73" s="157"/>
      <c r="BR73" s="157">
        <f>BH73*BI73+BJ73*BK73+BL73*BM73+BN73*BO73</f>
        <v>0</v>
      </c>
      <c r="BS73" s="157"/>
      <c r="BT73" s="219"/>
      <c r="BU73" s="157"/>
      <c r="BV73" s="157"/>
      <c r="BW73" s="157"/>
      <c r="BX73" s="157"/>
      <c r="BY73" s="157"/>
      <c r="BZ73" s="157"/>
      <c r="CA73" s="157"/>
      <c r="CB73" s="157"/>
      <c r="CC73" s="157"/>
      <c r="CD73" s="157"/>
      <c r="CE73" s="157">
        <f>BU73*BV73+BW73*BX73+BY73*BZ73+CA73*CB73</f>
        <v>0</v>
      </c>
      <c r="CF73" s="157"/>
      <c r="CG73" s="219"/>
      <c r="CH73" s="157"/>
      <c r="CI73" s="157"/>
      <c r="CJ73" s="157"/>
      <c r="CK73" s="157"/>
      <c r="CL73" s="157"/>
      <c r="CM73" s="157"/>
      <c r="CN73" s="157"/>
      <c r="CO73" s="157"/>
      <c r="CP73" s="157"/>
      <c r="CQ73" s="157"/>
      <c r="CR73" s="157">
        <f>CH73*CI73+CJ73*CK73+CL73*CM73+CN73*CO73</f>
        <v>0</v>
      </c>
      <c r="CS73" s="157"/>
      <c r="CT73" s="191"/>
      <c r="CU73" s="157"/>
      <c r="CV73" s="157"/>
      <c r="CW73" s="157"/>
      <c r="CX73" s="157"/>
      <c r="CY73" s="157"/>
      <c r="CZ73" s="157"/>
      <c r="DA73" s="157"/>
      <c r="DB73" s="157"/>
      <c r="DC73" s="157"/>
      <c r="DD73" s="157"/>
      <c r="DE73" s="157">
        <f>CU73*CV73+CW73*CX73+CY73*CZ73+DA73*DB73</f>
        <v>0</v>
      </c>
      <c r="DF73" s="157"/>
      <c r="DG73" s="219"/>
      <c r="DH73" s="157"/>
      <c r="DI73" s="157"/>
      <c r="DJ73" s="157"/>
      <c r="DK73" s="157"/>
      <c r="DL73" s="157"/>
      <c r="DM73" s="157"/>
      <c r="DN73" s="157"/>
      <c r="DO73" s="157"/>
      <c r="DP73" s="157"/>
      <c r="DQ73" s="157"/>
      <c r="DR73" s="157">
        <f>DH73*DI73+DJ73*DK73+DL73*DM73+DN73*DO73</f>
        <v>0</v>
      </c>
      <c r="DS73" s="157"/>
      <c r="DT73" s="219"/>
      <c r="DU73" s="157"/>
      <c r="DV73" s="157"/>
      <c r="DW73" s="157"/>
      <c r="DX73" s="157"/>
      <c r="DY73" s="157"/>
      <c r="DZ73" s="157"/>
      <c r="EA73" s="157"/>
      <c r="EB73" s="157"/>
      <c r="EC73" s="157"/>
      <c r="ED73" s="157"/>
      <c r="EE73" s="157">
        <f>DU73*DV73+DW73*DX73+DY73*DZ73+EA73*EB73</f>
        <v>0</v>
      </c>
      <c r="EF73" s="157"/>
      <c r="EG73" s="219"/>
      <c r="EH73" s="157"/>
      <c r="EI73" s="157"/>
      <c r="EJ73" s="157"/>
      <c r="EK73" s="157"/>
      <c r="EL73" s="157"/>
      <c r="EM73" s="157"/>
      <c r="EN73" s="157"/>
      <c r="EO73" s="157"/>
      <c r="EP73" s="157"/>
      <c r="EQ73" s="157"/>
      <c r="ER73" s="157">
        <f>EH73*EI73+EJ73*EK73+EL73*EM73+EN73*EO73</f>
        <v>0</v>
      </c>
      <c r="ES73" s="157"/>
      <c r="ET73" s="219"/>
      <c r="EU73" s="157"/>
      <c r="EV73" s="157"/>
      <c r="EW73" s="157"/>
      <c r="EX73" s="157"/>
      <c r="EY73" s="157"/>
      <c r="EZ73" s="157"/>
      <c r="FA73" s="157"/>
      <c r="FB73" s="157"/>
      <c r="FC73" s="157"/>
      <c r="FD73" s="157"/>
      <c r="FE73" s="157">
        <f>EU73*EV73+EW73*EX73+EY73*EZ73+FA73*FB73</f>
        <v>0</v>
      </c>
      <c r="FF73" s="157"/>
      <c r="FG73" s="219"/>
      <c r="FH73" s="157"/>
      <c r="FI73" s="157"/>
      <c r="FJ73" s="157"/>
      <c r="FK73" s="157"/>
      <c r="FL73" s="157"/>
      <c r="FM73" s="157"/>
      <c r="FN73" s="157"/>
      <c r="FO73" s="157"/>
      <c r="FP73" s="157"/>
      <c r="FQ73" s="157"/>
      <c r="FR73" s="157">
        <f>FH73*FI73+FJ73*FK73+FL73*FM73+FN73*FO73</f>
        <v>0</v>
      </c>
      <c r="FS73" s="157"/>
    </row>
    <row r="74" ht="18.75" customHeight="1">
      <c r="A74" s="184"/>
      <c r="B74" s="34"/>
      <c r="C74" s="8"/>
      <c r="D74" s="34"/>
      <c r="E74" s="8"/>
      <c r="F74" s="6"/>
      <c r="G74" s="7"/>
      <c r="H74" s="8"/>
      <c r="I74" s="34"/>
      <c r="J74" s="8"/>
      <c r="K74" s="243"/>
      <c r="L74" s="249"/>
      <c r="M74" s="8"/>
      <c r="N74" s="8"/>
      <c r="O74" s="6"/>
      <c r="P74" s="34"/>
      <c r="Q74" s="8"/>
      <c r="R74" s="8"/>
      <c r="S74" s="184"/>
      <c r="T74" s="184"/>
      <c r="U74" s="34"/>
      <c r="V74" s="34"/>
      <c r="W74" s="34"/>
      <c r="X74" s="34"/>
      <c r="Y74" s="34"/>
      <c r="Z74" s="34"/>
      <c r="AA74" s="34"/>
      <c r="AB74" s="34"/>
      <c r="AC74" s="34"/>
      <c r="AD74" s="34"/>
      <c r="AE74" s="34"/>
      <c r="AF74" s="34"/>
      <c r="AG74" s="190"/>
      <c r="AH74" s="34"/>
      <c r="AI74" s="34"/>
      <c r="AJ74" s="34"/>
      <c r="AK74" s="34"/>
      <c r="AL74" s="34"/>
      <c r="AM74" s="34"/>
      <c r="AN74" s="34"/>
      <c r="AO74" s="34"/>
      <c r="AP74" s="34"/>
      <c r="AQ74" s="34"/>
      <c r="AR74" s="34"/>
      <c r="AS74" s="34"/>
      <c r="AT74" s="220"/>
      <c r="AU74" s="34"/>
      <c r="AV74" s="34"/>
      <c r="AW74" s="34"/>
      <c r="AX74" s="34"/>
      <c r="AY74" s="34"/>
      <c r="AZ74" s="34"/>
      <c r="BA74" s="34"/>
      <c r="BB74" s="34"/>
      <c r="BC74" s="34"/>
      <c r="BD74" s="34"/>
      <c r="BE74" s="34"/>
      <c r="BF74" s="34"/>
      <c r="BG74" s="220"/>
      <c r="BH74" s="34"/>
      <c r="BI74" s="34"/>
      <c r="BJ74" s="34"/>
      <c r="BK74" s="34"/>
      <c r="BL74" s="34"/>
      <c r="BM74" s="34"/>
      <c r="BN74" s="34"/>
      <c r="BO74" s="34"/>
      <c r="BP74" s="34"/>
      <c r="BQ74" s="34"/>
      <c r="BR74" s="34"/>
      <c r="BS74" s="34"/>
      <c r="BT74" s="220"/>
      <c r="BU74" s="34"/>
      <c r="BV74" s="34"/>
      <c r="BW74" s="34"/>
      <c r="BX74" s="34"/>
      <c r="BY74" s="34"/>
      <c r="BZ74" s="34"/>
      <c r="CA74" s="34"/>
      <c r="CB74" s="34"/>
      <c r="CC74" s="34"/>
      <c r="CD74" s="34"/>
      <c r="CE74" s="34"/>
      <c r="CF74" s="34"/>
      <c r="CG74" s="220"/>
      <c r="CH74" s="34"/>
      <c r="CI74" s="34"/>
      <c r="CJ74" s="34"/>
      <c r="CK74" s="34"/>
      <c r="CL74" s="34"/>
      <c r="CM74" s="34"/>
      <c r="CN74" s="34"/>
      <c r="CO74" s="34"/>
      <c r="CP74" s="34"/>
      <c r="CQ74" s="34"/>
      <c r="CR74" s="34"/>
      <c r="CS74" s="34"/>
      <c r="CT74" s="191"/>
      <c r="CU74" s="34"/>
      <c r="CV74" s="34"/>
      <c r="CW74" s="34"/>
      <c r="CX74" s="34"/>
      <c r="CY74" s="34"/>
      <c r="CZ74" s="34"/>
      <c r="DA74" s="34"/>
      <c r="DB74" s="34"/>
      <c r="DC74" s="34"/>
      <c r="DD74" s="34"/>
      <c r="DE74" s="34"/>
      <c r="DF74" s="34"/>
      <c r="DG74" s="220"/>
      <c r="DH74" s="34"/>
      <c r="DI74" s="34"/>
      <c r="DJ74" s="34"/>
      <c r="DK74" s="34"/>
      <c r="DL74" s="34"/>
      <c r="DM74" s="34"/>
      <c r="DN74" s="34"/>
      <c r="DO74" s="34"/>
      <c r="DP74" s="34"/>
      <c r="DQ74" s="34"/>
      <c r="DR74" s="34"/>
      <c r="DS74" s="34"/>
      <c r="DT74" s="220"/>
      <c r="DU74" s="34"/>
      <c r="DV74" s="34"/>
      <c r="DW74" s="34"/>
      <c r="DX74" s="34"/>
      <c r="DY74" s="34"/>
      <c r="DZ74" s="34"/>
      <c r="EA74" s="34"/>
      <c r="EB74" s="34"/>
      <c r="EC74" s="34"/>
      <c r="ED74" s="34"/>
      <c r="EE74" s="34"/>
      <c r="EF74" s="34"/>
      <c r="EG74" s="220"/>
      <c r="EH74" s="34"/>
      <c r="EI74" s="34"/>
      <c r="EJ74" s="34"/>
      <c r="EK74" s="34"/>
      <c r="EL74" s="34"/>
      <c r="EM74" s="34"/>
      <c r="EN74" s="34"/>
      <c r="EO74" s="34"/>
      <c r="EP74" s="34"/>
      <c r="EQ74" s="34"/>
      <c r="ER74" s="34"/>
      <c r="ES74" s="34"/>
      <c r="ET74" s="220"/>
      <c r="EU74" s="34"/>
      <c r="EV74" s="34"/>
      <c r="EW74" s="34"/>
      <c r="EX74" s="34"/>
      <c r="EY74" s="34"/>
      <c r="EZ74" s="34"/>
      <c r="FA74" s="34"/>
      <c r="FB74" s="34"/>
      <c r="FC74" s="34"/>
      <c r="FD74" s="34"/>
      <c r="FE74" s="34"/>
      <c r="FF74" s="34"/>
      <c r="FG74" s="220"/>
      <c r="FH74" s="34"/>
      <c r="FI74" s="34"/>
      <c r="FJ74" s="34"/>
      <c r="FK74" s="34"/>
      <c r="FL74" s="34"/>
      <c r="FM74" s="34"/>
      <c r="FN74" s="34"/>
      <c r="FO74" s="34"/>
      <c r="FP74" s="34"/>
      <c r="FQ74" s="34"/>
      <c r="FR74" s="34"/>
      <c r="FS74" s="34"/>
    </row>
    <row r="75" ht="18.75" customHeight="1">
      <c r="A75" s="184"/>
      <c r="B75" s="221" t="str">
        <f t="array" ref="B75">IFERROR(INDEX('Exercise Log'!$C$6:$C132,MATCH($F75,'Exercise Log'!$E$6:$E132,0)))</f>
        <v>LATS</v>
      </c>
      <c r="C75" s="208"/>
      <c r="D75" s="222" t="s">
        <v>191</v>
      </c>
      <c r="E75" s="223">
        <v>1.0</v>
      </c>
      <c r="F75" s="239" t="s">
        <v>224</v>
      </c>
      <c r="H75" s="5"/>
      <c r="I75" s="224" t="str">
        <f>iferror(vlookup(F75,'Exercise Log'!E:F,2,),"")</f>
        <v>LINK</v>
      </c>
      <c r="J75" s="240"/>
      <c r="K75" s="237">
        <v>1.0</v>
      </c>
      <c r="L75" s="238">
        <v>45148.0</v>
      </c>
      <c r="M75" s="246" t="s">
        <v>188</v>
      </c>
      <c r="N75" s="231" t="s">
        <v>189</v>
      </c>
      <c r="O75" s="218"/>
      <c r="P75" s="92"/>
      <c r="Q75" s="236" t="s">
        <v>190</v>
      </c>
      <c r="R75" s="217" t="s">
        <v>189</v>
      </c>
      <c r="S75" s="184"/>
      <c r="T75" s="184"/>
      <c r="U75" s="157"/>
      <c r="V75" s="157"/>
      <c r="W75" s="157"/>
      <c r="X75" s="157"/>
      <c r="Y75" s="157"/>
      <c r="Z75" s="157"/>
      <c r="AA75" s="157"/>
      <c r="AB75" s="157"/>
      <c r="AC75" s="157"/>
      <c r="AD75" s="157"/>
      <c r="AE75" s="157">
        <f>U75*V75+W75*X75+Y75*Z75+AA75*AB75</f>
        <v>0</v>
      </c>
      <c r="AF75" s="157"/>
      <c r="AG75" s="190"/>
      <c r="AH75" s="157"/>
      <c r="AI75" s="157"/>
      <c r="AJ75" s="157"/>
      <c r="AK75" s="157"/>
      <c r="AL75" s="157"/>
      <c r="AM75" s="157"/>
      <c r="AN75" s="157"/>
      <c r="AO75" s="157"/>
      <c r="AP75" s="157"/>
      <c r="AQ75" s="157"/>
      <c r="AR75" s="157">
        <f>AH75*AI75+AJ75*AK75+AL75*AM75+AN75*AO75</f>
        <v>0</v>
      </c>
      <c r="AS75" s="157"/>
      <c r="AT75" s="220"/>
      <c r="AU75" s="157"/>
      <c r="AV75" s="157"/>
      <c r="AW75" s="157"/>
      <c r="AX75" s="157"/>
      <c r="AY75" s="157"/>
      <c r="AZ75" s="157"/>
      <c r="BA75" s="157"/>
      <c r="BB75" s="157"/>
      <c r="BC75" s="157"/>
      <c r="BD75" s="157"/>
      <c r="BE75" s="157">
        <f>AU75*AV75+AW75*AX75+AY75*AZ75+BA75*BB75</f>
        <v>0</v>
      </c>
      <c r="BF75" s="157"/>
      <c r="BG75" s="220"/>
      <c r="BH75" s="157"/>
      <c r="BI75" s="157"/>
      <c r="BJ75" s="157"/>
      <c r="BK75" s="157"/>
      <c r="BL75" s="157"/>
      <c r="BM75" s="157"/>
      <c r="BN75" s="157"/>
      <c r="BO75" s="157"/>
      <c r="BP75" s="157"/>
      <c r="BQ75" s="157"/>
      <c r="BR75" s="157">
        <f>BH75*BI75+BJ75*BK75+BL75*BM75+BN75*BO75</f>
        <v>0</v>
      </c>
      <c r="BS75" s="157"/>
      <c r="BT75" s="220"/>
      <c r="BU75" s="157"/>
      <c r="BV75" s="157"/>
      <c r="BW75" s="157"/>
      <c r="BX75" s="157"/>
      <c r="BY75" s="157"/>
      <c r="BZ75" s="157"/>
      <c r="CA75" s="157"/>
      <c r="CB75" s="157"/>
      <c r="CC75" s="157"/>
      <c r="CD75" s="157"/>
      <c r="CE75" s="157">
        <f>BU75*BV75+BW75*BX75+BY75*BZ75+CA75*CB75</f>
        <v>0</v>
      </c>
      <c r="CF75" s="157"/>
      <c r="CG75" s="220"/>
      <c r="CH75" s="157"/>
      <c r="CI75" s="157"/>
      <c r="CJ75" s="157"/>
      <c r="CK75" s="157"/>
      <c r="CL75" s="157"/>
      <c r="CM75" s="157"/>
      <c r="CN75" s="157"/>
      <c r="CO75" s="157"/>
      <c r="CP75" s="157"/>
      <c r="CQ75" s="157"/>
      <c r="CR75" s="157">
        <f>CH75*CI75+CJ75*CK75+CL75*CM75+CN75*CO75</f>
        <v>0</v>
      </c>
      <c r="CS75" s="157"/>
      <c r="CT75" s="191"/>
      <c r="CU75" s="157"/>
      <c r="CV75" s="157"/>
      <c r="CW75" s="157"/>
      <c r="CX75" s="157"/>
      <c r="CY75" s="157"/>
      <c r="CZ75" s="157"/>
      <c r="DA75" s="157"/>
      <c r="DB75" s="157"/>
      <c r="DC75" s="157"/>
      <c r="DD75" s="157"/>
      <c r="DE75" s="157">
        <f>CU75*CV75+CW75*CX75+CY75*CZ75+DA75*DB75</f>
        <v>0</v>
      </c>
      <c r="DF75" s="157"/>
      <c r="DG75" s="220"/>
      <c r="DH75" s="157"/>
      <c r="DI75" s="157"/>
      <c r="DJ75" s="157"/>
      <c r="DK75" s="157"/>
      <c r="DL75" s="157"/>
      <c r="DM75" s="157"/>
      <c r="DN75" s="157"/>
      <c r="DO75" s="157"/>
      <c r="DP75" s="157"/>
      <c r="DQ75" s="157"/>
      <c r="DR75" s="157">
        <f>DH75*DI75+DJ75*DK75+DL75*DM75+DN75*DO75</f>
        <v>0</v>
      </c>
      <c r="DS75" s="157"/>
      <c r="DT75" s="220"/>
      <c r="DU75" s="157"/>
      <c r="DV75" s="157"/>
      <c r="DW75" s="157"/>
      <c r="DX75" s="157"/>
      <c r="DY75" s="157"/>
      <c r="DZ75" s="157"/>
      <c r="EA75" s="157"/>
      <c r="EB75" s="157"/>
      <c r="EC75" s="157"/>
      <c r="ED75" s="157"/>
      <c r="EE75" s="157">
        <f>DU75*DV75+DW75*DX75+DY75*DZ75+EA75*EB75</f>
        <v>0</v>
      </c>
      <c r="EF75" s="157"/>
      <c r="EG75" s="220"/>
      <c r="EH75" s="157"/>
      <c r="EI75" s="157"/>
      <c r="EJ75" s="157"/>
      <c r="EK75" s="157"/>
      <c r="EL75" s="157"/>
      <c r="EM75" s="157"/>
      <c r="EN75" s="157"/>
      <c r="EO75" s="157"/>
      <c r="EP75" s="157"/>
      <c r="EQ75" s="157"/>
      <c r="ER75" s="157">
        <f>EH75*EI75+EJ75*EK75+EL75*EM75+EN75*EO75</f>
        <v>0</v>
      </c>
      <c r="ES75" s="157"/>
      <c r="ET75" s="220"/>
      <c r="EU75" s="157"/>
      <c r="EV75" s="157"/>
      <c r="EW75" s="157"/>
      <c r="EX75" s="157"/>
      <c r="EY75" s="157"/>
      <c r="EZ75" s="157"/>
      <c r="FA75" s="157"/>
      <c r="FB75" s="157"/>
      <c r="FC75" s="157"/>
      <c r="FD75" s="157"/>
      <c r="FE75" s="157">
        <f>EU75*EV75+EW75*EX75+EY75*EZ75+FA75*FB75</f>
        <v>0</v>
      </c>
      <c r="FF75" s="157"/>
      <c r="FG75" s="220"/>
      <c r="FH75" s="157"/>
      <c r="FI75" s="157"/>
      <c r="FJ75" s="157"/>
      <c r="FK75" s="157"/>
      <c r="FL75" s="157"/>
      <c r="FM75" s="157"/>
      <c r="FN75" s="157"/>
      <c r="FO75" s="157"/>
      <c r="FP75" s="157"/>
      <c r="FQ75" s="157"/>
      <c r="FR75" s="157">
        <f>FH75*FI75+FJ75*FK75+FL75*FM75+FN75*FO75</f>
        <v>0</v>
      </c>
      <c r="FS75" s="157"/>
    </row>
    <row r="76" ht="18.75" customHeight="1">
      <c r="A76" s="184"/>
      <c r="B76" s="34"/>
      <c r="C76" s="8"/>
      <c r="D76" s="34"/>
      <c r="E76" s="8"/>
      <c r="F76" s="6"/>
      <c r="G76" s="7"/>
      <c r="H76" s="8"/>
      <c r="I76" s="34"/>
      <c r="J76" s="8"/>
      <c r="K76" s="237">
        <v>1.0</v>
      </c>
      <c r="L76" s="238">
        <v>45275.0</v>
      </c>
      <c r="M76" s="8"/>
      <c r="N76" s="8"/>
      <c r="O76" s="6"/>
      <c r="P76" s="34"/>
      <c r="Q76" s="8"/>
      <c r="R76" s="8"/>
      <c r="S76" s="184"/>
      <c r="T76" s="184"/>
      <c r="U76" s="34"/>
      <c r="V76" s="34"/>
      <c r="W76" s="34"/>
      <c r="X76" s="34"/>
      <c r="Y76" s="34"/>
      <c r="Z76" s="34"/>
      <c r="AA76" s="34"/>
      <c r="AB76" s="34"/>
      <c r="AC76" s="34"/>
      <c r="AD76" s="34"/>
      <c r="AE76" s="34"/>
      <c r="AF76" s="34"/>
      <c r="AG76" s="190"/>
      <c r="AH76" s="34"/>
      <c r="AI76" s="34"/>
      <c r="AJ76" s="34"/>
      <c r="AK76" s="34"/>
      <c r="AL76" s="34"/>
      <c r="AM76" s="34"/>
      <c r="AN76" s="34"/>
      <c r="AO76" s="34"/>
      <c r="AP76" s="34"/>
      <c r="AQ76" s="34"/>
      <c r="AR76" s="34"/>
      <c r="AS76" s="34"/>
      <c r="AT76" s="220"/>
      <c r="AU76" s="34"/>
      <c r="AV76" s="34"/>
      <c r="AW76" s="34"/>
      <c r="AX76" s="34"/>
      <c r="AY76" s="34"/>
      <c r="AZ76" s="34"/>
      <c r="BA76" s="34"/>
      <c r="BB76" s="34"/>
      <c r="BC76" s="34"/>
      <c r="BD76" s="34"/>
      <c r="BE76" s="34"/>
      <c r="BF76" s="34"/>
      <c r="BG76" s="220"/>
      <c r="BH76" s="34"/>
      <c r="BI76" s="34"/>
      <c r="BJ76" s="34"/>
      <c r="BK76" s="34"/>
      <c r="BL76" s="34"/>
      <c r="BM76" s="34"/>
      <c r="BN76" s="34"/>
      <c r="BO76" s="34"/>
      <c r="BP76" s="34"/>
      <c r="BQ76" s="34"/>
      <c r="BR76" s="34"/>
      <c r="BS76" s="34"/>
      <c r="BT76" s="220"/>
      <c r="BU76" s="34"/>
      <c r="BV76" s="34"/>
      <c r="BW76" s="34"/>
      <c r="BX76" s="34"/>
      <c r="BY76" s="34"/>
      <c r="BZ76" s="34"/>
      <c r="CA76" s="34"/>
      <c r="CB76" s="34"/>
      <c r="CC76" s="34"/>
      <c r="CD76" s="34"/>
      <c r="CE76" s="34"/>
      <c r="CF76" s="34"/>
      <c r="CG76" s="220"/>
      <c r="CH76" s="34"/>
      <c r="CI76" s="34"/>
      <c r="CJ76" s="34"/>
      <c r="CK76" s="34"/>
      <c r="CL76" s="34"/>
      <c r="CM76" s="34"/>
      <c r="CN76" s="34"/>
      <c r="CO76" s="34"/>
      <c r="CP76" s="34"/>
      <c r="CQ76" s="34"/>
      <c r="CR76" s="34"/>
      <c r="CS76" s="34"/>
      <c r="CT76" s="191"/>
      <c r="CU76" s="34"/>
      <c r="CV76" s="34"/>
      <c r="CW76" s="34"/>
      <c r="CX76" s="34"/>
      <c r="CY76" s="34"/>
      <c r="CZ76" s="34"/>
      <c r="DA76" s="34"/>
      <c r="DB76" s="34"/>
      <c r="DC76" s="34"/>
      <c r="DD76" s="34"/>
      <c r="DE76" s="34"/>
      <c r="DF76" s="34"/>
      <c r="DG76" s="220"/>
      <c r="DH76" s="34"/>
      <c r="DI76" s="34"/>
      <c r="DJ76" s="34"/>
      <c r="DK76" s="34"/>
      <c r="DL76" s="34"/>
      <c r="DM76" s="34"/>
      <c r="DN76" s="34"/>
      <c r="DO76" s="34"/>
      <c r="DP76" s="34"/>
      <c r="DQ76" s="34"/>
      <c r="DR76" s="34"/>
      <c r="DS76" s="34"/>
      <c r="DT76" s="220"/>
      <c r="DU76" s="34"/>
      <c r="DV76" s="34"/>
      <c r="DW76" s="34"/>
      <c r="DX76" s="34"/>
      <c r="DY76" s="34"/>
      <c r="DZ76" s="34"/>
      <c r="EA76" s="34"/>
      <c r="EB76" s="34"/>
      <c r="EC76" s="34"/>
      <c r="ED76" s="34"/>
      <c r="EE76" s="34"/>
      <c r="EF76" s="34"/>
      <c r="EG76" s="220"/>
      <c r="EH76" s="34"/>
      <c r="EI76" s="34"/>
      <c r="EJ76" s="34"/>
      <c r="EK76" s="34"/>
      <c r="EL76" s="34"/>
      <c r="EM76" s="34"/>
      <c r="EN76" s="34"/>
      <c r="EO76" s="34"/>
      <c r="EP76" s="34"/>
      <c r="EQ76" s="34"/>
      <c r="ER76" s="34"/>
      <c r="ES76" s="34"/>
      <c r="ET76" s="220"/>
      <c r="EU76" s="34"/>
      <c r="EV76" s="34"/>
      <c r="EW76" s="34"/>
      <c r="EX76" s="34"/>
      <c r="EY76" s="34"/>
      <c r="EZ76" s="34"/>
      <c r="FA76" s="34"/>
      <c r="FB76" s="34"/>
      <c r="FC76" s="34"/>
      <c r="FD76" s="34"/>
      <c r="FE76" s="34"/>
      <c r="FF76" s="34"/>
      <c r="FG76" s="220"/>
      <c r="FH76" s="34"/>
      <c r="FI76" s="34"/>
      <c r="FJ76" s="34"/>
      <c r="FK76" s="34"/>
      <c r="FL76" s="34"/>
      <c r="FM76" s="34"/>
      <c r="FN76" s="34"/>
      <c r="FO76" s="34"/>
      <c r="FP76" s="34"/>
      <c r="FQ76" s="34"/>
      <c r="FR76" s="34"/>
      <c r="FS76" s="34"/>
    </row>
    <row r="77" ht="18.75" customHeight="1">
      <c r="A77" s="184"/>
      <c r="B77" s="207" t="str">
        <f t="array" ref="B77">IFERROR(INDEX('Exercise Log'!$C$6:$C132,MATCH($F77,'Exercise Log'!$E$6:$E132,0)))</f>
        <v/>
      </c>
      <c r="C77" s="208"/>
      <c r="D77" s="222" t="s">
        <v>71</v>
      </c>
      <c r="E77" s="223">
        <v>1.0</v>
      </c>
      <c r="F77" s="239" t="s">
        <v>225</v>
      </c>
      <c r="H77" s="5"/>
      <c r="I77" s="228" t="str">
        <f>iferror(vlookup(F77,'Exercise Log'!E:F,2,),"")</f>
        <v/>
      </c>
      <c r="J77" s="248" t="s">
        <v>226</v>
      </c>
      <c r="K77" s="237">
        <v>2.0</v>
      </c>
      <c r="L77" s="238">
        <v>45275.0</v>
      </c>
      <c r="M77" s="246" t="s">
        <v>188</v>
      </c>
      <c r="N77" s="231" t="s">
        <v>189</v>
      </c>
      <c r="O77" s="218"/>
      <c r="P77" s="92"/>
      <c r="Q77" s="236" t="s">
        <v>190</v>
      </c>
      <c r="R77" s="217" t="s">
        <v>189</v>
      </c>
      <c r="S77" s="184"/>
      <c r="T77" s="184"/>
      <c r="U77" s="157"/>
      <c r="V77" s="157"/>
      <c r="W77" s="157"/>
      <c r="X77" s="157"/>
      <c r="Y77" s="157"/>
      <c r="Z77" s="157"/>
      <c r="AA77" s="157"/>
      <c r="AB77" s="157"/>
      <c r="AC77" s="157"/>
      <c r="AD77" s="157"/>
      <c r="AE77" s="157">
        <f>U77*V77+W77*X77+Y77*Z77+AA77*AB77</f>
        <v>0</v>
      </c>
      <c r="AF77" s="157"/>
      <c r="AG77" s="190"/>
      <c r="AH77" s="157"/>
      <c r="AI77" s="157"/>
      <c r="AJ77" s="157"/>
      <c r="AK77" s="157"/>
      <c r="AL77" s="157"/>
      <c r="AM77" s="157"/>
      <c r="AN77" s="157"/>
      <c r="AO77" s="157"/>
      <c r="AP77" s="157"/>
      <c r="AQ77" s="157"/>
      <c r="AR77" s="157">
        <f>AH77*AI77+AJ77*AK77+AL77*AM77+AN77*AO77</f>
        <v>0</v>
      </c>
      <c r="AS77" s="157"/>
      <c r="AT77" s="220"/>
      <c r="AU77" s="157"/>
      <c r="AV77" s="157"/>
      <c r="AW77" s="157"/>
      <c r="AX77" s="157"/>
      <c r="AY77" s="157"/>
      <c r="AZ77" s="157"/>
      <c r="BA77" s="157"/>
      <c r="BB77" s="157"/>
      <c r="BC77" s="157"/>
      <c r="BD77" s="157"/>
      <c r="BE77" s="157">
        <f>AU77*AV77+AW77*AX77+AY77*AZ77+BA77*BB77</f>
        <v>0</v>
      </c>
      <c r="BF77" s="157"/>
      <c r="BG77" s="220"/>
      <c r="BH77" s="157"/>
      <c r="BI77" s="157"/>
      <c r="BJ77" s="157"/>
      <c r="BK77" s="157"/>
      <c r="BL77" s="157"/>
      <c r="BM77" s="157"/>
      <c r="BN77" s="157"/>
      <c r="BO77" s="157"/>
      <c r="BP77" s="157"/>
      <c r="BQ77" s="157"/>
      <c r="BR77" s="157">
        <f>BH77*BI77+BJ77*BK77+BL77*BM77+BN77*BO77</f>
        <v>0</v>
      </c>
      <c r="BS77" s="157"/>
      <c r="BT77" s="220"/>
      <c r="BU77" s="157"/>
      <c r="BV77" s="157"/>
      <c r="BW77" s="157"/>
      <c r="BX77" s="157"/>
      <c r="BY77" s="157"/>
      <c r="BZ77" s="157"/>
      <c r="CA77" s="157"/>
      <c r="CB77" s="157"/>
      <c r="CC77" s="157"/>
      <c r="CD77" s="157"/>
      <c r="CE77" s="157">
        <f>BU77*BV77+BW77*BX77+BY77*BZ77+CA77*CB77</f>
        <v>0</v>
      </c>
      <c r="CF77" s="157"/>
      <c r="CG77" s="220"/>
      <c r="CH77" s="157"/>
      <c r="CI77" s="157"/>
      <c r="CJ77" s="157"/>
      <c r="CK77" s="157"/>
      <c r="CL77" s="157"/>
      <c r="CM77" s="157"/>
      <c r="CN77" s="157"/>
      <c r="CO77" s="157"/>
      <c r="CP77" s="157"/>
      <c r="CQ77" s="157"/>
      <c r="CR77" s="157">
        <f>CH77*CI77+CJ77*CK77+CL77*CM77+CN77*CO77</f>
        <v>0</v>
      </c>
      <c r="CS77" s="157"/>
      <c r="CT77" s="191"/>
      <c r="CU77" s="157"/>
      <c r="CV77" s="157"/>
      <c r="CW77" s="157"/>
      <c r="CX77" s="157"/>
      <c r="CY77" s="157"/>
      <c r="CZ77" s="157"/>
      <c r="DA77" s="157"/>
      <c r="DB77" s="157"/>
      <c r="DC77" s="157"/>
      <c r="DD77" s="157"/>
      <c r="DE77" s="157">
        <f>CU77*CV77+CW77*CX77+CY77*CZ77+DA77*DB77</f>
        <v>0</v>
      </c>
      <c r="DF77" s="157"/>
      <c r="DG77" s="220"/>
      <c r="DH77" s="157"/>
      <c r="DI77" s="157"/>
      <c r="DJ77" s="157"/>
      <c r="DK77" s="157"/>
      <c r="DL77" s="157"/>
      <c r="DM77" s="157"/>
      <c r="DN77" s="157"/>
      <c r="DO77" s="157"/>
      <c r="DP77" s="157"/>
      <c r="DQ77" s="157"/>
      <c r="DR77" s="157">
        <f>DH77*DI77+DJ77*DK77+DL77*DM77+DN77*DO77</f>
        <v>0</v>
      </c>
      <c r="DS77" s="157"/>
      <c r="DT77" s="220"/>
      <c r="DU77" s="157"/>
      <c r="DV77" s="157"/>
      <c r="DW77" s="157"/>
      <c r="DX77" s="157"/>
      <c r="DY77" s="157"/>
      <c r="DZ77" s="157"/>
      <c r="EA77" s="157"/>
      <c r="EB77" s="157"/>
      <c r="EC77" s="157"/>
      <c r="ED77" s="157"/>
      <c r="EE77" s="157">
        <f>DU77*DV77+DW77*DX77+DY77*DZ77+EA77*EB77</f>
        <v>0</v>
      </c>
      <c r="EF77" s="157"/>
      <c r="EG77" s="220"/>
      <c r="EH77" s="157"/>
      <c r="EI77" s="157"/>
      <c r="EJ77" s="157"/>
      <c r="EK77" s="157"/>
      <c r="EL77" s="157"/>
      <c r="EM77" s="157"/>
      <c r="EN77" s="157"/>
      <c r="EO77" s="157"/>
      <c r="EP77" s="157"/>
      <c r="EQ77" s="157"/>
      <c r="ER77" s="157">
        <f>EH77*EI77+EJ77*EK77+EL77*EM77+EN77*EO77</f>
        <v>0</v>
      </c>
      <c r="ES77" s="157"/>
      <c r="ET77" s="220"/>
      <c r="EU77" s="157"/>
      <c r="EV77" s="157"/>
      <c r="EW77" s="157"/>
      <c r="EX77" s="157"/>
      <c r="EY77" s="157"/>
      <c r="EZ77" s="157"/>
      <c r="FA77" s="157"/>
      <c r="FB77" s="157"/>
      <c r="FC77" s="157"/>
      <c r="FD77" s="157"/>
      <c r="FE77" s="157">
        <f>EU77*EV77+EW77*EX77+EY77*EZ77+FA77*FB77</f>
        <v>0</v>
      </c>
      <c r="FF77" s="157"/>
      <c r="FG77" s="220"/>
      <c r="FH77" s="157"/>
      <c r="FI77" s="157"/>
      <c r="FJ77" s="157"/>
      <c r="FK77" s="157"/>
      <c r="FL77" s="157"/>
      <c r="FM77" s="157"/>
      <c r="FN77" s="157"/>
      <c r="FO77" s="157"/>
      <c r="FP77" s="157"/>
      <c r="FQ77" s="157"/>
      <c r="FR77" s="157">
        <f>FH77*FI77+FJ77*FK77+FL77*FM77+FN77*FO77</f>
        <v>0</v>
      </c>
      <c r="FS77" s="157"/>
    </row>
    <row r="78" ht="18.75" customHeight="1">
      <c r="A78" s="184"/>
      <c r="B78" s="34"/>
      <c r="C78" s="8"/>
      <c r="D78" s="34"/>
      <c r="E78" s="8"/>
      <c r="F78" s="6"/>
      <c r="G78" s="7"/>
      <c r="H78" s="8"/>
      <c r="I78" s="34"/>
      <c r="J78" s="8"/>
      <c r="K78" s="243"/>
      <c r="L78" s="243"/>
      <c r="M78" s="8"/>
      <c r="N78" s="8"/>
      <c r="O78" s="6"/>
      <c r="P78" s="34"/>
      <c r="Q78" s="8"/>
      <c r="R78" s="8"/>
      <c r="S78" s="184"/>
      <c r="T78" s="184"/>
      <c r="U78" s="34"/>
      <c r="V78" s="34"/>
      <c r="W78" s="34"/>
      <c r="X78" s="34"/>
      <c r="Y78" s="34"/>
      <c r="Z78" s="34"/>
      <c r="AA78" s="34"/>
      <c r="AB78" s="34"/>
      <c r="AC78" s="34"/>
      <c r="AD78" s="34"/>
      <c r="AE78" s="34"/>
      <c r="AF78" s="34"/>
      <c r="AG78" s="190"/>
      <c r="AH78" s="34"/>
      <c r="AI78" s="34"/>
      <c r="AJ78" s="34"/>
      <c r="AK78" s="34"/>
      <c r="AL78" s="34"/>
      <c r="AM78" s="34"/>
      <c r="AN78" s="34"/>
      <c r="AO78" s="34"/>
      <c r="AP78" s="34"/>
      <c r="AQ78" s="34"/>
      <c r="AR78" s="34"/>
      <c r="AS78" s="34"/>
      <c r="AT78" s="220"/>
      <c r="AU78" s="34"/>
      <c r="AV78" s="34"/>
      <c r="AW78" s="34"/>
      <c r="AX78" s="34"/>
      <c r="AY78" s="34"/>
      <c r="AZ78" s="34"/>
      <c r="BA78" s="34"/>
      <c r="BB78" s="34"/>
      <c r="BC78" s="34"/>
      <c r="BD78" s="34"/>
      <c r="BE78" s="34"/>
      <c r="BF78" s="34"/>
      <c r="BG78" s="220"/>
      <c r="BH78" s="34"/>
      <c r="BI78" s="34"/>
      <c r="BJ78" s="34"/>
      <c r="BK78" s="34"/>
      <c r="BL78" s="34"/>
      <c r="BM78" s="34"/>
      <c r="BN78" s="34"/>
      <c r="BO78" s="34"/>
      <c r="BP78" s="34"/>
      <c r="BQ78" s="34"/>
      <c r="BR78" s="34"/>
      <c r="BS78" s="34"/>
      <c r="BT78" s="220"/>
      <c r="BU78" s="34"/>
      <c r="BV78" s="34"/>
      <c r="BW78" s="34"/>
      <c r="BX78" s="34"/>
      <c r="BY78" s="34"/>
      <c r="BZ78" s="34"/>
      <c r="CA78" s="34"/>
      <c r="CB78" s="34"/>
      <c r="CC78" s="34"/>
      <c r="CD78" s="34"/>
      <c r="CE78" s="34"/>
      <c r="CF78" s="34"/>
      <c r="CG78" s="220"/>
      <c r="CH78" s="34"/>
      <c r="CI78" s="34"/>
      <c r="CJ78" s="34"/>
      <c r="CK78" s="34"/>
      <c r="CL78" s="34"/>
      <c r="CM78" s="34"/>
      <c r="CN78" s="34"/>
      <c r="CO78" s="34"/>
      <c r="CP78" s="34"/>
      <c r="CQ78" s="34"/>
      <c r="CR78" s="34"/>
      <c r="CS78" s="34"/>
      <c r="CT78" s="191"/>
      <c r="CU78" s="34"/>
      <c r="CV78" s="34"/>
      <c r="CW78" s="34"/>
      <c r="CX78" s="34"/>
      <c r="CY78" s="34"/>
      <c r="CZ78" s="34"/>
      <c r="DA78" s="34"/>
      <c r="DB78" s="34"/>
      <c r="DC78" s="34"/>
      <c r="DD78" s="34"/>
      <c r="DE78" s="34"/>
      <c r="DF78" s="34"/>
      <c r="DG78" s="220"/>
      <c r="DH78" s="34"/>
      <c r="DI78" s="34"/>
      <c r="DJ78" s="34"/>
      <c r="DK78" s="34"/>
      <c r="DL78" s="34"/>
      <c r="DM78" s="34"/>
      <c r="DN78" s="34"/>
      <c r="DO78" s="34"/>
      <c r="DP78" s="34"/>
      <c r="DQ78" s="34"/>
      <c r="DR78" s="34"/>
      <c r="DS78" s="34"/>
      <c r="DT78" s="220"/>
      <c r="DU78" s="34"/>
      <c r="DV78" s="34"/>
      <c r="DW78" s="34"/>
      <c r="DX78" s="34"/>
      <c r="DY78" s="34"/>
      <c r="DZ78" s="34"/>
      <c r="EA78" s="34"/>
      <c r="EB78" s="34"/>
      <c r="EC78" s="34"/>
      <c r="ED78" s="34"/>
      <c r="EE78" s="34"/>
      <c r="EF78" s="34"/>
      <c r="EG78" s="220"/>
      <c r="EH78" s="34"/>
      <c r="EI78" s="34"/>
      <c r="EJ78" s="34"/>
      <c r="EK78" s="34"/>
      <c r="EL78" s="34"/>
      <c r="EM78" s="34"/>
      <c r="EN78" s="34"/>
      <c r="EO78" s="34"/>
      <c r="EP78" s="34"/>
      <c r="EQ78" s="34"/>
      <c r="ER78" s="34"/>
      <c r="ES78" s="34"/>
      <c r="ET78" s="220"/>
      <c r="EU78" s="34"/>
      <c r="EV78" s="34"/>
      <c r="EW78" s="34"/>
      <c r="EX78" s="34"/>
      <c r="EY78" s="34"/>
      <c r="EZ78" s="34"/>
      <c r="FA78" s="34"/>
      <c r="FB78" s="34"/>
      <c r="FC78" s="34"/>
      <c r="FD78" s="34"/>
      <c r="FE78" s="34"/>
      <c r="FF78" s="34"/>
      <c r="FG78" s="220"/>
      <c r="FH78" s="34"/>
      <c r="FI78" s="34"/>
      <c r="FJ78" s="34"/>
      <c r="FK78" s="34"/>
      <c r="FL78" s="34"/>
      <c r="FM78" s="34"/>
      <c r="FN78" s="34"/>
      <c r="FO78" s="34"/>
      <c r="FP78" s="34"/>
      <c r="FQ78" s="34"/>
      <c r="FR78" s="34"/>
      <c r="FS78" s="34"/>
    </row>
    <row r="79" ht="18.75" customHeight="1">
      <c r="A79" s="184"/>
      <c r="B79" s="207" t="str">
        <f t="array" ref="B79">IFERROR(INDEX('Exercise Log'!$C$6:$C132,MATCH($F79,'Exercise Log'!$E$6:$E132,0)))</f>
        <v>LATS</v>
      </c>
      <c r="C79" s="208"/>
      <c r="D79" s="222" t="s">
        <v>194</v>
      </c>
      <c r="E79" s="223">
        <v>1.0</v>
      </c>
      <c r="F79" s="239" t="s">
        <v>227</v>
      </c>
      <c r="H79" s="5"/>
      <c r="I79" s="224" t="str">
        <f>iferror(vlookup(F79,'Exercise Log'!E:F,2,),"")</f>
        <v>LINK</v>
      </c>
      <c r="J79" s="240"/>
      <c r="K79" s="237">
        <v>3.0</v>
      </c>
      <c r="L79" s="238">
        <v>45148.0</v>
      </c>
      <c r="M79" s="246" t="s">
        <v>188</v>
      </c>
      <c r="N79" s="231" t="s">
        <v>189</v>
      </c>
      <c r="O79" s="218"/>
      <c r="P79" s="92"/>
      <c r="Q79" s="236" t="s">
        <v>190</v>
      </c>
      <c r="R79" s="217" t="s">
        <v>189</v>
      </c>
      <c r="S79" s="184"/>
      <c r="T79" s="184"/>
      <c r="U79" s="157"/>
      <c r="V79" s="157"/>
      <c r="W79" s="157"/>
      <c r="X79" s="157"/>
      <c r="Y79" s="157"/>
      <c r="Z79" s="157"/>
      <c r="AA79" s="157"/>
      <c r="AB79" s="157"/>
      <c r="AC79" s="157"/>
      <c r="AD79" s="157"/>
      <c r="AE79" s="157">
        <f>U79*V79+W79*X79+Y79*Z79+AA79*AB79</f>
        <v>0</v>
      </c>
      <c r="AF79" s="157"/>
      <c r="AG79" s="190"/>
      <c r="AH79" s="157"/>
      <c r="AI79" s="157"/>
      <c r="AJ79" s="157"/>
      <c r="AK79" s="157"/>
      <c r="AL79" s="157"/>
      <c r="AM79" s="157"/>
      <c r="AN79" s="157"/>
      <c r="AO79" s="157"/>
      <c r="AP79" s="157"/>
      <c r="AQ79" s="157"/>
      <c r="AR79" s="157">
        <f>AH79*AI79+AJ79*AK79+AL79*AM79+AN79*AO79</f>
        <v>0</v>
      </c>
      <c r="AS79" s="157"/>
      <c r="AT79" s="220"/>
      <c r="AU79" s="157"/>
      <c r="AV79" s="157"/>
      <c r="AW79" s="157"/>
      <c r="AX79" s="157"/>
      <c r="AY79" s="157"/>
      <c r="AZ79" s="157"/>
      <c r="BA79" s="157"/>
      <c r="BB79" s="157"/>
      <c r="BC79" s="157"/>
      <c r="BD79" s="157"/>
      <c r="BE79" s="157">
        <f>AU79*AV79+AW79*AX79+AY79*AZ79+BA79*BB79</f>
        <v>0</v>
      </c>
      <c r="BF79" s="157"/>
      <c r="BG79" s="220"/>
      <c r="BH79" s="157"/>
      <c r="BI79" s="157"/>
      <c r="BJ79" s="157"/>
      <c r="BK79" s="157"/>
      <c r="BL79" s="157"/>
      <c r="BM79" s="157"/>
      <c r="BN79" s="157"/>
      <c r="BO79" s="157"/>
      <c r="BP79" s="157"/>
      <c r="BQ79" s="157"/>
      <c r="BR79" s="157">
        <f>BH79*BI79+BJ79*BK79+BL79*BM79+BN79*BO79</f>
        <v>0</v>
      </c>
      <c r="BS79" s="157"/>
      <c r="BT79" s="220"/>
      <c r="BU79" s="157"/>
      <c r="BV79" s="157"/>
      <c r="BW79" s="157"/>
      <c r="BX79" s="157"/>
      <c r="BY79" s="157"/>
      <c r="BZ79" s="157"/>
      <c r="CA79" s="157"/>
      <c r="CB79" s="157"/>
      <c r="CC79" s="157"/>
      <c r="CD79" s="157"/>
      <c r="CE79" s="157">
        <f>BU79*BV79+BW79*BX79+BY79*BZ79+CA79*CB79</f>
        <v>0</v>
      </c>
      <c r="CF79" s="157"/>
      <c r="CG79" s="220"/>
      <c r="CH79" s="157"/>
      <c r="CI79" s="157"/>
      <c r="CJ79" s="157"/>
      <c r="CK79" s="157"/>
      <c r="CL79" s="157"/>
      <c r="CM79" s="157"/>
      <c r="CN79" s="157"/>
      <c r="CO79" s="157"/>
      <c r="CP79" s="157"/>
      <c r="CQ79" s="157"/>
      <c r="CR79" s="157">
        <f>CH79*CI79+CJ79*CK79+CL79*CM79+CN79*CO79</f>
        <v>0</v>
      </c>
      <c r="CS79" s="157"/>
      <c r="CT79" s="191"/>
      <c r="CU79" s="157"/>
      <c r="CV79" s="157"/>
      <c r="CW79" s="157"/>
      <c r="CX79" s="157"/>
      <c r="CY79" s="157"/>
      <c r="CZ79" s="157"/>
      <c r="DA79" s="157"/>
      <c r="DB79" s="157"/>
      <c r="DC79" s="157"/>
      <c r="DD79" s="157"/>
      <c r="DE79" s="157">
        <f>CU79*CV79+CW79*CX79+CY79*CZ79+DA79*DB79</f>
        <v>0</v>
      </c>
      <c r="DF79" s="157"/>
      <c r="DG79" s="220"/>
      <c r="DH79" s="157"/>
      <c r="DI79" s="157"/>
      <c r="DJ79" s="157"/>
      <c r="DK79" s="157"/>
      <c r="DL79" s="157"/>
      <c r="DM79" s="157"/>
      <c r="DN79" s="157"/>
      <c r="DO79" s="157"/>
      <c r="DP79" s="157"/>
      <c r="DQ79" s="157"/>
      <c r="DR79" s="157">
        <f>DH79*DI79+DJ79*DK79+DL79*DM79+DN79*DO79</f>
        <v>0</v>
      </c>
      <c r="DS79" s="157"/>
      <c r="DT79" s="220"/>
      <c r="DU79" s="157"/>
      <c r="DV79" s="157"/>
      <c r="DW79" s="157"/>
      <c r="DX79" s="157"/>
      <c r="DY79" s="157"/>
      <c r="DZ79" s="157"/>
      <c r="EA79" s="157"/>
      <c r="EB79" s="157"/>
      <c r="EC79" s="157"/>
      <c r="ED79" s="157"/>
      <c r="EE79" s="157">
        <f>DU79*DV79+DW79*DX79+DY79*DZ79+EA79*EB79</f>
        <v>0</v>
      </c>
      <c r="EF79" s="157"/>
      <c r="EG79" s="220"/>
      <c r="EH79" s="157"/>
      <c r="EI79" s="157"/>
      <c r="EJ79" s="157"/>
      <c r="EK79" s="157"/>
      <c r="EL79" s="157"/>
      <c r="EM79" s="157"/>
      <c r="EN79" s="157"/>
      <c r="EO79" s="157"/>
      <c r="EP79" s="157"/>
      <c r="EQ79" s="157"/>
      <c r="ER79" s="157">
        <f>EH79*EI79+EJ79*EK79+EL79*EM79+EN79*EO79</f>
        <v>0</v>
      </c>
      <c r="ES79" s="157"/>
      <c r="ET79" s="220"/>
      <c r="EU79" s="157"/>
      <c r="EV79" s="157"/>
      <c r="EW79" s="157"/>
      <c r="EX79" s="157"/>
      <c r="EY79" s="157"/>
      <c r="EZ79" s="157"/>
      <c r="FA79" s="157"/>
      <c r="FB79" s="157"/>
      <c r="FC79" s="157"/>
      <c r="FD79" s="157"/>
      <c r="FE79" s="157">
        <f>EU79*EV79+EW79*EX79+EY79*EZ79+FA79*FB79</f>
        <v>0</v>
      </c>
      <c r="FF79" s="157"/>
      <c r="FG79" s="220"/>
      <c r="FH79" s="157"/>
      <c r="FI79" s="157"/>
      <c r="FJ79" s="157"/>
      <c r="FK79" s="157"/>
      <c r="FL79" s="157"/>
      <c r="FM79" s="157"/>
      <c r="FN79" s="157"/>
      <c r="FO79" s="157"/>
      <c r="FP79" s="157"/>
      <c r="FQ79" s="157"/>
      <c r="FR79" s="157">
        <f>FH79*FI79+FJ79*FK79+FL79*FM79+FN79*FO79</f>
        <v>0</v>
      </c>
      <c r="FS79" s="157"/>
    </row>
    <row r="80" ht="18.75" customHeight="1">
      <c r="A80" s="184"/>
      <c r="B80" s="34"/>
      <c r="C80" s="8"/>
      <c r="D80" s="34"/>
      <c r="E80" s="8"/>
      <c r="F80" s="6"/>
      <c r="G80" s="7"/>
      <c r="H80" s="8"/>
      <c r="I80" s="34"/>
      <c r="J80" s="8"/>
      <c r="K80" s="243"/>
      <c r="L80" s="249"/>
      <c r="M80" s="8"/>
      <c r="N80" s="8"/>
      <c r="O80" s="6"/>
      <c r="P80" s="34"/>
      <c r="Q80" s="8"/>
      <c r="R80" s="8"/>
      <c r="S80" s="184"/>
      <c r="T80" s="184"/>
      <c r="U80" s="34"/>
      <c r="V80" s="34"/>
      <c r="W80" s="34"/>
      <c r="X80" s="34"/>
      <c r="Y80" s="34"/>
      <c r="Z80" s="34"/>
      <c r="AA80" s="34"/>
      <c r="AB80" s="34"/>
      <c r="AC80" s="34"/>
      <c r="AD80" s="34"/>
      <c r="AE80" s="34"/>
      <c r="AF80" s="34"/>
      <c r="AG80" s="190"/>
      <c r="AH80" s="34"/>
      <c r="AI80" s="34"/>
      <c r="AJ80" s="34"/>
      <c r="AK80" s="34"/>
      <c r="AL80" s="34"/>
      <c r="AM80" s="34"/>
      <c r="AN80" s="34"/>
      <c r="AO80" s="34"/>
      <c r="AP80" s="34"/>
      <c r="AQ80" s="34"/>
      <c r="AR80" s="34"/>
      <c r="AS80" s="34"/>
      <c r="AT80" s="220"/>
      <c r="AU80" s="34"/>
      <c r="AV80" s="34"/>
      <c r="AW80" s="34"/>
      <c r="AX80" s="34"/>
      <c r="AY80" s="34"/>
      <c r="AZ80" s="34"/>
      <c r="BA80" s="34"/>
      <c r="BB80" s="34"/>
      <c r="BC80" s="34"/>
      <c r="BD80" s="34"/>
      <c r="BE80" s="34"/>
      <c r="BF80" s="34"/>
      <c r="BG80" s="220"/>
      <c r="BH80" s="34"/>
      <c r="BI80" s="34"/>
      <c r="BJ80" s="34"/>
      <c r="BK80" s="34"/>
      <c r="BL80" s="34"/>
      <c r="BM80" s="34"/>
      <c r="BN80" s="34"/>
      <c r="BO80" s="34"/>
      <c r="BP80" s="34"/>
      <c r="BQ80" s="34"/>
      <c r="BR80" s="34"/>
      <c r="BS80" s="34"/>
      <c r="BT80" s="220"/>
      <c r="BU80" s="34"/>
      <c r="BV80" s="34"/>
      <c r="BW80" s="34"/>
      <c r="BX80" s="34"/>
      <c r="BY80" s="34"/>
      <c r="BZ80" s="34"/>
      <c r="CA80" s="34"/>
      <c r="CB80" s="34"/>
      <c r="CC80" s="34"/>
      <c r="CD80" s="34"/>
      <c r="CE80" s="34"/>
      <c r="CF80" s="34"/>
      <c r="CG80" s="220"/>
      <c r="CH80" s="34"/>
      <c r="CI80" s="34"/>
      <c r="CJ80" s="34"/>
      <c r="CK80" s="34"/>
      <c r="CL80" s="34"/>
      <c r="CM80" s="34"/>
      <c r="CN80" s="34"/>
      <c r="CO80" s="34"/>
      <c r="CP80" s="34"/>
      <c r="CQ80" s="34"/>
      <c r="CR80" s="34"/>
      <c r="CS80" s="34"/>
      <c r="CT80" s="191"/>
      <c r="CU80" s="34"/>
      <c r="CV80" s="34"/>
      <c r="CW80" s="34"/>
      <c r="CX80" s="34"/>
      <c r="CY80" s="34"/>
      <c r="CZ80" s="34"/>
      <c r="DA80" s="34"/>
      <c r="DB80" s="34"/>
      <c r="DC80" s="34"/>
      <c r="DD80" s="34"/>
      <c r="DE80" s="34"/>
      <c r="DF80" s="34"/>
      <c r="DG80" s="220"/>
      <c r="DH80" s="34"/>
      <c r="DI80" s="34"/>
      <c r="DJ80" s="34"/>
      <c r="DK80" s="34"/>
      <c r="DL80" s="34"/>
      <c r="DM80" s="34"/>
      <c r="DN80" s="34"/>
      <c r="DO80" s="34"/>
      <c r="DP80" s="34"/>
      <c r="DQ80" s="34"/>
      <c r="DR80" s="34"/>
      <c r="DS80" s="34"/>
      <c r="DT80" s="220"/>
      <c r="DU80" s="34"/>
      <c r="DV80" s="34"/>
      <c r="DW80" s="34"/>
      <c r="DX80" s="34"/>
      <c r="DY80" s="34"/>
      <c r="DZ80" s="34"/>
      <c r="EA80" s="34"/>
      <c r="EB80" s="34"/>
      <c r="EC80" s="34"/>
      <c r="ED80" s="34"/>
      <c r="EE80" s="34"/>
      <c r="EF80" s="34"/>
      <c r="EG80" s="220"/>
      <c r="EH80" s="34"/>
      <c r="EI80" s="34"/>
      <c r="EJ80" s="34"/>
      <c r="EK80" s="34"/>
      <c r="EL80" s="34"/>
      <c r="EM80" s="34"/>
      <c r="EN80" s="34"/>
      <c r="EO80" s="34"/>
      <c r="EP80" s="34"/>
      <c r="EQ80" s="34"/>
      <c r="ER80" s="34"/>
      <c r="ES80" s="34"/>
      <c r="ET80" s="220"/>
      <c r="EU80" s="34"/>
      <c r="EV80" s="34"/>
      <c r="EW80" s="34"/>
      <c r="EX80" s="34"/>
      <c r="EY80" s="34"/>
      <c r="EZ80" s="34"/>
      <c r="FA80" s="34"/>
      <c r="FB80" s="34"/>
      <c r="FC80" s="34"/>
      <c r="FD80" s="34"/>
      <c r="FE80" s="34"/>
      <c r="FF80" s="34"/>
      <c r="FG80" s="220"/>
      <c r="FH80" s="34"/>
      <c r="FI80" s="34"/>
      <c r="FJ80" s="34"/>
      <c r="FK80" s="34"/>
      <c r="FL80" s="34"/>
      <c r="FM80" s="34"/>
      <c r="FN80" s="34"/>
      <c r="FO80" s="34"/>
      <c r="FP80" s="34"/>
      <c r="FQ80" s="34"/>
      <c r="FR80" s="34"/>
      <c r="FS80" s="34"/>
    </row>
    <row r="81" ht="18.75" customHeight="1">
      <c r="A81" s="184"/>
      <c r="B81" s="221" t="str">
        <f t="array" ref="B81">IFERROR(INDEX('Exercise Log'!$C$6:$C132,MATCH($F81,'Exercise Log'!$E$6:$E132,0)))</f>
        <v>ARMS</v>
      </c>
      <c r="C81" s="208" t="s">
        <v>199</v>
      </c>
      <c r="D81" s="222" t="s">
        <v>197</v>
      </c>
      <c r="E81" s="223">
        <v>1.0</v>
      </c>
      <c r="F81" s="239" t="s">
        <v>228</v>
      </c>
      <c r="H81" s="5"/>
      <c r="I81" s="224" t="str">
        <f>iferror(vlookup(F81,'Exercise Log'!E:F,2,),"")</f>
        <v>LINK</v>
      </c>
      <c r="J81" s="240"/>
      <c r="K81" s="237">
        <v>3.0</v>
      </c>
      <c r="L81" s="238">
        <v>45275.0</v>
      </c>
      <c r="M81" s="246" t="s">
        <v>188</v>
      </c>
      <c r="N81" s="231" t="s">
        <v>189</v>
      </c>
      <c r="O81" s="218"/>
      <c r="P81" s="92"/>
      <c r="Q81" s="236" t="s">
        <v>190</v>
      </c>
      <c r="R81" s="217" t="s">
        <v>189</v>
      </c>
      <c r="S81" s="184"/>
      <c r="T81" s="184"/>
      <c r="U81" s="157"/>
      <c r="V81" s="157"/>
      <c r="W81" s="157"/>
      <c r="X81" s="157"/>
      <c r="Y81" s="157"/>
      <c r="Z81" s="157"/>
      <c r="AA81" s="157"/>
      <c r="AB81" s="157"/>
      <c r="AC81" s="157"/>
      <c r="AD81" s="157"/>
      <c r="AE81" s="157">
        <f>U81*V81+W81*X81+Y81*Z81+AA81*AB81</f>
        <v>0</v>
      </c>
      <c r="AF81" s="157"/>
      <c r="AG81" s="190"/>
      <c r="AH81" s="157"/>
      <c r="AI81" s="157"/>
      <c r="AJ81" s="157"/>
      <c r="AK81" s="157"/>
      <c r="AL81" s="157"/>
      <c r="AM81" s="157"/>
      <c r="AN81" s="157"/>
      <c r="AO81" s="157"/>
      <c r="AP81" s="157"/>
      <c r="AQ81" s="157"/>
      <c r="AR81" s="157">
        <f>AH81*AI81+AJ81*AK81+AL81*AM81+AN81*AO81</f>
        <v>0</v>
      </c>
      <c r="AS81" s="157"/>
      <c r="AT81" s="220"/>
      <c r="AU81" s="157"/>
      <c r="AV81" s="157"/>
      <c r="AW81" s="157"/>
      <c r="AX81" s="157"/>
      <c r="AY81" s="157"/>
      <c r="AZ81" s="157"/>
      <c r="BA81" s="157"/>
      <c r="BB81" s="157"/>
      <c r="BC81" s="157"/>
      <c r="BD81" s="157"/>
      <c r="BE81" s="157">
        <f>AU81*AV81+AW81*AX81+AY81*AZ81+BA81*BB81</f>
        <v>0</v>
      </c>
      <c r="BF81" s="157"/>
      <c r="BG81" s="220"/>
      <c r="BH81" s="157"/>
      <c r="BI81" s="157"/>
      <c r="BJ81" s="157"/>
      <c r="BK81" s="157"/>
      <c r="BL81" s="157"/>
      <c r="BM81" s="157"/>
      <c r="BN81" s="157"/>
      <c r="BO81" s="157"/>
      <c r="BP81" s="157"/>
      <c r="BQ81" s="157"/>
      <c r="BR81" s="157">
        <f>BH81*BI81+BJ81*BK81+BL81*BM81+BN81*BO81</f>
        <v>0</v>
      </c>
      <c r="BS81" s="157"/>
      <c r="BT81" s="220"/>
      <c r="BU81" s="157"/>
      <c r="BV81" s="157"/>
      <c r="BW81" s="157"/>
      <c r="BX81" s="157"/>
      <c r="BY81" s="157"/>
      <c r="BZ81" s="157"/>
      <c r="CA81" s="157"/>
      <c r="CB81" s="157"/>
      <c r="CC81" s="157"/>
      <c r="CD81" s="157"/>
      <c r="CE81" s="157">
        <f>BU81*BV81+BW81*BX81+BY81*BZ81+CA81*CB81</f>
        <v>0</v>
      </c>
      <c r="CF81" s="157"/>
      <c r="CG81" s="220"/>
      <c r="CH81" s="157"/>
      <c r="CI81" s="157"/>
      <c r="CJ81" s="157"/>
      <c r="CK81" s="157"/>
      <c r="CL81" s="157"/>
      <c r="CM81" s="157"/>
      <c r="CN81" s="157"/>
      <c r="CO81" s="157"/>
      <c r="CP81" s="157"/>
      <c r="CQ81" s="157"/>
      <c r="CR81" s="157">
        <f>CH81*CI81+CJ81*CK81+CL81*CM81+CN81*CO81</f>
        <v>0</v>
      </c>
      <c r="CS81" s="157"/>
      <c r="CT81" s="191"/>
      <c r="CU81" s="157"/>
      <c r="CV81" s="157"/>
      <c r="CW81" s="157"/>
      <c r="CX81" s="157"/>
      <c r="CY81" s="157"/>
      <c r="CZ81" s="157"/>
      <c r="DA81" s="157"/>
      <c r="DB81" s="157"/>
      <c r="DC81" s="157"/>
      <c r="DD81" s="157"/>
      <c r="DE81" s="157">
        <f>CU81*CV81+CW81*CX81+CY81*CZ81+DA81*DB81</f>
        <v>0</v>
      </c>
      <c r="DF81" s="157"/>
      <c r="DG81" s="220"/>
      <c r="DH81" s="157"/>
      <c r="DI81" s="157"/>
      <c r="DJ81" s="157"/>
      <c r="DK81" s="157"/>
      <c r="DL81" s="157"/>
      <c r="DM81" s="157"/>
      <c r="DN81" s="157"/>
      <c r="DO81" s="157"/>
      <c r="DP81" s="157"/>
      <c r="DQ81" s="157"/>
      <c r="DR81" s="157">
        <f>DH81*DI81+DJ81*DK81+DL81*DM81+DN81*DO81</f>
        <v>0</v>
      </c>
      <c r="DS81" s="157"/>
      <c r="DT81" s="220"/>
      <c r="DU81" s="157"/>
      <c r="DV81" s="157"/>
      <c r="DW81" s="157"/>
      <c r="DX81" s="157"/>
      <c r="DY81" s="157"/>
      <c r="DZ81" s="157"/>
      <c r="EA81" s="157"/>
      <c r="EB81" s="157"/>
      <c r="EC81" s="157"/>
      <c r="ED81" s="157"/>
      <c r="EE81" s="157">
        <f>DU81*DV81+DW81*DX81+DY81*DZ81+EA81*EB81</f>
        <v>0</v>
      </c>
      <c r="EF81" s="157"/>
      <c r="EG81" s="220"/>
      <c r="EH81" s="157"/>
      <c r="EI81" s="157"/>
      <c r="EJ81" s="157"/>
      <c r="EK81" s="157"/>
      <c r="EL81" s="157"/>
      <c r="EM81" s="157"/>
      <c r="EN81" s="157"/>
      <c r="EO81" s="157"/>
      <c r="EP81" s="157"/>
      <c r="EQ81" s="157"/>
      <c r="ER81" s="157">
        <f>EH81*EI81+EJ81*EK81+EL81*EM81+EN81*EO81</f>
        <v>0</v>
      </c>
      <c r="ES81" s="157"/>
      <c r="ET81" s="220"/>
      <c r="EU81" s="157"/>
      <c r="EV81" s="157"/>
      <c r="EW81" s="157"/>
      <c r="EX81" s="157"/>
      <c r="EY81" s="157"/>
      <c r="EZ81" s="157"/>
      <c r="FA81" s="157"/>
      <c r="FB81" s="157"/>
      <c r="FC81" s="157"/>
      <c r="FD81" s="157"/>
      <c r="FE81" s="157">
        <f>EU81*EV81+EW81*EX81+EY81*EZ81+FA81*FB81</f>
        <v>0</v>
      </c>
      <c r="FF81" s="157"/>
      <c r="FG81" s="220"/>
      <c r="FH81" s="157"/>
      <c r="FI81" s="157"/>
      <c r="FJ81" s="157"/>
      <c r="FK81" s="157"/>
      <c r="FL81" s="157"/>
      <c r="FM81" s="157"/>
      <c r="FN81" s="157"/>
      <c r="FO81" s="157"/>
      <c r="FP81" s="157"/>
      <c r="FQ81" s="157"/>
      <c r="FR81" s="157">
        <f>FH81*FI81+FJ81*FK81+FL81*FM81+FN81*FO81</f>
        <v>0</v>
      </c>
      <c r="FS81" s="157"/>
    </row>
    <row r="82" ht="18.75" customHeight="1">
      <c r="A82" s="184"/>
      <c r="B82" s="34"/>
      <c r="C82" s="8"/>
      <c r="D82" s="34"/>
      <c r="E82" s="8"/>
      <c r="F82" s="6"/>
      <c r="G82" s="7"/>
      <c r="H82" s="8"/>
      <c r="I82" s="34"/>
      <c r="J82" s="8"/>
      <c r="K82" s="243"/>
      <c r="L82" s="243"/>
      <c r="M82" s="8"/>
      <c r="N82" s="8"/>
      <c r="O82" s="6"/>
      <c r="P82" s="34"/>
      <c r="Q82" s="8"/>
      <c r="R82" s="8"/>
      <c r="S82" s="184"/>
      <c r="T82" s="184"/>
      <c r="U82" s="34"/>
      <c r="V82" s="34"/>
      <c r="W82" s="34"/>
      <c r="X82" s="34"/>
      <c r="Y82" s="34"/>
      <c r="Z82" s="34"/>
      <c r="AA82" s="34"/>
      <c r="AB82" s="34"/>
      <c r="AC82" s="34"/>
      <c r="AD82" s="34"/>
      <c r="AE82" s="34"/>
      <c r="AF82" s="34"/>
      <c r="AG82" s="190"/>
      <c r="AH82" s="34"/>
      <c r="AI82" s="34"/>
      <c r="AJ82" s="34"/>
      <c r="AK82" s="34"/>
      <c r="AL82" s="34"/>
      <c r="AM82" s="34"/>
      <c r="AN82" s="34"/>
      <c r="AO82" s="34"/>
      <c r="AP82" s="34"/>
      <c r="AQ82" s="34"/>
      <c r="AR82" s="34"/>
      <c r="AS82" s="34"/>
      <c r="AT82" s="220"/>
      <c r="AU82" s="34"/>
      <c r="AV82" s="34"/>
      <c r="AW82" s="34"/>
      <c r="AX82" s="34"/>
      <c r="AY82" s="34"/>
      <c r="AZ82" s="34"/>
      <c r="BA82" s="34"/>
      <c r="BB82" s="34"/>
      <c r="BC82" s="34"/>
      <c r="BD82" s="34"/>
      <c r="BE82" s="34"/>
      <c r="BF82" s="34"/>
      <c r="BG82" s="220"/>
      <c r="BH82" s="34"/>
      <c r="BI82" s="34"/>
      <c r="BJ82" s="34"/>
      <c r="BK82" s="34"/>
      <c r="BL82" s="34"/>
      <c r="BM82" s="34"/>
      <c r="BN82" s="34"/>
      <c r="BO82" s="34"/>
      <c r="BP82" s="34"/>
      <c r="BQ82" s="34"/>
      <c r="BR82" s="34"/>
      <c r="BS82" s="34"/>
      <c r="BT82" s="220"/>
      <c r="BU82" s="34"/>
      <c r="BV82" s="34"/>
      <c r="BW82" s="34"/>
      <c r="BX82" s="34"/>
      <c r="BY82" s="34"/>
      <c r="BZ82" s="34"/>
      <c r="CA82" s="34"/>
      <c r="CB82" s="34"/>
      <c r="CC82" s="34"/>
      <c r="CD82" s="34"/>
      <c r="CE82" s="34"/>
      <c r="CF82" s="34"/>
      <c r="CG82" s="220"/>
      <c r="CH82" s="34"/>
      <c r="CI82" s="34"/>
      <c r="CJ82" s="34"/>
      <c r="CK82" s="34"/>
      <c r="CL82" s="34"/>
      <c r="CM82" s="34"/>
      <c r="CN82" s="34"/>
      <c r="CO82" s="34"/>
      <c r="CP82" s="34"/>
      <c r="CQ82" s="34"/>
      <c r="CR82" s="34"/>
      <c r="CS82" s="34"/>
      <c r="CT82" s="191"/>
      <c r="CU82" s="34"/>
      <c r="CV82" s="34"/>
      <c r="CW82" s="34"/>
      <c r="CX82" s="34"/>
      <c r="CY82" s="34"/>
      <c r="CZ82" s="34"/>
      <c r="DA82" s="34"/>
      <c r="DB82" s="34"/>
      <c r="DC82" s="34"/>
      <c r="DD82" s="34"/>
      <c r="DE82" s="34"/>
      <c r="DF82" s="34"/>
      <c r="DG82" s="220"/>
      <c r="DH82" s="34"/>
      <c r="DI82" s="34"/>
      <c r="DJ82" s="34"/>
      <c r="DK82" s="34"/>
      <c r="DL82" s="34"/>
      <c r="DM82" s="34"/>
      <c r="DN82" s="34"/>
      <c r="DO82" s="34"/>
      <c r="DP82" s="34"/>
      <c r="DQ82" s="34"/>
      <c r="DR82" s="34"/>
      <c r="DS82" s="34"/>
      <c r="DT82" s="220"/>
      <c r="DU82" s="34"/>
      <c r="DV82" s="34"/>
      <c r="DW82" s="34"/>
      <c r="DX82" s="34"/>
      <c r="DY82" s="34"/>
      <c r="DZ82" s="34"/>
      <c r="EA82" s="34"/>
      <c r="EB82" s="34"/>
      <c r="EC82" s="34"/>
      <c r="ED82" s="34"/>
      <c r="EE82" s="34"/>
      <c r="EF82" s="34"/>
      <c r="EG82" s="220"/>
      <c r="EH82" s="34"/>
      <c r="EI82" s="34"/>
      <c r="EJ82" s="34"/>
      <c r="EK82" s="34"/>
      <c r="EL82" s="34"/>
      <c r="EM82" s="34"/>
      <c r="EN82" s="34"/>
      <c r="EO82" s="34"/>
      <c r="EP82" s="34"/>
      <c r="EQ82" s="34"/>
      <c r="ER82" s="34"/>
      <c r="ES82" s="34"/>
      <c r="ET82" s="220"/>
      <c r="EU82" s="34"/>
      <c r="EV82" s="34"/>
      <c r="EW82" s="34"/>
      <c r="EX82" s="34"/>
      <c r="EY82" s="34"/>
      <c r="EZ82" s="34"/>
      <c r="FA82" s="34"/>
      <c r="FB82" s="34"/>
      <c r="FC82" s="34"/>
      <c r="FD82" s="34"/>
      <c r="FE82" s="34"/>
      <c r="FF82" s="34"/>
      <c r="FG82" s="220"/>
      <c r="FH82" s="34"/>
      <c r="FI82" s="34"/>
      <c r="FJ82" s="34"/>
      <c r="FK82" s="34"/>
      <c r="FL82" s="34"/>
      <c r="FM82" s="34"/>
      <c r="FN82" s="34"/>
      <c r="FO82" s="34"/>
      <c r="FP82" s="34"/>
      <c r="FQ82" s="34"/>
      <c r="FR82" s="34"/>
      <c r="FS82" s="34"/>
    </row>
    <row r="83" ht="18.75" customHeight="1">
      <c r="A83" s="184"/>
      <c r="B83" s="221" t="str">
        <f t="array" ref="B83">IFERROR(INDEX('Exercise Log'!$C$6:$C132,MATCH($F83,'Exercise Log'!$E$6:$E132,0)))</f>
        <v>ARMS</v>
      </c>
      <c r="C83" s="223" t="s">
        <v>199</v>
      </c>
      <c r="D83" s="222" t="s">
        <v>70</v>
      </c>
      <c r="E83" s="223">
        <v>1.0</v>
      </c>
      <c r="F83" s="239" t="s">
        <v>229</v>
      </c>
      <c r="H83" s="5"/>
      <c r="I83" s="224" t="str">
        <f>iferror(vlookup(F83,'Exercise Log'!E:F,2,),"")</f>
        <v>LINK</v>
      </c>
      <c r="J83" s="240"/>
      <c r="K83" s="237">
        <v>3.0</v>
      </c>
      <c r="L83" s="238" t="s">
        <v>208</v>
      </c>
      <c r="M83" s="246" t="s">
        <v>188</v>
      </c>
      <c r="N83" s="231" t="s">
        <v>189</v>
      </c>
      <c r="O83" s="218"/>
      <c r="P83" s="92"/>
      <c r="Q83" s="236" t="s">
        <v>190</v>
      </c>
      <c r="R83" s="217" t="s">
        <v>189</v>
      </c>
      <c r="S83" s="184"/>
      <c r="T83" s="184"/>
      <c r="U83" s="157"/>
      <c r="V83" s="157"/>
      <c r="W83" s="157"/>
      <c r="X83" s="157"/>
      <c r="Y83" s="157"/>
      <c r="Z83" s="157"/>
      <c r="AA83" s="157"/>
      <c r="AB83" s="157"/>
      <c r="AC83" s="157"/>
      <c r="AD83" s="157"/>
      <c r="AE83" s="157">
        <f>U83*V83+W83*X83+Y83*Z83+AA83*AB83</f>
        <v>0</v>
      </c>
      <c r="AF83" s="157"/>
      <c r="AG83" s="190"/>
      <c r="AH83" s="157"/>
      <c r="AI83" s="157"/>
      <c r="AJ83" s="157"/>
      <c r="AK83" s="157"/>
      <c r="AL83" s="157"/>
      <c r="AM83" s="157"/>
      <c r="AN83" s="157"/>
      <c r="AO83" s="157"/>
      <c r="AP83" s="157"/>
      <c r="AQ83" s="157"/>
      <c r="AR83" s="157">
        <f>AH83*AI83+AJ83*AK83+AL83*AM83+AN83*AO83</f>
        <v>0</v>
      </c>
      <c r="AS83" s="157"/>
      <c r="AT83" s="220"/>
      <c r="AU83" s="157"/>
      <c r="AV83" s="157"/>
      <c r="AW83" s="157"/>
      <c r="AX83" s="157"/>
      <c r="AY83" s="157"/>
      <c r="AZ83" s="157"/>
      <c r="BA83" s="157"/>
      <c r="BB83" s="157"/>
      <c r="BC83" s="157"/>
      <c r="BD83" s="157"/>
      <c r="BE83" s="157">
        <f>AU83*AV83+AW83*AX83+AY83*AZ83+BA83*BB83</f>
        <v>0</v>
      </c>
      <c r="BF83" s="157"/>
      <c r="BG83" s="220"/>
      <c r="BH83" s="157"/>
      <c r="BI83" s="157"/>
      <c r="BJ83" s="157"/>
      <c r="BK83" s="157"/>
      <c r="BL83" s="157"/>
      <c r="BM83" s="157"/>
      <c r="BN83" s="157"/>
      <c r="BO83" s="157"/>
      <c r="BP83" s="157"/>
      <c r="BQ83" s="157"/>
      <c r="BR83" s="157">
        <f>BH83*BI83+BJ83*BK83+BL83*BM83+BN83*BO83</f>
        <v>0</v>
      </c>
      <c r="BS83" s="157"/>
      <c r="BT83" s="220"/>
      <c r="BU83" s="157"/>
      <c r="BV83" s="157"/>
      <c r="BW83" s="157"/>
      <c r="BX83" s="157"/>
      <c r="BY83" s="157"/>
      <c r="BZ83" s="157"/>
      <c r="CA83" s="157"/>
      <c r="CB83" s="157"/>
      <c r="CC83" s="157"/>
      <c r="CD83" s="157"/>
      <c r="CE83" s="157">
        <f>BU83*BV83+BW83*BX83+BY83*BZ83+CA83*CB83</f>
        <v>0</v>
      </c>
      <c r="CF83" s="157"/>
      <c r="CG83" s="220"/>
      <c r="CH83" s="157"/>
      <c r="CI83" s="157"/>
      <c r="CJ83" s="157"/>
      <c r="CK83" s="157"/>
      <c r="CL83" s="157"/>
      <c r="CM83" s="157"/>
      <c r="CN83" s="157"/>
      <c r="CO83" s="157"/>
      <c r="CP83" s="157"/>
      <c r="CQ83" s="157"/>
      <c r="CR83" s="157">
        <f>CH83*CI83+CJ83*CK83+CL83*CM83+CN83*CO83</f>
        <v>0</v>
      </c>
      <c r="CS83" s="157"/>
      <c r="CT83" s="191"/>
      <c r="CU83" s="157"/>
      <c r="CV83" s="157"/>
      <c r="CW83" s="157"/>
      <c r="CX83" s="157"/>
      <c r="CY83" s="157"/>
      <c r="CZ83" s="157"/>
      <c r="DA83" s="157"/>
      <c r="DB83" s="157"/>
      <c r="DC83" s="157"/>
      <c r="DD83" s="157"/>
      <c r="DE83" s="157">
        <f>CU83*CV83+CW83*CX83+CY83*CZ83+DA83*DB83</f>
        <v>0</v>
      </c>
      <c r="DF83" s="157"/>
      <c r="DG83" s="220"/>
      <c r="DH83" s="157"/>
      <c r="DI83" s="157"/>
      <c r="DJ83" s="157"/>
      <c r="DK83" s="157"/>
      <c r="DL83" s="157"/>
      <c r="DM83" s="157"/>
      <c r="DN83" s="157"/>
      <c r="DO83" s="157"/>
      <c r="DP83" s="157"/>
      <c r="DQ83" s="157"/>
      <c r="DR83" s="157">
        <f>DH83*DI83+DJ83*DK83+DL83*DM83+DN83*DO83</f>
        <v>0</v>
      </c>
      <c r="DS83" s="157"/>
      <c r="DT83" s="220"/>
      <c r="DU83" s="157"/>
      <c r="DV83" s="157"/>
      <c r="DW83" s="157"/>
      <c r="DX83" s="157"/>
      <c r="DY83" s="157"/>
      <c r="DZ83" s="157"/>
      <c r="EA83" s="157"/>
      <c r="EB83" s="157"/>
      <c r="EC83" s="157"/>
      <c r="ED83" s="157"/>
      <c r="EE83" s="157">
        <f>DU83*DV83+DW83*DX83+DY83*DZ83+EA83*EB83</f>
        <v>0</v>
      </c>
      <c r="EF83" s="157"/>
      <c r="EG83" s="220"/>
      <c r="EH83" s="157"/>
      <c r="EI83" s="157"/>
      <c r="EJ83" s="157"/>
      <c r="EK83" s="157"/>
      <c r="EL83" s="157"/>
      <c r="EM83" s="157"/>
      <c r="EN83" s="157"/>
      <c r="EO83" s="157"/>
      <c r="EP83" s="157"/>
      <c r="EQ83" s="157"/>
      <c r="ER83" s="157">
        <f>EH83*EI83+EJ83*EK83+EL83*EM83+EN83*EO83</f>
        <v>0</v>
      </c>
      <c r="ES83" s="157"/>
      <c r="ET83" s="220"/>
      <c r="EU83" s="157"/>
      <c r="EV83" s="157"/>
      <c r="EW83" s="157"/>
      <c r="EX83" s="157"/>
      <c r="EY83" s="157"/>
      <c r="EZ83" s="157"/>
      <c r="FA83" s="157"/>
      <c r="FB83" s="157"/>
      <c r="FC83" s="157"/>
      <c r="FD83" s="157"/>
      <c r="FE83" s="157">
        <f>EU83*EV83+EW83*EX83+EY83*EZ83+FA83*FB83</f>
        <v>0</v>
      </c>
      <c r="FF83" s="157"/>
      <c r="FG83" s="220"/>
      <c r="FH83" s="157"/>
      <c r="FI83" s="157"/>
      <c r="FJ83" s="157"/>
      <c r="FK83" s="157"/>
      <c r="FL83" s="157"/>
      <c r="FM83" s="157"/>
      <c r="FN83" s="157"/>
      <c r="FO83" s="157"/>
      <c r="FP83" s="157"/>
      <c r="FQ83" s="157"/>
      <c r="FR83" s="157">
        <f>FH83*FI83+FJ83*FK83+FL83*FM83+FN83*FO83</f>
        <v>0</v>
      </c>
      <c r="FS83" s="157"/>
    </row>
    <row r="84" ht="18.75" customHeight="1">
      <c r="A84" s="184"/>
      <c r="B84" s="34"/>
      <c r="C84" s="8"/>
      <c r="D84" s="34"/>
      <c r="E84" s="8"/>
      <c r="F84" s="6"/>
      <c r="G84" s="7"/>
      <c r="H84" s="8"/>
      <c r="I84" s="34"/>
      <c r="J84" s="8"/>
      <c r="K84" s="243"/>
      <c r="L84" s="243"/>
      <c r="M84" s="8"/>
      <c r="N84" s="8"/>
      <c r="O84" s="6"/>
      <c r="P84" s="34"/>
      <c r="Q84" s="8"/>
      <c r="R84" s="8"/>
      <c r="S84" s="184"/>
      <c r="T84" s="184"/>
      <c r="U84" s="34"/>
      <c r="V84" s="34"/>
      <c r="W84" s="34"/>
      <c r="X84" s="34"/>
      <c r="Y84" s="34"/>
      <c r="Z84" s="34"/>
      <c r="AA84" s="34"/>
      <c r="AB84" s="34"/>
      <c r="AC84" s="34"/>
      <c r="AD84" s="34"/>
      <c r="AE84" s="34"/>
      <c r="AF84" s="34"/>
      <c r="AG84" s="190"/>
      <c r="AH84" s="34"/>
      <c r="AI84" s="34"/>
      <c r="AJ84" s="34"/>
      <c r="AK84" s="34"/>
      <c r="AL84" s="34"/>
      <c r="AM84" s="34"/>
      <c r="AN84" s="34"/>
      <c r="AO84" s="34"/>
      <c r="AP84" s="34"/>
      <c r="AQ84" s="34"/>
      <c r="AR84" s="34"/>
      <c r="AS84" s="34"/>
      <c r="AT84" s="220"/>
      <c r="AU84" s="34"/>
      <c r="AV84" s="34"/>
      <c r="AW84" s="34"/>
      <c r="AX84" s="34"/>
      <c r="AY84" s="34"/>
      <c r="AZ84" s="34"/>
      <c r="BA84" s="34"/>
      <c r="BB84" s="34"/>
      <c r="BC84" s="34"/>
      <c r="BD84" s="34"/>
      <c r="BE84" s="34"/>
      <c r="BF84" s="34"/>
      <c r="BG84" s="220"/>
      <c r="BH84" s="34"/>
      <c r="BI84" s="34"/>
      <c r="BJ84" s="34"/>
      <c r="BK84" s="34"/>
      <c r="BL84" s="34"/>
      <c r="BM84" s="34"/>
      <c r="BN84" s="34"/>
      <c r="BO84" s="34"/>
      <c r="BP84" s="34"/>
      <c r="BQ84" s="34"/>
      <c r="BR84" s="34"/>
      <c r="BS84" s="34"/>
      <c r="BT84" s="220"/>
      <c r="BU84" s="34"/>
      <c r="BV84" s="34"/>
      <c r="BW84" s="34"/>
      <c r="BX84" s="34"/>
      <c r="BY84" s="34"/>
      <c r="BZ84" s="34"/>
      <c r="CA84" s="34"/>
      <c r="CB84" s="34"/>
      <c r="CC84" s="34"/>
      <c r="CD84" s="34"/>
      <c r="CE84" s="34"/>
      <c r="CF84" s="34"/>
      <c r="CG84" s="220"/>
      <c r="CH84" s="34"/>
      <c r="CI84" s="34"/>
      <c r="CJ84" s="34"/>
      <c r="CK84" s="34"/>
      <c r="CL84" s="34"/>
      <c r="CM84" s="34"/>
      <c r="CN84" s="34"/>
      <c r="CO84" s="34"/>
      <c r="CP84" s="34"/>
      <c r="CQ84" s="34"/>
      <c r="CR84" s="34"/>
      <c r="CS84" s="34"/>
      <c r="CT84" s="191"/>
      <c r="CU84" s="34"/>
      <c r="CV84" s="34"/>
      <c r="CW84" s="34"/>
      <c r="CX84" s="34"/>
      <c r="CY84" s="34"/>
      <c r="CZ84" s="34"/>
      <c r="DA84" s="34"/>
      <c r="DB84" s="34"/>
      <c r="DC84" s="34"/>
      <c r="DD84" s="34"/>
      <c r="DE84" s="34"/>
      <c r="DF84" s="34"/>
      <c r="DG84" s="220"/>
      <c r="DH84" s="34"/>
      <c r="DI84" s="34"/>
      <c r="DJ84" s="34"/>
      <c r="DK84" s="34"/>
      <c r="DL84" s="34"/>
      <c r="DM84" s="34"/>
      <c r="DN84" s="34"/>
      <c r="DO84" s="34"/>
      <c r="DP84" s="34"/>
      <c r="DQ84" s="34"/>
      <c r="DR84" s="34"/>
      <c r="DS84" s="34"/>
      <c r="DT84" s="220"/>
      <c r="DU84" s="34"/>
      <c r="DV84" s="34"/>
      <c r="DW84" s="34"/>
      <c r="DX84" s="34"/>
      <c r="DY84" s="34"/>
      <c r="DZ84" s="34"/>
      <c r="EA84" s="34"/>
      <c r="EB84" s="34"/>
      <c r="EC84" s="34"/>
      <c r="ED84" s="34"/>
      <c r="EE84" s="34"/>
      <c r="EF84" s="34"/>
      <c r="EG84" s="220"/>
      <c r="EH84" s="34"/>
      <c r="EI84" s="34"/>
      <c r="EJ84" s="34"/>
      <c r="EK84" s="34"/>
      <c r="EL84" s="34"/>
      <c r="EM84" s="34"/>
      <c r="EN84" s="34"/>
      <c r="EO84" s="34"/>
      <c r="EP84" s="34"/>
      <c r="EQ84" s="34"/>
      <c r="ER84" s="34"/>
      <c r="ES84" s="34"/>
      <c r="ET84" s="220"/>
      <c r="EU84" s="34"/>
      <c r="EV84" s="34"/>
      <c r="EW84" s="34"/>
      <c r="EX84" s="34"/>
      <c r="EY84" s="34"/>
      <c r="EZ84" s="34"/>
      <c r="FA84" s="34"/>
      <c r="FB84" s="34"/>
      <c r="FC84" s="34"/>
      <c r="FD84" s="34"/>
      <c r="FE84" s="34"/>
      <c r="FF84" s="34"/>
      <c r="FG84" s="220"/>
      <c r="FH84" s="34"/>
      <c r="FI84" s="34"/>
      <c r="FJ84" s="34"/>
      <c r="FK84" s="34"/>
      <c r="FL84" s="34"/>
      <c r="FM84" s="34"/>
      <c r="FN84" s="34"/>
      <c r="FO84" s="34"/>
      <c r="FP84" s="34"/>
      <c r="FQ84" s="34"/>
      <c r="FR84" s="34"/>
      <c r="FS84" s="34"/>
    </row>
    <row r="85" ht="18.75" customHeight="1">
      <c r="A85" s="184"/>
      <c r="B85" s="207" t="str">
        <f t="array" ref="B85">IFERROR(INDEX('Exercise Log'!$C$6:$C132,MATCH($F85,'Exercise Log'!$E$6:$E132,0)))</f>
        <v/>
      </c>
      <c r="C85" s="208"/>
      <c r="D85" s="250"/>
      <c r="E85" s="208"/>
      <c r="F85" s="251"/>
      <c r="H85" s="5"/>
      <c r="I85" s="92"/>
      <c r="J85" s="240"/>
      <c r="K85" s="243"/>
      <c r="L85" s="249"/>
      <c r="M85" s="240"/>
      <c r="N85" s="231"/>
      <c r="O85" s="218"/>
      <c r="P85" s="92"/>
      <c r="Q85" s="231"/>
      <c r="R85" s="231"/>
      <c r="S85" s="184"/>
      <c r="T85" s="184"/>
      <c r="U85" s="157"/>
      <c r="V85" s="157"/>
      <c r="W85" s="157"/>
      <c r="X85" s="157"/>
      <c r="Y85" s="157"/>
      <c r="Z85" s="157"/>
      <c r="AA85" s="157"/>
      <c r="AB85" s="157"/>
      <c r="AC85" s="157"/>
      <c r="AD85" s="157"/>
      <c r="AE85" s="157">
        <f>U85*V85+W85*X85+Y85*Z85+AA85*AB85</f>
        <v>0</v>
      </c>
      <c r="AF85" s="157"/>
      <c r="AG85" s="190"/>
      <c r="AH85" s="157"/>
      <c r="AI85" s="157"/>
      <c r="AJ85" s="157"/>
      <c r="AK85" s="157"/>
      <c r="AL85" s="157"/>
      <c r="AM85" s="157"/>
      <c r="AN85" s="157"/>
      <c r="AO85" s="157"/>
      <c r="AP85" s="157"/>
      <c r="AQ85" s="157"/>
      <c r="AR85" s="157">
        <f>AH85*AI85+AJ85*AK85+AL85*AM85+AN85*AO85</f>
        <v>0</v>
      </c>
      <c r="AS85" s="157"/>
      <c r="AT85" s="220"/>
      <c r="AU85" s="157"/>
      <c r="AV85" s="157"/>
      <c r="AW85" s="157"/>
      <c r="AX85" s="157"/>
      <c r="AY85" s="157"/>
      <c r="AZ85" s="157"/>
      <c r="BA85" s="157"/>
      <c r="BB85" s="157"/>
      <c r="BC85" s="157"/>
      <c r="BD85" s="157"/>
      <c r="BE85" s="157">
        <f>AU85*AV85+AW85*AX85+AY85*AZ85+BA85*BB85</f>
        <v>0</v>
      </c>
      <c r="BF85" s="157"/>
      <c r="BG85" s="220"/>
      <c r="BH85" s="157"/>
      <c r="BI85" s="157"/>
      <c r="BJ85" s="157"/>
      <c r="BK85" s="157"/>
      <c r="BL85" s="157"/>
      <c r="BM85" s="157"/>
      <c r="BN85" s="157"/>
      <c r="BO85" s="157"/>
      <c r="BP85" s="157"/>
      <c r="BQ85" s="157"/>
      <c r="BR85" s="157">
        <f>BH85*BI85+BJ85*BK85+BL85*BM85+BN85*BO85</f>
        <v>0</v>
      </c>
      <c r="BS85" s="157"/>
      <c r="BT85" s="220"/>
      <c r="BU85" s="157"/>
      <c r="BV85" s="157"/>
      <c r="BW85" s="157"/>
      <c r="BX85" s="157"/>
      <c r="BY85" s="157"/>
      <c r="BZ85" s="157"/>
      <c r="CA85" s="157"/>
      <c r="CB85" s="157"/>
      <c r="CC85" s="157"/>
      <c r="CD85" s="157"/>
      <c r="CE85" s="157">
        <f>BU85*BV85+BW85*BX85+BY85*BZ85+CA85*CB85</f>
        <v>0</v>
      </c>
      <c r="CF85" s="157"/>
      <c r="CG85" s="220"/>
      <c r="CH85" s="157"/>
      <c r="CI85" s="157"/>
      <c r="CJ85" s="157"/>
      <c r="CK85" s="157"/>
      <c r="CL85" s="157"/>
      <c r="CM85" s="157"/>
      <c r="CN85" s="157"/>
      <c r="CO85" s="157"/>
      <c r="CP85" s="157"/>
      <c r="CQ85" s="157"/>
      <c r="CR85" s="157">
        <f>CH85*CI85+CJ85*CK85+CL85*CM85+CN85*CO85</f>
        <v>0</v>
      </c>
      <c r="CS85" s="157"/>
      <c r="CT85" s="191"/>
      <c r="CU85" s="157"/>
      <c r="CV85" s="157"/>
      <c r="CW85" s="157"/>
      <c r="CX85" s="157"/>
      <c r="CY85" s="157"/>
      <c r="CZ85" s="157"/>
      <c r="DA85" s="157"/>
      <c r="DB85" s="157"/>
      <c r="DC85" s="157"/>
      <c r="DD85" s="157"/>
      <c r="DE85" s="157">
        <f>CU85*CV85+CW85*CX85+CY85*CZ85+DA85*DB85</f>
        <v>0</v>
      </c>
      <c r="DF85" s="157"/>
      <c r="DG85" s="220"/>
      <c r="DH85" s="157"/>
      <c r="DI85" s="157"/>
      <c r="DJ85" s="157"/>
      <c r="DK85" s="157"/>
      <c r="DL85" s="157"/>
      <c r="DM85" s="157"/>
      <c r="DN85" s="157"/>
      <c r="DO85" s="157"/>
      <c r="DP85" s="157"/>
      <c r="DQ85" s="157"/>
      <c r="DR85" s="157">
        <f>DH85*DI85+DJ85*DK85+DL85*DM85+DN85*DO85</f>
        <v>0</v>
      </c>
      <c r="DS85" s="157"/>
      <c r="DT85" s="220"/>
      <c r="DU85" s="157"/>
      <c r="DV85" s="157"/>
      <c r="DW85" s="157"/>
      <c r="DX85" s="157"/>
      <c r="DY85" s="157"/>
      <c r="DZ85" s="157"/>
      <c r="EA85" s="157"/>
      <c r="EB85" s="157"/>
      <c r="EC85" s="157"/>
      <c r="ED85" s="157"/>
      <c r="EE85" s="157">
        <f>DU85*DV85+DW85*DX85+DY85*DZ85+EA85*EB85</f>
        <v>0</v>
      </c>
      <c r="EF85" s="157"/>
      <c r="EG85" s="220"/>
      <c r="EH85" s="157"/>
      <c r="EI85" s="157"/>
      <c r="EJ85" s="157"/>
      <c r="EK85" s="157"/>
      <c r="EL85" s="157"/>
      <c r="EM85" s="157"/>
      <c r="EN85" s="157"/>
      <c r="EO85" s="157"/>
      <c r="EP85" s="157"/>
      <c r="EQ85" s="157"/>
      <c r="ER85" s="157">
        <f>EH85*EI85+EJ85*EK85+EL85*EM85+EN85*EO85</f>
        <v>0</v>
      </c>
      <c r="ES85" s="157"/>
      <c r="ET85" s="220"/>
      <c r="EU85" s="157"/>
      <c r="EV85" s="157"/>
      <c r="EW85" s="157"/>
      <c r="EX85" s="157"/>
      <c r="EY85" s="157"/>
      <c r="EZ85" s="157"/>
      <c r="FA85" s="157"/>
      <c r="FB85" s="157"/>
      <c r="FC85" s="157"/>
      <c r="FD85" s="157"/>
      <c r="FE85" s="157">
        <f>EU85*EV85+EW85*EX85+EY85*EZ85+FA85*FB85</f>
        <v>0</v>
      </c>
      <c r="FF85" s="157"/>
      <c r="FG85" s="220"/>
      <c r="FH85" s="157"/>
      <c r="FI85" s="157"/>
      <c r="FJ85" s="157"/>
      <c r="FK85" s="157"/>
      <c r="FL85" s="157"/>
      <c r="FM85" s="157"/>
      <c r="FN85" s="157"/>
      <c r="FO85" s="157"/>
      <c r="FP85" s="157"/>
      <c r="FQ85" s="157"/>
      <c r="FR85" s="157">
        <f>FH85*FI85+FJ85*FK85+FL85*FM85+FN85*FO85</f>
        <v>0</v>
      </c>
      <c r="FS85" s="157"/>
    </row>
    <row r="86" ht="18.75" customHeight="1">
      <c r="A86" s="184"/>
      <c r="B86" s="34"/>
      <c r="C86" s="8"/>
      <c r="D86" s="34"/>
      <c r="E86" s="8"/>
      <c r="F86" s="6"/>
      <c r="G86" s="7"/>
      <c r="H86" s="8"/>
      <c r="I86" s="34"/>
      <c r="J86" s="8"/>
      <c r="K86" s="243"/>
      <c r="L86" s="243"/>
      <c r="M86" s="8"/>
      <c r="N86" s="8"/>
      <c r="O86" s="6"/>
      <c r="P86" s="34"/>
      <c r="Q86" s="8"/>
      <c r="R86" s="8"/>
      <c r="S86" s="184"/>
      <c r="T86" s="184"/>
      <c r="U86" s="34"/>
      <c r="V86" s="34"/>
      <c r="W86" s="34"/>
      <c r="X86" s="34"/>
      <c r="Y86" s="34"/>
      <c r="Z86" s="34"/>
      <c r="AA86" s="34"/>
      <c r="AB86" s="34"/>
      <c r="AC86" s="34"/>
      <c r="AD86" s="34"/>
      <c r="AE86" s="34"/>
      <c r="AF86" s="34"/>
      <c r="AG86" s="190"/>
      <c r="AH86" s="34"/>
      <c r="AI86" s="34"/>
      <c r="AJ86" s="34"/>
      <c r="AK86" s="34"/>
      <c r="AL86" s="34"/>
      <c r="AM86" s="34"/>
      <c r="AN86" s="34"/>
      <c r="AO86" s="34"/>
      <c r="AP86" s="34"/>
      <c r="AQ86" s="34"/>
      <c r="AR86" s="34"/>
      <c r="AS86" s="34"/>
      <c r="AT86" s="220"/>
      <c r="AU86" s="34"/>
      <c r="AV86" s="34"/>
      <c r="AW86" s="34"/>
      <c r="AX86" s="34"/>
      <c r="AY86" s="34"/>
      <c r="AZ86" s="34"/>
      <c r="BA86" s="34"/>
      <c r="BB86" s="34"/>
      <c r="BC86" s="34"/>
      <c r="BD86" s="34"/>
      <c r="BE86" s="34"/>
      <c r="BF86" s="34"/>
      <c r="BG86" s="220"/>
      <c r="BH86" s="34"/>
      <c r="BI86" s="34"/>
      <c r="BJ86" s="34"/>
      <c r="BK86" s="34"/>
      <c r="BL86" s="34"/>
      <c r="BM86" s="34"/>
      <c r="BN86" s="34"/>
      <c r="BO86" s="34"/>
      <c r="BP86" s="34"/>
      <c r="BQ86" s="34"/>
      <c r="BR86" s="34"/>
      <c r="BS86" s="34"/>
      <c r="BT86" s="220"/>
      <c r="BU86" s="34"/>
      <c r="BV86" s="34"/>
      <c r="BW86" s="34"/>
      <c r="BX86" s="34"/>
      <c r="BY86" s="34"/>
      <c r="BZ86" s="34"/>
      <c r="CA86" s="34"/>
      <c r="CB86" s="34"/>
      <c r="CC86" s="34"/>
      <c r="CD86" s="34"/>
      <c r="CE86" s="34"/>
      <c r="CF86" s="34"/>
      <c r="CG86" s="220"/>
      <c r="CH86" s="34"/>
      <c r="CI86" s="34"/>
      <c r="CJ86" s="34"/>
      <c r="CK86" s="34"/>
      <c r="CL86" s="34"/>
      <c r="CM86" s="34"/>
      <c r="CN86" s="34"/>
      <c r="CO86" s="34"/>
      <c r="CP86" s="34"/>
      <c r="CQ86" s="34"/>
      <c r="CR86" s="34"/>
      <c r="CS86" s="34"/>
      <c r="CT86" s="191"/>
      <c r="CU86" s="34"/>
      <c r="CV86" s="34"/>
      <c r="CW86" s="34"/>
      <c r="CX86" s="34"/>
      <c r="CY86" s="34"/>
      <c r="CZ86" s="34"/>
      <c r="DA86" s="34"/>
      <c r="DB86" s="34"/>
      <c r="DC86" s="34"/>
      <c r="DD86" s="34"/>
      <c r="DE86" s="34"/>
      <c r="DF86" s="34"/>
      <c r="DG86" s="220"/>
      <c r="DH86" s="34"/>
      <c r="DI86" s="34"/>
      <c r="DJ86" s="34"/>
      <c r="DK86" s="34"/>
      <c r="DL86" s="34"/>
      <c r="DM86" s="34"/>
      <c r="DN86" s="34"/>
      <c r="DO86" s="34"/>
      <c r="DP86" s="34"/>
      <c r="DQ86" s="34"/>
      <c r="DR86" s="34"/>
      <c r="DS86" s="34"/>
      <c r="DT86" s="220"/>
      <c r="DU86" s="34"/>
      <c r="DV86" s="34"/>
      <c r="DW86" s="34"/>
      <c r="DX86" s="34"/>
      <c r="DY86" s="34"/>
      <c r="DZ86" s="34"/>
      <c r="EA86" s="34"/>
      <c r="EB86" s="34"/>
      <c r="EC86" s="34"/>
      <c r="ED86" s="34"/>
      <c r="EE86" s="34"/>
      <c r="EF86" s="34"/>
      <c r="EG86" s="220"/>
      <c r="EH86" s="34"/>
      <c r="EI86" s="34"/>
      <c r="EJ86" s="34"/>
      <c r="EK86" s="34"/>
      <c r="EL86" s="34"/>
      <c r="EM86" s="34"/>
      <c r="EN86" s="34"/>
      <c r="EO86" s="34"/>
      <c r="EP86" s="34"/>
      <c r="EQ86" s="34"/>
      <c r="ER86" s="34"/>
      <c r="ES86" s="34"/>
      <c r="ET86" s="220"/>
      <c r="EU86" s="34"/>
      <c r="EV86" s="34"/>
      <c r="EW86" s="34"/>
      <c r="EX86" s="34"/>
      <c r="EY86" s="34"/>
      <c r="EZ86" s="34"/>
      <c r="FA86" s="34"/>
      <c r="FB86" s="34"/>
      <c r="FC86" s="34"/>
      <c r="FD86" s="34"/>
      <c r="FE86" s="34"/>
      <c r="FF86" s="34"/>
      <c r="FG86" s="220"/>
      <c r="FH86" s="34"/>
      <c r="FI86" s="34"/>
      <c r="FJ86" s="34"/>
      <c r="FK86" s="34"/>
      <c r="FL86" s="34"/>
      <c r="FM86" s="34"/>
      <c r="FN86" s="34"/>
      <c r="FO86" s="34"/>
      <c r="FP86" s="34"/>
      <c r="FQ86" s="34"/>
      <c r="FR86" s="34"/>
      <c r="FS86" s="34"/>
    </row>
    <row r="87" ht="18.75" customHeight="1">
      <c r="A87" s="184"/>
      <c r="B87" s="207" t="str">
        <f t="array" ref="B87">IFERROR(INDEX('Exercise Log'!$C$6:$C132,MATCH($F87,'Exercise Log'!$E$6:$E132,0)))</f>
        <v/>
      </c>
      <c r="C87" s="208"/>
      <c r="D87" s="207"/>
      <c r="E87" s="207"/>
      <c r="F87" s="251"/>
      <c r="H87" s="5"/>
      <c r="I87" s="92"/>
      <c r="J87" s="240"/>
      <c r="K87" s="243"/>
      <c r="L87" s="249"/>
      <c r="M87" s="240"/>
      <c r="N87" s="231"/>
      <c r="O87" s="218"/>
      <c r="P87" s="92"/>
      <c r="Q87" s="231"/>
      <c r="R87" s="231"/>
      <c r="S87" s="184"/>
      <c r="T87" s="184"/>
      <c r="U87" s="157"/>
      <c r="V87" s="157"/>
      <c r="W87" s="157"/>
      <c r="X87" s="157"/>
      <c r="Y87" s="157"/>
      <c r="Z87" s="157"/>
      <c r="AA87" s="157"/>
      <c r="AB87" s="157"/>
      <c r="AC87" s="157"/>
      <c r="AD87" s="157"/>
      <c r="AE87" s="157">
        <f>U87*V87+W87*X87+Y87*Z87+AA87*AB87</f>
        <v>0</v>
      </c>
      <c r="AF87" s="157"/>
      <c r="AG87" s="190"/>
      <c r="AH87" s="157"/>
      <c r="AI87" s="157"/>
      <c r="AJ87" s="157"/>
      <c r="AK87" s="157"/>
      <c r="AL87" s="157"/>
      <c r="AM87" s="157"/>
      <c r="AN87" s="157"/>
      <c r="AO87" s="157"/>
      <c r="AP87" s="157"/>
      <c r="AQ87" s="157"/>
      <c r="AR87" s="157">
        <f>AH87*AI87+AJ87*AK87+AL87*AM87+AN87*AO87</f>
        <v>0</v>
      </c>
      <c r="AS87" s="157"/>
      <c r="AT87" s="220"/>
      <c r="AU87" s="157"/>
      <c r="AV87" s="157"/>
      <c r="AW87" s="157"/>
      <c r="AX87" s="157"/>
      <c r="AY87" s="157"/>
      <c r="AZ87" s="157"/>
      <c r="BA87" s="157"/>
      <c r="BB87" s="157"/>
      <c r="BC87" s="157"/>
      <c r="BD87" s="157"/>
      <c r="BE87" s="157">
        <f>AU87*AV87+AW87*AX87+AY87*AZ87+BA87*BB87</f>
        <v>0</v>
      </c>
      <c r="BF87" s="157"/>
      <c r="BG87" s="220"/>
      <c r="BH87" s="157"/>
      <c r="BI87" s="157"/>
      <c r="BJ87" s="157"/>
      <c r="BK87" s="157"/>
      <c r="BL87" s="157"/>
      <c r="BM87" s="157"/>
      <c r="BN87" s="157"/>
      <c r="BO87" s="157"/>
      <c r="BP87" s="157"/>
      <c r="BQ87" s="157"/>
      <c r="BR87" s="157">
        <f>BH87*BI87+BJ87*BK87+BL87*BM87+BN87*BO87</f>
        <v>0</v>
      </c>
      <c r="BS87" s="157"/>
      <c r="BT87" s="220"/>
      <c r="BU87" s="157"/>
      <c r="BV87" s="157"/>
      <c r="BW87" s="157"/>
      <c r="BX87" s="157"/>
      <c r="BY87" s="157"/>
      <c r="BZ87" s="157"/>
      <c r="CA87" s="157"/>
      <c r="CB87" s="157"/>
      <c r="CC87" s="157"/>
      <c r="CD87" s="157"/>
      <c r="CE87" s="157">
        <f>BU87*BV87+BW87*BX87+BY87*BZ87+CA87*CB87</f>
        <v>0</v>
      </c>
      <c r="CF87" s="157"/>
      <c r="CG87" s="220"/>
      <c r="CH87" s="157"/>
      <c r="CI87" s="157"/>
      <c r="CJ87" s="157"/>
      <c r="CK87" s="157"/>
      <c r="CL87" s="157"/>
      <c r="CM87" s="157"/>
      <c r="CN87" s="157"/>
      <c r="CO87" s="157"/>
      <c r="CP87" s="157"/>
      <c r="CQ87" s="157"/>
      <c r="CR87" s="157">
        <f>CH87*CI87+CJ87*CK87+CL87*CM87+CN87*CO87</f>
        <v>0</v>
      </c>
      <c r="CS87" s="157"/>
      <c r="CT87" s="191"/>
      <c r="CU87" s="157"/>
      <c r="CV87" s="157"/>
      <c r="CW87" s="157"/>
      <c r="CX87" s="157"/>
      <c r="CY87" s="157"/>
      <c r="CZ87" s="157"/>
      <c r="DA87" s="157"/>
      <c r="DB87" s="157"/>
      <c r="DC87" s="157"/>
      <c r="DD87" s="157"/>
      <c r="DE87" s="157">
        <f>CU87*CV87+CW87*CX87+CY87*CZ87+DA87*DB87</f>
        <v>0</v>
      </c>
      <c r="DF87" s="157"/>
      <c r="DG87" s="220"/>
      <c r="DH87" s="157"/>
      <c r="DI87" s="157"/>
      <c r="DJ87" s="157"/>
      <c r="DK87" s="157"/>
      <c r="DL87" s="157"/>
      <c r="DM87" s="157"/>
      <c r="DN87" s="157"/>
      <c r="DO87" s="157"/>
      <c r="DP87" s="157"/>
      <c r="DQ87" s="157"/>
      <c r="DR87" s="157">
        <f>DH87*DI87+DJ87*DK87+DL87*DM87+DN87*DO87</f>
        <v>0</v>
      </c>
      <c r="DS87" s="157"/>
      <c r="DT87" s="220"/>
      <c r="DU87" s="157"/>
      <c r="DV87" s="157"/>
      <c r="DW87" s="157"/>
      <c r="DX87" s="157"/>
      <c r="DY87" s="157"/>
      <c r="DZ87" s="157"/>
      <c r="EA87" s="157"/>
      <c r="EB87" s="157"/>
      <c r="EC87" s="157"/>
      <c r="ED87" s="157"/>
      <c r="EE87" s="157">
        <f>DU87*DV87+DW87*DX87+DY87*DZ87+EA87*EB87</f>
        <v>0</v>
      </c>
      <c r="EF87" s="157"/>
      <c r="EG87" s="220"/>
      <c r="EH87" s="157"/>
      <c r="EI87" s="157"/>
      <c r="EJ87" s="157"/>
      <c r="EK87" s="157"/>
      <c r="EL87" s="157"/>
      <c r="EM87" s="157"/>
      <c r="EN87" s="157"/>
      <c r="EO87" s="157"/>
      <c r="EP87" s="157"/>
      <c r="EQ87" s="157"/>
      <c r="ER87" s="157">
        <f>EH87*EI87+EJ87*EK87+EL87*EM87+EN87*EO87</f>
        <v>0</v>
      </c>
      <c r="ES87" s="157"/>
      <c r="ET87" s="220"/>
      <c r="EU87" s="157"/>
      <c r="EV87" s="157"/>
      <c r="EW87" s="157"/>
      <c r="EX87" s="157"/>
      <c r="EY87" s="157"/>
      <c r="EZ87" s="157"/>
      <c r="FA87" s="157"/>
      <c r="FB87" s="157"/>
      <c r="FC87" s="157"/>
      <c r="FD87" s="157"/>
      <c r="FE87" s="157">
        <f>EU87*EV87+EW87*EX87+EY87*EZ87+FA87*FB87</f>
        <v>0</v>
      </c>
      <c r="FF87" s="157"/>
      <c r="FG87" s="220"/>
      <c r="FH87" s="157"/>
      <c r="FI87" s="157"/>
      <c r="FJ87" s="157"/>
      <c r="FK87" s="157"/>
      <c r="FL87" s="157"/>
      <c r="FM87" s="157"/>
      <c r="FN87" s="157"/>
      <c r="FO87" s="157"/>
      <c r="FP87" s="157"/>
      <c r="FQ87" s="157"/>
      <c r="FR87" s="157">
        <f>FH87*FI87+FJ87*FK87+FL87*FM87+FN87*FO87</f>
        <v>0</v>
      </c>
      <c r="FS87" s="157"/>
    </row>
    <row r="88" ht="18.75" customHeight="1">
      <c r="A88" s="184"/>
      <c r="B88" s="34"/>
      <c r="C88" s="8"/>
      <c r="D88" s="34"/>
      <c r="E88" s="34"/>
      <c r="F88" s="6"/>
      <c r="G88" s="7"/>
      <c r="H88" s="8"/>
      <c r="I88" s="34"/>
      <c r="J88" s="8"/>
      <c r="K88" s="243"/>
      <c r="L88" s="249"/>
      <c r="M88" s="8"/>
      <c r="N88" s="8"/>
      <c r="O88" s="6"/>
      <c r="P88" s="34"/>
      <c r="Q88" s="8"/>
      <c r="R88" s="8"/>
      <c r="S88" s="184"/>
      <c r="T88" s="184"/>
      <c r="U88" s="34"/>
      <c r="V88" s="34"/>
      <c r="W88" s="34"/>
      <c r="X88" s="34"/>
      <c r="Y88" s="34"/>
      <c r="Z88" s="34"/>
      <c r="AA88" s="34"/>
      <c r="AB88" s="34"/>
      <c r="AC88" s="34"/>
      <c r="AD88" s="34"/>
      <c r="AE88" s="34"/>
      <c r="AF88" s="34"/>
      <c r="AG88" s="190"/>
      <c r="AH88" s="34"/>
      <c r="AI88" s="34"/>
      <c r="AJ88" s="34"/>
      <c r="AK88" s="34"/>
      <c r="AL88" s="34"/>
      <c r="AM88" s="34"/>
      <c r="AN88" s="34"/>
      <c r="AO88" s="34"/>
      <c r="AP88" s="34"/>
      <c r="AQ88" s="34"/>
      <c r="AR88" s="34"/>
      <c r="AS88" s="34"/>
      <c r="AT88" s="220"/>
      <c r="AU88" s="34"/>
      <c r="AV88" s="34"/>
      <c r="AW88" s="34"/>
      <c r="AX88" s="34"/>
      <c r="AY88" s="34"/>
      <c r="AZ88" s="34"/>
      <c r="BA88" s="34"/>
      <c r="BB88" s="34"/>
      <c r="BC88" s="34"/>
      <c r="BD88" s="34"/>
      <c r="BE88" s="34"/>
      <c r="BF88" s="34"/>
      <c r="BG88" s="220"/>
      <c r="BH88" s="34"/>
      <c r="BI88" s="34"/>
      <c r="BJ88" s="34"/>
      <c r="BK88" s="34"/>
      <c r="BL88" s="34"/>
      <c r="BM88" s="34"/>
      <c r="BN88" s="34"/>
      <c r="BO88" s="34"/>
      <c r="BP88" s="34"/>
      <c r="BQ88" s="34"/>
      <c r="BR88" s="34"/>
      <c r="BS88" s="34"/>
      <c r="BT88" s="220"/>
      <c r="BU88" s="34"/>
      <c r="BV88" s="34"/>
      <c r="BW88" s="34"/>
      <c r="BX88" s="34"/>
      <c r="BY88" s="34"/>
      <c r="BZ88" s="34"/>
      <c r="CA88" s="34"/>
      <c r="CB88" s="34"/>
      <c r="CC88" s="34"/>
      <c r="CD88" s="34"/>
      <c r="CE88" s="34"/>
      <c r="CF88" s="34"/>
      <c r="CG88" s="220"/>
      <c r="CH88" s="34"/>
      <c r="CI88" s="34"/>
      <c r="CJ88" s="34"/>
      <c r="CK88" s="34"/>
      <c r="CL88" s="34"/>
      <c r="CM88" s="34"/>
      <c r="CN88" s="34"/>
      <c r="CO88" s="34"/>
      <c r="CP88" s="34"/>
      <c r="CQ88" s="34"/>
      <c r="CR88" s="34"/>
      <c r="CS88" s="34"/>
      <c r="CT88" s="191"/>
      <c r="CU88" s="34"/>
      <c r="CV88" s="34"/>
      <c r="CW88" s="34"/>
      <c r="CX88" s="34"/>
      <c r="CY88" s="34"/>
      <c r="CZ88" s="34"/>
      <c r="DA88" s="34"/>
      <c r="DB88" s="34"/>
      <c r="DC88" s="34"/>
      <c r="DD88" s="34"/>
      <c r="DE88" s="34"/>
      <c r="DF88" s="34"/>
      <c r="DG88" s="220"/>
      <c r="DH88" s="34"/>
      <c r="DI88" s="34"/>
      <c r="DJ88" s="34"/>
      <c r="DK88" s="34"/>
      <c r="DL88" s="34"/>
      <c r="DM88" s="34"/>
      <c r="DN88" s="34"/>
      <c r="DO88" s="34"/>
      <c r="DP88" s="34"/>
      <c r="DQ88" s="34"/>
      <c r="DR88" s="34"/>
      <c r="DS88" s="34"/>
      <c r="DT88" s="220"/>
      <c r="DU88" s="34"/>
      <c r="DV88" s="34"/>
      <c r="DW88" s="34"/>
      <c r="DX88" s="34"/>
      <c r="DY88" s="34"/>
      <c r="DZ88" s="34"/>
      <c r="EA88" s="34"/>
      <c r="EB88" s="34"/>
      <c r="EC88" s="34"/>
      <c r="ED88" s="34"/>
      <c r="EE88" s="34"/>
      <c r="EF88" s="34"/>
      <c r="EG88" s="220"/>
      <c r="EH88" s="34"/>
      <c r="EI88" s="34"/>
      <c r="EJ88" s="34"/>
      <c r="EK88" s="34"/>
      <c r="EL88" s="34"/>
      <c r="EM88" s="34"/>
      <c r="EN88" s="34"/>
      <c r="EO88" s="34"/>
      <c r="EP88" s="34"/>
      <c r="EQ88" s="34"/>
      <c r="ER88" s="34"/>
      <c r="ES88" s="34"/>
      <c r="ET88" s="220"/>
      <c r="EU88" s="34"/>
      <c r="EV88" s="34"/>
      <c r="EW88" s="34"/>
      <c r="EX88" s="34"/>
      <c r="EY88" s="34"/>
      <c r="EZ88" s="34"/>
      <c r="FA88" s="34"/>
      <c r="FB88" s="34"/>
      <c r="FC88" s="34"/>
      <c r="FD88" s="34"/>
      <c r="FE88" s="34"/>
      <c r="FF88" s="34"/>
      <c r="FG88" s="220"/>
      <c r="FH88" s="34"/>
      <c r="FI88" s="34"/>
      <c r="FJ88" s="34"/>
      <c r="FK88" s="34"/>
      <c r="FL88" s="34"/>
      <c r="FM88" s="34"/>
      <c r="FN88" s="34"/>
      <c r="FO88" s="34"/>
      <c r="FP88" s="34"/>
      <c r="FQ88" s="34"/>
      <c r="FR88" s="34"/>
      <c r="FS88" s="34"/>
    </row>
    <row r="89" ht="7.5" customHeight="1">
      <c r="A89" s="184"/>
      <c r="B89" s="232"/>
      <c r="C89" s="232"/>
      <c r="D89" s="232"/>
      <c r="E89" s="232"/>
      <c r="F89" s="232"/>
      <c r="G89" s="232"/>
      <c r="H89" s="232"/>
      <c r="I89" s="232"/>
      <c r="J89" s="232"/>
      <c r="K89" s="232"/>
      <c r="L89" s="232"/>
      <c r="M89" s="232"/>
      <c r="N89" s="232"/>
      <c r="O89" s="232"/>
      <c r="P89" s="232"/>
      <c r="Q89" s="232"/>
      <c r="R89" s="232"/>
      <c r="S89" s="184"/>
      <c r="T89" s="184"/>
      <c r="U89" s="184"/>
      <c r="V89" s="184"/>
      <c r="W89" s="184"/>
      <c r="X89" s="184"/>
      <c r="Y89" s="184"/>
      <c r="Z89" s="184"/>
      <c r="AA89" s="184"/>
      <c r="AB89" s="184"/>
      <c r="AC89" s="184"/>
      <c r="AD89" s="184"/>
      <c r="AE89" s="184"/>
      <c r="AF89" s="184"/>
      <c r="AG89" s="184"/>
      <c r="AH89" s="184"/>
      <c r="AI89" s="184"/>
      <c r="AJ89" s="184"/>
      <c r="AK89" s="184"/>
      <c r="AL89" s="184"/>
      <c r="AM89" s="184"/>
      <c r="AN89" s="184"/>
      <c r="AO89" s="184"/>
      <c r="AP89" s="184"/>
      <c r="AQ89" s="184"/>
      <c r="AR89" s="184"/>
      <c r="AS89" s="184"/>
      <c r="AT89" s="233"/>
      <c r="AU89" s="184"/>
      <c r="AV89" s="184"/>
      <c r="AW89" s="184"/>
      <c r="AX89" s="184"/>
      <c r="AY89" s="184"/>
      <c r="AZ89" s="184"/>
      <c r="BA89" s="184"/>
      <c r="BB89" s="184"/>
      <c r="BC89" s="184"/>
      <c r="BD89" s="184"/>
      <c r="BE89" s="184"/>
      <c r="BF89" s="184"/>
      <c r="BG89" s="233"/>
      <c r="BH89" s="184"/>
      <c r="BI89" s="184"/>
      <c r="BJ89" s="184"/>
      <c r="BK89" s="184"/>
      <c r="BL89" s="184"/>
      <c r="BM89" s="184"/>
      <c r="BN89" s="184"/>
      <c r="BO89" s="184"/>
      <c r="BP89" s="184"/>
      <c r="BQ89" s="184"/>
      <c r="BR89" s="184"/>
      <c r="BS89" s="184"/>
      <c r="BT89" s="233"/>
      <c r="BU89" s="184"/>
      <c r="BV89" s="184"/>
      <c r="BW89" s="184"/>
      <c r="BX89" s="184"/>
      <c r="BY89" s="184"/>
      <c r="BZ89" s="184"/>
      <c r="CA89" s="184"/>
      <c r="CB89" s="184"/>
      <c r="CC89" s="184"/>
      <c r="CD89" s="184"/>
      <c r="CE89" s="184"/>
      <c r="CF89" s="184"/>
      <c r="CG89" s="233"/>
      <c r="CH89" s="184"/>
      <c r="CI89" s="184"/>
      <c r="CJ89" s="184"/>
      <c r="CK89" s="184"/>
      <c r="CL89" s="184"/>
      <c r="CM89" s="184"/>
      <c r="CN89" s="184"/>
      <c r="CO89" s="184"/>
      <c r="CP89" s="184"/>
      <c r="CQ89" s="184"/>
      <c r="CR89" s="184"/>
      <c r="CS89" s="184"/>
      <c r="CT89" s="200"/>
      <c r="CU89" s="184"/>
      <c r="CV89" s="184"/>
      <c r="CW89" s="184"/>
      <c r="CX89" s="184"/>
      <c r="CY89" s="184"/>
      <c r="CZ89" s="184"/>
      <c r="DA89" s="184"/>
      <c r="DB89" s="184"/>
      <c r="DC89" s="184"/>
      <c r="DD89" s="184"/>
      <c r="DE89" s="184"/>
      <c r="DF89" s="184"/>
      <c r="DG89" s="233"/>
      <c r="DH89" s="184"/>
      <c r="DI89" s="184"/>
      <c r="DJ89" s="184"/>
      <c r="DK89" s="184"/>
      <c r="DL89" s="184"/>
      <c r="DM89" s="184"/>
      <c r="DN89" s="184"/>
      <c r="DO89" s="184"/>
      <c r="DP89" s="184"/>
      <c r="DQ89" s="184"/>
      <c r="DR89" s="184"/>
      <c r="DS89" s="184"/>
      <c r="DT89" s="233"/>
      <c r="DU89" s="184"/>
      <c r="DV89" s="184"/>
      <c r="DW89" s="184"/>
      <c r="DX89" s="184"/>
      <c r="DY89" s="184"/>
      <c r="DZ89" s="184"/>
      <c r="EA89" s="184"/>
      <c r="EB89" s="184"/>
      <c r="EC89" s="184"/>
      <c r="ED89" s="184"/>
      <c r="EE89" s="184"/>
      <c r="EF89" s="184"/>
      <c r="EG89" s="233"/>
      <c r="EH89" s="184"/>
      <c r="EI89" s="184"/>
      <c r="EJ89" s="184"/>
      <c r="EK89" s="184"/>
      <c r="EL89" s="184"/>
      <c r="EM89" s="184"/>
      <c r="EN89" s="184"/>
      <c r="EO89" s="184"/>
      <c r="EP89" s="184"/>
      <c r="EQ89" s="184"/>
      <c r="ER89" s="184"/>
      <c r="ES89" s="184"/>
      <c r="ET89" s="233"/>
      <c r="EU89" s="184"/>
      <c r="EV89" s="184"/>
      <c r="EW89" s="184"/>
      <c r="EX89" s="184"/>
      <c r="EY89" s="184"/>
      <c r="EZ89" s="184"/>
      <c r="FA89" s="184"/>
      <c r="FB89" s="184"/>
      <c r="FC89" s="184"/>
      <c r="FD89" s="184"/>
      <c r="FE89" s="184"/>
      <c r="FF89" s="184"/>
      <c r="FG89" s="233"/>
      <c r="FH89" s="184"/>
      <c r="FI89" s="184"/>
      <c r="FJ89" s="184"/>
      <c r="FK89" s="184"/>
      <c r="FL89" s="184"/>
      <c r="FM89" s="184"/>
      <c r="FN89" s="184"/>
      <c r="FO89" s="184"/>
      <c r="FP89" s="184"/>
      <c r="FQ89" s="184"/>
      <c r="FR89" s="184"/>
      <c r="FS89" s="184"/>
    </row>
    <row r="90" ht="30.0" customHeight="1">
      <c r="A90" s="184"/>
      <c r="B90" s="193" t="s">
        <v>44</v>
      </c>
      <c r="C90" s="68"/>
      <c r="D90" s="68"/>
      <c r="E90" s="68"/>
      <c r="F90" s="68"/>
      <c r="G90" s="68"/>
      <c r="H90" s="68"/>
      <c r="I90" s="68"/>
      <c r="J90" s="68"/>
      <c r="K90" s="68"/>
      <c r="L90" s="68"/>
      <c r="M90" s="68"/>
      <c r="N90" s="68"/>
      <c r="O90" s="68"/>
      <c r="P90" s="68"/>
      <c r="Q90" s="68"/>
      <c r="R90" s="44"/>
      <c r="S90" s="184"/>
      <c r="T90" s="184"/>
      <c r="U90" s="194" t="str">
        <f>U69</f>
        <v>WEEK 1</v>
      </c>
      <c r="V90" s="68"/>
      <c r="W90" s="68"/>
      <c r="X90" s="68"/>
      <c r="Y90" s="68"/>
      <c r="Z90" s="68"/>
      <c r="AA90" s="68"/>
      <c r="AB90" s="68"/>
      <c r="AC90" s="68"/>
      <c r="AD90" s="68"/>
      <c r="AE90" s="68"/>
      <c r="AF90" s="44"/>
      <c r="AG90" s="190"/>
      <c r="AH90" s="194" t="str">
        <f>AH69</f>
        <v>WEEK 2</v>
      </c>
      <c r="AI90" s="68"/>
      <c r="AJ90" s="68"/>
      <c r="AK90" s="68"/>
      <c r="AL90" s="68"/>
      <c r="AM90" s="68"/>
      <c r="AN90" s="68"/>
      <c r="AO90" s="68"/>
      <c r="AP90" s="68"/>
      <c r="AQ90" s="68"/>
      <c r="AR90" s="68"/>
      <c r="AS90" s="44"/>
      <c r="AT90" s="199"/>
      <c r="AU90" s="194" t="str">
        <f>AU69</f>
        <v>WEEK 3</v>
      </c>
      <c r="AV90" s="68"/>
      <c r="AW90" s="68"/>
      <c r="AX90" s="68"/>
      <c r="AY90" s="68"/>
      <c r="AZ90" s="68"/>
      <c r="BA90" s="68"/>
      <c r="BB90" s="68"/>
      <c r="BC90" s="68"/>
      <c r="BD90" s="68"/>
      <c r="BE90" s="68"/>
      <c r="BF90" s="44"/>
      <c r="BG90" s="199"/>
      <c r="BH90" s="194" t="str">
        <f>BH69</f>
        <v>WEEK 4</v>
      </c>
      <c r="BI90" s="68"/>
      <c r="BJ90" s="68"/>
      <c r="BK90" s="68"/>
      <c r="BL90" s="68"/>
      <c r="BM90" s="68"/>
      <c r="BN90" s="68"/>
      <c r="BO90" s="68"/>
      <c r="BP90" s="68"/>
      <c r="BQ90" s="68"/>
      <c r="BR90" s="68"/>
      <c r="BS90" s="44"/>
      <c r="BT90" s="199"/>
      <c r="BU90" s="194" t="str">
        <f>BU69</f>
        <v>WEEK 5</v>
      </c>
      <c r="BV90" s="68"/>
      <c r="BW90" s="68"/>
      <c r="BX90" s="68"/>
      <c r="BY90" s="68"/>
      <c r="BZ90" s="68"/>
      <c r="CA90" s="68"/>
      <c r="CB90" s="68"/>
      <c r="CC90" s="68"/>
      <c r="CD90" s="68"/>
      <c r="CE90" s="68"/>
      <c r="CF90" s="44"/>
      <c r="CG90" s="199"/>
      <c r="CH90" s="194" t="str">
        <f>CH69</f>
        <v>WEEK 6</v>
      </c>
      <c r="CI90" s="68"/>
      <c r="CJ90" s="68"/>
      <c r="CK90" s="68"/>
      <c r="CL90" s="68"/>
      <c r="CM90" s="68"/>
      <c r="CN90" s="68"/>
      <c r="CO90" s="68"/>
      <c r="CP90" s="68"/>
      <c r="CQ90" s="68"/>
      <c r="CR90" s="68"/>
      <c r="CS90" s="44"/>
      <c r="CT90" s="200"/>
      <c r="CU90" s="194" t="str">
        <f>CU69</f>
        <v>WEEK 7</v>
      </c>
      <c r="CV90" s="68"/>
      <c r="CW90" s="68"/>
      <c r="CX90" s="68"/>
      <c r="CY90" s="68"/>
      <c r="CZ90" s="68"/>
      <c r="DA90" s="68"/>
      <c r="DB90" s="68"/>
      <c r="DC90" s="68"/>
      <c r="DD90" s="68"/>
      <c r="DE90" s="68"/>
      <c r="DF90" s="44"/>
      <c r="DG90" s="199"/>
      <c r="DH90" s="194" t="str">
        <f>DH69</f>
        <v>WEEK 8</v>
      </c>
      <c r="DI90" s="68"/>
      <c r="DJ90" s="68"/>
      <c r="DK90" s="68"/>
      <c r="DL90" s="68"/>
      <c r="DM90" s="68"/>
      <c r="DN90" s="68"/>
      <c r="DO90" s="68"/>
      <c r="DP90" s="68"/>
      <c r="DQ90" s="68"/>
      <c r="DR90" s="68"/>
      <c r="DS90" s="44"/>
      <c r="DT90" s="199"/>
      <c r="DU90" s="194" t="str">
        <f>DU69</f>
        <v>WEEK 9</v>
      </c>
      <c r="DV90" s="68"/>
      <c r="DW90" s="68"/>
      <c r="DX90" s="68"/>
      <c r="DY90" s="68"/>
      <c r="DZ90" s="68"/>
      <c r="EA90" s="68"/>
      <c r="EB90" s="68"/>
      <c r="EC90" s="68"/>
      <c r="ED90" s="68"/>
      <c r="EE90" s="68"/>
      <c r="EF90" s="44"/>
      <c r="EG90" s="199"/>
      <c r="EH90" s="194" t="str">
        <f>EH69</f>
        <v>WEEK 10</v>
      </c>
      <c r="EI90" s="68"/>
      <c r="EJ90" s="68"/>
      <c r="EK90" s="68"/>
      <c r="EL90" s="68"/>
      <c r="EM90" s="68"/>
      <c r="EN90" s="68"/>
      <c r="EO90" s="68"/>
      <c r="EP90" s="68"/>
      <c r="EQ90" s="68"/>
      <c r="ER90" s="68"/>
      <c r="ES90" s="44"/>
      <c r="ET90" s="199"/>
      <c r="EU90" s="194" t="str">
        <f>EU69</f>
        <v>WEEK 11</v>
      </c>
      <c r="EV90" s="68"/>
      <c r="EW90" s="68"/>
      <c r="EX90" s="68"/>
      <c r="EY90" s="68"/>
      <c r="EZ90" s="68"/>
      <c r="FA90" s="68"/>
      <c r="FB90" s="68"/>
      <c r="FC90" s="68"/>
      <c r="FD90" s="68"/>
      <c r="FE90" s="68"/>
      <c r="FF90" s="44"/>
      <c r="FG90" s="199"/>
      <c r="FH90" s="194" t="str">
        <f>FH69</f>
        <v>WEEK 12</v>
      </c>
      <c r="FI90" s="68"/>
      <c r="FJ90" s="68"/>
      <c r="FK90" s="68"/>
      <c r="FL90" s="68"/>
      <c r="FM90" s="68"/>
      <c r="FN90" s="68"/>
      <c r="FO90" s="68"/>
      <c r="FP90" s="68"/>
      <c r="FQ90" s="68"/>
      <c r="FR90" s="68"/>
      <c r="FS90" s="44"/>
    </row>
    <row r="91" ht="7.5" customHeight="1">
      <c r="A91" s="184"/>
      <c r="B91" s="198"/>
      <c r="C91" s="198"/>
      <c r="D91" s="198"/>
      <c r="E91" s="198"/>
      <c r="F91" s="198"/>
      <c r="G91" s="198"/>
      <c r="H91" s="198"/>
      <c r="I91" s="198"/>
      <c r="J91" s="198"/>
      <c r="K91" s="198"/>
      <c r="L91" s="198"/>
      <c r="M91" s="198"/>
      <c r="N91" s="198"/>
      <c r="O91" s="198"/>
      <c r="P91" s="198"/>
      <c r="Q91" s="198"/>
      <c r="R91" s="198"/>
      <c r="S91" s="184"/>
      <c r="T91" s="184"/>
      <c r="U91" s="192"/>
      <c r="V91" s="192"/>
      <c r="W91" s="192"/>
      <c r="X91" s="192"/>
      <c r="Y91" s="192"/>
      <c r="Z91" s="192"/>
      <c r="AA91" s="192"/>
      <c r="AB91" s="192"/>
      <c r="AC91" s="192"/>
      <c r="AD91" s="192"/>
      <c r="AE91" s="192"/>
      <c r="AF91" s="192"/>
      <c r="AG91" s="184"/>
      <c r="AH91" s="192"/>
      <c r="AI91" s="192"/>
      <c r="AJ91" s="192"/>
      <c r="AK91" s="192"/>
      <c r="AL91" s="192"/>
      <c r="AM91" s="192"/>
      <c r="AN91" s="192"/>
      <c r="AO91" s="192"/>
      <c r="AP91" s="192"/>
      <c r="AQ91" s="192"/>
      <c r="AR91" s="192"/>
      <c r="AS91" s="192"/>
      <c r="AT91" s="199"/>
      <c r="AU91" s="192"/>
      <c r="AV91" s="192"/>
      <c r="AW91" s="192"/>
      <c r="AX91" s="192"/>
      <c r="AY91" s="192"/>
      <c r="AZ91" s="192"/>
      <c r="BA91" s="192"/>
      <c r="BB91" s="192"/>
      <c r="BC91" s="192"/>
      <c r="BD91" s="192"/>
      <c r="BE91" s="192"/>
      <c r="BF91" s="192"/>
      <c r="BG91" s="199"/>
      <c r="BH91" s="192"/>
      <c r="BI91" s="192"/>
      <c r="BJ91" s="192"/>
      <c r="BK91" s="192"/>
      <c r="BL91" s="192"/>
      <c r="BM91" s="192"/>
      <c r="BN91" s="192"/>
      <c r="BO91" s="192"/>
      <c r="BP91" s="192"/>
      <c r="BQ91" s="192"/>
      <c r="BR91" s="192"/>
      <c r="BS91" s="192"/>
      <c r="BT91" s="199"/>
      <c r="BU91" s="192"/>
      <c r="BV91" s="192"/>
      <c r="BW91" s="192"/>
      <c r="BX91" s="192"/>
      <c r="BY91" s="192"/>
      <c r="BZ91" s="192"/>
      <c r="CA91" s="192"/>
      <c r="CB91" s="192"/>
      <c r="CC91" s="192"/>
      <c r="CD91" s="192"/>
      <c r="CE91" s="192"/>
      <c r="CF91" s="192"/>
      <c r="CG91" s="199"/>
      <c r="CH91" s="192"/>
      <c r="CI91" s="192"/>
      <c r="CJ91" s="192"/>
      <c r="CK91" s="192"/>
      <c r="CL91" s="192"/>
      <c r="CM91" s="192"/>
      <c r="CN91" s="192"/>
      <c r="CO91" s="192"/>
      <c r="CP91" s="192"/>
      <c r="CQ91" s="192"/>
      <c r="CR91" s="192"/>
      <c r="CS91" s="192"/>
      <c r="CT91" s="200"/>
      <c r="CU91" s="192"/>
      <c r="CV91" s="192"/>
      <c r="CW91" s="192"/>
      <c r="CX91" s="192"/>
      <c r="CY91" s="192"/>
      <c r="CZ91" s="192"/>
      <c r="DA91" s="192"/>
      <c r="DB91" s="192"/>
      <c r="DC91" s="192"/>
      <c r="DD91" s="192"/>
      <c r="DE91" s="192"/>
      <c r="DF91" s="192"/>
      <c r="DG91" s="199"/>
      <c r="DH91" s="192"/>
      <c r="DI91" s="192"/>
      <c r="DJ91" s="192"/>
      <c r="DK91" s="192"/>
      <c r="DL91" s="192"/>
      <c r="DM91" s="192"/>
      <c r="DN91" s="192"/>
      <c r="DO91" s="192"/>
      <c r="DP91" s="192"/>
      <c r="DQ91" s="192"/>
      <c r="DR91" s="192"/>
      <c r="DS91" s="192"/>
      <c r="DT91" s="199"/>
      <c r="DU91" s="192"/>
      <c r="DV91" s="192"/>
      <c r="DW91" s="192"/>
      <c r="DX91" s="192"/>
      <c r="DY91" s="192"/>
      <c r="DZ91" s="192"/>
      <c r="EA91" s="192"/>
      <c r="EB91" s="192"/>
      <c r="EC91" s="192"/>
      <c r="ED91" s="192"/>
      <c r="EE91" s="192"/>
      <c r="EF91" s="192"/>
      <c r="EG91" s="199"/>
      <c r="EH91" s="192"/>
      <c r="EI91" s="192"/>
      <c r="EJ91" s="192"/>
      <c r="EK91" s="192"/>
      <c r="EL91" s="192"/>
      <c r="EM91" s="192"/>
      <c r="EN91" s="192"/>
      <c r="EO91" s="192"/>
      <c r="EP91" s="192"/>
      <c r="EQ91" s="192"/>
      <c r="ER91" s="192"/>
      <c r="ES91" s="192"/>
      <c r="ET91" s="199"/>
      <c r="EU91" s="192"/>
      <c r="EV91" s="192"/>
      <c r="EW91" s="192"/>
      <c r="EX91" s="192"/>
      <c r="EY91" s="192"/>
      <c r="EZ91" s="192"/>
      <c r="FA91" s="192"/>
      <c r="FB91" s="192"/>
      <c r="FC91" s="192"/>
      <c r="FD91" s="192"/>
      <c r="FE91" s="192"/>
      <c r="FF91" s="192"/>
      <c r="FG91" s="199"/>
      <c r="FH91" s="192"/>
      <c r="FI91" s="192"/>
      <c r="FJ91" s="192"/>
      <c r="FK91" s="192"/>
      <c r="FL91" s="192"/>
      <c r="FM91" s="192"/>
      <c r="FN91" s="192"/>
      <c r="FO91" s="192"/>
      <c r="FP91" s="192"/>
      <c r="FQ91" s="192"/>
      <c r="FR91" s="192"/>
      <c r="FS91" s="192"/>
    </row>
    <row r="92" ht="18.75" customHeight="1">
      <c r="A92" s="184"/>
      <c r="B92" s="201" t="s">
        <v>168</v>
      </c>
      <c r="C92" s="202" t="s">
        <v>169</v>
      </c>
      <c r="D92" s="203" t="s">
        <v>170</v>
      </c>
      <c r="E92" s="3"/>
      <c r="F92" s="204" t="s">
        <v>171</v>
      </c>
      <c r="G92" s="2"/>
      <c r="H92" s="3"/>
      <c r="I92" s="201" t="s">
        <v>172</v>
      </c>
      <c r="J92" s="201" t="s">
        <v>173</v>
      </c>
      <c r="K92" s="201" t="s">
        <v>174</v>
      </c>
      <c r="L92" s="201" t="s">
        <v>175</v>
      </c>
      <c r="M92" s="204" t="s">
        <v>176</v>
      </c>
      <c r="N92" s="2"/>
      <c r="O92" s="2"/>
      <c r="P92" s="3"/>
      <c r="Q92" s="201" t="s">
        <v>38</v>
      </c>
      <c r="R92" s="201" t="s">
        <v>177</v>
      </c>
      <c r="S92" s="184"/>
      <c r="T92" s="184"/>
      <c r="U92" s="194" t="s">
        <v>178</v>
      </c>
      <c r="V92" s="44"/>
      <c r="W92" s="194" t="s">
        <v>179</v>
      </c>
      <c r="X92" s="44"/>
      <c r="Y92" s="194" t="s">
        <v>180</v>
      </c>
      <c r="Z92" s="44"/>
      <c r="AA92" s="194" t="s">
        <v>181</v>
      </c>
      <c r="AB92" s="44"/>
      <c r="AC92" s="194" t="s">
        <v>182</v>
      </c>
      <c r="AD92" s="44"/>
      <c r="AE92" s="205" t="s">
        <v>183</v>
      </c>
      <c r="AF92" s="153" t="s">
        <v>173</v>
      </c>
      <c r="AG92" s="190"/>
      <c r="AH92" s="194" t="s">
        <v>178</v>
      </c>
      <c r="AI92" s="44"/>
      <c r="AJ92" s="194" t="s">
        <v>179</v>
      </c>
      <c r="AK92" s="44"/>
      <c r="AL92" s="194" t="s">
        <v>180</v>
      </c>
      <c r="AM92" s="44"/>
      <c r="AN92" s="194" t="s">
        <v>181</v>
      </c>
      <c r="AO92" s="44"/>
      <c r="AP92" s="194" t="s">
        <v>182</v>
      </c>
      <c r="AQ92" s="44"/>
      <c r="AR92" s="205" t="s">
        <v>183</v>
      </c>
      <c r="AS92" s="153" t="s">
        <v>173</v>
      </c>
      <c r="AT92" s="199"/>
      <c r="AU92" s="194" t="s">
        <v>178</v>
      </c>
      <c r="AV92" s="44"/>
      <c r="AW92" s="194" t="s">
        <v>179</v>
      </c>
      <c r="AX92" s="44"/>
      <c r="AY92" s="194" t="s">
        <v>180</v>
      </c>
      <c r="AZ92" s="44"/>
      <c r="BA92" s="194" t="s">
        <v>181</v>
      </c>
      <c r="BB92" s="44"/>
      <c r="BC92" s="194" t="s">
        <v>182</v>
      </c>
      <c r="BD92" s="44"/>
      <c r="BE92" s="205" t="s">
        <v>183</v>
      </c>
      <c r="BF92" s="153" t="s">
        <v>173</v>
      </c>
      <c r="BG92" s="199"/>
      <c r="BH92" s="194" t="s">
        <v>178</v>
      </c>
      <c r="BI92" s="44"/>
      <c r="BJ92" s="194" t="s">
        <v>179</v>
      </c>
      <c r="BK92" s="44"/>
      <c r="BL92" s="194" t="s">
        <v>180</v>
      </c>
      <c r="BM92" s="44"/>
      <c r="BN92" s="194" t="s">
        <v>181</v>
      </c>
      <c r="BO92" s="44"/>
      <c r="BP92" s="194" t="s">
        <v>182</v>
      </c>
      <c r="BQ92" s="44"/>
      <c r="BR92" s="205" t="s">
        <v>183</v>
      </c>
      <c r="BS92" s="153" t="s">
        <v>173</v>
      </c>
      <c r="BT92" s="199"/>
      <c r="BU92" s="194" t="s">
        <v>178</v>
      </c>
      <c r="BV92" s="44"/>
      <c r="BW92" s="194" t="s">
        <v>179</v>
      </c>
      <c r="BX92" s="44"/>
      <c r="BY92" s="194" t="s">
        <v>180</v>
      </c>
      <c r="BZ92" s="44"/>
      <c r="CA92" s="194" t="s">
        <v>181</v>
      </c>
      <c r="CB92" s="44"/>
      <c r="CC92" s="194" t="s">
        <v>182</v>
      </c>
      <c r="CD92" s="44"/>
      <c r="CE92" s="205" t="s">
        <v>183</v>
      </c>
      <c r="CF92" s="153" t="s">
        <v>173</v>
      </c>
      <c r="CG92" s="199"/>
      <c r="CH92" s="194" t="s">
        <v>178</v>
      </c>
      <c r="CI92" s="44"/>
      <c r="CJ92" s="194" t="s">
        <v>179</v>
      </c>
      <c r="CK92" s="44"/>
      <c r="CL92" s="194" t="s">
        <v>180</v>
      </c>
      <c r="CM92" s="44"/>
      <c r="CN92" s="194" t="s">
        <v>181</v>
      </c>
      <c r="CO92" s="44"/>
      <c r="CP92" s="194" t="s">
        <v>182</v>
      </c>
      <c r="CQ92" s="44"/>
      <c r="CR92" s="205" t="s">
        <v>183</v>
      </c>
      <c r="CS92" s="153" t="s">
        <v>173</v>
      </c>
      <c r="CT92" s="200"/>
      <c r="CU92" s="194" t="s">
        <v>178</v>
      </c>
      <c r="CV92" s="44"/>
      <c r="CW92" s="194" t="s">
        <v>179</v>
      </c>
      <c r="CX92" s="44"/>
      <c r="CY92" s="194" t="s">
        <v>180</v>
      </c>
      <c r="CZ92" s="44"/>
      <c r="DA92" s="194" t="s">
        <v>181</v>
      </c>
      <c r="DB92" s="44"/>
      <c r="DC92" s="194" t="s">
        <v>182</v>
      </c>
      <c r="DD92" s="44"/>
      <c r="DE92" s="205" t="s">
        <v>183</v>
      </c>
      <c r="DF92" s="153" t="s">
        <v>173</v>
      </c>
      <c r="DG92" s="199"/>
      <c r="DH92" s="194" t="s">
        <v>178</v>
      </c>
      <c r="DI92" s="44"/>
      <c r="DJ92" s="194" t="s">
        <v>179</v>
      </c>
      <c r="DK92" s="44"/>
      <c r="DL92" s="194" t="s">
        <v>180</v>
      </c>
      <c r="DM92" s="44"/>
      <c r="DN92" s="194" t="s">
        <v>181</v>
      </c>
      <c r="DO92" s="44"/>
      <c r="DP92" s="194" t="s">
        <v>182</v>
      </c>
      <c r="DQ92" s="44"/>
      <c r="DR92" s="205" t="s">
        <v>183</v>
      </c>
      <c r="DS92" s="153" t="s">
        <v>173</v>
      </c>
      <c r="DT92" s="199"/>
      <c r="DU92" s="194" t="s">
        <v>178</v>
      </c>
      <c r="DV92" s="44"/>
      <c r="DW92" s="194" t="s">
        <v>179</v>
      </c>
      <c r="DX92" s="44"/>
      <c r="DY92" s="194" t="s">
        <v>180</v>
      </c>
      <c r="DZ92" s="44"/>
      <c r="EA92" s="194" t="s">
        <v>181</v>
      </c>
      <c r="EB92" s="44"/>
      <c r="EC92" s="194" t="s">
        <v>182</v>
      </c>
      <c r="ED92" s="44"/>
      <c r="EE92" s="205" t="s">
        <v>183</v>
      </c>
      <c r="EF92" s="153" t="s">
        <v>173</v>
      </c>
      <c r="EG92" s="199"/>
      <c r="EH92" s="194" t="s">
        <v>178</v>
      </c>
      <c r="EI92" s="44"/>
      <c r="EJ92" s="194" t="s">
        <v>179</v>
      </c>
      <c r="EK92" s="44"/>
      <c r="EL92" s="194" t="s">
        <v>180</v>
      </c>
      <c r="EM92" s="44"/>
      <c r="EN92" s="194" t="s">
        <v>181</v>
      </c>
      <c r="EO92" s="44"/>
      <c r="EP92" s="194" t="s">
        <v>182</v>
      </c>
      <c r="EQ92" s="44"/>
      <c r="ER92" s="205" t="s">
        <v>183</v>
      </c>
      <c r="ES92" s="153" t="s">
        <v>173</v>
      </c>
      <c r="ET92" s="199"/>
      <c r="EU92" s="194" t="s">
        <v>178</v>
      </c>
      <c r="EV92" s="44"/>
      <c r="EW92" s="194" t="s">
        <v>179</v>
      </c>
      <c r="EX92" s="44"/>
      <c r="EY92" s="194" t="s">
        <v>180</v>
      </c>
      <c r="EZ92" s="44"/>
      <c r="FA92" s="194" t="s">
        <v>181</v>
      </c>
      <c r="FB92" s="44"/>
      <c r="FC92" s="194" t="s">
        <v>182</v>
      </c>
      <c r="FD92" s="44"/>
      <c r="FE92" s="205" t="s">
        <v>183</v>
      </c>
      <c r="FF92" s="153" t="s">
        <v>173</v>
      </c>
      <c r="FG92" s="199"/>
      <c r="FH92" s="194" t="s">
        <v>178</v>
      </c>
      <c r="FI92" s="44"/>
      <c r="FJ92" s="194" t="s">
        <v>179</v>
      </c>
      <c r="FK92" s="44"/>
      <c r="FL92" s="194" t="s">
        <v>180</v>
      </c>
      <c r="FM92" s="44"/>
      <c r="FN92" s="194" t="s">
        <v>181</v>
      </c>
      <c r="FO92" s="44"/>
      <c r="FP92" s="194" t="s">
        <v>182</v>
      </c>
      <c r="FQ92" s="44"/>
      <c r="FR92" s="205" t="s">
        <v>183</v>
      </c>
      <c r="FS92" s="153" t="s">
        <v>173</v>
      </c>
    </row>
    <row r="93" ht="18.75" customHeight="1">
      <c r="A93" s="184"/>
      <c r="B93" s="34"/>
      <c r="C93" s="34"/>
      <c r="D93" s="6"/>
      <c r="E93" s="8"/>
      <c r="F93" s="6"/>
      <c r="G93" s="7"/>
      <c r="H93" s="8"/>
      <c r="I93" s="34"/>
      <c r="J93" s="34"/>
      <c r="K93" s="34"/>
      <c r="L93" s="34"/>
      <c r="M93" s="6"/>
      <c r="N93" s="7"/>
      <c r="O93" s="7"/>
      <c r="P93" s="8"/>
      <c r="Q93" s="34"/>
      <c r="R93" s="34"/>
      <c r="S93" s="184"/>
      <c r="T93" s="184"/>
      <c r="U93" s="206" t="s">
        <v>184</v>
      </c>
      <c r="V93" s="206" t="s">
        <v>175</v>
      </c>
      <c r="W93" s="206" t="s">
        <v>184</v>
      </c>
      <c r="X93" s="206" t="s">
        <v>175</v>
      </c>
      <c r="Y93" s="206" t="s">
        <v>184</v>
      </c>
      <c r="Z93" s="206" t="s">
        <v>175</v>
      </c>
      <c r="AA93" s="206" t="s">
        <v>184</v>
      </c>
      <c r="AB93" s="206" t="s">
        <v>175</v>
      </c>
      <c r="AC93" s="206" t="s">
        <v>184</v>
      </c>
      <c r="AD93" s="206" t="s">
        <v>175</v>
      </c>
      <c r="AE93" s="34"/>
      <c r="AF93" s="34"/>
      <c r="AG93" s="190"/>
      <c r="AH93" s="206" t="s">
        <v>184</v>
      </c>
      <c r="AI93" s="206" t="s">
        <v>175</v>
      </c>
      <c r="AJ93" s="206" t="s">
        <v>184</v>
      </c>
      <c r="AK93" s="206" t="s">
        <v>175</v>
      </c>
      <c r="AL93" s="206" t="s">
        <v>184</v>
      </c>
      <c r="AM93" s="206" t="s">
        <v>175</v>
      </c>
      <c r="AN93" s="206" t="s">
        <v>184</v>
      </c>
      <c r="AO93" s="206" t="s">
        <v>175</v>
      </c>
      <c r="AP93" s="206" t="s">
        <v>184</v>
      </c>
      <c r="AQ93" s="206" t="s">
        <v>175</v>
      </c>
      <c r="AR93" s="34"/>
      <c r="AS93" s="34"/>
      <c r="AT93" s="199"/>
      <c r="AU93" s="206" t="s">
        <v>184</v>
      </c>
      <c r="AV93" s="206" t="s">
        <v>175</v>
      </c>
      <c r="AW93" s="206" t="s">
        <v>184</v>
      </c>
      <c r="AX93" s="206" t="s">
        <v>175</v>
      </c>
      <c r="AY93" s="206" t="s">
        <v>184</v>
      </c>
      <c r="AZ93" s="206" t="s">
        <v>175</v>
      </c>
      <c r="BA93" s="206" t="s">
        <v>184</v>
      </c>
      <c r="BB93" s="206" t="s">
        <v>175</v>
      </c>
      <c r="BC93" s="206" t="s">
        <v>184</v>
      </c>
      <c r="BD93" s="206" t="s">
        <v>175</v>
      </c>
      <c r="BE93" s="34"/>
      <c r="BF93" s="34"/>
      <c r="BG93" s="199"/>
      <c r="BH93" s="206" t="s">
        <v>184</v>
      </c>
      <c r="BI93" s="206" t="s">
        <v>175</v>
      </c>
      <c r="BJ93" s="206" t="s">
        <v>184</v>
      </c>
      <c r="BK93" s="206" t="s">
        <v>175</v>
      </c>
      <c r="BL93" s="206" t="s">
        <v>184</v>
      </c>
      <c r="BM93" s="206" t="s">
        <v>175</v>
      </c>
      <c r="BN93" s="206" t="s">
        <v>184</v>
      </c>
      <c r="BO93" s="206" t="s">
        <v>175</v>
      </c>
      <c r="BP93" s="206" t="s">
        <v>184</v>
      </c>
      <c r="BQ93" s="206" t="s">
        <v>175</v>
      </c>
      <c r="BR93" s="34"/>
      <c r="BS93" s="34"/>
      <c r="BT93" s="199"/>
      <c r="BU93" s="206" t="s">
        <v>184</v>
      </c>
      <c r="BV93" s="206" t="s">
        <v>175</v>
      </c>
      <c r="BW93" s="206" t="s">
        <v>184</v>
      </c>
      <c r="BX93" s="206" t="s">
        <v>175</v>
      </c>
      <c r="BY93" s="206" t="s">
        <v>184</v>
      </c>
      <c r="BZ93" s="206" t="s">
        <v>175</v>
      </c>
      <c r="CA93" s="206" t="s">
        <v>184</v>
      </c>
      <c r="CB93" s="206" t="s">
        <v>175</v>
      </c>
      <c r="CC93" s="206" t="s">
        <v>184</v>
      </c>
      <c r="CD93" s="206" t="s">
        <v>175</v>
      </c>
      <c r="CE93" s="34"/>
      <c r="CF93" s="34"/>
      <c r="CG93" s="199"/>
      <c r="CH93" s="206" t="s">
        <v>184</v>
      </c>
      <c r="CI93" s="206" t="s">
        <v>175</v>
      </c>
      <c r="CJ93" s="206" t="s">
        <v>184</v>
      </c>
      <c r="CK93" s="206" t="s">
        <v>175</v>
      </c>
      <c r="CL93" s="206" t="s">
        <v>184</v>
      </c>
      <c r="CM93" s="206" t="s">
        <v>175</v>
      </c>
      <c r="CN93" s="206" t="s">
        <v>184</v>
      </c>
      <c r="CO93" s="206" t="s">
        <v>175</v>
      </c>
      <c r="CP93" s="206" t="s">
        <v>184</v>
      </c>
      <c r="CQ93" s="206" t="s">
        <v>175</v>
      </c>
      <c r="CR93" s="34"/>
      <c r="CS93" s="34"/>
      <c r="CT93" s="200"/>
      <c r="CU93" s="206" t="s">
        <v>184</v>
      </c>
      <c r="CV93" s="206" t="s">
        <v>175</v>
      </c>
      <c r="CW93" s="206" t="s">
        <v>184</v>
      </c>
      <c r="CX93" s="206" t="s">
        <v>175</v>
      </c>
      <c r="CY93" s="206" t="s">
        <v>184</v>
      </c>
      <c r="CZ93" s="206" t="s">
        <v>175</v>
      </c>
      <c r="DA93" s="206" t="s">
        <v>184</v>
      </c>
      <c r="DB93" s="206" t="s">
        <v>175</v>
      </c>
      <c r="DC93" s="206" t="s">
        <v>184</v>
      </c>
      <c r="DD93" s="206" t="s">
        <v>175</v>
      </c>
      <c r="DE93" s="34"/>
      <c r="DF93" s="34"/>
      <c r="DG93" s="199"/>
      <c r="DH93" s="206" t="s">
        <v>184</v>
      </c>
      <c r="DI93" s="206" t="s">
        <v>175</v>
      </c>
      <c r="DJ93" s="206" t="s">
        <v>184</v>
      </c>
      <c r="DK93" s="206" t="s">
        <v>175</v>
      </c>
      <c r="DL93" s="206" t="s">
        <v>184</v>
      </c>
      <c r="DM93" s="206" t="s">
        <v>175</v>
      </c>
      <c r="DN93" s="206" t="s">
        <v>184</v>
      </c>
      <c r="DO93" s="206" t="s">
        <v>175</v>
      </c>
      <c r="DP93" s="206" t="s">
        <v>184</v>
      </c>
      <c r="DQ93" s="206" t="s">
        <v>175</v>
      </c>
      <c r="DR93" s="34"/>
      <c r="DS93" s="34"/>
      <c r="DT93" s="199"/>
      <c r="DU93" s="206" t="s">
        <v>184</v>
      </c>
      <c r="DV93" s="206" t="s">
        <v>175</v>
      </c>
      <c r="DW93" s="206" t="s">
        <v>184</v>
      </c>
      <c r="DX93" s="206" t="s">
        <v>175</v>
      </c>
      <c r="DY93" s="206" t="s">
        <v>184</v>
      </c>
      <c r="DZ93" s="206" t="s">
        <v>175</v>
      </c>
      <c r="EA93" s="206" t="s">
        <v>184</v>
      </c>
      <c r="EB93" s="206" t="s">
        <v>175</v>
      </c>
      <c r="EC93" s="206" t="s">
        <v>184</v>
      </c>
      <c r="ED93" s="206" t="s">
        <v>175</v>
      </c>
      <c r="EE93" s="34"/>
      <c r="EF93" s="34"/>
      <c r="EG93" s="199"/>
      <c r="EH93" s="206" t="s">
        <v>184</v>
      </c>
      <c r="EI93" s="206" t="s">
        <v>175</v>
      </c>
      <c r="EJ93" s="206" t="s">
        <v>184</v>
      </c>
      <c r="EK93" s="206" t="s">
        <v>175</v>
      </c>
      <c r="EL93" s="206" t="s">
        <v>184</v>
      </c>
      <c r="EM93" s="206" t="s">
        <v>175</v>
      </c>
      <c r="EN93" s="206" t="s">
        <v>184</v>
      </c>
      <c r="EO93" s="206" t="s">
        <v>175</v>
      </c>
      <c r="EP93" s="206" t="s">
        <v>184</v>
      </c>
      <c r="EQ93" s="206" t="s">
        <v>175</v>
      </c>
      <c r="ER93" s="34"/>
      <c r="ES93" s="34"/>
      <c r="ET93" s="199"/>
      <c r="EU93" s="206" t="s">
        <v>184</v>
      </c>
      <c r="EV93" s="206" t="s">
        <v>175</v>
      </c>
      <c r="EW93" s="206" t="s">
        <v>184</v>
      </c>
      <c r="EX93" s="206" t="s">
        <v>175</v>
      </c>
      <c r="EY93" s="206" t="s">
        <v>184</v>
      </c>
      <c r="EZ93" s="206" t="s">
        <v>175</v>
      </c>
      <c r="FA93" s="206" t="s">
        <v>184</v>
      </c>
      <c r="FB93" s="206" t="s">
        <v>175</v>
      </c>
      <c r="FC93" s="206" t="s">
        <v>184</v>
      </c>
      <c r="FD93" s="206" t="s">
        <v>175</v>
      </c>
      <c r="FE93" s="34"/>
      <c r="FF93" s="34"/>
      <c r="FG93" s="199"/>
      <c r="FH93" s="206" t="s">
        <v>184</v>
      </c>
      <c r="FI93" s="206" t="s">
        <v>175</v>
      </c>
      <c r="FJ93" s="206" t="s">
        <v>184</v>
      </c>
      <c r="FK93" s="206" t="s">
        <v>175</v>
      </c>
      <c r="FL93" s="206" t="s">
        <v>184</v>
      </c>
      <c r="FM93" s="206" t="s">
        <v>175</v>
      </c>
      <c r="FN93" s="206" t="s">
        <v>184</v>
      </c>
      <c r="FO93" s="206" t="s">
        <v>175</v>
      </c>
      <c r="FP93" s="206" t="s">
        <v>184</v>
      </c>
      <c r="FQ93" s="206" t="s">
        <v>175</v>
      </c>
      <c r="FR93" s="34"/>
      <c r="FS93" s="34"/>
    </row>
    <row r="94" ht="18.75" customHeight="1">
      <c r="A94" s="184"/>
      <c r="B94" s="207" t="str">
        <f t="array" ref="B94">IFERROR(INDEX('Exercise Log'!$C$6:$C132,MATCH($F94,'Exercise Log'!$E$6:$E132,0)))</f>
        <v/>
      </c>
      <c r="C94" s="208" t="str">
        <f t="array" ref="C94:C108">IFERROR(VLOOKUP($B94:$B108,'Exercise Log'!$C:$D,2,0))</f>
        <v/>
      </c>
      <c r="D94" s="209" t="s">
        <v>185</v>
      </c>
      <c r="E94" s="210">
        <v>1.0</v>
      </c>
      <c r="F94" s="211" t="s">
        <v>230</v>
      </c>
      <c r="G94" s="2"/>
      <c r="H94" s="3"/>
      <c r="I94" s="92" t="str">
        <f>iferror(vlookup(F94,'Exercise Log'!E:F,2,),"")</f>
        <v/>
      </c>
      <c r="J94" s="92"/>
      <c r="K94" s="214">
        <v>2.0</v>
      </c>
      <c r="L94" s="215">
        <v>45577.0</v>
      </c>
      <c r="M94" s="218"/>
      <c r="N94" s="218"/>
      <c r="O94" s="218"/>
      <c r="P94" s="92"/>
      <c r="Q94" s="213" t="s">
        <v>190</v>
      </c>
      <c r="R94" s="217" t="s">
        <v>189</v>
      </c>
      <c r="S94" s="184"/>
      <c r="T94" s="184"/>
      <c r="U94" s="157"/>
      <c r="V94" s="157"/>
      <c r="W94" s="157"/>
      <c r="X94" s="157"/>
      <c r="Y94" s="157"/>
      <c r="Z94" s="157"/>
      <c r="AA94" s="157"/>
      <c r="AB94" s="157"/>
      <c r="AC94" s="157"/>
      <c r="AD94" s="157"/>
      <c r="AE94" s="157">
        <f>U94*V94+W94*X94+Y94*Z94+AA94*AB94</f>
        <v>0</v>
      </c>
      <c r="AF94" s="157"/>
      <c r="AG94" s="190"/>
      <c r="AH94" s="157"/>
      <c r="AI94" s="157"/>
      <c r="AJ94" s="157"/>
      <c r="AK94" s="157"/>
      <c r="AL94" s="157"/>
      <c r="AM94" s="157"/>
      <c r="AN94" s="157"/>
      <c r="AO94" s="157"/>
      <c r="AP94" s="157"/>
      <c r="AQ94" s="157"/>
      <c r="AR94" s="157">
        <f>AH94*AI94+AJ94*AK94+AL94*AM94+AN94*AO94</f>
        <v>0</v>
      </c>
      <c r="AS94" s="157"/>
      <c r="AT94" s="219"/>
      <c r="AU94" s="157"/>
      <c r="AV94" s="157"/>
      <c r="AW94" s="157"/>
      <c r="AX94" s="157"/>
      <c r="AY94" s="157"/>
      <c r="AZ94" s="157"/>
      <c r="BA94" s="157"/>
      <c r="BB94" s="157"/>
      <c r="BC94" s="157"/>
      <c r="BD94" s="157"/>
      <c r="BE94" s="157">
        <f>AU94*AV94+AW94*AX94+AY94*AZ94+BA94*BB94</f>
        <v>0</v>
      </c>
      <c r="BF94" s="157"/>
      <c r="BG94" s="219"/>
      <c r="BH94" s="157"/>
      <c r="BI94" s="157"/>
      <c r="BJ94" s="157"/>
      <c r="BK94" s="157"/>
      <c r="BL94" s="157"/>
      <c r="BM94" s="157"/>
      <c r="BN94" s="157"/>
      <c r="BO94" s="157"/>
      <c r="BP94" s="157"/>
      <c r="BQ94" s="157"/>
      <c r="BR94" s="157">
        <f>BH94*BI94+BJ94*BK94+BL94*BM94+BN94*BO94</f>
        <v>0</v>
      </c>
      <c r="BS94" s="157"/>
      <c r="BT94" s="219"/>
      <c r="BU94" s="157"/>
      <c r="BV94" s="157"/>
      <c r="BW94" s="157"/>
      <c r="BX94" s="157"/>
      <c r="BY94" s="157"/>
      <c r="BZ94" s="157"/>
      <c r="CA94" s="157"/>
      <c r="CB94" s="157"/>
      <c r="CC94" s="157"/>
      <c r="CD94" s="157"/>
      <c r="CE94" s="157">
        <f>BU94*BV94+BW94*BX94+BY94*BZ94+CA94*CB94</f>
        <v>0</v>
      </c>
      <c r="CF94" s="157"/>
      <c r="CG94" s="219"/>
      <c r="CH94" s="157"/>
      <c r="CI94" s="157"/>
      <c r="CJ94" s="157"/>
      <c r="CK94" s="157"/>
      <c r="CL94" s="157"/>
      <c r="CM94" s="157"/>
      <c r="CN94" s="157"/>
      <c r="CO94" s="157"/>
      <c r="CP94" s="157"/>
      <c r="CQ94" s="157"/>
      <c r="CR94" s="157">
        <f>CH94*CI94+CJ94*CK94+CL94*CM94+CN94*CO94</f>
        <v>0</v>
      </c>
      <c r="CS94" s="157"/>
      <c r="CT94" s="191"/>
      <c r="CU94" s="157"/>
      <c r="CV94" s="157"/>
      <c r="CW94" s="157"/>
      <c r="CX94" s="157"/>
      <c r="CY94" s="157"/>
      <c r="CZ94" s="157"/>
      <c r="DA94" s="157"/>
      <c r="DB94" s="157"/>
      <c r="DC94" s="157"/>
      <c r="DD94" s="157"/>
      <c r="DE94" s="157">
        <f>CU94*CV94+CW94*CX94+CY94*CZ94+DA94*DB94</f>
        <v>0</v>
      </c>
      <c r="DF94" s="157"/>
      <c r="DG94" s="219"/>
      <c r="DH94" s="157"/>
      <c r="DI94" s="157"/>
      <c r="DJ94" s="157"/>
      <c r="DK94" s="157"/>
      <c r="DL94" s="157"/>
      <c r="DM94" s="157"/>
      <c r="DN94" s="157"/>
      <c r="DO94" s="157"/>
      <c r="DP94" s="157"/>
      <c r="DQ94" s="157"/>
      <c r="DR94" s="157">
        <f>DH94*DI94+DJ94*DK94+DL94*DM94+DN94*DO94</f>
        <v>0</v>
      </c>
      <c r="DS94" s="157"/>
      <c r="DT94" s="219"/>
      <c r="DU94" s="157"/>
      <c r="DV94" s="157"/>
      <c r="DW94" s="157"/>
      <c r="DX94" s="157"/>
      <c r="DY94" s="157"/>
      <c r="DZ94" s="157"/>
      <c r="EA94" s="157"/>
      <c r="EB94" s="157"/>
      <c r="EC94" s="157"/>
      <c r="ED94" s="157"/>
      <c r="EE94" s="157">
        <f>DU94*DV94+DW94*DX94+DY94*DZ94+EA94*EB94</f>
        <v>0</v>
      </c>
      <c r="EF94" s="157"/>
      <c r="EG94" s="219"/>
      <c r="EH94" s="157"/>
      <c r="EI94" s="157"/>
      <c r="EJ94" s="157"/>
      <c r="EK94" s="157"/>
      <c r="EL94" s="157"/>
      <c r="EM94" s="157"/>
      <c r="EN94" s="157"/>
      <c r="EO94" s="157"/>
      <c r="EP94" s="157"/>
      <c r="EQ94" s="157"/>
      <c r="ER94" s="157">
        <f>EH94*EI94+EJ94*EK94+EL94*EM94+EN94*EO94</f>
        <v>0</v>
      </c>
      <c r="ES94" s="157"/>
      <c r="ET94" s="219"/>
      <c r="EU94" s="157"/>
      <c r="EV94" s="157"/>
      <c r="EW94" s="157"/>
      <c r="EX94" s="157"/>
      <c r="EY94" s="157"/>
      <c r="EZ94" s="157"/>
      <c r="FA94" s="157"/>
      <c r="FB94" s="157"/>
      <c r="FC94" s="157"/>
      <c r="FD94" s="157"/>
      <c r="FE94" s="157">
        <f>EU94*EV94+EW94*EX94+EY94*EZ94+FA94*FB94</f>
        <v>0</v>
      </c>
      <c r="FF94" s="157"/>
      <c r="FG94" s="219"/>
      <c r="FH94" s="157"/>
      <c r="FI94" s="157"/>
      <c r="FJ94" s="157"/>
      <c r="FK94" s="157"/>
      <c r="FL94" s="157"/>
      <c r="FM94" s="157"/>
      <c r="FN94" s="157"/>
      <c r="FO94" s="157"/>
      <c r="FP94" s="157"/>
      <c r="FQ94" s="157"/>
      <c r="FR94" s="157">
        <f>FH94*FI94+FJ94*FK94+FL94*FM94+FN94*FO94</f>
        <v>0</v>
      </c>
      <c r="FS94" s="157"/>
    </row>
    <row r="95" ht="18.75" customHeight="1">
      <c r="A95" s="184"/>
      <c r="B95" s="34"/>
      <c r="C95" s="8"/>
      <c r="D95" s="34"/>
      <c r="E95" s="8"/>
      <c r="F95" s="6"/>
      <c r="G95" s="7"/>
      <c r="H95" s="8"/>
      <c r="I95" s="34"/>
      <c r="J95" s="34"/>
      <c r="K95" s="226"/>
      <c r="L95" s="227"/>
      <c r="M95" s="6"/>
      <c r="N95" s="6"/>
      <c r="O95" s="6"/>
      <c r="P95" s="34"/>
      <c r="Q95" s="34"/>
      <c r="R95" s="8"/>
      <c r="S95" s="184"/>
      <c r="T95" s="184"/>
      <c r="U95" s="34"/>
      <c r="V95" s="34"/>
      <c r="W95" s="34"/>
      <c r="X95" s="34"/>
      <c r="Y95" s="34"/>
      <c r="Z95" s="34"/>
      <c r="AA95" s="34"/>
      <c r="AB95" s="34"/>
      <c r="AC95" s="34"/>
      <c r="AD95" s="34"/>
      <c r="AE95" s="34"/>
      <c r="AF95" s="34"/>
      <c r="AG95" s="190"/>
      <c r="AH95" s="34"/>
      <c r="AI95" s="34"/>
      <c r="AJ95" s="34"/>
      <c r="AK95" s="34"/>
      <c r="AL95" s="34"/>
      <c r="AM95" s="34"/>
      <c r="AN95" s="34"/>
      <c r="AO95" s="34"/>
      <c r="AP95" s="34"/>
      <c r="AQ95" s="34"/>
      <c r="AR95" s="34"/>
      <c r="AS95" s="34"/>
      <c r="AT95" s="220"/>
      <c r="AU95" s="34"/>
      <c r="AV95" s="34"/>
      <c r="AW95" s="34"/>
      <c r="AX95" s="34"/>
      <c r="AY95" s="34"/>
      <c r="AZ95" s="34"/>
      <c r="BA95" s="34"/>
      <c r="BB95" s="34"/>
      <c r="BC95" s="34"/>
      <c r="BD95" s="34"/>
      <c r="BE95" s="34"/>
      <c r="BF95" s="34"/>
      <c r="BG95" s="220"/>
      <c r="BH95" s="34"/>
      <c r="BI95" s="34"/>
      <c r="BJ95" s="34"/>
      <c r="BK95" s="34"/>
      <c r="BL95" s="34"/>
      <c r="BM95" s="34"/>
      <c r="BN95" s="34"/>
      <c r="BO95" s="34"/>
      <c r="BP95" s="34"/>
      <c r="BQ95" s="34"/>
      <c r="BR95" s="34"/>
      <c r="BS95" s="34"/>
      <c r="BT95" s="220"/>
      <c r="BU95" s="34"/>
      <c r="BV95" s="34"/>
      <c r="BW95" s="34"/>
      <c r="BX95" s="34"/>
      <c r="BY95" s="34"/>
      <c r="BZ95" s="34"/>
      <c r="CA95" s="34"/>
      <c r="CB95" s="34"/>
      <c r="CC95" s="34"/>
      <c r="CD95" s="34"/>
      <c r="CE95" s="34"/>
      <c r="CF95" s="34"/>
      <c r="CG95" s="220"/>
      <c r="CH95" s="34"/>
      <c r="CI95" s="34"/>
      <c r="CJ95" s="34"/>
      <c r="CK95" s="34"/>
      <c r="CL95" s="34"/>
      <c r="CM95" s="34"/>
      <c r="CN95" s="34"/>
      <c r="CO95" s="34"/>
      <c r="CP95" s="34"/>
      <c r="CQ95" s="34"/>
      <c r="CR95" s="34"/>
      <c r="CS95" s="34"/>
      <c r="CT95" s="191"/>
      <c r="CU95" s="34"/>
      <c r="CV95" s="34"/>
      <c r="CW95" s="34"/>
      <c r="CX95" s="34"/>
      <c r="CY95" s="34"/>
      <c r="CZ95" s="34"/>
      <c r="DA95" s="34"/>
      <c r="DB95" s="34"/>
      <c r="DC95" s="34"/>
      <c r="DD95" s="34"/>
      <c r="DE95" s="34"/>
      <c r="DF95" s="34"/>
      <c r="DG95" s="220"/>
      <c r="DH95" s="34"/>
      <c r="DI95" s="34"/>
      <c r="DJ95" s="34"/>
      <c r="DK95" s="34"/>
      <c r="DL95" s="34"/>
      <c r="DM95" s="34"/>
      <c r="DN95" s="34"/>
      <c r="DO95" s="34"/>
      <c r="DP95" s="34"/>
      <c r="DQ95" s="34"/>
      <c r="DR95" s="34"/>
      <c r="DS95" s="34"/>
      <c r="DT95" s="220"/>
      <c r="DU95" s="34"/>
      <c r="DV95" s="34"/>
      <c r="DW95" s="34"/>
      <c r="DX95" s="34"/>
      <c r="DY95" s="34"/>
      <c r="DZ95" s="34"/>
      <c r="EA95" s="34"/>
      <c r="EB95" s="34"/>
      <c r="EC95" s="34"/>
      <c r="ED95" s="34"/>
      <c r="EE95" s="34"/>
      <c r="EF95" s="34"/>
      <c r="EG95" s="220"/>
      <c r="EH95" s="34"/>
      <c r="EI95" s="34"/>
      <c r="EJ95" s="34"/>
      <c r="EK95" s="34"/>
      <c r="EL95" s="34"/>
      <c r="EM95" s="34"/>
      <c r="EN95" s="34"/>
      <c r="EO95" s="34"/>
      <c r="EP95" s="34"/>
      <c r="EQ95" s="34"/>
      <c r="ER95" s="34"/>
      <c r="ES95" s="34"/>
      <c r="ET95" s="220"/>
      <c r="EU95" s="34"/>
      <c r="EV95" s="34"/>
      <c r="EW95" s="34"/>
      <c r="EX95" s="34"/>
      <c r="EY95" s="34"/>
      <c r="EZ95" s="34"/>
      <c r="FA95" s="34"/>
      <c r="FB95" s="34"/>
      <c r="FC95" s="34"/>
      <c r="FD95" s="34"/>
      <c r="FE95" s="34"/>
      <c r="FF95" s="34"/>
      <c r="FG95" s="220"/>
      <c r="FH95" s="34"/>
      <c r="FI95" s="34"/>
      <c r="FJ95" s="34"/>
      <c r="FK95" s="34"/>
      <c r="FL95" s="34"/>
      <c r="FM95" s="34"/>
      <c r="FN95" s="34"/>
      <c r="FO95" s="34"/>
      <c r="FP95" s="34"/>
      <c r="FQ95" s="34"/>
      <c r="FR95" s="34"/>
      <c r="FS95" s="34"/>
    </row>
    <row r="96" ht="18.75" customHeight="1">
      <c r="A96" s="184"/>
      <c r="B96" s="221" t="str">
        <f t="array" ref="B96">IFERROR(INDEX('Exercise Log'!$C$6:$C132,MATCH($F96,'Exercise Log'!$E$6:$E132,0)))</f>
        <v>LOWER</v>
      </c>
      <c r="C96" s="208"/>
      <c r="D96" s="222" t="s">
        <v>191</v>
      </c>
      <c r="E96" s="223">
        <v>1.0</v>
      </c>
      <c r="F96" s="239" t="s">
        <v>231</v>
      </c>
      <c r="H96" s="5"/>
      <c r="I96" s="224" t="str">
        <f>iferror(vlookup(F96,'Exercise Log'!E:F,2,),"")</f>
        <v>LINK</v>
      </c>
      <c r="J96" s="92"/>
      <c r="K96" s="214">
        <v>1.0</v>
      </c>
      <c r="L96" s="215">
        <v>45451.0</v>
      </c>
      <c r="M96" s="218"/>
      <c r="N96" s="218"/>
      <c r="O96" s="218"/>
      <c r="P96" s="92"/>
      <c r="Q96" s="213" t="s">
        <v>190</v>
      </c>
      <c r="R96" s="217" t="s">
        <v>189</v>
      </c>
      <c r="S96" s="184"/>
      <c r="T96" s="184"/>
      <c r="U96" s="157"/>
      <c r="V96" s="157"/>
      <c r="W96" s="157"/>
      <c r="X96" s="157"/>
      <c r="Y96" s="157"/>
      <c r="Z96" s="157"/>
      <c r="AA96" s="157"/>
      <c r="AB96" s="157"/>
      <c r="AC96" s="157"/>
      <c r="AD96" s="157"/>
      <c r="AE96" s="157">
        <f>U96*V96+W96*X96+Y96*Z96+AA96*AB96</f>
        <v>0</v>
      </c>
      <c r="AF96" s="157"/>
      <c r="AG96" s="190"/>
      <c r="AH96" s="157"/>
      <c r="AI96" s="157"/>
      <c r="AJ96" s="157"/>
      <c r="AK96" s="157"/>
      <c r="AL96" s="157"/>
      <c r="AM96" s="157"/>
      <c r="AN96" s="157"/>
      <c r="AO96" s="157"/>
      <c r="AP96" s="157"/>
      <c r="AQ96" s="157"/>
      <c r="AR96" s="157">
        <f>AH96*AI96+AJ96*AK96+AL96*AM96+AN96*AO96</f>
        <v>0</v>
      </c>
      <c r="AS96" s="157"/>
      <c r="AT96" s="220"/>
      <c r="AU96" s="157"/>
      <c r="AV96" s="157"/>
      <c r="AW96" s="157"/>
      <c r="AX96" s="157"/>
      <c r="AY96" s="157"/>
      <c r="AZ96" s="157"/>
      <c r="BA96" s="157"/>
      <c r="BB96" s="157"/>
      <c r="BC96" s="157"/>
      <c r="BD96" s="157"/>
      <c r="BE96" s="157">
        <f>AU96*AV96+AW96*AX96+AY96*AZ96+BA96*BB96</f>
        <v>0</v>
      </c>
      <c r="BF96" s="157"/>
      <c r="BG96" s="220"/>
      <c r="BH96" s="157"/>
      <c r="BI96" s="157"/>
      <c r="BJ96" s="157"/>
      <c r="BK96" s="157"/>
      <c r="BL96" s="157"/>
      <c r="BM96" s="157"/>
      <c r="BN96" s="157"/>
      <c r="BO96" s="157"/>
      <c r="BP96" s="157"/>
      <c r="BQ96" s="157"/>
      <c r="BR96" s="157">
        <f>BH96*BI96+BJ96*BK96+BL96*BM96+BN96*BO96</f>
        <v>0</v>
      </c>
      <c r="BS96" s="157"/>
      <c r="BT96" s="220"/>
      <c r="BU96" s="157"/>
      <c r="BV96" s="157"/>
      <c r="BW96" s="157"/>
      <c r="BX96" s="157"/>
      <c r="BY96" s="157"/>
      <c r="BZ96" s="157"/>
      <c r="CA96" s="157"/>
      <c r="CB96" s="157"/>
      <c r="CC96" s="157"/>
      <c r="CD96" s="157"/>
      <c r="CE96" s="157">
        <f>BU96*BV96+BW96*BX96+BY96*BZ96+CA96*CB96</f>
        <v>0</v>
      </c>
      <c r="CF96" s="157"/>
      <c r="CG96" s="220"/>
      <c r="CH96" s="157"/>
      <c r="CI96" s="157"/>
      <c r="CJ96" s="157"/>
      <c r="CK96" s="157"/>
      <c r="CL96" s="157"/>
      <c r="CM96" s="157"/>
      <c r="CN96" s="157"/>
      <c r="CO96" s="157"/>
      <c r="CP96" s="157"/>
      <c r="CQ96" s="157"/>
      <c r="CR96" s="157">
        <f>CH96*CI96+CJ96*CK96+CL96*CM96+CN96*CO96</f>
        <v>0</v>
      </c>
      <c r="CS96" s="157"/>
      <c r="CT96" s="191"/>
      <c r="CU96" s="157"/>
      <c r="CV96" s="157"/>
      <c r="CW96" s="157"/>
      <c r="CX96" s="157"/>
      <c r="CY96" s="157"/>
      <c r="CZ96" s="157"/>
      <c r="DA96" s="157"/>
      <c r="DB96" s="157"/>
      <c r="DC96" s="157"/>
      <c r="DD96" s="157"/>
      <c r="DE96" s="157">
        <f>CU96*CV96+CW96*CX96+CY96*CZ96+DA96*DB96</f>
        <v>0</v>
      </c>
      <c r="DF96" s="157"/>
      <c r="DG96" s="220"/>
      <c r="DH96" s="157"/>
      <c r="DI96" s="157"/>
      <c r="DJ96" s="157"/>
      <c r="DK96" s="157"/>
      <c r="DL96" s="157"/>
      <c r="DM96" s="157"/>
      <c r="DN96" s="157"/>
      <c r="DO96" s="157"/>
      <c r="DP96" s="157"/>
      <c r="DQ96" s="157"/>
      <c r="DR96" s="157">
        <f>DH96*DI96+DJ96*DK96+DL96*DM96+DN96*DO96</f>
        <v>0</v>
      </c>
      <c r="DS96" s="157"/>
      <c r="DT96" s="220"/>
      <c r="DU96" s="157"/>
      <c r="DV96" s="157"/>
      <c r="DW96" s="157"/>
      <c r="DX96" s="157"/>
      <c r="DY96" s="157"/>
      <c r="DZ96" s="157"/>
      <c r="EA96" s="157"/>
      <c r="EB96" s="157"/>
      <c r="EC96" s="157"/>
      <c r="ED96" s="157"/>
      <c r="EE96" s="157">
        <f>DU96*DV96+DW96*DX96+DY96*DZ96+EA96*EB96</f>
        <v>0</v>
      </c>
      <c r="EF96" s="157"/>
      <c r="EG96" s="220"/>
      <c r="EH96" s="157"/>
      <c r="EI96" s="157"/>
      <c r="EJ96" s="157"/>
      <c r="EK96" s="157"/>
      <c r="EL96" s="157"/>
      <c r="EM96" s="157"/>
      <c r="EN96" s="157"/>
      <c r="EO96" s="157"/>
      <c r="EP96" s="157"/>
      <c r="EQ96" s="157"/>
      <c r="ER96" s="157">
        <f>EH96*EI96+EJ96*EK96+EL96*EM96+EN96*EO96</f>
        <v>0</v>
      </c>
      <c r="ES96" s="157"/>
      <c r="ET96" s="220"/>
      <c r="EU96" s="157"/>
      <c r="EV96" s="157"/>
      <c r="EW96" s="157"/>
      <c r="EX96" s="157"/>
      <c r="EY96" s="157"/>
      <c r="EZ96" s="157"/>
      <c r="FA96" s="157"/>
      <c r="FB96" s="157"/>
      <c r="FC96" s="157"/>
      <c r="FD96" s="157"/>
      <c r="FE96" s="157">
        <f>EU96*EV96+EW96*EX96+EY96*EZ96+FA96*FB96</f>
        <v>0</v>
      </c>
      <c r="FF96" s="157"/>
      <c r="FG96" s="220"/>
      <c r="FH96" s="157"/>
      <c r="FI96" s="157"/>
      <c r="FJ96" s="157"/>
      <c r="FK96" s="157"/>
      <c r="FL96" s="157"/>
      <c r="FM96" s="157"/>
      <c r="FN96" s="157"/>
      <c r="FO96" s="157"/>
      <c r="FP96" s="157"/>
      <c r="FQ96" s="157"/>
      <c r="FR96" s="157">
        <f>FH96*FI96+FJ96*FK96+FL96*FM96+FN96*FO96</f>
        <v>0</v>
      </c>
      <c r="FS96" s="157"/>
    </row>
    <row r="97" ht="18.75" customHeight="1">
      <c r="A97" s="184"/>
      <c r="B97" s="34"/>
      <c r="C97" s="8"/>
      <c r="D97" s="34"/>
      <c r="E97" s="8"/>
      <c r="F97" s="6"/>
      <c r="G97" s="7"/>
      <c r="H97" s="8"/>
      <c r="I97" s="34"/>
      <c r="J97" s="34"/>
      <c r="K97" s="214">
        <v>1.0</v>
      </c>
      <c r="L97" s="215">
        <v>45577.0</v>
      </c>
      <c r="M97" s="6"/>
      <c r="N97" s="6"/>
      <c r="O97" s="6"/>
      <c r="P97" s="34"/>
      <c r="Q97" s="34"/>
      <c r="R97" s="8"/>
      <c r="S97" s="184"/>
      <c r="T97" s="184"/>
      <c r="U97" s="34"/>
      <c r="V97" s="34"/>
      <c r="W97" s="34"/>
      <c r="X97" s="34"/>
      <c r="Y97" s="34"/>
      <c r="Z97" s="34"/>
      <c r="AA97" s="34"/>
      <c r="AB97" s="34"/>
      <c r="AC97" s="34"/>
      <c r="AD97" s="34"/>
      <c r="AE97" s="34"/>
      <c r="AF97" s="34"/>
      <c r="AG97" s="190"/>
      <c r="AH97" s="34"/>
      <c r="AI97" s="34"/>
      <c r="AJ97" s="34"/>
      <c r="AK97" s="34"/>
      <c r="AL97" s="34"/>
      <c r="AM97" s="34"/>
      <c r="AN97" s="34"/>
      <c r="AO97" s="34"/>
      <c r="AP97" s="34"/>
      <c r="AQ97" s="34"/>
      <c r="AR97" s="34"/>
      <c r="AS97" s="34"/>
      <c r="AT97" s="220"/>
      <c r="AU97" s="34"/>
      <c r="AV97" s="34"/>
      <c r="AW97" s="34"/>
      <c r="AX97" s="34"/>
      <c r="AY97" s="34"/>
      <c r="AZ97" s="34"/>
      <c r="BA97" s="34"/>
      <c r="BB97" s="34"/>
      <c r="BC97" s="34"/>
      <c r="BD97" s="34"/>
      <c r="BE97" s="34"/>
      <c r="BF97" s="34"/>
      <c r="BG97" s="220"/>
      <c r="BH97" s="34"/>
      <c r="BI97" s="34"/>
      <c r="BJ97" s="34"/>
      <c r="BK97" s="34"/>
      <c r="BL97" s="34"/>
      <c r="BM97" s="34"/>
      <c r="BN97" s="34"/>
      <c r="BO97" s="34"/>
      <c r="BP97" s="34"/>
      <c r="BQ97" s="34"/>
      <c r="BR97" s="34"/>
      <c r="BS97" s="34"/>
      <c r="BT97" s="220"/>
      <c r="BU97" s="34"/>
      <c r="BV97" s="34"/>
      <c r="BW97" s="34"/>
      <c r="BX97" s="34"/>
      <c r="BY97" s="34"/>
      <c r="BZ97" s="34"/>
      <c r="CA97" s="34"/>
      <c r="CB97" s="34"/>
      <c r="CC97" s="34"/>
      <c r="CD97" s="34"/>
      <c r="CE97" s="34"/>
      <c r="CF97" s="34"/>
      <c r="CG97" s="220"/>
      <c r="CH97" s="34"/>
      <c r="CI97" s="34"/>
      <c r="CJ97" s="34"/>
      <c r="CK97" s="34"/>
      <c r="CL97" s="34"/>
      <c r="CM97" s="34"/>
      <c r="CN97" s="34"/>
      <c r="CO97" s="34"/>
      <c r="CP97" s="34"/>
      <c r="CQ97" s="34"/>
      <c r="CR97" s="34"/>
      <c r="CS97" s="34"/>
      <c r="CT97" s="191"/>
      <c r="CU97" s="34"/>
      <c r="CV97" s="34"/>
      <c r="CW97" s="34"/>
      <c r="CX97" s="34"/>
      <c r="CY97" s="34"/>
      <c r="CZ97" s="34"/>
      <c r="DA97" s="34"/>
      <c r="DB97" s="34"/>
      <c r="DC97" s="34"/>
      <c r="DD97" s="34"/>
      <c r="DE97" s="34"/>
      <c r="DF97" s="34"/>
      <c r="DG97" s="220"/>
      <c r="DH97" s="34"/>
      <c r="DI97" s="34"/>
      <c r="DJ97" s="34"/>
      <c r="DK97" s="34"/>
      <c r="DL97" s="34"/>
      <c r="DM97" s="34"/>
      <c r="DN97" s="34"/>
      <c r="DO97" s="34"/>
      <c r="DP97" s="34"/>
      <c r="DQ97" s="34"/>
      <c r="DR97" s="34"/>
      <c r="DS97" s="34"/>
      <c r="DT97" s="220"/>
      <c r="DU97" s="34"/>
      <c r="DV97" s="34"/>
      <c r="DW97" s="34"/>
      <c r="DX97" s="34"/>
      <c r="DY97" s="34"/>
      <c r="DZ97" s="34"/>
      <c r="EA97" s="34"/>
      <c r="EB97" s="34"/>
      <c r="EC97" s="34"/>
      <c r="ED97" s="34"/>
      <c r="EE97" s="34"/>
      <c r="EF97" s="34"/>
      <c r="EG97" s="220"/>
      <c r="EH97" s="34"/>
      <c r="EI97" s="34"/>
      <c r="EJ97" s="34"/>
      <c r="EK97" s="34"/>
      <c r="EL97" s="34"/>
      <c r="EM97" s="34"/>
      <c r="EN97" s="34"/>
      <c r="EO97" s="34"/>
      <c r="EP97" s="34"/>
      <c r="EQ97" s="34"/>
      <c r="ER97" s="34"/>
      <c r="ES97" s="34"/>
      <c r="ET97" s="220"/>
      <c r="EU97" s="34"/>
      <c r="EV97" s="34"/>
      <c r="EW97" s="34"/>
      <c r="EX97" s="34"/>
      <c r="EY97" s="34"/>
      <c r="EZ97" s="34"/>
      <c r="FA97" s="34"/>
      <c r="FB97" s="34"/>
      <c r="FC97" s="34"/>
      <c r="FD97" s="34"/>
      <c r="FE97" s="34"/>
      <c r="FF97" s="34"/>
      <c r="FG97" s="220"/>
      <c r="FH97" s="34"/>
      <c r="FI97" s="34"/>
      <c r="FJ97" s="34"/>
      <c r="FK97" s="34"/>
      <c r="FL97" s="34"/>
      <c r="FM97" s="34"/>
      <c r="FN97" s="34"/>
      <c r="FO97" s="34"/>
      <c r="FP97" s="34"/>
      <c r="FQ97" s="34"/>
      <c r="FR97" s="34"/>
      <c r="FS97" s="34"/>
    </row>
    <row r="98" ht="18.75" customHeight="1">
      <c r="A98" s="184"/>
      <c r="B98" s="207" t="str">
        <f t="array" ref="B98">IFERROR(INDEX('Exercise Log'!$C$6:$C132,MATCH($F98,'Exercise Log'!$E$6:$E132,0)))</f>
        <v/>
      </c>
      <c r="C98" s="208"/>
      <c r="D98" s="222" t="s">
        <v>71</v>
      </c>
      <c r="E98" s="223">
        <v>1.0</v>
      </c>
      <c r="F98" s="239" t="s">
        <v>232</v>
      </c>
      <c r="H98" s="5"/>
      <c r="I98" s="228" t="str">
        <f>iferror(vlookup(F98,'Exercise Log'!E:F,2,),"")</f>
        <v/>
      </c>
      <c r="J98" s="213" t="s">
        <v>233</v>
      </c>
      <c r="K98" s="214">
        <v>2.0</v>
      </c>
      <c r="L98" s="215">
        <v>45514.0</v>
      </c>
      <c r="M98" s="218"/>
      <c r="N98" s="218"/>
      <c r="O98" s="218"/>
      <c r="P98" s="92"/>
      <c r="Q98" s="213" t="s">
        <v>190</v>
      </c>
      <c r="R98" s="217" t="s">
        <v>189</v>
      </c>
      <c r="S98" s="184"/>
      <c r="T98" s="184"/>
      <c r="U98" s="157"/>
      <c r="V98" s="157"/>
      <c r="W98" s="157"/>
      <c r="X98" s="157"/>
      <c r="Y98" s="157"/>
      <c r="Z98" s="157"/>
      <c r="AA98" s="157"/>
      <c r="AB98" s="157"/>
      <c r="AC98" s="157"/>
      <c r="AD98" s="157"/>
      <c r="AE98" s="157">
        <f>U98*V98+W98*X98+Y98*Z98+AA98*AB98</f>
        <v>0</v>
      </c>
      <c r="AF98" s="157"/>
      <c r="AG98" s="190"/>
      <c r="AH98" s="157"/>
      <c r="AI98" s="157"/>
      <c r="AJ98" s="157"/>
      <c r="AK98" s="157"/>
      <c r="AL98" s="157"/>
      <c r="AM98" s="157"/>
      <c r="AN98" s="157"/>
      <c r="AO98" s="157"/>
      <c r="AP98" s="157"/>
      <c r="AQ98" s="157"/>
      <c r="AR98" s="157">
        <f>AH98*AI98+AJ98*AK98+AL98*AM98+AN98*AO98</f>
        <v>0</v>
      </c>
      <c r="AS98" s="157"/>
      <c r="AT98" s="220"/>
      <c r="AU98" s="157"/>
      <c r="AV98" s="157"/>
      <c r="AW98" s="157"/>
      <c r="AX98" s="157"/>
      <c r="AY98" s="157"/>
      <c r="AZ98" s="157"/>
      <c r="BA98" s="157"/>
      <c r="BB98" s="157"/>
      <c r="BC98" s="157"/>
      <c r="BD98" s="157"/>
      <c r="BE98" s="157">
        <f>AU98*AV98+AW98*AX98+AY98*AZ98+BA98*BB98</f>
        <v>0</v>
      </c>
      <c r="BF98" s="157"/>
      <c r="BG98" s="220"/>
      <c r="BH98" s="157"/>
      <c r="BI98" s="157"/>
      <c r="BJ98" s="157"/>
      <c r="BK98" s="157"/>
      <c r="BL98" s="157"/>
      <c r="BM98" s="157"/>
      <c r="BN98" s="157"/>
      <c r="BO98" s="157"/>
      <c r="BP98" s="157"/>
      <c r="BQ98" s="157"/>
      <c r="BR98" s="157">
        <f>BH98*BI98+BJ98*BK98+BL98*BM98+BN98*BO98</f>
        <v>0</v>
      </c>
      <c r="BS98" s="157"/>
      <c r="BT98" s="220"/>
      <c r="BU98" s="157"/>
      <c r="BV98" s="157"/>
      <c r="BW98" s="157"/>
      <c r="BX98" s="157"/>
      <c r="BY98" s="157"/>
      <c r="BZ98" s="157"/>
      <c r="CA98" s="157"/>
      <c r="CB98" s="157"/>
      <c r="CC98" s="157"/>
      <c r="CD98" s="157"/>
      <c r="CE98" s="157">
        <f>BU98*BV98+BW98*BX98+BY98*BZ98+CA98*CB98</f>
        <v>0</v>
      </c>
      <c r="CF98" s="157"/>
      <c r="CG98" s="220"/>
      <c r="CH98" s="157"/>
      <c r="CI98" s="157"/>
      <c r="CJ98" s="157"/>
      <c r="CK98" s="157"/>
      <c r="CL98" s="157"/>
      <c r="CM98" s="157"/>
      <c r="CN98" s="157"/>
      <c r="CO98" s="157"/>
      <c r="CP98" s="157"/>
      <c r="CQ98" s="157"/>
      <c r="CR98" s="157">
        <f>CH98*CI98+CJ98*CK98+CL98*CM98+CN98*CO98</f>
        <v>0</v>
      </c>
      <c r="CS98" s="157"/>
      <c r="CT98" s="191"/>
      <c r="CU98" s="157"/>
      <c r="CV98" s="157"/>
      <c r="CW98" s="157"/>
      <c r="CX98" s="157"/>
      <c r="CY98" s="157"/>
      <c r="CZ98" s="157"/>
      <c r="DA98" s="157"/>
      <c r="DB98" s="157"/>
      <c r="DC98" s="157"/>
      <c r="DD98" s="157"/>
      <c r="DE98" s="157">
        <f>CU98*CV98+CW98*CX98+CY98*CZ98+DA98*DB98</f>
        <v>0</v>
      </c>
      <c r="DF98" s="157"/>
      <c r="DG98" s="220"/>
      <c r="DH98" s="157"/>
      <c r="DI98" s="157"/>
      <c r="DJ98" s="157"/>
      <c r="DK98" s="157"/>
      <c r="DL98" s="157"/>
      <c r="DM98" s="157"/>
      <c r="DN98" s="157"/>
      <c r="DO98" s="157"/>
      <c r="DP98" s="157"/>
      <c r="DQ98" s="157"/>
      <c r="DR98" s="157">
        <f>DH98*DI98+DJ98*DK98+DL98*DM98+DN98*DO98</f>
        <v>0</v>
      </c>
      <c r="DS98" s="157"/>
      <c r="DT98" s="220"/>
      <c r="DU98" s="157"/>
      <c r="DV98" s="157"/>
      <c r="DW98" s="157"/>
      <c r="DX98" s="157"/>
      <c r="DY98" s="157"/>
      <c r="DZ98" s="157"/>
      <c r="EA98" s="157"/>
      <c r="EB98" s="157"/>
      <c r="EC98" s="157"/>
      <c r="ED98" s="157"/>
      <c r="EE98" s="157">
        <f>DU98*DV98+DW98*DX98+DY98*DZ98+EA98*EB98</f>
        <v>0</v>
      </c>
      <c r="EF98" s="157"/>
      <c r="EG98" s="220"/>
      <c r="EH98" s="157"/>
      <c r="EI98" s="157"/>
      <c r="EJ98" s="157"/>
      <c r="EK98" s="157"/>
      <c r="EL98" s="157"/>
      <c r="EM98" s="157"/>
      <c r="EN98" s="157"/>
      <c r="EO98" s="157"/>
      <c r="EP98" s="157"/>
      <c r="EQ98" s="157"/>
      <c r="ER98" s="157">
        <f>EH98*EI98+EJ98*EK98+EL98*EM98+EN98*EO98</f>
        <v>0</v>
      </c>
      <c r="ES98" s="157"/>
      <c r="ET98" s="220"/>
      <c r="EU98" s="157"/>
      <c r="EV98" s="157"/>
      <c r="EW98" s="157"/>
      <c r="EX98" s="157"/>
      <c r="EY98" s="157"/>
      <c r="EZ98" s="157"/>
      <c r="FA98" s="157"/>
      <c r="FB98" s="157"/>
      <c r="FC98" s="157"/>
      <c r="FD98" s="157"/>
      <c r="FE98" s="157">
        <f>EU98*EV98+EW98*EX98+EY98*EZ98+FA98*FB98</f>
        <v>0</v>
      </c>
      <c r="FF98" s="157"/>
      <c r="FG98" s="220"/>
      <c r="FH98" s="157"/>
      <c r="FI98" s="157"/>
      <c r="FJ98" s="157"/>
      <c r="FK98" s="157"/>
      <c r="FL98" s="157"/>
      <c r="FM98" s="157"/>
      <c r="FN98" s="157"/>
      <c r="FO98" s="157"/>
      <c r="FP98" s="157"/>
      <c r="FQ98" s="157"/>
      <c r="FR98" s="157">
        <f>FH98*FI98+FJ98*FK98+FL98*FM98+FN98*FO98</f>
        <v>0</v>
      </c>
      <c r="FS98" s="157"/>
    </row>
    <row r="99" ht="18.75" customHeight="1">
      <c r="A99" s="184"/>
      <c r="B99" s="34"/>
      <c r="C99" s="8"/>
      <c r="D99" s="34"/>
      <c r="E99" s="8"/>
      <c r="F99" s="6"/>
      <c r="G99" s="7"/>
      <c r="H99" s="8"/>
      <c r="I99" s="34"/>
      <c r="J99" s="34"/>
      <c r="K99" s="226"/>
      <c r="L99" s="227"/>
      <c r="M99" s="6"/>
      <c r="N99" s="6"/>
      <c r="O99" s="6"/>
      <c r="P99" s="34"/>
      <c r="Q99" s="34"/>
      <c r="R99" s="8"/>
      <c r="S99" s="184"/>
      <c r="T99" s="184"/>
      <c r="U99" s="34"/>
      <c r="V99" s="34"/>
      <c r="W99" s="34"/>
      <c r="X99" s="34"/>
      <c r="Y99" s="34"/>
      <c r="Z99" s="34"/>
      <c r="AA99" s="34"/>
      <c r="AB99" s="34"/>
      <c r="AC99" s="34"/>
      <c r="AD99" s="34"/>
      <c r="AE99" s="34"/>
      <c r="AF99" s="34"/>
      <c r="AG99" s="190"/>
      <c r="AH99" s="34"/>
      <c r="AI99" s="34"/>
      <c r="AJ99" s="34"/>
      <c r="AK99" s="34"/>
      <c r="AL99" s="34"/>
      <c r="AM99" s="34"/>
      <c r="AN99" s="34"/>
      <c r="AO99" s="34"/>
      <c r="AP99" s="34"/>
      <c r="AQ99" s="34"/>
      <c r="AR99" s="34"/>
      <c r="AS99" s="34"/>
      <c r="AT99" s="220"/>
      <c r="AU99" s="34"/>
      <c r="AV99" s="34"/>
      <c r="AW99" s="34"/>
      <c r="AX99" s="34"/>
      <c r="AY99" s="34"/>
      <c r="AZ99" s="34"/>
      <c r="BA99" s="34"/>
      <c r="BB99" s="34"/>
      <c r="BC99" s="34"/>
      <c r="BD99" s="34"/>
      <c r="BE99" s="34"/>
      <c r="BF99" s="34"/>
      <c r="BG99" s="220"/>
      <c r="BH99" s="34"/>
      <c r="BI99" s="34"/>
      <c r="BJ99" s="34"/>
      <c r="BK99" s="34"/>
      <c r="BL99" s="34"/>
      <c r="BM99" s="34"/>
      <c r="BN99" s="34"/>
      <c r="BO99" s="34"/>
      <c r="BP99" s="34"/>
      <c r="BQ99" s="34"/>
      <c r="BR99" s="34"/>
      <c r="BS99" s="34"/>
      <c r="BT99" s="220"/>
      <c r="BU99" s="34"/>
      <c r="BV99" s="34"/>
      <c r="BW99" s="34"/>
      <c r="BX99" s="34"/>
      <c r="BY99" s="34"/>
      <c r="BZ99" s="34"/>
      <c r="CA99" s="34"/>
      <c r="CB99" s="34"/>
      <c r="CC99" s="34"/>
      <c r="CD99" s="34"/>
      <c r="CE99" s="34"/>
      <c r="CF99" s="34"/>
      <c r="CG99" s="220"/>
      <c r="CH99" s="34"/>
      <c r="CI99" s="34"/>
      <c r="CJ99" s="34"/>
      <c r="CK99" s="34"/>
      <c r="CL99" s="34"/>
      <c r="CM99" s="34"/>
      <c r="CN99" s="34"/>
      <c r="CO99" s="34"/>
      <c r="CP99" s="34"/>
      <c r="CQ99" s="34"/>
      <c r="CR99" s="34"/>
      <c r="CS99" s="34"/>
      <c r="CT99" s="191"/>
      <c r="CU99" s="34"/>
      <c r="CV99" s="34"/>
      <c r="CW99" s="34"/>
      <c r="CX99" s="34"/>
      <c r="CY99" s="34"/>
      <c r="CZ99" s="34"/>
      <c r="DA99" s="34"/>
      <c r="DB99" s="34"/>
      <c r="DC99" s="34"/>
      <c r="DD99" s="34"/>
      <c r="DE99" s="34"/>
      <c r="DF99" s="34"/>
      <c r="DG99" s="220"/>
      <c r="DH99" s="34"/>
      <c r="DI99" s="34"/>
      <c r="DJ99" s="34"/>
      <c r="DK99" s="34"/>
      <c r="DL99" s="34"/>
      <c r="DM99" s="34"/>
      <c r="DN99" s="34"/>
      <c r="DO99" s="34"/>
      <c r="DP99" s="34"/>
      <c r="DQ99" s="34"/>
      <c r="DR99" s="34"/>
      <c r="DS99" s="34"/>
      <c r="DT99" s="220"/>
      <c r="DU99" s="34"/>
      <c r="DV99" s="34"/>
      <c r="DW99" s="34"/>
      <c r="DX99" s="34"/>
      <c r="DY99" s="34"/>
      <c r="DZ99" s="34"/>
      <c r="EA99" s="34"/>
      <c r="EB99" s="34"/>
      <c r="EC99" s="34"/>
      <c r="ED99" s="34"/>
      <c r="EE99" s="34"/>
      <c r="EF99" s="34"/>
      <c r="EG99" s="220"/>
      <c r="EH99" s="34"/>
      <c r="EI99" s="34"/>
      <c r="EJ99" s="34"/>
      <c r="EK99" s="34"/>
      <c r="EL99" s="34"/>
      <c r="EM99" s="34"/>
      <c r="EN99" s="34"/>
      <c r="EO99" s="34"/>
      <c r="EP99" s="34"/>
      <c r="EQ99" s="34"/>
      <c r="ER99" s="34"/>
      <c r="ES99" s="34"/>
      <c r="ET99" s="220"/>
      <c r="EU99" s="34"/>
      <c r="EV99" s="34"/>
      <c r="EW99" s="34"/>
      <c r="EX99" s="34"/>
      <c r="EY99" s="34"/>
      <c r="EZ99" s="34"/>
      <c r="FA99" s="34"/>
      <c r="FB99" s="34"/>
      <c r="FC99" s="34"/>
      <c r="FD99" s="34"/>
      <c r="FE99" s="34"/>
      <c r="FF99" s="34"/>
      <c r="FG99" s="220"/>
      <c r="FH99" s="34"/>
      <c r="FI99" s="34"/>
      <c r="FJ99" s="34"/>
      <c r="FK99" s="34"/>
      <c r="FL99" s="34"/>
      <c r="FM99" s="34"/>
      <c r="FN99" s="34"/>
      <c r="FO99" s="34"/>
      <c r="FP99" s="34"/>
      <c r="FQ99" s="34"/>
      <c r="FR99" s="34"/>
      <c r="FS99" s="34"/>
    </row>
    <row r="100" ht="18.75" customHeight="1">
      <c r="A100" s="184"/>
      <c r="B100" s="221" t="str">
        <f t="array" ref="B100">IFERROR(INDEX('Exercise Log'!$C$6:$C132,MATCH($F100,'Exercise Log'!$E$6:$E132,0)))</f>
        <v>LOWER</v>
      </c>
      <c r="C100" s="208"/>
      <c r="D100" s="222" t="s">
        <v>194</v>
      </c>
      <c r="E100" s="223">
        <v>1.0</v>
      </c>
      <c r="F100" s="239" t="s">
        <v>234</v>
      </c>
      <c r="H100" s="5"/>
      <c r="I100" s="224" t="str">
        <f>iferror(vlookup(F100,'Exercise Log'!E:F,2,),"")</f>
        <v>LINK</v>
      </c>
      <c r="J100" s="92"/>
      <c r="K100" s="214">
        <v>2.0</v>
      </c>
      <c r="L100" s="215">
        <v>45577.0</v>
      </c>
      <c r="M100" s="218"/>
      <c r="N100" s="218"/>
      <c r="O100" s="218"/>
      <c r="P100" s="92"/>
      <c r="Q100" s="213" t="s">
        <v>190</v>
      </c>
      <c r="R100" s="217" t="s">
        <v>189</v>
      </c>
      <c r="S100" s="184"/>
      <c r="T100" s="184"/>
      <c r="U100" s="157"/>
      <c r="V100" s="157"/>
      <c r="W100" s="157"/>
      <c r="X100" s="157"/>
      <c r="Y100" s="157"/>
      <c r="Z100" s="157"/>
      <c r="AA100" s="157"/>
      <c r="AB100" s="157"/>
      <c r="AC100" s="157"/>
      <c r="AD100" s="157"/>
      <c r="AE100" s="157">
        <f>U100*V100+W100*X100+Y100*Z100+AA100*AB100</f>
        <v>0</v>
      </c>
      <c r="AF100" s="157"/>
      <c r="AG100" s="190"/>
      <c r="AH100" s="157"/>
      <c r="AI100" s="157"/>
      <c r="AJ100" s="157"/>
      <c r="AK100" s="157"/>
      <c r="AL100" s="157"/>
      <c r="AM100" s="157"/>
      <c r="AN100" s="157"/>
      <c r="AO100" s="157"/>
      <c r="AP100" s="157"/>
      <c r="AQ100" s="157"/>
      <c r="AR100" s="157">
        <f>AH100*AI100+AJ100*AK100+AL100*AM100+AN100*AO100</f>
        <v>0</v>
      </c>
      <c r="AS100" s="157"/>
      <c r="AT100" s="220"/>
      <c r="AU100" s="157"/>
      <c r="AV100" s="157"/>
      <c r="AW100" s="157"/>
      <c r="AX100" s="157"/>
      <c r="AY100" s="157"/>
      <c r="AZ100" s="157"/>
      <c r="BA100" s="157"/>
      <c r="BB100" s="157"/>
      <c r="BC100" s="157"/>
      <c r="BD100" s="157"/>
      <c r="BE100" s="157">
        <f>AU100*AV100+AW100*AX100+AY100*AZ100+BA100*BB100</f>
        <v>0</v>
      </c>
      <c r="BF100" s="157"/>
      <c r="BG100" s="220"/>
      <c r="BH100" s="157"/>
      <c r="BI100" s="157"/>
      <c r="BJ100" s="157"/>
      <c r="BK100" s="157"/>
      <c r="BL100" s="157"/>
      <c r="BM100" s="157"/>
      <c r="BN100" s="157"/>
      <c r="BO100" s="157"/>
      <c r="BP100" s="157"/>
      <c r="BQ100" s="157"/>
      <c r="BR100" s="157">
        <f>BH100*BI100+BJ100*BK100+BL100*BM100+BN100*BO100</f>
        <v>0</v>
      </c>
      <c r="BS100" s="157"/>
      <c r="BT100" s="220"/>
      <c r="BU100" s="157"/>
      <c r="BV100" s="157"/>
      <c r="BW100" s="157"/>
      <c r="BX100" s="157"/>
      <c r="BY100" s="157"/>
      <c r="BZ100" s="157"/>
      <c r="CA100" s="157"/>
      <c r="CB100" s="157"/>
      <c r="CC100" s="157"/>
      <c r="CD100" s="157"/>
      <c r="CE100" s="157">
        <f>BU100*BV100+BW100*BX100+BY100*BZ100+CA100*CB100</f>
        <v>0</v>
      </c>
      <c r="CF100" s="157"/>
      <c r="CG100" s="220"/>
      <c r="CH100" s="157"/>
      <c r="CI100" s="157"/>
      <c r="CJ100" s="157"/>
      <c r="CK100" s="157"/>
      <c r="CL100" s="157"/>
      <c r="CM100" s="157"/>
      <c r="CN100" s="157"/>
      <c r="CO100" s="157"/>
      <c r="CP100" s="157"/>
      <c r="CQ100" s="157"/>
      <c r="CR100" s="157">
        <f>CH100*CI100+CJ100*CK100+CL100*CM100+CN100*CO100</f>
        <v>0</v>
      </c>
      <c r="CS100" s="157"/>
      <c r="CT100" s="191"/>
      <c r="CU100" s="157"/>
      <c r="CV100" s="157"/>
      <c r="CW100" s="157"/>
      <c r="CX100" s="157"/>
      <c r="CY100" s="157"/>
      <c r="CZ100" s="157"/>
      <c r="DA100" s="157"/>
      <c r="DB100" s="157"/>
      <c r="DC100" s="157"/>
      <c r="DD100" s="157"/>
      <c r="DE100" s="157">
        <f>CU100*CV100+CW100*CX100+CY100*CZ100+DA100*DB100</f>
        <v>0</v>
      </c>
      <c r="DF100" s="157"/>
      <c r="DG100" s="220"/>
      <c r="DH100" s="157"/>
      <c r="DI100" s="157"/>
      <c r="DJ100" s="157"/>
      <c r="DK100" s="157"/>
      <c r="DL100" s="157"/>
      <c r="DM100" s="157"/>
      <c r="DN100" s="157"/>
      <c r="DO100" s="157"/>
      <c r="DP100" s="157"/>
      <c r="DQ100" s="157"/>
      <c r="DR100" s="157">
        <f>DH100*DI100+DJ100*DK100+DL100*DM100+DN100*DO100</f>
        <v>0</v>
      </c>
      <c r="DS100" s="157"/>
      <c r="DT100" s="220"/>
      <c r="DU100" s="157"/>
      <c r="DV100" s="157"/>
      <c r="DW100" s="157"/>
      <c r="DX100" s="157"/>
      <c r="DY100" s="157"/>
      <c r="DZ100" s="157"/>
      <c r="EA100" s="157"/>
      <c r="EB100" s="157"/>
      <c r="EC100" s="157"/>
      <c r="ED100" s="157"/>
      <c r="EE100" s="157">
        <f>DU100*DV100+DW100*DX100+DY100*DZ100+EA100*EB100</f>
        <v>0</v>
      </c>
      <c r="EF100" s="157"/>
      <c r="EG100" s="220"/>
      <c r="EH100" s="157"/>
      <c r="EI100" s="157"/>
      <c r="EJ100" s="157"/>
      <c r="EK100" s="157"/>
      <c r="EL100" s="157"/>
      <c r="EM100" s="157"/>
      <c r="EN100" s="157"/>
      <c r="EO100" s="157"/>
      <c r="EP100" s="157"/>
      <c r="EQ100" s="157"/>
      <c r="ER100" s="157">
        <f>EH100*EI100+EJ100*EK100+EL100*EM100+EN100*EO100</f>
        <v>0</v>
      </c>
      <c r="ES100" s="157"/>
      <c r="ET100" s="220"/>
      <c r="EU100" s="157"/>
      <c r="EV100" s="157"/>
      <c r="EW100" s="157"/>
      <c r="EX100" s="157"/>
      <c r="EY100" s="157"/>
      <c r="EZ100" s="157"/>
      <c r="FA100" s="157"/>
      <c r="FB100" s="157"/>
      <c r="FC100" s="157"/>
      <c r="FD100" s="157"/>
      <c r="FE100" s="157">
        <f>EU100*EV100+EW100*EX100+EY100*EZ100+FA100*FB100</f>
        <v>0</v>
      </c>
      <c r="FF100" s="157"/>
      <c r="FG100" s="220"/>
      <c r="FH100" s="157"/>
      <c r="FI100" s="157"/>
      <c r="FJ100" s="157"/>
      <c r="FK100" s="157"/>
      <c r="FL100" s="157"/>
      <c r="FM100" s="157"/>
      <c r="FN100" s="157"/>
      <c r="FO100" s="157"/>
      <c r="FP100" s="157"/>
      <c r="FQ100" s="157"/>
      <c r="FR100" s="157">
        <f>FH100*FI100+FJ100*FK100+FL100*FM100+FN100*FO100</f>
        <v>0</v>
      </c>
      <c r="FS100" s="157"/>
    </row>
    <row r="101" ht="18.75" customHeight="1">
      <c r="A101" s="184"/>
      <c r="B101" s="34"/>
      <c r="C101" s="8"/>
      <c r="D101" s="34"/>
      <c r="E101" s="8"/>
      <c r="F101" s="6"/>
      <c r="G101" s="7"/>
      <c r="H101" s="8"/>
      <c r="I101" s="34"/>
      <c r="J101" s="34"/>
      <c r="K101" s="226"/>
      <c r="L101" s="227"/>
      <c r="M101" s="6"/>
      <c r="N101" s="6"/>
      <c r="O101" s="6"/>
      <c r="P101" s="34"/>
      <c r="Q101" s="34"/>
      <c r="R101" s="8"/>
      <c r="S101" s="184"/>
      <c r="T101" s="184"/>
      <c r="U101" s="34"/>
      <c r="V101" s="34"/>
      <c r="W101" s="34"/>
      <c r="X101" s="34"/>
      <c r="Y101" s="34"/>
      <c r="Z101" s="34"/>
      <c r="AA101" s="34"/>
      <c r="AB101" s="34"/>
      <c r="AC101" s="34"/>
      <c r="AD101" s="34"/>
      <c r="AE101" s="34"/>
      <c r="AF101" s="34"/>
      <c r="AG101" s="190"/>
      <c r="AH101" s="34"/>
      <c r="AI101" s="34"/>
      <c r="AJ101" s="34"/>
      <c r="AK101" s="34"/>
      <c r="AL101" s="34"/>
      <c r="AM101" s="34"/>
      <c r="AN101" s="34"/>
      <c r="AO101" s="34"/>
      <c r="AP101" s="34"/>
      <c r="AQ101" s="34"/>
      <c r="AR101" s="34"/>
      <c r="AS101" s="34"/>
      <c r="AT101" s="220"/>
      <c r="AU101" s="34"/>
      <c r="AV101" s="34"/>
      <c r="AW101" s="34"/>
      <c r="AX101" s="34"/>
      <c r="AY101" s="34"/>
      <c r="AZ101" s="34"/>
      <c r="BA101" s="34"/>
      <c r="BB101" s="34"/>
      <c r="BC101" s="34"/>
      <c r="BD101" s="34"/>
      <c r="BE101" s="34"/>
      <c r="BF101" s="34"/>
      <c r="BG101" s="220"/>
      <c r="BH101" s="34"/>
      <c r="BI101" s="34"/>
      <c r="BJ101" s="34"/>
      <c r="BK101" s="34"/>
      <c r="BL101" s="34"/>
      <c r="BM101" s="34"/>
      <c r="BN101" s="34"/>
      <c r="BO101" s="34"/>
      <c r="BP101" s="34"/>
      <c r="BQ101" s="34"/>
      <c r="BR101" s="34"/>
      <c r="BS101" s="34"/>
      <c r="BT101" s="220"/>
      <c r="BU101" s="34"/>
      <c r="BV101" s="34"/>
      <c r="BW101" s="34"/>
      <c r="BX101" s="34"/>
      <c r="BY101" s="34"/>
      <c r="BZ101" s="34"/>
      <c r="CA101" s="34"/>
      <c r="CB101" s="34"/>
      <c r="CC101" s="34"/>
      <c r="CD101" s="34"/>
      <c r="CE101" s="34"/>
      <c r="CF101" s="34"/>
      <c r="CG101" s="220"/>
      <c r="CH101" s="34"/>
      <c r="CI101" s="34"/>
      <c r="CJ101" s="34"/>
      <c r="CK101" s="34"/>
      <c r="CL101" s="34"/>
      <c r="CM101" s="34"/>
      <c r="CN101" s="34"/>
      <c r="CO101" s="34"/>
      <c r="CP101" s="34"/>
      <c r="CQ101" s="34"/>
      <c r="CR101" s="34"/>
      <c r="CS101" s="34"/>
      <c r="CT101" s="191"/>
      <c r="CU101" s="34"/>
      <c r="CV101" s="34"/>
      <c r="CW101" s="34"/>
      <c r="CX101" s="34"/>
      <c r="CY101" s="34"/>
      <c r="CZ101" s="34"/>
      <c r="DA101" s="34"/>
      <c r="DB101" s="34"/>
      <c r="DC101" s="34"/>
      <c r="DD101" s="34"/>
      <c r="DE101" s="34"/>
      <c r="DF101" s="34"/>
      <c r="DG101" s="220"/>
      <c r="DH101" s="34"/>
      <c r="DI101" s="34"/>
      <c r="DJ101" s="34"/>
      <c r="DK101" s="34"/>
      <c r="DL101" s="34"/>
      <c r="DM101" s="34"/>
      <c r="DN101" s="34"/>
      <c r="DO101" s="34"/>
      <c r="DP101" s="34"/>
      <c r="DQ101" s="34"/>
      <c r="DR101" s="34"/>
      <c r="DS101" s="34"/>
      <c r="DT101" s="220"/>
      <c r="DU101" s="34"/>
      <c r="DV101" s="34"/>
      <c r="DW101" s="34"/>
      <c r="DX101" s="34"/>
      <c r="DY101" s="34"/>
      <c r="DZ101" s="34"/>
      <c r="EA101" s="34"/>
      <c r="EB101" s="34"/>
      <c r="EC101" s="34"/>
      <c r="ED101" s="34"/>
      <c r="EE101" s="34"/>
      <c r="EF101" s="34"/>
      <c r="EG101" s="220"/>
      <c r="EH101" s="34"/>
      <c r="EI101" s="34"/>
      <c r="EJ101" s="34"/>
      <c r="EK101" s="34"/>
      <c r="EL101" s="34"/>
      <c r="EM101" s="34"/>
      <c r="EN101" s="34"/>
      <c r="EO101" s="34"/>
      <c r="EP101" s="34"/>
      <c r="EQ101" s="34"/>
      <c r="ER101" s="34"/>
      <c r="ES101" s="34"/>
      <c r="ET101" s="220"/>
      <c r="EU101" s="34"/>
      <c r="EV101" s="34"/>
      <c r="EW101" s="34"/>
      <c r="EX101" s="34"/>
      <c r="EY101" s="34"/>
      <c r="EZ101" s="34"/>
      <c r="FA101" s="34"/>
      <c r="FB101" s="34"/>
      <c r="FC101" s="34"/>
      <c r="FD101" s="34"/>
      <c r="FE101" s="34"/>
      <c r="FF101" s="34"/>
      <c r="FG101" s="220"/>
      <c r="FH101" s="34"/>
      <c r="FI101" s="34"/>
      <c r="FJ101" s="34"/>
      <c r="FK101" s="34"/>
      <c r="FL101" s="34"/>
      <c r="FM101" s="34"/>
      <c r="FN101" s="34"/>
      <c r="FO101" s="34"/>
      <c r="FP101" s="34"/>
      <c r="FQ101" s="34"/>
      <c r="FR101" s="34"/>
      <c r="FS101" s="34"/>
    </row>
    <row r="102" ht="18.75" customHeight="1">
      <c r="A102" s="184"/>
      <c r="B102" s="207" t="str">
        <f t="array" ref="B102">IFERROR(INDEX('Exercise Log'!$C$6:$C132,MATCH($F102,'Exercise Log'!$E$6:$E132,0)))</f>
        <v>LOWER</v>
      </c>
      <c r="C102" s="208"/>
      <c r="D102" s="222" t="s">
        <v>197</v>
      </c>
      <c r="E102" s="223">
        <v>1.0</v>
      </c>
      <c r="F102" s="239" t="s">
        <v>235</v>
      </c>
      <c r="H102" s="5"/>
      <c r="I102" s="224" t="str">
        <f>iferror(vlookup(F102,'Exercise Log'!E:F,2,),"")</f>
        <v>LINK</v>
      </c>
      <c r="J102" s="92"/>
      <c r="K102" s="214">
        <v>1.0</v>
      </c>
      <c r="L102" s="215">
        <v>45577.0</v>
      </c>
      <c r="M102" s="218"/>
      <c r="N102" s="218"/>
      <c r="O102" s="218"/>
      <c r="P102" s="92"/>
      <c r="Q102" s="213" t="s">
        <v>190</v>
      </c>
      <c r="R102" s="217" t="s">
        <v>189</v>
      </c>
      <c r="S102" s="184"/>
      <c r="T102" s="184"/>
      <c r="U102" s="157"/>
      <c r="V102" s="157"/>
      <c r="W102" s="157"/>
      <c r="X102" s="157"/>
      <c r="Y102" s="157"/>
      <c r="Z102" s="157"/>
      <c r="AA102" s="157"/>
      <c r="AB102" s="157"/>
      <c r="AC102" s="157"/>
      <c r="AD102" s="157"/>
      <c r="AE102" s="157">
        <f>U102*V102+W102*X102+Y102*Z102+AA102*AB102</f>
        <v>0</v>
      </c>
      <c r="AF102" s="157"/>
      <c r="AG102" s="190"/>
      <c r="AH102" s="157"/>
      <c r="AI102" s="157"/>
      <c r="AJ102" s="157"/>
      <c r="AK102" s="157"/>
      <c r="AL102" s="157"/>
      <c r="AM102" s="157"/>
      <c r="AN102" s="157"/>
      <c r="AO102" s="157"/>
      <c r="AP102" s="157"/>
      <c r="AQ102" s="157"/>
      <c r="AR102" s="157">
        <f>AH102*AI102+AJ102*AK102+AL102*AM102+AN102*AO102</f>
        <v>0</v>
      </c>
      <c r="AS102" s="157"/>
      <c r="AT102" s="220"/>
      <c r="AU102" s="157"/>
      <c r="AV102" s="157"/>
      <c r="AW102" s="157"/>
      <c r="AX102" s="157"/>
      <c r="AY102" s="157"/>
      <c r="AZ102" s="157"/>
      <c r="BA102" s="157"/>
      <c r="BB102" s="157"/>
      <c r="BC102" s="157"/>
      <c r="BD102" s="157"/>
      <c r="BE102" s="157">
        <f>AU102*AV102+AW102*AX102+AY102*AZ102+BA102*BB102</f>
        <v>0</v>
      </c>
      <c r="BF102" s="157"/>
      <c r="BG102" s="220"/>
      <c r="BH102" s="157"/>
      <c r="BI102" s="157"/>
      <c r="BJ102" s="157"/>
      <c r="BK102" s="157"/>
      <c r="BL102" s="157"/>
      <c r="BM102" s="157"/>
      <c r="BN102" s="157"/>
      <c r="BO102" s="157"/>
      <c r="BP102" s="157"/>
      <c r="BQ102" s="157"/>
      <c r="BR102" s="157">
        <f>BH102*BI102+BJ102*BK102+BL102*BM102+BN102*BO102</f>
        <v>0</v>
      </c>
      <c r="BS102" s="157"/>
      <c r="BT102" s="220"/>
      <c r="BU102" s="157"/>
      <c r="BV102" s="157"/>
      <c r="BW102" s="157"/>
      <c r="BX102" s="157"/>
      <c r="BY102" s="157"/>
      <c r="BZ102" s="157"/>
      <c r="CA102" s="157"/>
      <c r="CB102" s="157"/>
      <c r="CC102" s="157"/>
      <c r="CD102" s="157"/>
      <c r="CE102" s="157">
        <f>BU102*BV102+BW102*BX102+BY102*BZ102+CA102*CB102</f>
        <v>0</v>
      </c>
      <c r="CF102" s="157"/>
      <c r="CG102" s="220"/>
      <c r="CH102" s="157"/>
      <c r="CI102" s="157"/>
      <c r="CJ102" s="157"/>
      <c r="CK102" s="157"/>
      <c r="CL102" s="157"/>
      <c r="CM102" s="157"/>
      <c r="CN102" s="157"/>
      <c r="CO102" s="157"/>
      <c r="CP102" s="157"/>
      <c r="CQ102" s="157"/>
      <c r="CR102" s="157">
        <f>CH102*CI102+CJ102*CK102+CL102*CM102+CN102*CO102</f>
        <v>0</v>
      </c>
      <c r="CS102" s="157"/>
      <c r="CT102" s="191"/>
      <c r="CU102" s="157"/>
      <c r="CV102" s="157"/>
      <c r="CW102" s="157"/>
      <c r="CX102" s="157"/>
      <c r="CY102" s="157"/>
      <c r="CZ102" s="157"/>
      <c r="DA102" s="157"/>
      <c r="DB102" s="157"/>
      <c r="DC102" s="157"/>
      <c r="DD102" s="157"/>
      <c r="DE102" s="157">
        <f>CU102*CV102+CW102*CX102+CY102*CZ102+DA102*DB102</f>
        <v>0</v>
      </c>
      <c r="DF102" s="157"/>
      <c r="DG102" s="220"/>
      <c r="DH102" s="157"/>
      <c r="DI102" s="157"/>
      <c r="DJ102" s="157"/>
      <c r="DK102" s="157"/>
      <c r="DL102" s="157"/>
      <c r="DM102" s="157"/>
      <c r="DN102" s="157"/>
      <c r="DO102" s="157"/>
      <c r="DP102" s="157"/>
      <c r="DQ102" s="157"/>
      <c r="DR102" s="157">
        <f>DH102*DI102+DJ102*DK102+DL102*DM102+DN102*DO102</f>
        <v>0</v>
      </c>
      <c r="DS102" s="157"/>
      <c r="DT102" s="220"/>
      <c r="DU102" s="157"/>
      <c r="DV102" s="157"/>
      <c r="DW102" s="157"/>
      <c r="DX102" s="157"/>
      <c r="DY102" s="157"/>
      <c r="DZ102" s="157"/>
      <c r="EA102" s="157"/>
      <c r="EB102" s="157"/>
      <c r="EC102" s="157"/>
      <c r="ED102" s="157"/>
      <c r="EE102" s="157">
        <f>DU102*DV102+DW102*DX102+DY102*DZ102+EA102*EB102</f>
        <v>0</v>
      </c>
      <c r="EF102" s="157"/>
      <c r="EG102" s="220"/>
      <c r="EH102" s="157"/>
      <c r="EI102" s="157"/>
      <c r="EJ102" s="157"/>
      <c r="EK102" s="157"/>
      <c r="EL102" s="157"/>
      <c r="EM102" s="157"/>
      <c r="EN102" s="157"/>
      <c r="EO102" s="157"/>
      <c r="EP102" s="157"/>
      <c r="EQ102" s="157"/>
      <c r="ER102" s="157">
        <f>EH102*EI102+EJ102*EK102+EL102*EM102+EN102*EO102</f>
        <v>0</v>
      </c>
      <c r="ES102" s="157"/>
      <c r="ET102" s="220"/>
      <c r="EU102" s="157"/>
      <c r="EV102" s="157"/>
      <c r="EW102" s="157"/>
      <c r="EX102" s="157"/>
      <c r="EY102" s="157"/>
      <c r="EZ102" s="157"/>
      <c r="FA102" s="157"/>
      <c r="FB102" s="157"/>
      <c r="FC102" s="157"/>
      <c r="FD102" s="157"/>
      <c r="FE102" s="157">
        <f>EU102*EV102+EW102*EX102+EY102*EZ102+FA102*FB102</f>
        <v>0</v>
      </c>
      <c r="FF102" s="157"/>
      <c r="FG102" s="220"/>
      <c r="FH102" s="157"/>
      <c r="FI102" s="157"/>
      <c r="FJ102" s="157"/>
      <c r="FK102" s="157"/>
      <c r="FL102" s="157"/>
      <c r="FM102" s="157"/>
      <c r="FN102" s="157"/>
      <c r="FO102" s="157"/>
      <c r="FP102" s="157"/>
      <c r="FQ102" s="157"/>
      <c r="FR102" s="157">
        <f>FH102*FI102+FJ102*FK102+FL102*FM102+FN102*FO102</f>
        <v>0</v>
      </c>
      <c r="FS102" s="157"/>
    </row>
    <row r="103" ht="18.75" customHeight="1">
      <c r="A103" s="184"/>
      <c r="B103" s="34"/>
      <c r="C103" s="8"/>
      <c r="D103" s="34"/>
      <c r="E103" s="8"/>
      <c r="F103" s="6"/>
      <c r="G103" s="7"/>
      <c r="H103" s="8"/>
      <c r="I103" s="34"/>
      <c r="J103" s="34"/>
      <c r="K103" s="214">
        <v>1.0</v>
      </c>
      <c r="L103" s="215">
        <v>46006.0</v>
      </c>
      <c r="M103" s="6"/>
      <c r="N103" s="6"/>
      <c r="O103" s="6"/>
      <c r="P103" s="34"/>
      <c r="Q103" s="34"/>
      <c r="R103" s="8"/>
      <c r="S103" s="184"/>
      <c r="T103" s="184"/>
      <c r="U103" s="34"/>
      <c r="V103" s="34"/>
      <c r="W103" s="34"/>
      <c r="X103" s="34"/>
      <c r="Y103" s="34"/>
      <c r="Z103" s="34"/>
      <c r="AA103" s="34"/>
      <c r="AB103" s="34"/>
      <c r="AC103" s="34"/>
      <c r="AD103" s="34"/>
      <c r="AE103" s="34"/>
      <c r="AF103" s="34"/>
      <c r="AG103" s="190"/>
      <c r="AH103" s="34"/>
      <c r="AI103" s="34"/>
      <c r="AJ103" s="34"/>
      <c r="AK103" s="34"/>
      <c r="AL103" s="34"/>
      <c r="AM103" s="34"/>
      <c r="AN103" s="34"/>
      <c r="AO103" s="34"/>
      <c r="AP103" s="34"/>
      <c r="AQ103" s="34"/>
      <c r="AR103" s="34"/>
      <c r="AS103" s="34"/>
      <c r="AT103" s="220"/>
      <c r="AU103" s="34"/>
      <c r="AV103" s="34"/>
      <c r="AW103" s="34"/>
      <c r="AX103" s="34"/>
      <c r="AY103" s="34"/>
      <c r="AZ103" s="34"/>
      <c r="BA103" s="34"/>
      <c r="BB103" s="34"/>
      <c r="BC103" s="34"/>
      <c r="BD103" s="34"/>
      <c r="BE103" s="34"/>
      <c r="BF103" s="34"/>
      <c r="BG103" s="220"/>
      <c r="BH103" s="34"/>
      <c r="BI103" s="34"/>
      <c r="BJ103" s="34"/>
      <c r="BK103" s="34"/>
      <c r="BL103" s="34"/>
      <c r="BM103" s="34"/>
      <c r="BN103" s="34"/>
      <c r="BO103" s="34"/>
      <c r="BP103" s="34"/>
      <c r="BQ103" s="34"/>
      <c r="BR103" s="34"/>
      <c r="BS103" s="34"/>
      <c r="BT103" s="220"/>
      <c r="BU103" s="34"/>
      <c r="BV103" s="34"/>
      <c r="BW103" s="34"/>
      <c r="BX103" s="34"/>
      <c r="BY103" s="34"/>
      <c r="BZ103" s="34"/>
      <c r="CA103" s="34"/>
      <c r="CB103" s="34"/>
      <c r="CC103" s="34"/>
      <c r="CD103" s="34"/>
      <c r="CE103" s="34"/>
      <c r="CF103" s="34"/>
      <c r="CG103" s="220"/>
      <c r="CH103" s="34"/>
      <c r="CI103" s="34"/>
      <c r="CJ103" s="34"/>
      <c r="CK103" s="34"/>
      <c r="CL103" s="34"/>
      <c r="CM103" s="34"/>
      <c r="CN103" s="34"/>
      <c r="CO103" s="34"/>
      <c r="CP103" s="34"/>
      <c r="CQ103" s="34"/>
      <c r="CR103" s="34"/>
      <c r="CS103" s="34"/>
      <c r="CT103" s="191"/>
      <c r="CU103" s="34"/>
      <c r="CV103" s="34"/>
      <c r="CW103" s="34"/>
      <c r="CX103" s="34"/>
      <c r="CY103" s="34"/>
      <c r="CZ103" s="34"/>
      <c r="DA103" s="34"/>
      <c r="DB103" s="34"/>
      <c r="DC103" s="34"/>
      <c r="DD103" s="34"/>
      <c r="DE103" s="34"/>
      <c r="DF103" s="34"/>
      <c r="DG103" s="220"/>
      <c r="DH103" s="34"/>
      <c r="DI103" s="34"/>
      <c r="DJ103" s="34"/>
      <c r="DK103" s="34"/>
      <c r="DL103" s="34"/>
      <c r="DM103" s="34"/>
      <c r="DN103" s="34"/>
      <c r="DO103" s="34"/>
      <c r="DP103" s="34"/>
      <c r="DQ103" s="34"/>
      <c r="DR103" s="34"/>
      <c r="DS103" s="34"/>
      <c r="DT103" s="220"/>
      <c r="DU103" s="34"/>
      <c r="DV103" s="34"/>
      <c r="DW103" s="34"/>
      <c r="DX103" s="34"/>
      <c r="DY103" s="34"/>
      <c r="DZ103" s="34"/>
      <c r="EA103" s="34"/>
      <c r="EB103" s="34"/>
      <c r="EC103" s="34"/>
      <c r="ED103" s="34"/>
      <c r="EE103" s="34"/>
      <c r="EF103" s="34"/>
      <c r="EG103" s="220"/>
      <c r="EH103" s="34"/>
      <c r="EI103" s="34"/>
      <c r="EJ103" s="34"/>
      <c r="EK103" s="34"/>
      <c r="EL103" s="34"/>
      <c r="EM103" s="34"/>
      <c r="EN103" s="34"/>
      <c r="EO103" s="34"/>
      <c r="EP103" s="34"/>
      <c r="EQ103" s="34"/>
      <c r="ER103" s="34"/>
      <c r="ES103" s="34"/>
      <c r="ET103" s="220"/>
      <c r="EU103" s="34"/>
      <c r="EV103" s="34"/>
      <c r="EW103" s="34"/>
      <c r="EX103" s="34"/>
      <c r="EY103" s="34"/>
      <c r="EZ103" s="34"/>
      <c r="FA103" s="34"/>
      <c r="FB103" s="34"/>
      <c r="FC103" s="34"/>
      <c r="FD103" s="34"/>
      <c r="FE103" s="34"/>
      <c r="FF103" s="34"/>
      <c r="FG103" s="220"/>
      <c r="FH103" s="34"/>
      <c r="FI103" s="34"/>
      <c r="FJ103" s="34"/>
      <c r="FK103" s="34"/>
      <c r="FL103" s="34"/>
      <c r="FM103" s="34"/>
      <c r="FN103" s="34"/>
      <c r="FO103" s="34"/>
      <c r="FP103" s="34"/>
      <c r="FQ103" s="34"/>
      <c r="FR103" s="34"/>
      <c r="FS103" s="34"/>
    </row>
    <row r="104" ht="18.75" customHeight="1">
      <c r="A104" s="184"/>
      <c r="B104" s="207" t="str">
        <f t="array" ref="B104">IFERROR(INDEX('Exercise Log'!$C$6:$C132,MATCH($F104,'Exercise Log'!$E$6:$E132,0)))</f>
        <v/>
      </c>
      <c r="C104" s="208"/>
      <c r="D104" s="222" t="s">
        <v>70</v>
      </c>
      <c r="E104" s="223">
        <v>1.0</v>
      </c>
      <c r="F104" s="239" t="s">
        <v>203</v>
      </c>
      <c r="H104" s="5"/>
      <c r="I104" s="228" t="str">
        <f>iferror(vlookup(F104,'Exercise Log'!E:F,2,),"")</f>
        <v/>
      </c>
      <c r="J104" s="92"/>
      <c r="K104" s="214">
        <v>2.0</v>
      </c>
      <c r="L104" s="215">
        <v>45641.0</v>
      </c>
      <c r="M104" s="218"/>
      <c r="N104" s="218"/>
      <c r="O104" s="218"/>
      <c r="P104" s="92"/>
      <c r="Q104" s="213" t="s">
        <v>190</v>
      </c>
      <c r="R104" s="217" t="s">
        <v>189</v>
      </c>
      <c r="S104" s="184"/>
      <c r="T104" s="184"/>
      <c r="U104" s="157"/>
      <c r="V104" s="157"/>
      <c r="W104" s="157"/>
      <c r="X104" s="157"/>
      <c r="Y104" s="157"/>
      <c r="Z104" s="157"/>
      <c r="AA104" s="157"/>
      <c r="AB104" s="157"/>
      <c r="AC104" s="157"/>
      <c r="AD104" s="157"/>
      <c r="AE104" s="157">
        <f>U104*V104+W104*X104+Y104*Z104+AA104*AB104</f>
        <v>0</v>
      </c>
      <c r="AF104" s="157"/>
      <c r="AG104" s="190"/>
      <c r="AH104" s="157"/>
      <c r="AI104" s="157"/>
      <c r="AJ104" s="157"/>
      <c r="AK104" s="157"/>
      <c r="AL104" s="157"/>
      <c r="AM104" s="157"/>
      <c r="AN104" s="157"/>
      <c r="AO104" s="157"/>
      <c r="AP104" s="157"/>
      <c r="AQ104" s="157"/>
      <c r="AR104" s="157">
        <f>AH104*AI104+AJ104*AK104+AL104*AM104+AN104*AO104</f>
        <v>0</v>
      </c>
      <c r="AS104" s="157"/>
      <c r="AT104" s="220"/>
      <c r="AU104" s="157"/>
      <c r="AV104" s="157"/>
      <c r="AW104" s="157"/>
      <c r="AX104" s="157"/>
      <c r="AY104" s="157"/>
      <c r="AZ104" s="157"/>
      <c r="BA104" s="157"/>
      <c r="BB104" s="157"/>
      <c r="BC104" s="157"/>
      <c r="BD104" s="157"/>
      <c r="BE104" s="157">
        <f>AU104*AV104+AW104*AX104+AY104*AZ104+BA104*BB104</f>
        <v>0</v>
      </c>
      <c r="BF104" s="157"/>
      <c r="BG104" s="220"/>
      <c r="BH104" s="157"/>
      <c r="BI104" s="157"/>
      <c r="BJ104" s="157"/>
      <c r="BK104" s="157"/>
      <c r="BL104" s="157"/>
      <c r="BM104" s="157"/>
      <c r="BN104" s="157"/>
      <c r="BO104" s="157"/>
      <c r="BP104" s="157"/>
      <c r="BQ104" s="157"/>
      <c r="BR104" s="157">
        <f>BH104*BI104+BJ104*BK104+BL104*BM104+BN104*BO104</f>
        <v>0</v>
      </c>
      <c r="BS104" s="157"/>
      <c r="BT104" s="220"/>
      <c r="BU104" s="157"/>
      <c r="BV104" s="157"/>
      <c r="BW104" s="157"/>
      <c r="BX104" s="157"/>
      <c r="BY104" s="157"/>
      <c r="BZ104" s="157"/>
      <c r="CA104" s="157"/>
      <c r="CB104" s="157"/>
      <c r="CC104" s="157"/>
      <c r="CD104" s="157"/>
      <c r="CE104" s="157">
        <f>BU104*BV104+BW104*BX104+BY104*BZ104+CA104*CB104</f>
        <v>0</v>
      </c>
      <c r="CF104" s="157"/>
      <c r="CG104" s="220"/>
      <c r="CH104" s="157"/>
      <c r="CI104" s="157"/>
      <c r="CJ104" s="157"/>
      <c r="CK104" s="157"/>
      <c r="CL104" s="157"/>
      <c r="CM104" s="157"/>
      <c r="CN104" s="157"/>
      <c r="CO104" s="157"/>
      <c r="CP104" s="157"/>
      <c r="CQ104" s="157"/>
      <c r="CR104" s="157">
        <f>CH104*CI104+CJ104*CK104+CL104*CM104+CN104*CO104</f>
        <v>0</v>
      </c>
      <c r="CS104" s="157"/>
      <c r="CT104" s="191"/>
      <c r="CU104" s="157"/>
      <c r="CV104" s="157"/>
      <c r="CW104" s="157"/>
      <c r="CX104" s="157"/>
      <c r="CY104" s="157"/>
      <c r="CZ104" s="157"/>
      <c r="DA104" s="157"/>
      <c r="DB104" s="157"/>
      <c r="DC104" s="157"/>
      <c r="DD104" s="157"/>
      <c r="DE104" s="157">
        <f>CU104*CV104+CW104*CX104+CY104*CZ104+DA104*DB104</f>
        <v>0</v>
      </c>
      <c r="DF104" s="157"/>
      <c r="DG104" s="220"/>
      <c r="DH104" s="157"/>
      <c r="DI104" s="157"/>
      <c r="DJ104" s="157"/>
      <c r="DK104" s="157"/>
      <c r="DL104" s="157"/>
      <c r="DM104" s="157"/>
      <c r="DN104" s="157"/>
      <c r="DO104" s="157"/>
      <c r="DP104" s="157"/>
      <c r="DQ104" s="157"/>
      <c r="DR104" s="157">
        <f>DH104*DI104+DJ104*DK104+DL104*DM104+DN104*DO104</f>
        <v>0</v>
      </c>
      <c r="DS104" s="157"/>
      <c r="DT104" s="220"/>
      <c r="DU104" s="157"/>
      <c r="DV104" s="157"/>
      <c r="DW104" s="157"/>
      <c r="DX104" s="157"/>
      <c r="DY104" s="157"/>
      <c r="DZ104" s="157"/>
      <c r="EA104" s="157"/>
      <c r="EB104" s="157"/>
      <c r="EC104" s="157"/>
      <c r="ED104" s="157"/>
      <c r="EE104" s="157">
        <f>DU104*DV104+DW104*DX104+DY104*DZ104+EA104*EB104</f>
        <v>0</v>
      </c>
      <c r="EF104" s="157"/>
      <c r="EG104" s="220"/>
      <c r="EH104" s="157"/>
      <c r="EI104" s="157"/>
      <c r="EJ104" s="157"/>
      <c r="EK104" s="157"/>
      <c r="EL104" s="157"/>
      <c r="EM104" s="157"/>
      <c r="EN104" s="157"/>
      <c r="EO104" s="157"/>
      <c r="EP104" s="157"/>
      <c r="EQ104" s="157"/>
      <c r="ER104" s="157">
        <f>EH104*EI104+EJ104*EK104+EL104*EM104+EN104*EO104</f>
        <v>0</v>
      </c>
      <c r="ES104" s="157"/>
      <c r="ET104" s="220"/>
      <c r="EU104" s="157"/>
      <c r="EV104" s="157"/>
      <c r="EW104" s="157"/>
      <c r="EX104" s="157"/>
      <c r="EY104" s="157"/>
      <c r="EZ104" s="157"/>
      <c r="FA104" s="157"/>
      <c r="FB104" s="157"/>
      <c r="FC104" s="157"/>
      <c r="FD104" s="157"/>
      <c r="FE104" s="157">
        <f>EU104*EV104+EW104*EX104+EY104*EZ104+FA104*FB104</f>
        <v>0</v>
      </c>
      <c r="FF104" s="157"/>
      <c r="FG104" s="220"/>
      <c r="FH104" s="157"/>
      <c r="FI104" s="157"/>
      <c r="FJ104" s="157"/>
      <c r="FK104" s="157"/>
      <c r="FL104" s="157"/>
      <c r="FM104" s="157"/>
      <c r="FN104" s="157"/>
      <c r="FO104" s="157"/>
      <c r="FP104" s="157"/>
      <c r="FQ104" s="157"/>
      <c r="FR104" s="157">
        <f>FH104*FI104+FJ104*FK104+FL104*FM104+FN104*FO104</f>
        <v>0</v>
      </c>
      <c r="FS104" s="157"/>
    </row>
    <row r="105" ht="18.75" customHeight="1">
      <c r="A105" s="184"/>
      <c r="B105" s="34"/>
      <c r="C105" s="8"/>
      <c r="D105" s="34"/>
      <c r="E105" s="8"/>
      <c r="F105" s="6"/>
      <c r="G105" s="7"/>
      <c r="H105" s="8"/>
      <c r="I105" s="34"/>
      <c r="J105" s="34"/>
      <c r="K105" s="226"/>
      <c r="L105" s="229"/>
      <c r="M105" s="6"/>
      <c r="N105" s="6"/>
      <c r="O105" s="6"/>
      <c r="P105" s="34"/>
      <c r="Q105" s="34"/>
      <c r="R105" s="8"/>
      <c r="S105" s="184"/>
      <c r="T105" s="184"/>
      <c r="U105" s="34"/>
      <c r="V105" s="34"/>
      <c r="W105" s="34"/>
      <c r="X105" s="34"/>
      <c r="Y105" s="34"/>
      <c r="Z105" s="34"/>
      <c r="AA105" s="34"/>
      <c r="AB105" s="34"/>
      <c r="AC105" s="34"/>
      <c r="AD105" s="34"/>
      <c r="AE105" s="34"/>
      <c r="AF105" s="34"/>
      <c r="AG105" s="190"/>
      <c r="AH105" s="34"/>
      <c r="AI105" s="34"/>
      <c r="AJ105" s="34"/>
      <c r="AK105" s="34"/>
      <c r="AL105" s="34"/>
      <c r="AM105" s="34"/>
      <c r="AN105" s="34"/>
      <c r="AO105" s="34"/>
      <c r="AP105" s="34"/>
      <c r="AQ105" s="34"/>
      <c r="AR105" s="34"/>
      <c r="AS105" s="34"/>
      <c r="AT105" s="220"/>
      <c r="AU105" s="34"/>
      <c r="AV105" s="34"/>
      <c r="AW105" s="34"/>
      <c r="AX105" s="34"/>
      <c r="AY105" s="34"/>
      <c r="AZ105" s="34"/>
      <c r="BA105" s="34"/>
      <c r="BB105" s="34"/>
      <c r="BC105" s="34"/>
      <c r="BD105" s="34"/>
      <c r="BE105" s="34"/>
      <c r="BF105" s="34"/>
      <c r="BG105" s="220"/>
      <c r="BH105" s="34"/>
      <c r="BI105" s="34"/>
      <c r="BJ105" s="34"/>
      <c r="BK105" s="34"/>
      <c r="BL105" s="34"/>
      <c r="BM105" s="34"/>
      <c r="BN105" s="34"/>
      <c r="BO105" s="34"/>
      <c r="BP105" s="34"/>
      <c r="BQ105" s="34"/>
      <c r="BR105" s="34"/>
      <c r="BS105" s="34"/>
      <c r="BT105" s="220"/>
      <c r="BU105" s="34"/>
      <c r="BV105" s="34"/>
      <c r="BW105" s="34"/>
      <c r="BX105" s="34"/>
      <c r="BY105" s="34"/>
      <c r="BZ105" s="34"/>
      <c r="CA105" s="34"/>
      <c r="CB105" s="34"/>
      <c r="CC105" s="34"/>
      <c r="CD105" s="34"/>
      <c r="CE105" s="34"/>
      <c r="CF105" s="34"/>
      <c r="CG105" s="220"/>
      <c r="CH105" s="34"/>
      <c r="CI105" s="34"/>
      <c r="CJ105" s="34"/>
      <c r="CK105" s="34"/>
      <c r="CL105" s="34"/>
      <c r="CM105" s="34"/>
      <c r="CN105" s="34"/>
      <c r="CO105" s="34"/>
      <c r="CP105" s="34"/>
      <c r="CQ105" s="34"/>
      <c r="CR105" s="34"/>
      <c r="CS105" s="34"/>
      <c r="CT105" s="191"/>
      <c r="CU105" s="34"/>
      <c r="CV105" s="34"/>
      <c r="CW105" s="34"/>
      <c r="CX105" s="34"/>
      <c r="CY105" s="34"/>
      <c r="CZ105" s="34"/>
      <c r="DA105" s="34"/>
      <c r="DB105" s="34"/>
      <c r="DC105" s="34"/>
      <c r="DD105" s="34"/>
      <c r="DE105" s="34"/>
      <c r="DF105" s="34"/>
      <c r="DG105" s="220"/>
      <c r="DH105" s="34"/>
      <c r="DI105" s="34"/>
      <c r="DJ105" s="34"/>
      <c r="DK105" s="34"/>
      <c r="DL105" s="34"/>
      <c r="DM105" s="34"/>
      <c r="DN105" s="34"/>
      <c r="DO105" s="34"/>
      <c r="DP105" s="34"/>
      <c r="DQ105" s="34"/>
      <c r="DR105" s="34"/>
      <c r="DS105" s="34"/>
      <c r="DT105" s="220"/>
      <c r="DU105" s="34"/>
      <c r="DV105" s="34"/>
      <c r="DW105" s="34"/>
      <c r="DX105" s="34"/>
      <c r="DY105" s="34"/>
      <c r="DZ105" s="34"/>
      <c r="EA105" s="34"/>
      <c r="EB105" s="34"/>
      <c r="EC105" s="34"/>
      <c r="ED105" s="34"/>
      <c r="EE105" s="34"/>
      <c r="EF105" s="34"/>
      <c r="EG105" s="220"/>
      <c r="EH105" s="34"/>
      <c r="EI105" s="34"/>
      <c r="EJ105" s="34"/>
      <c r="EK105" s="34"/>
      <c r="EL105" s="34"/>
      <c r="EM105" s="34"/>
      <c r="EN105" s="34"/>
      <c r="EO105" s="34"/>
      <c r="EP105" s="34"/>
      <c r="EQ105" s="34"/>
      <c r="ER105" s="34"/>
      <c r="ES105" s="34"/>
      <c r="ET105" s="220"/>
      <c r="EU105" s="34"/>
      <c r="EV105" s="34"/>
      <c r="EW105" s="34"/>
      <c r="EX105" s="34"/>
      <c r="EY105" s="34"/>
      <c r="EZ105" s="34"/>
      <c r="FA105" s="34"/>
      <c r="FB105" s="34"/>
      <c r="FC105" s="34"/>
      <c r="FD105" s="34"/>
      <c r="FE105" s="34"/>
      <c r="FF105" s="34"/>
      <c r="FG105" s="220"/>
      <c r="FH105" s="34"/>
      <c r="FI105" s="34"/>
      <c r="FJ105" s="34"/>
      <c r="FK105" s="34"/>
      <c r="FL105" s="34"/>
      <c r="FM105" s="34"/>
      <c r="FN105" s="34"/>
      <c r="FO105" s="34"/>
      <c r="FP105" s="34"/>
      <c r="FQ105" s="34"/>
      <c r="FR105" s="34"/>
      <c r="FS105" s="34"/>
    </row>
    <row r="106" ht="18.75" customHeight="1">
      <c r="A106" s="184"/>
      <c r="B106" s="207" t="str">
        <f t="array" ref="B106">IFERROR(INDEX('Exercise Log'!$C$6:$C132,MATCH($F106,'Exercise Log'!$E$6:$E132,0)))</f>
        <v/>
      </c>
      <c r="C106" s="208"/>
      <c r="D106" s="222" t="s">
        <v>201</v>
      </c>
      <c r="E106" s="223">
        <v>1.0</v>
      </c>
      <c r="F106" s="239" t="s">
        <v>236</v>
      </c>
      <c r="H106" s="5"/>
      <c r="I106" s="92" t="str">
        <f>iferror(vlookup(F106,'Exercise Log'!E:F,2,),"")</f>
        <v/>
      </c>
      <c r="J106" s="92"/>
      <c r="K106" s="214">
        <v>3.0</v>
      </c>
      <c r="L106" s="215" t="s">
        <v>208</v>
      </c>
      <c r="M106" s="218"/>
      <c r="N106" s="218"/>
      <c r="O106" s="218"/>
      <c r="P106" s="92"/>
      <c r="Q106" s="213" t="s">
        <v>190</v>
      </c>
      <c r="R106" s="217" t="s">
        <v>189</v>
      </c>
      <c r="S106" s="184"/>
      <c r="T106" s="184"/>
      <c r="U106" s="157"/>
      <c r="V106" s="157"/>
      <c r="W106" s="157"/>
      <c r="X106" s="157"/>
      <c r="Y106" s="157"/>
      <c r="Z106" s="157"/>
      <c r="AA106" s="157"/>
      <c r="AB106" s="157"/>
      <c r="AC106" s="157"/>
      <c r="AD106" s="157"/>
      <c r="AE106" s="157">
        <f>U106*V106+W106*X106+Y106*Z106+AA106*AB106</f>
        <v>0</v>
      </c>
      <c r="AF106" s="157"/>
      <c r="AG106" s="190"/>
      <c r="AH106" s="157"/>
      <c r="AI106" s="157"/>
      <c r="AJ106" s="157"/>
      <c r="AK106" s="157"/>
      <c r="AL106" s="157"/>
      <c r="AM106" s="157"/>
      <c r="AN106" s="157"/>
      <c r="AO106" s="157"/>
      <c r="AP106" s="157"/>
      <c r="AQ106" s="157"/>
      <c r="AR106" s="157">
        <f>AH106*AI106+AJ106*AK106+AL106*AM106+AN106*AO106</f>
        <v>0</v>
      </c>
      <c r="AS106" s="157"/>
      <c r="AT106" s="220"/>
      <c r="AU106" s="157"/>
      <c r="AV106" s="157"/>
      <c r="AW106" s="157"/>
      <c r="AX106" s="157"/>
      <c r="AY106" s="157"/>
      <c r="AZ106" s="157"/>
      <c r="BA106" s="157"/>
      <c r="BB106" s="157"/>
      <c r="BC106" s="157"/>
      <c r="BD106" s="157"/>
      <c r="BE106" s="157">
        <f>AU106*AV106+AW106*AX106+AY106*AZ106+BA106*BB106</f>
        <v>0</v>
      </c>
      <c r="BF106" s="157"/>
      <c r="BG106" s="220"/>
      <c r="BH106" s="157"/>
      <c r="BI106" s="157"/>
      <c r="BJ106" s="157"/>
      <c r="BK106" s="157"/>
      <c r="BL106" s="157"/>
      <c r="BM106" s="157"/>
      <c r="BN106" s="157"/>
      <c r="BO106" s="157"/>
      <c r="BP106" s="157"/>
      <c r="BQ106" s="157"/>
      <c r="BR106" s="157">
        <f>BH106*BI106+BJ106*BK106+BL106*BM106+BN106*BO106</f>
        <v>0</v>
      </c>
      <c r="BS106" s="157"/>
      <c r="BT106" s="220"/>
      <c r="BU106" s="157"/>
      <c r="BV106" s="157"/>
      <c r="BW106" s="157"/>
      <c r="BX106" s="157"/>
      <c r="BY106" s="157"/>
      <c r="BZ106" s="157"/>
      <c r="CA106" s="157"/>
      <c r="CB106" s="157"/>
      <c r="CC106" s="157"/>
      <c r="CD106" s="157"/>
      <c r="CE106" s="157">
        <f>BU106*BV106+BW106*BX106+BY106*BZ106+CA106*CB106</f>
        <v>0</v>
      </c>
      <c r="CF106" s="157"/>
      <c r="CG106" s="220"/>
      <c r="CH106" s="157"/>
      <c r="CI106" s="157"/>
      <c r="CJ106" s="157"/>
      <c r="CK106" s="157"/>
      <c r="CL106" s="157"/>
      <c r="CM106" s="157"/>
      <c r="CN106" s="157"/>
      <c r="CO106" s="157"/>
      <c r="CP106" s="157"/>
      <c r="CQ106" s="157"/>
      <c r="CR106" s="157">
        <f>CH106*CI106+CJ106*CK106+CL106*CM106+CN106*CO106</f>
        <v>0</v>
      </c>
      <c r="CS106" s="157"/>
      <c r="CT106" s="191"/>
      <c r="CU106" s="157"/>
      <c r="CV106" s="157"/>
      <c r="CW106" s="157"/>
      <c r="CX106" s="157"/>
      <c r="CY106" s="157"/>
      <c r="CZ106" s="157"/>
      <c r="DA106" s="157"/>
      <c r="DB106" s="157"/>
      <c r="DC106" s="157"/>
      <c r="DD106" s="157"/>
      <c r="DE106" s="157">
        <f>CU106*CV106+CW106*CX106+CY106*CZ106+DA106*DB106</f>
        <v>0</v>
      </c>
      <c r="DF106" s="157"/>
      <c r="DG106" s="220"/>
      <c r="DH106" s="157"/>
      <c r="DI106" s="157"/>
      <c r="DJ106" s="157"/>
      <c r="DK106" s="157"/>
      <c r="DL106" s="157"/>
      <c r="DM106" s="157"/>
      <c r="DN106" s="157"/>
      <c r="DO106" s="157"/>
      <c r="DP106" s="157"/>
      <c r="DQ106" s="157"/>
      <c r="DR106" s="157">
        <f>DH106*DI106+DJ106*DK106+DL106*DM106+DN106*DO106</f>
        <v>0</v>
      </c>
      <c r="DS106" s="157"/>
      <c r="DT106" s="220"/>
      <c r="DU106" s="157"/>
      <c r="DV106" s="157"/>
      <c r="DW106" s="157"/>
      <c r="DX106" s="157"/>
      <c r="DY106" s="157"/>
      <c r="DZ106" s="157"/>
      <c r="EA106" s="157"/>
      <c r="EB106" s="157"/>
      <c r="EC106" s="157"/>
      <c r="ED106" s="157"/>
      <c r="EE106" s="157">
        <f>DU106*DV106+DW106*DX106+DY106*DZ106+EA106*EB106</f>
        <v>0</v>
      </c>
      <c r="EF106" s="157"/>
      <c r="EG106" s="220"/>
      <c r="EH106" s="157"/>
      <c r="EI106" s="157"/>
      <c r="EJ106" s="157"/>
      <c r="EK106" s="157"/>
      <c r="EL106" s="157"/>
      <c r="EM106" s="157"/>
      <c r="EN106" s="157"/>
      <c r="EO106" s="157"/>
      <c r="EP106" s="157"/>
      <c r="EQ106" s="157"/>
      <c r="ER106" s="157">
        <f>EH106*EI106+EJ106*EK106+EL106*EM106+EN106*EO106</f>
        <v>0</v>
      </c>
      <c r="ES106" s="157"/>
      <c r="ET106" s="220"/>
      <c r="EU106" s="157"/>
      <c r="EV106" s="157"/>
      <c r="EW106" s="157"/>
      <c r="EX106" s="157"/>
      <c r="EY106" s="157"/>
      <c r="EZ106" s="157"/>
      <c r="FA106" s="157"/>
      <c r="FB106" s="157"/>
      <c r="FC106" s="157"/>
      <c r="FD106" s="157"/>
      <c r="FE106" s="157">
        <f>EU106*EV106+EW106*EX106+EY106*EZ106+FA106*FB106</f>
        <v>0</v>
      </c>
      <c r="FF106" s="157"/>
      <c r="FG106" s="220"/>
      <c r="FH106" s="157"/>
      <c r="FI106" s="157"/>
      <c r="FJ106" s="157"/>
      <c r="FK106" s="157"/>
      <c r="FL106" s="157"/>
      <c r="FM106" s="157"/>
      <c r="FN106" s="157"/>
      <c r="FO106" s="157"/>
      <c r="FP106" s="157"/>
      <c r="FQ106" s="157"/>
      <c r="FR106" s="157">
        <f>FH106*FI106+FJ106*FK106+FL106*FM106+FN106*FO106</f>
        <v>0</v>
      </c>
      <c r="FS106" s="157"/>
    </row>
    <row r="107" ht="18.75" customHeight="1">
      <c r="A107" s="184"/>
      <c r="B107" s="34"/>
      <c r="C107" s="8"/>
      <c r="D107" s="34"/>
      <c r="E107" s="8"/>
      <c r="F107" s="6"/>
      <c r="G107" s="7"/>
      <c r="H107" s="8"/>
      <c r="I107" s="34"/>
      <c r="J107" s="34"/>
      <c r="K107" s="226"/>
      <c r="L107" s="229"/>
      <c r="M107" s="6"/>
      <c r="N107" s="6"/>
      <c r="O107" s="6"/>
      <c r="P107" s="34"/>
      <c r="Q107" s="34"/>
      <c r="R107" s="8"/>
      <c r="S107" s="184"/>
      <c r="T107" s="184"/>
      <c r="U107" s="34"/>
      <c r="V107" s="34"/>
      <c r="W107" s="34"/>
      <c r="X107" s="34"/>
      <c r="Y107" s="34"/>
      <c r="Z107" s="34"/>
      <c r="AA107" s="34"/>
      <c r="AB107" s="34"/>
      <c r="AC107" s="34"/>
      <c r="AD107" s="34"/>
      <c r="AE107" s="34"/>
      <c r="AF107" s="34"/>
      <c r="AG107" s="190"/>
      <c r="AH107" s="34"/>
      <c r="AI107" s="34"/>
      <c r="AJ107" s="34"/>
      <c r="AK107" s="34"/>
      <c r="AL107" s="34"/>
      <c r="AM107" s="34"/>
      <c r="AN107" s="34"/>
      <c r="AO107" s="34"/>
      <c r="AP107" s="34"/>
      <c r="AQ107" s="34"/>
      <c r="AR107" s="34"/>
      <c r="AS107" s="34"/>
      <c r="AT107" s="220"/>
      <c r="AU107" s="34"/>
      <c r="AV107" s="34"/>
      <c r="AW107" s="34"/>
      <c r="AX107" s="34"/>
      <c r="AY107" s="34"/>
      <c r="AZ107" s="34"/>
      <c r="BA107" s="34"/>
      <c r="BB107" s="34"/>
      <c r="BC107" s="34"/>
      <c r="BD107" s="34"/>
      <c r="BE107" s="34"/>
      <c r="BF107" s="34"/>
      <c r="BG107" s="220"/>
      <c r="BH107" s="34"/>
      <c r="BI107" s="34"/>
      <c r="BJ107" s="34"/>
      <c r="BK107" s="34"/>
      <c r="BL107" s="34"/>
      <c r="BM107" s="34"/>
      <c r="BN107" s="34"/>
      <c r="BO107" s="34"/>
      <c r="BP107" s="34"/>
      <c r="BQ107" s="34"/>
      <c r="BR107" s="34"/>
      <c r="BS107" s="34"/>
      <c r="BT107" s="220"/>
      <c r="BU107" s="34"/>
      <c r="BV107" s="34"/>
      <c r="BW107" s="34"/>
      <c r="BX107" s="34"/>
      <c r="BY107" s="34"/>
      <c r="BZ107" s="34"/>
      <c r="CA107" s="34"/>
      <c r="CB107" s="34"/>
      <c r="CC107" s="34"/>
      <c r="CD107" s="34"/>
      <c r="CE107" s="34"/>
      <c r="CF107" s="34"/>
      <c r="CG107" s="220"/>
      <c r="CH107" s="34"/>
      <c r="CI107" s="34"/>
      <c r="CJ107" s="34"/>
      <c r="CK107" s="34"/>
      <c r="CL107" s="34"/>
      <c r="CM107" s="34"/>
      <c r="CN107" s="34"/>
      <c r="CO107" s="34"/>
      <c r="CP107" s="34"/>
      <c r="CQ107" s="34"/>
      <c r="CR107" s="34"/>
      <c r="CS107" s="34"/>
      <c r="CT107" s="191"/>
      <c r="CU107" s="34"/>
      <c r="CV107" s="34"/>
      <c r="CW107" s="34"/>
      <c r="CX107" s="34"/>
      <c r="CY107" s="34"/>
      <c r="CZ107" s="34"/>
      <c r="DA107" s="34"/>
      <c r="DB107" s="34"/>
      <c r="DC107" s="34"/>
      <c r="DD107" s="34"/>
      <c r="DE107" s="34"/>
      <c r="DF107" s="34"/>
      <c r="DG107" s="220"/>
      <c r="DH107" s="34"/>
      <c r="DI107" s="34"/>
      <c r="DJ107" s="34"/>
      <c r="DK107" s="34"/>
      <c r="DL107" s="34"/>
      <c r="DM107" s="34"/>
      <c r="DN107" s="34"/>
      <c r="DO107" s="34"/>
      <c r="DP107" s="34"/>
      <c r="DQ107" s="34"/>
      <c r="DR107" s="34"/>
      <c r="DS107" s="34"/>
      <c r="DT107" s="220"/>
      <c r="DU107" s="34"/>
      <c r="DV107" s="34"/>
      <c r="DW107" s="34"/>
      <c r="DX107" s="34"/>
      <c r="DY107" s="34"/>
      <c r="DZ107" s="34"/>
      <c r="EA107" s="34"/>
      <c r="EB107" s="34"/>
      <c r="EC107" s="34"/>
      <c r="ED107" s="34"/>
      <c r="EE107" s="34"/>
      <c r="EF107" s="34"/>
      <c r="EG107" s="220"/>
      <c r="EH107" s="34"/>
      <c r="EI107" s="34"/>
      <c r="EJ107" s="34"/>
      <c r="EK107" s="34"/>
      <c r="EL107" s="34"/>
      <c r="EM107" s="34"/>
      <c r="EN107" s="34"/>
      <c r="EO107" s="34"/>
      <c r="EP107" s="34"/>
      <c r="EQ107" s="34"/>
      <c r="ER107" s="34"/>
      <c r="ES107" s="34"/>
      <c r="ET107" s="220"/>
      <c r="EU107" s="34"/>
      <c r="EV107" s="34"/>
      <c r="EW107" s="34"/>
      <c r="EX107" s="34"/>
      <c r="EY107" s="34"/>
      <c r="EZ107" s="34"/>
      <c r="FA107" s="34"/>
      <c r="FB107" s="34"/>
      <c r="FC107" s="34"/>
      <c r="FD107" s="34"/>
      <c r="FE107" s="34"/>
      <c r="FF107" s="34"/>
      <c r="FG107" s="220"/>
      <c r="FH107" s="34"/>
      <c r="FI107" s="34"/>
      <c r="FJ107" s="34"/>
      <c r="FK107" s="34"/>
      <c r="FL107" s="34"/>
      <c r="FM107" s="34"/>
      <c r="FN107" s="34"/>
      <c r="FO107" s="34"/>
      <c r="FP107" s="34"/>
      <c r="FQ107" s="34"/>
      <c r="FR107" s="34"/>
      <c r="FS107" s="34"/>
    </row>
    <row r="108" ht="18.75" customHeight="1">
      <c r="A108" s="184"/>
      <c r="B108" s="207" t="str">
        <f t="array" ref="B108">IFERROR(INDEX('Exercise Log'!$C$6:$C132,MATCH($F108,'Exercise Log'!$E$6:$E132,0)))</f>
        <v/>
      </c>
      <c r="C108" s="208"/>
      <c r="D108" s="207"/>
      <c r="E108" s="207"/>
      <c r="F108" s="218"/>
      <c r="G108" s="2"/>
      <c r="H108" s="3"/>
      <c r="I108" s="92" t="str">
        <f>iferror(vlookup(F108,'Exercise Log'!E:F,2,),"")</f>
        <v/>
      </c>
      <c r="J108" s="92"/>
      <c r="K108" s="226"/>
      <c r="L108" s="229"/>
      <c r="M108" s="218"/>
      <c r="N108" s="218"/>
      <c r="O108" s="218"/>
      <c r="P108" s="92"/>
      <c r="Q108" s="92"/>
      <c r="R108" s="231"/>
      <c r="S108" s="184"/>
      <c r="T108" s="184"/>
      <c r="U108" s="157"/>
      <c r="V108" s="157"/>
      <c r="W108" s="157"/>
      <c r="X108" s="157"/>
      <c r="Y108" s="157"/>
      <c r="Z108" s="157"/>
      <c r="AA108" s="157"/>
      <c r="AB108" s="157"/>
      <c r="AC108" s="157"/>
      <c r="AD108" s="157"/>
      <c r="AE108" s="157">
        <f>U108*V108+W108*X108+Y108*Z108+AA108*AB108</f>
        <v>0</v>
      </c>
      <c r="AF108" s="157"/>
      <c r="AG108" s="190"/>
      <c r="AH108" s="157"/>
      <c r="AI108" s="157"/>
      <c r="AJ108" s="157"/>
      <c r="AK108" s="157"/>
      <c r="AL108" s="157"/>
      <c r="AM108" s="157"/>
      <c r="AN108" s="157"/>
      <c r="AO108" s="157"/>
      <c r="AP108" s="157"/>
      <c r="AQ108" s="157"/>
      <c r="AR108" s="157">
        <f>AH108*AI108+AJ108*AK108+AL108*AM108+AN108*AO108</f>
        <v>0</v>
      </c>
      <c r="AS108" s="157"/>
      <c r="AT108" s="220"/>
      <c r="AU108" s="157"/>
      <c r="AV108" s="157"/>
      <c r="AW108" s="157"/>
      <c r="AX108" s="157"/>
      <c r="AY108" s="157"/>
      <c r="AZ108" s="157"/>
      <c r="BA108" s="157"/>
      <c r="BB108" s="157"/>
      <c r="BC108" s="157"/>
      <c r="BD108" s="157"/>
      <c r="BE108" s="157">
        <f>AU108*AV108+AW108*AX108+AY108*AZ108+BA108*BB108</f>
        <v>0</v>
      </c>
      <c r="BF108" s="157"/>
      <c r="BG108" s="220"/>
      <c r="BH108" s="157"/>
      <c r="BI108" s="157"/>
      <c r="BJ108" s="157"/>
      <c r="BK108" s="157"/>
      <c r="BL108" s="157"/>
      <c r="BM108" s="157"/>
      <c r="BN108" s="157"/>
      <c r="BO108" s="157"/>
      <c r="BP108" s="157"/>
      <c r="BQ108" s="157"/>
      <c r="BR108" s="157">
        <f>BH108*BI108+BJ108*BK108+BL108*BM108+BN108*BO108</f>
        <v>0</v>
      </c>
      <c r="BS108" s="157"/>
      <c r="BT108" s="220"/>
      <c r="BU108" s="157"/>
      <c r="BV108" s="157"/>
      <c r="BW108" s="157"/>
      <c r="BX108" s="157"/>
      <c r="BY108" s="157"/>
      <c r="BZ108" s="157"/>
      <c r="CA108" s="157"/>
      <c r="CB108" s="157"/>
      <c r="CC108" s="157"/>
      <c r="CD108" s="157"/>
      <c r="CE108" s="157">
        <f>BU108*BV108+BW108*BX108+BY108*BZ108+CA108*CB108</f>
        <v>0</v>
      </c>
      <c r="CF108" s="157"/>
      <c r="CG108" s="220"/>
      <c r="CH108" s="157"/>
      <c r="CI108" s="157"/>
      <c r="CJ108" s="157"/>
      <c r="CK108" s="157"/>
      <c r="CL108" s="157"/>
      <c r="CM108" s="157"/>
      <c r="CN108" s="157"/>
      <c r="CO108" s="157"/>
      <c r="CP108" s="157"/>
      <c r="CQ108" s="157"/>
      <c r="CR108" s="157">
        <f>CH108*CI108+CJ108*CK108+CL108*CM108+CN108*CO108</f>
        <v>0</v>
      </c>
      <c r="CS108" s="157"/>
      <c r="CT108" s="191"/>
      <c r="CU108" s="157"/>
      <c r="CV108" s="157"/>
      <c r="CW108" s="157"/>
      <c r="CX108" s="157"/>
      <c r="CY108" s="157"/>
      <c r="CZ108" s="157"/>
      <c r="DA108" s="157"/>
      <c r="DB108" s="157"/>
      <c r="DC108" s="157"/>
      <c r="DD108" s="157"/>
      <c r="DE108" s="157">
        <f>CU108*CV108+CW108*CX108+CY108*CZ108+DA108*DB108</f>
        <v>0</v>
      </c>
      <c r="DF108" s="157"/>
      <c r="DG108" s="220"/>
      <c r="DH108" s="157"/>
      <c r="DI108" s="157"/>
      <c r="DJ108" s="157"/>
      <c r="DK108" s="157"/>
      <c r="DL108" s="157"/>
      <c r="DM108" s="157"/>
      <c r="DN108" s="157"/>
      <c r="DO108" s="157"/>
      <c r="DP108" s="157"/>
      <c r="DQ108" s="157"/>
      <c r="DR108" s="157">
        <f>DH108*DI108+DJ108*DK108+DL108*DM108+DN108*DO108</f>
        <v>0</v>
      </c>
      <c r="DS108" s="157"/>
      <c r="DT108" s="220"/>
      <c r="DU108" s="157"/>
      <c r="DV108" s="157"/>
      <c r="DW108" s="157"/>
      <c r="DX108" s="157"/>
      <c r="DY108" s="157"/>
      <c r="DZ108" s="157"/>
      <c r="EA108" s="157"/>
      <c r="EB108" s="157"/>
      <c r="EC108" s="157"/>
      <c r="ED108" s="157"/>
      <c r="EE108" s="157">
        <f>DU108*DV108+DW108*DX108+DY108*DZ108+EA108*EB108</f>
        <v>0</v>
      </c>
      <c r="EF108" s="157"/>
      <c r="EG108" s="220"/>
      <c r="EH108" s="157"/>
      <c r="EI108" s="157"/>
      <c r="EJ108" s="157"/>
      <c r="EK108" s="157"/>
      <c r="EL108" s="157"/>
      <c r="EM108" s="157"/>
      <c r="EN108" s="157"/>
      <c r="EO108" s="157"/>
      <c r="EP108" s="157"/>
      <c r="EQ108" s="157"/>
      <c r="ER108" s="157">
        <f>EH108*EI108+EJ108*EK108+EL108*EM108+EN108*EO108</f>
        <v>0</v>
      </c>
      <c r="ES108" s="157"/>
      <c r="ET108" s="220"/>
      <c r="EU108" s="157"/>
      <c r="EV108" s="157"/>
      <c r="EW108" s="157"/>
      <c r="EX108" s="157"/>
      <c r="EY108" s="157"/>
      <c r="EZ108" s="157"/>
      <c r="FA108" s="157"/>
      <c r="FB108" s="157"/>
      <c r="FC108" s="157"/>
      <c r="FD108" s="157"/>
      <c r="FE108" s="157">
        <f>EU108*EV108+EW108*EX108+EY108*EZ108+FA108*FB108</f>
        <v>0</v>
      </c>
      <c r="FF108" s="157"/>
      <c r="FG108" s="220"/>
      <c r="FH108" s="157"/>
      <c r="FI108" s="157"/>
      <c r="FJ108" s="157"/>
      <c r="FK108" s="157"/>
      <c r="FL108" s="157"/>
      <c r="FM108" s="157"/>
      <c r="FN108" s="157"/>
      <c r="FO108" s="157"/>
      <c r="FP108" s="157"/>
      <c r="FQ108" s="157"/>
      <c r="FR108" s="157">
        <f>FH108*FI108+FJ108*FK108+FL108*FM108+FN108*FO108</f>
        <v>0</v>
      </c>
      <c r="FS108" s="157"/>
    </row>
    <row r="109" ht="18.75" customHeight="1">
      <c r="A109" s="184"/>
      <c r="B109" s="34"/>
      <c r="C109" s="8"/>
      <c r="D109" s="34"/>
      <c r="E109" s="34"/>
      <c r="F109" s="6"/>
      <c r="G109" s="7"/>
      <c r="H109" s="8"/>
      <c r="I109" s="34"/>
      <c r="J109" s="34"/>
      <c r="K109" s="226"/>
      <c r="L109" s="229"/>
      <c r="M109" s="6"/>
      <c r="N109" s="6"/>
      <c r="O109" s="6"/>
      <c r="P109" s="34"/>
      <c r="Q109" s="34"/>
      <c r="R109" s="8"/>
      <c r="S109" s="184"/>
      <c r="T109" s="184"/>
      <c r="U109" s="34"/>
      <c r="V109" s="34"/>
      <c r="W109" s="34"/>
      <c r="X109" s="34"/>
      <c r="Y109" s="34"/>
      <c r="Z109" s="34"/>
      <c r="AA109" s="34"/>
      <c r="AB109" s="34"/>
      <c r="AC109" s="34"/>
      <c r="AD109" s="34"/>
      <c r="AE109" s="34"/>
      <c r="AF109" s="34"/>
      <c r="AG109" s="190"/>
      <c r="AH109" s="34"/>
      <c r="AI109" s="34"/>
      <c r="AJ109" s="34"/>
      <c r="AK109" s="34"/>
      <c r="AL109" s="34"/>
      <c r="AM109" s="34"/>
      <c r="AN109" s="34"/>
      <c r="AO109" s="34"/>
      <c r="AP109" s="34"/>
      <c r="AQ109" s="34"/>
      <c r="AR109" s="34"/>
      <c r="AS109" s="34"/>
      <c r="AT109" s="220"/>
      <c r="AU109" s="34"/>
      <c r="AV109" s="34"/>
      <c r="AW109" s="34"/>
      <c r="AX109" s="34"/>
      <c r="AY109" s="34"/>
      <c r="AZ109" s="34"/>
      <c r="BA109" s="34"/>
      <c r="BB109" s="34"/>
      <c r="BC109" s="34"/>
      <c r="BD109" s="34"/>
      <c r="BE109" s="34"/>
      <c r="BF109" s="34"/>
      <c r="BG109" s="220"/>
      <c r="BH109" s="34"/>
      <c r="BI109" s="34"/>
      <c r="BJ109" s="34"/>
      <c r="BK109" s="34"/>
      <c r="BL109" s="34"/>
      <c r="BM109" s="34"/>
      <c r="BN109" s="34"/>
      <c r="BO109" s="34"/>
      <c r="BP109" s="34"/>
      <c r="BQ109" s="34"/>
      <c r="BR109" s="34"/>
      <c r="BS109" s="34"/>
      <c r="BT109" s="220"/>
      <c r="BU109" s="34"/>
      <c r="BV109" s="34"/>
      <c r="BW109" s="34"/>
      <c r="BX109" s="34"/>
      <c r="BY109" s="34"/>
      <c r="BZ109" s="34"/>
      <c r="CA109" s="34"/>
      <c r="CB109" s="34"/>
      <c r="CC109" s="34"/>
      <c r="CD109" s="34"/>
      <c r="CE109" s="34"/>
      <c r="CF109" s="34"/>
      <c r="CG109" s="220"/>
      <c r="CH109" s="34"/>
      <c r="CI109" s="34"/>
      <c r="CJ109" s="34"/>
      <c r="CK109" s="34"/>
      <c r="CL109" s="34"/>
      <c r="CM109" s="34"/>
      <c r="CN109" s="34"/>
      <c r="CO109" s="34"/>
      <c r="CP109" s="34"/>
      <c r="CQ109" s="34"/>
      <c r="CR109" s="34"/>
      <c r="CS109" s="34"/>
      <c r="CT109" s="191"/>
      <c r="CU109" s="34"/>
      <c r="CV109" s="34"/>
      <c r="CW109" s="34"/>
      <c r="CX109" s="34"/>
      <c r="CY109" s="34"/>
      <c r="CZ109" s="34"/>
      <c r="DA109" s="34"/>
      <c r="DB109" s="34"/>
      <c r="DC109" s="34"/>
      <c r="DD109" s="34"/>
      <c r="DE109" s="34"/>
      <c r="DF109" s="34"/>
      <c r="DG109" s="220"/>
      <c r="DH109" s="34"/>
      <c r="DI109" s="34"/>
      <c r="DJ109" s="34"/>
      <c r="DK109" s="34"/>
      <c r="DL109" s="34"/>
      <c r="DM109" s="34"/>
      <c r="DN109" s="34"/>
      <c r="DO109" s="34"/>
      <c r="DP109" s="34"/>
      <c r="DQ109" s="34"/>
      <c r="DR109" s="34"/>
      <c r="DS109" s="34"/>
      <c r="DT109" s="220"/>
      <c r="DU109" s="34"/>
      <c r="DV109" s="34"/>
      <c r="DW109" s="34"/>
      <c r="DX109" s="34"/>
      <c r="DY109" s="34"/>
      <c r="DZ109" s="34"/>
      <c r="EA109" s="34"/>
      <c r="EB109" s="34"/>
      <c r="EC109" s="34"/>
      <c r="ED109" s="34"/>
      <c r="EE109" s="34"/>
      <c r="EF109" s="34"/>
      <c r="EG109" s="220"/>
      <c r="EH109" s="34"/>
      <c r="EI109" s="34"/>
      <c r="EJ109" s="34"/>
      <c r="EK109" s="34"/>
      <c r="EL109" s="34"/>
      <c r="EM109" s="34"/>
      <c r="EN109" s="34"/>
      <c r="EO109" s="34"/>
      <c r="EP109" s="34"/>
      <c r="EQ109" s="34"/>
      <c r="ER109" s="34"/>
      <c r="ES109" s="34"/>
      <c r="ET109" s="220"/>
      <c r="EU109" s="34"/>
      <c r="EV109" s="34"/>
      <c r="EW109" s="34"/>
      <c r="EX109" s="34"/>
      <c r="EY109" s="34"/>
      <c r="EZ109" s="34"/>
      <c r="FA109" s="34"/>
      <c r="FB109" s="34"/>
      <c r="FC109" s="34"/>
      <c r="FD109" s="34"/>
      <c r="FE109" s="34"/>
      <c r="FF109" s="34"/>
      <c r="FG109" s="220"/>
      <c r="FH109" s="34"/>
      <c r="FI109" s="34"/>
      <c r="FJ109" s="34"/>
      <c r="FK109" s="34"/>
      <c r="FL109" s="34"/>
      <c r="FM109" s="34"/>
      <c r="FN109" s="34"/>
      <c r="FO109" s="34"/>
      <c r="FP109" s="34"/>
      <c r="FQ109" s="34"/>
      <c r="FR109" s="34"/>
      <c r="FS109" s="34"/>
    </row>
    <row r="110" ht="7.5" customHeight="1">
      <c r="A110" s="184"/>
      <c r="B110" s="232"/>
      <c r="C110" s="232"/>
      <c r="D110" s="232"/>
      <c r="E110" s="232"/>
      <c r="F110" s="232"/>
      <c r="G110" s="232"/>
      <c r="H110" s="232"/>
      <c r="I110" s="232"/>
      <c r="J110" s="232"/>
      <c r="K110" s="232"/>
      <c r="L110" s="232"/>
      <c r="M110" s="232"/>
      <c r="N110" s="232"/>
      <c r="O110" s="232"/>
      <c r="P110" s="232"/>
      <c r="Q110" s="232"/>
      <c r="R110" s="232"/>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4"/>
      <c r="AN110" s="184"/>
      <c r="AO110" s="184"/>
      <c r="AP110" s="184"/>
      <c r="AQ110" s="184"/>
      <c r="AR110" s="184"/>
      <c r="AS110" s="184"/>
      <c r="AT110" s="233"/>
      <c r="AU110" s="184"/>
      <c r="AV110" s="184"/>
      <c r="AW110" s="184"/>
      <c r="AX110" s="184"/>
      <c r="AY110" s="184"/>
      <c r="AZ110" s="184"/>
      <c r="BA110" s="184"/>
      <c r="BB110" s="184"/>
      <c r="BC110" s="184"/>
      <c r="BD110" s="184"/>
      <c r="BE110" s="184"/>
      <c r="BF110" s="184"/>
      <c r="BG110" s="233"/>
      <c r="BH110" s="184"/>
      <c r="BI110" s="184"/>
      <c r="BJ110" s="184"/>
      <c r="BK110" s="184"/>
      <c r="BL110" s="184"/>
      <c r="BM110" s="184"/>
      <c r="BN110" s="184"/>
      <c r="BO110" s="184"/>
      <c r="BP110" s="184"/>
      <c r="BQ110" s="184"/>
      <c r="BR110" s="184"/>
      <c r="BS110" s="184"/>
      <c r="BT110" s="233"/>
      <c r="BU110" s="184"/>
      <c r="BV110" s="184"/>
      <c r="BW110" s="184"/>
      <c r="BX110" s="184"/>
      <c r="BY110" s="184"/>
      <c r="BZ110" s="184"/>
      <c r="CA110" s="184"/>
      <c r="CB110" s="184"/>
      <c r="CC110" s="184"/>
      <c r="CD110" s="184"/>
      <c r="CE110" s="184"/>
      <c r="CF110" s="184"/>
      <c r="CG110" s="233"/>
      <c r="CH110" s="184"/>
      <c r="CI110" s="184"/>
      <c r="CJ110" s="184"/>
      <c r="CK110" s="184"/>
      <c r="CL110" s="184"/>
      <c r="CM110" s="184"/>
      <c r="CN110" s="184"/>
      <c r="CO110" s="184"/>
      <c r="CP110" s="184"/>
      <c r="CQ110" s="184"/>
      <c r="CR110" s="184"/>
      <c r="CS110" s="184"/>
      <c r="CT110" s="200"/>
      <c r="CU110" s="184"/>
      <c r="CV110" s="184"/>
      <c r="CW110" s="184"/>
      <c r="CX110" s="184"/>
      <c r="CY110" s="184"/>
      <c r="CZ110" s="184"/>
      <c r="DA110" s="184"/>
      <c r="DB110" s="184"/>
      <c r="DC110" s="184"/>
      <c r="DD110" s="184"/>
      <c r="DE110" s="184"/>
      <c r="DF110" s="184"/>
      <c r="DG110" s="233"/>
      <c r="DH110" s="184"/>
      <c r="DI110" s="184"/>
      <c r="DJ110" s="184"/>
      <c r="DK110" s="184"/>
      <c r="DL110" s="184"/>
      <c r="DM110" s="184"/>
      <c r="DN110" s="184"/>
      <c r="DO110" s="184"/>
      <c r="DP110" s="184"/>
      <c r="DQ110" s="184"/>
      <c r="DR110" s="184"/>
      <c r="DS110" s="184"/>
      <c r="DT110" s="233"/>
      <c r="DU110" s="184"/>
      <c r="DV110" s="184"/>
      <c r="DW110" s="184"/>
      <c r="DX110" s="184"/>
      <c r="DY110" s="184"/>
      <c r="DZ110" s="184"/>
      <c r="EA110" s="184"/>
      <c r="EB110" s="184"/>
      <c r="EC110" s="184"/>
      <c r="ED110" s="184"/>
      <c r="EE110" s="184"/>
      <c r="EF110" s="184"/>
      <c r="EG110" s="233"/>
      <c r="EH110" s="184"/>
      <c r="EI110" s="184"/>
      <c r="EJ110" s="184"/>
      <c r="EK110" s="184"/>
      <c r="EL110" s="184"/>
      <c r="EM110" s="184"/>
      <c r="EN110" s="184"/>
      <c r="EO110" s="184"/>
      <c r="EP110" s="184"/>
      <c r="EQ110" s="184"/>
      <c r="ER110" s="184"/>
      <c r="ES110" s="184"/>
      <c r="ET110" s="233"/>
      <c r="EU110" s="184"/>
      <c r="EV110" s="184"/>
      <c r="EW110" s="184"/>
      <c r="EX110" s="184"/>
      <c r="EY110" s="184"/>
      <c r="EZ110" s="184"/>
      <c r="FA110" s="184"/>
      <c r="FB110" s="184"/>
      <c r="FC110" s="184"/>
      <c r="FD110" s="184"/>
      <c r="FE110" s="184"/>
      <c r="FF110" s="184"/>
      <c r="FG110" s="233"/>
      <c r="FH110" s="184"/>
      <c r="FI110" s="184"/>
      <c r="FJ110" s="184"/>
      <c r="FK110" s="184"/>
      <c r="FL110" s="184"/>
      <c r="FM110" s="184"/>
      <c r="FN110" s="184"/>
      <c r="FO110" s="184"/>
      <c r="FP110" s="184"/>
      <c r="FQ110" s="184"/>
      <c r="FR110" s="184"/>
      <c r="FS110" s="184"/>
    </row>
    <row r="111" ht="30.0" customHeight="1">
      <c r="A111" s="184"/>
      <c r="B111" s="252" t="s">
        <v>237</v>
      </c>
      <c r="C111" s="68"/>
      <c r="D111" s="68"/>
      <c r="E111" s="68"/>
      <c r="F111" s="68"/>
      <c r="G111" s="68"/>
      <c r="H111" s="68"/>
      <c r="I111" s="68"/>
      <c r="J111" s="68"/>
      <c r="K111" s="68"/>
      <c r="L111" s="68"/>
      <c r="M111" s="68"/>
      <c r="N111" s="68"/>
      <c r="O111" s="68"/>
      <c r="P111" s="68"/>
      <c r="Q111" s="68"/>
      <c r="R111" s="44"/>
      <c r="S111" s="184"/>
      <c r="T111" s="184"/>
      <c r="U111" s="194" t="str">
        <f>U90</f>
        <v>WEEK 1</v>
      </c>
      <c r="V111" s="68"/>
      <c r="W111" s="68"/>
      <c r="X111" s="68"/>
      <c r="Y111" s="68"/>
      <c r="Z111" s="68"/>
      <c r="AA111" s="68"/>
      <c r="AB111" s="68"/>
      <c r="AC111" s="68"/>
      <c r="AD111" s="68"/>
      <c r="AE111" s="68"/>
      <c r="AF111" s="44"/>
      <c r="AG111" s="190"/>
      <c r="AH111" s="194" t="str">
        <f>AH90</f>
        <v>WEEK 2</v>
      </c>
      <c r="AI111" s="68"/>
      <c r="AJ111" s="68"/>
      <c r="AK111" s="68"/>
      <c r="AL111" s="68"/>
      <c r="AM111" s="68"/>
      <c r="AN111" s="68"/>
      <c r="AO111" s="68"/>
      <c r="AP111" s="68"/>
      <c r="AQ111" s="68"/>
      <c r="AR111" s="68"/>
      <c r="AS111" s="44"/>
      <c r="AT111" s="199"/>
      <c r="AU111" s="194" t="str">
        <f>AU90</f>
        <v>WEEK 3</v>
      </c>
      <c r="AV111" s="68"/>
      <c r="AW111" s="68"/>
      <c r="AX111" s="68"/>
      <c r="AY111" s="68"/>
      <c r="AZ111" s="68"/>
      <c r="BA111" s="68"/>
      <c r="BB111" s="68"/>
      <c r="BC111" s="68"/>
      <c r="BD111" s="68"/>
      <c r="BE111" s="68"/>
      <c r="BF111" s="44"/>
      <c r="BG111" s="199"/>
      <c r="BH111" s="194" t="str">
        <f>BH90</f>
        <v>WEEK 4</v>
      </c>
      <c r="BI111" s="68"/>
      <c r="BJ111" s="68"/>
      <c r="BK111" s="68"/>
      <c r="BL111" s="68"/>
      <c r="BM111" s="68"/>
      <c r="BN111" s="68"/>
      <c r="BO111" s="68"/>
      <c r="BP111" s="68"/>
      <c r="BQ111" s="68"/>
      <c r="BR111" s="68"/>
      <c r="BS111" s="44"/>
      <c r="BT111" s="199"/>
      <c r="BU111" s="194" t="str">
        <f>BU90</f>
        <v>WEEK 5</v>
      </c>
      <c r="BV111" s="68"/>
      <c r="BW111" s="68"/>
      <c r="BX111" s="68"/>
      <c r="BY111" s="68"/>
      <c r="BZ111" s="68"/>
      <c r="CA111" s="68"/>
      <c r="CB111" s="68"/>
      <c r="CC111" s="68"/>
      <c r="CD111" s="68"/>
      <c r="CE111" s="68"/>
      <c r="CF111" s="44"/>
      <c r="CG111" s="199"/>
      <c r="CH111" s="194" t="str">
        <f>CH90</f>
        <v>WEEK 6</v>
      </c>
      <c r="CI111" s="68"/>
      <c r="CJ111" s="68"/>
      <c r="CK111" s="68"/>
      <c r="CL111" s="68"/>
      <c r="CM111" s="68"/>
      <c r="CN111" s="68"/>
      <c r="CO111" s="68"/>
      <c r="CP111" s="68"/>
      <c r="CQ111" s="68"/>
      <c r="CR111" s="68"/>
      <c r="CS111" s="44"/>
      <c r="CT111" s="200"/>
      <c r="CU111" s="194" t="str">
        <f>CU90</f>
        <v>WEEK 7</v>
      </c>
      <c r="CV111" s="68"/>
      <c r="CW111" s="68"/>
      <c r="CX111" s="68"/>
      <c r="CY111" s="68"/>
      <c r="CZ111" s="68"/>
      <c r="DA111" s="68"/>
      <c r="DB111" s="68"/>
      <c r="DC111" s="68"/>
      <c r="DD111" s="68"/>
      <c r="DE111" s="68"/>
      <c r="DF111" s="44"/>
      <c r="DG111" s="199"/>
      <c r="DH111" s="194" t="str">
        <f>DH90</f>
        <v>WEEK 8</v>
      </c>
      <c r="DI111" s="68"/>
      <c r="DJ111" s="68"/>
      <c r="DK111" s="68"/>
      <c r="DL111" s="68"/>
      <c r="DM111" s="68"/>
      <c r="DN111" s="68"/>
      <c r="DO111" s="68"/>
      <c r="DP111" s="68"/>
      <c r="DQ111" s="68"/>
      <c r="DR111" s="68"/>
      <c r="DS111" s="44"/>
      <c r="DT111" s="199"/>
      <c r="DU111" s="194" t="str">
        <f>DU90</f>
        <v>WEEK 9</v>
      </c>
      <c r="DV111" s="68"/>
      <c r="DW111" s="68"/>
      <c r="DX111" s="68"/>
      <c r="DY111" s="68"/>
      <c r="DZ111" s="68"/>
      <c r="EA111" s="68"/>
      <c r="EB111" s="68"/>
      <c r="EC111" s="68"/>
      <c r="ED111" s="68"/>
      <c r="EE111" s="68"/>
      <c r="EF111" s="44"/>
      <c r="EG111" s="199"/>
      <c r="EH111" s="194" t="str">
        <f>EH90</f>
        <v>WEEK 10</v>
      </c>
      <c r="EI111" s="68"/>
      <c r="EJ111" s="68"/>
      <c r="EK111" s="68"/>
      <c r="EL111" s="68"/>
      <c r="EM111" s="68"/>
      <c r="EN111" s="68"/>
      <c r="EO111" s="68"/>
      <c r="EP111" s="68"/>
      <c r="EQ111" s="68"/>
      <c r="ER111" s="68"/>
      <c r="ES111" s="44"/>
      <c r="ET111" s="199"/>
      <c r="EU111" s="194" t="str">
        <f>EU90</f>
        <v>WEEK 11</v>
      </c>
      <c r="EV111" s="68"/>
      <c r="EW111" s="68"/>
      <c r="EX111" s="68"/>
      <c r="EY111" s="68"/>
      <c r="EZ111" s="68"/>
      <c r="FA111" s="68"/>
      <c r="FB111" s="68"/>
      <c r="FC111" s="68"/>
      <c r="FD111" s="68"/>
      <c r="FE111" s="68"/>
      <c r="FF111" s="44"/>
      <c r="FG111" s="199"/>
      <c r="FH111" s="194" t="str">
        <f>FH90</f>
        <v>WEEK 12</v>
      </c>
      <c r="FI111" s="68"/>
      <c r="FJ111" s="68"/>
      <c r="FK111" s="68"/>
      <c r="FL111" s="68"/>
      <c r="FM111" s="68"/>
      <c r="FN111" s="68"/>
      <c r="FO111" s="68"/>
      <c r="FP111" s="68"/>
      <c r="FQ111" s="68"/>
      <c r="FR111" s="68"/>
      <c r="FS111" s="44"/>
    </row>
    <row r="112" ht="7.5" customHeight="1">
      <c r="A112" s="184"/>
      <c r="B112" s="232"/>
      <c r="C112" s="232"/>
      <c r="D112" s="232"/>
      <c r="E112" s="232"/>
      <c r="F112" s="232"/>
      <c r="G112" s="232"/>
      <c r="H112" s="232"/>
      <c r="I112" s="232"/>
      <c r="J112" s="232"/>
      <c r="K112" s="232"/>
      <c r="L112" s="232"/>
      <c r="M112" s="232"/>
      <c r="N112" s="232"/>
      <c r="O112" s="232"/>
      <c r="P112" s="232"/>
      <c r="Q112" s="232"/>
      <c r="R112" s="232"/>
      <c r="S112" s="184"/>
      <c r="T112" s="184"/>
      <c r="U112" s="192"/>
      <c r="V112" s="192"/>
      <c r="W112" s="192"/>
      <c r="X112" s="192"/>
      <c r="Y112" s="192"/>
      <c r="Z112" s="192"/>
      <c r="AA112" s="192"/>
      <c r="AB112" s="192"/>
      <c r="AC112" s="192"/>
      <c r="AD112" s="192"/>
      <c r="AE112" s="192"/>
      <c r="AF112" s="192"/>
      <c r="AG112" s="184"/>
      <c r="AH112" s="192"/>
      <c r="AI112" s="192"/>
      <c r="AJ112" s="192"/>
      <c r="AK112" s="192"/>
      <c r="AL112" s="192"/>
      <c r="AM112" s="192"/>
      <c r="AN112" s="192"/>
      <c r="AO112" s="192"/>
      <c r="AP112" s="192"/>
      <c r="AQ112" s="192"/>
      <c r="AR112" s="192"/>
      <c r="AS112" s="192"/>
      <c r="AT112" s="199"/>
      <c r="AU112" s="192"/>
      <c r="AV112" s="192"/>
      <c r="AW112" s="192"/>
      <c r="AX112" s="192"/>
      <c r="AY112" s="192"/>
      <c r="AZ112" s="192"/>
      <c r="BA112" s="192"/>
      <c r="BB112" s="192"/>
      <c r="BC112" s="192"/>
      <c r="BD112" s="192"/>
      <c r="BE112" s="192"/>
      <c r="BF112" s="192"/>
      <c r="BG112" s="199"/>
      <c r="BH112" s="192"/>
      <c r="BI112" s="192"/>
      <c r="BJ112" s="192"/>
      <c r="BK112" s="192"/>
      <c r="BL112" s="192"/>
      <c r="BM112" s="192"/>
      <c r="BN112" s="192"/>
      <c r="BO112" s="192"/>
      <c r="BP112" s="192"/>
      <c r="BQ112" s="192"/>
      <c r="BR112" s="192"/>
      <c r="BS112" s="192"/>
      <c r="BT112" s="199"/>
      <c r="BU112" s="192"/>
      <c r="BV112" s="192"/>
      <c r="BW112" s="192"/>
      <c r="BX112" s="192"/>
      <c r="BY112" s="192"/>
      <c r="BZ112" s="192"/>
      <c r="CA112" s="192"/>
      <c r="CB112" s="192"/>
      <c r="CC112" s="192"/>
      <c r="CD112" s="192"/>
      <c r="CE112" s="192"/>
      <c r="CF112" s="192"/>
      <c r="CG112" s="199"/>
      <c r="CH112" s="192"/>
      <c r="CI112" s="192"/>
      <c r="CJ112" s="192"/>
      <c r="CK112" s="192"/>
      <c r="CL112" s="192"/>
      <c r="CM112" s="192"/>
      <c r="CN112" s="192"/>
      <c r="CO112" s="192"/>
      <c r="CP112" s="192"/>
      <c r="CQ112" s="192"/>
      <c r="CR112" s="192"/>
      <c r="CS112" s="192"/>
      <c r="CT112" s="200"/>
      <c r="CU112" s="192"/>
      <c r="CV112" s="192"/>
      <c r="CW112" s="192"/>
      <c r="CX112" s="192"/>
      <c r="CY112" s="192"/>
      <c r="CZ112" s="192"/>
      <c r="DA112" s="192"/>
      <c r="DB112" s="192"/>
      <c r="DC112" s="192"/>
      <c r="DD112" s="192"/>
      <c r="DE112" s="192"/>
      <c r="DF112" s="192"/>
      <c r="DG112" s="199"/>
      <c r="DH112" s="192"/>
      <c r="DI112" s="192"/>
      <c r="DJ112" s="192"/>
      <c r="DK112" s="192"/>
      <c r="DL112" s="192"/>
      <c r="DM112" s="192"/>
      <c r="DN112" s="192"/>
      <c r="DO112" s="192"/>
      <c r="DP112" s="192"/>
      <c r="DQ112" s="192"/>
      <c r="DR112" s="192"/>
      <c r="DS112" s="192"/>
      <c r="DT112" s="199"/>
      <c r="DU112" s="192"/>
      <c r="DV112" s="192"/>
      <c r="DW112" s="192"/>
      <c r="DX112" s="192"/>
      <c r="DY112" s="192"/>
      <c r="DZ112" s="192"/>
      <c r="EA112" s="192"/>
      <c r="EB112" s="192"/>
      <c r="EC112" s="192"/>
      <c r="ED112" s="192"/>
      <c r="EE112" s="192"/>
      <c r="EF112" s="192"/>
      <c r="EG112" s="199"/>
      <c r="EH112" s="192"/>
      <c r="EI112" s="192"/>
      <c r="EJ112" s="192"/>
      <c r="EK112" s="192"/>
      <c r="EL112" s="192"/>
      <c r="EM112" s="192"/>
      <c r="EN112" s="192"/>
      <c r="EO112" s="192"/>
      <c r="EP112" s="192"/>
      <c r="EQ112" s="192"/>
      <c r="ER112" s="192"/>
      <c r="ES112" s="192"/>
      <c r="ET112" s="199"/>
      <c r="EU112" s="192"/>
      <c r="EV112" s="192"/>
      <c r="EW112" s="192"/>
      <c r="EX112" s="192"/>
      <c r="EY112" s="192"/>
      <c r="EZ112" s="192"/>
      <c r="FA112" s="192"/>
      <c r="FB112" s="192"/>
      <c r="FC112" s="192"/>
      <c r="FD112" s="192"/>
      <c r="FE112" s="192"/>
      <c r="FF112" s="192"/>
      <c r="FG112" s="199"/>
      <c r="FH112" s="192"/>
      <c r="FI112" s="192"/>
      <c r="FJ112" s="192"/>
      <c r="FK112" s="192"/>
      <c r="FL112" s="192"/>
      <c r="FM112" s="192"/>
      <c r="FN112" s="192"/>
      <c r="FO112" s="192"/>
      <c r="FP112" s="192"/>
      <c r="FQ112" s="192"/>
      <c r="FR112" s="192"/>
      <c r="FS112" s="192"/>
    </row>
    <row r="113" ht="18.75" customHeight="1">
      <c r="A113" s="184"/>
      <c r="B113" s="66" t="s">
        <v>168</v>
      </c>
      <c r="C113" s="156" t="s">
        <v>169</v>
      </c>
      <c r="D113" s="253" t="s">
        <v>170</v>
      </c>
      <c r="E113" s="3"/>
      <c r="F113" s="254" t="s">
        <v>171</v>
      </c>
      <c r="G113" s="2"/>
      <c r="H113" s="3"/>
      <c r="I113" s="66" t="s">
        <v>172</v>
      </c>
      <c r="J113" s="66" t="s">
        <v>173</v>
      </c>
      <c r="K113" s="66" t="s">
        <v>174</v>
      </c>
      <c r="L113" s="153" t="s">
        <v>175</v>
      </c>
      <c r="M113" s="254" t="s">
        <v>176</v>
      </c>
      <c r="N113" s="2"/>
      <c r="O113" s="2"/>
      <c r="P113" s="3"/>
      <c r="Q113" s="153" t="s">
        <v>38</v>
      </c>
      <c r="R113" s="153" t="s">
        <v>177</v>
      </c>
      <c r="S113" s="184"/>
      <c r="T113" s="184"/>
      <c r="U113" s="194" t="s">
        <v>178</v>
      </c>
      <c r="V113" s="44"/>
      <c r="W113" s="194" t="s">
        <v>179</v>
      </c>
      <c r="X113" s="44"/>
      <c r="Y113" s="194" t="s">
        <v>180</v>
      </c>
      <c r="Z113" s="44"/>
      <c r="AA113" s="194" t="s">
        <v>181</v>
      </c>
      <c r="AB113" s="44"/>
      <c r="AC113" s="194" t="s">
        <v>182</v>
      </c>
      <c r="AD113" s="44"/>
      <c r="AE113" s="205" t="s">
        <v>183</v>
      </c>
      <c r="AF113" s="153" t="s">
        <v>173</v>
      </c>
      <c r="AG113" s="190"/>
      <c r="AH113" s="194" t="s">
        <v>178</v>
      </c>
      <c r="AI113" s="44"/>
      <c r="AJ113" s="194" t="s">
        <v>179</v>
      </c>
      <c r="AK113" s="44"/>
      <c r="AL113" s="194" t="s">
        <v>180</v>
      </c>
      <c r="AM113" s="44"/>
      <c r="AN113" s="194" t="s">
        <v>181</v>
      </c>
      <c r="AO113" s="44"/>
      <c r="AP113" s="194" t="s">
        <v>182</v>
      </c>
      <c r="AQ113" s="44"/>
      <c r="AR113" s="205" t="s">
        <v>183</v>
      </c>
      <c r="AS113" s="153" t="s">
        <v>173</v>
      </c>
      <c r="AT113" s="199"/>
      <c r="AU113" s="194" t="s">
        <v>178</v>
      </c>
      <c r="AV113" s="44"/>
      <c r="AW113" s="194" t="s">
        <v>179</v>
      </c>
      <c r="AX113" s="44"/>
      <c r="AY113" s="194" t="s">
        <v>180</v>
      </c>
      <c r="AZ113" s="44"/>
      <c r="BA113" s="194" t="s">
        <v>181</v>
      </c>
      <c r="BB113" s="44"/>
      <c r="BC113" s="194" t="s">
        <v>182</v>
      </c>
      <c r="BD113" s="44"/>
      <c r="BE113" s="205" t="s">
        <v>183</v>
      </c>
      <c r="BF113" s="153" t="s">
        <v>173</v>
      </c>
      <c r="BG113" s="199"/>
      <c r="BH113" s="194" t="s">
        <v>178</v>
      </c>
      <c r="BI113" s="44"/>
      <c r="BJ113" s="194" t="s">
        <v>179</v>
      </c>
      <c r="BK113" s="44"/>
      <c r="BL113" s="194" t="s">
        <v>180</v>
      </c>
      <c r="BM113" s="44"/>
      <c r="BN113" s="194" t="s">
        <v>181</v>
      </c>
      <c r="BO113" s="44"/>
      <c r="BP113" s="194" t="s">
        <v>182</v>
      </c>
      <c r="BQ113" s="44"/>
      <c r="BR113" s="205" t="s">
        <v>183</v>
      </c>
      <c r="BS113" s="153" t="s">
        <v>173</v>
      </c>
      <c r="BT113" s="199"/>
      <c r="BU113" s="194" t="s">
        <v>178</v>
      </c>
      <c r="BV113" s="44"/>
      <c r="BW113" s="194" t="s">
        <v>179</v>
      </c>
      <c r="BX113" s="44"/>
      <c r="BY113" s="194" t="s">
        <v>180</v>
      </c>
      <c r="BZ113" s="44"/>
      <c r="CA113" s="194" t="s">
        <v>181</v>
      </c>
      <c r="CB113" s="44"/>
      <c r="CC113" s="194" t="s">
        <v>182</v>
      </c>
      <c r="CD113" s="44"/>
      <c r="CE113" s="205" t="s">
        <v>183</v>
      </c>
      <c r="CF113" s="153" t="s">
        <v>173</v>
      </c>
      <c r="CG113" s="199"/>
      <c r="CH113" s="194" t="s">
        <v>178</v>
      </c>
      <c r="CI113" s="44"/>
      <c r="CJ113" s="194" t="s">
        <v>179</v>
      </c>
      <c r="CK113" s="44"/>
      <c r="CL113" s="194" t="s">
        <v>180</v>
      </c>
      <c r="CM113" s="44"/>
      <c r="CN113" s="194" t="s">
        <v>181</v>
      </c>
      <c r="CO113" s="44"/>
      <c r="CP113" s="194" t="s">
        <v>182</v>
      </c>
      <c r="CQ113" s="44"/>
      <c r="CR113" s="205" t="s">
        <v>183</v>
      </c>
      <c r="CS113" s="153" t="s">
        <v>173</v>
      </c>
      <c r="CT113" s="200"/>
      <c r="CU113" s="194" t="s">
        <v>178</v>
      </c>
      <c r="CV113" s="44"/>
      <c r="CW113" s="194" t="s">
        <v>179</v>
      </c>
      <c r="CX113" s="44"/>
      <c r="CY113" s="194" t="s">
        <v>180</v>
      </c>
      <c r="CZ113" s="44"/>
      <c r="DA113" s="194" t="s">
        <v>181</v>
      </c>
      <c r="DB113" s="44"/>
      <c r="DC113" s="194" t="s">
        <v>182</v>
      </c>
      <c r="DD113" s="44"/>
      <c r="DE113" s="205" t="s">
        <v>183</v>
      </c>
      <c r="DF113" s="153" t="s">
        <v>173</v>
      </c>
      <c r="DG113" s="199"/>
      <c r="DH113" s="194" t="s">
        <v>178</v>
      </c>
      <c r="DI113" s="44"/>
      <c r="DJ113" s="194" t="s">
        <v>179</v>
      </c>
      <c r="DK113" s="44"/>
      <c r="DL113" s="194" t="s">
        <v>180</v>
      </c>
      <c r="DM113" s="44"/>
      <c r="DN113" s="194" t="s">
        <v>181</v>
      </c>
      <c r="DO113" s="44"/>
      <c r="DP113" s="194" t="s">
        <v>182</v>
      </c>
      <c r="DQ113" s="44"/>
      <c r="DR113" s="205" t="s">
        <v>183</v>
      </c>
      <c r="DS113" s="153" t="s">
        <v>173</v>
      </c>
      <c r="DT113" s="199"/>
      <c r="DU113" s="194" t="s">
        <v>178</v>
      </c>
      <c r="DV113" s="44"/>
      <c r="DW113" s="194" t="s">
        <v>179</v>
      </c>
      <c r="DX113" s="44"/>
      <c r="DY113" s="194" t="s">
        <v>180</v>
      </c>
      <c r="DZ113" s="44"/>
      <c r="EA113" s="194" t="s">
        <v>181</v>
      </c>
      <c r="EB113" s="44"/>
      <c r="EC113" s="194" t="s">
        <v>182</v>
      </c>
      <c r="ED113" s="44"/>
      <c r="EE113" s="205" t="s">
        <v>183</v>
      </c>
      <c r="EF113" s="153" t="s">
        <v>173</v>
      </c>
      <c r="EG113" s="199"/>
      <c r="EH113" s="194" t="s">
        <v>178</v>
      </c>
      <c r="EI113" s="44"/>
      <c r="EJ113" s="194" t="s">
        <v>179</v>
      </c>
      <c r="EK113" s="44"/>
      <c r="EL113" s="194" t="s">
        <v>180</v>
      </c>
      <c r="EM113" s="44"/>
      <c r="EN113" s="194" t="s">
        <v>181</v>
      </c>
      <c r="EO113" s="44"/>
      <c r="EP113" s="194" t="s">
        <v>182</v>
      </c>
      <c r="EQ113" s="44"/>
      <c r="ER113" s="205" t="s">
        <v>183</v>
      </c>
      <c r="ES113" s="153" t="s">
        <v>173</v>
      </c>
      <c r="ET113" s="199"/>
      <c r="EU113" s="194" t="s">
        <v>178</v>
      </c>
      <c r="EV113" s="44"/>
      <c r="EW113" s="194" t="s">
        <v>179</v>
      </c>
      <c r="EX113" s="44"/>
      <c r="EY113" s="194" t="s">
        <v>180</v>
      </c>
      <c r="EZ113" s="44"/>
      <c r="FA113" s="194" t="s">
        <v>181</v>
      </c>
      <c r="FB113" s="44"/>
      <c r="FC113" s="194" t="s">
        <v>182</v>
      </c>
      <c r="FD113" s="44"/>
      <c r="FE113" s="205" t="s">
        <v>183</v>
      </c>
      <c r="FF113" s="153" t="s">
        <v>173</v>
      </c>
      <c r="FG113" s="199"/>
      <c r="FH113" s="194" t="s">
        <v>178</v>
      </c>
      <c r="FI113" s="44"/>
      <c r="FJ113" s="194" t="s">
        <v>179</v>
      </c>
      <c r="FK113" s="44"/>
      <c r="FL113" s="194" t="s">
        <v>180</v>
      </c>
      <c r="FM113" s="44"/>
      <c r="FN113" s="194" t="s">
        <v>181</v>
      </c>
      <c r="FO113" s="44"/>
      <c r="FP113" s="194" t="s">
        <v>182</v>
      </c>
      <c r="FQ113" s="44"/>
      <c r="FR113" s="205" t="s">
        <v>183</v>
      </c>
      <c r="FS113" s="153" t="s">
        <v>173</v>
      </c>
    </row>
    <row r="114" ht="18.75" customHeight="1">
      <c r="A114" s="184"/>
      <c r="B114" s="34"/>
      <c r="C114" s="34"/>
      <c r="D114" s="6"/>
      <c r="E114" s="8"/>
      <c r="F114" s="6"/>
      <c r="G114" s="7"/>
      <c r="H114" s="8"/>
      <c r="I114" s="34"/>
      <c r="J114" s="34"/>
      <c r="K114" s="34"/>
      <c r="L114" s="34"/>
      <c r="M114" s="6"/>
      <c r="N114" s="7"/>
      <c r="O114" s="7"/>
      <c r="P114" s="8"/>
      <c r="Q114" s="34"/>
      <c r="R114" s="34"/>
      <c r="S114" s="184"/>
      <c r="T114" s="184"/>
      <c r="U114" s="206" t="s">
        <v>184</v>
      </c>
      <c r="V114" s="206" t="s">
        <v>175</v>
      </c>
      <c r="W114" s="206" t="s">
        <v>184</v>
      </c>
      <c r="X114" s="206" t="s">
        <v>175</v>
      </c>
      <c r="Y114" s="206" t="s">
        <v>184</v>
      </c>
      <c r="Z114" s="206" t="s">
        <v>175</v>
      </c>
      <c r="AA114" s="206" t="s">
        <v>184</v>
      </c>
      <c r="AB114" s="206" t="s">
        <v>175</v>
      </c>
      <c r="AC114" s="206" t="s">
        <v>184</v>
      </c>
      <c r="AD114" s="206" t="s">
        <v>175</v>
      </c>
      <c r="AE114" s="34"/>
      <c r="AF114" s="34"/>
      <c r="AG114" s="190"/>
      <c r="AH114" s="206" t="s">
        <v>184</v>
      </c>
      <c r="AI114" s="206" t="s">
        <v>175</v>
      </c>
      <c r="AJ114" s="206" t="s">
        <v>184</v>
      </c>
      <c r="AK114" s="206" t="s">
        <v>175</v>
      </c>
      <c r="AL114" s="206" t="s">
        <v>184</v>
      </c>
      <c r="AM114" s="206" t="s">
        <v>175</v>
      </c>
      <c r="AN114" s="206" t="s">
        <v>184</v>
      </c>
      <c r="AO114" s="206" t="s">
        <v>175</v>
      </c>
      <c r="AP114" s="206" t="s">
        <v>184</v>
      </c>
      <c r="AQ114" s="206" t="s">
        <v>175</v>
      </c>
      <c r="AR114" s="34"/>
      <c r="AS114" s="34"/>
      <c r="AT114" s="199"/>
      <c r="AU114" s="206" t="s">
        <v>184</v>
      </c>
      <c r="AV114" s="206" t="s">
        <v>175</v>
      </c>
      <c r="AW114" s="206" t="s">
        <v>184</v>
      </c>
      <c r="AX114" s="206" t="s">
        <v>175</v>
      </c>
      <c r="AY114" s="206" t="s">
        <v>184</v>
      </c>
      <c r="AZ114" s="206" t="s">
        <v>175</v>
      </c>
      <c r="BA114" s="206" t="s">
        <v>184</v>
      </c>
      <c r="BB114" s="206" t="s">
        <v>175</v>
      </c>
      <c r="BC114" s="206" t="s">
        <v>184</v>
      </c>
      <c r="BD114" s="206" t="s">
        <v>175</v>
      </c>
      <c r="BE114" s="34"/>
      <c r="BF114" s="34"/>
      <c r="BG114" s="199"/>
      <c r="BH114" s="206" t="s">
        <v>184</v>
      </c>
      <c r="BI114" s="206" t="s">
        <v>175</v>
      </c>
      <c r="BJ114" s="206" t="s">
        <v>184</v>
      </c>
      <c r="BK114" s="206" t="s">
        <v>175</v>
      </c>
      <c r="BL114" s="206" t="s">
        <v>184</v>
      </c>
      <c r="BM114" s="206" t="s">
        <v>175</v>
      </c>
      <c r="BN114" s="206" t="s">
        <v>184</v>
      </c>
      <c r="BO114" s="206" t="s">
        <v>175</v>
      </c>
      <c r="BP114" s="206" t="s">
        <v>184</v>
      </c>
      <c r="BQ114" s="206" t="s">
        <v>175</v>
      </c>
      <c r="BR114" s="34"/>
      <c r="BS114" s="34"/>
      <c r="BT114" s="199"/>
      <c r="BU114" s="206" t="s">
        <v>184</v>
      </c>
      <c r="BV114" s="206" t="s">
        <v>175</v>
      </c>
      <c r="BW114" s="206" t="s">
        <v>184</v>
      </c>
      <c r="BX114" s="206" t="s">
        <v>175</v>
      </c>
      <c r="BY114" s="206" t="s">
        <v>184</v>
      </c>
      <c r="BZ114" s="206" t="s">
        <v>175</v>
      </c>
      <c r="CA114" s="206" t="s">
        <v>184</v>
      </c>
      <c r="CB114" s="206" t="s">
        <v>175</v>
      </c>
      <c r="CC114" s="206" t="s">
        <v>184</v>
      </c>
      <c r="CD114" s="206" t="s">
        <v>175</v>
      </c>
      <c r="CE114" s="34"/>
      <c r="CF114" s="34"/>
      <c r="CG114" s="199"/>
      <c r="CH114" s="206" t="s">
        <v>184</v>
      </c>
      <c r="CI114" s="206" t="s">
        <v>175</v>
      </c>
      <c r="CJ114" s="206" t="s">
        <v>184</v>
      </c>
      <c r="CK114" s="206" t="s">
        <v>175</v>
      </c>
      <c r="CL114" s="206" t="s">
        <v>184</v>
      </c>
      <c r="CM114" s="206" t="s">
        <v>175</v>
      </c>
      <c r="CN114" s="206" t="s">
        <v>184</v>
      </c>
      <c r="CO114" s="206" t="s">
        <v>175</v>
      </c>
      <c r="CP114" s="206" t="s">
        <v>184</v>
      </c>
      <c r="CQ114" s="206" t="s">
        <v>175</v>
      </c>
      <c r="CR114" s="34"/>
      <c r="CS114" s="34"/>
      <c r="CT114" s="200"/>
      <c r="CU114" s="206" t="s">
        <v>184</v>
      </c>
      <c r="CV114" s="206" t="s">
        <v>175</v>
      </c>
      <c r="CW114" s="206" t="s">
        <v>184</v>
      </c>
      <c r="CX114" s="206" t="s">
        <v>175</v>
      </c>
      <c r="CY114" s="206" t="s">
        <v>184</v>
      </c>
      <c r="CZ114" s="206" t="s">
        <v>175</v>
      </c>
      <c r="DA114" s="206" t="s">
        <v>184</v>
      </c>
      <c r="DB114" s="206" t="s">
        <v>175</v>
      </c>
      <c r="DC114" s="206" t="s">
        <v>184</v>
      </c>
      <c r="DD114" s="206" t="s">
        <v>175</v>
      </c>
      <c r="DE114" s="34"/>
      <c r="DF114" s="34"/>
      <c r="DG114" s="199"/>
      <c r="DH114" s="206" t="s">
        <v>184</v>
      </c>
      <c r="DI114" s="206" t="s">
        <v>175</v>
      </c>
      <c r="DJ114" s="206" t="s">
        <v>184</v>
      </c>
      <c r="DK114" s="206" t="s">
        <v>175</v>
      </c>
      <c r="DL114" s="206" t="s">
        <v>184</v>
      </c>
      <c r="DM114" s="206" t="s">
        <v>175</v>
      </c>
      <c r="DN114" s="206" t="s">
        <v>184</v>
      </c>
      <c r="DO114" s="206" t="s">
        <v>175</v>
      </c>
      <c r="DP114" s="206" t="s">
        <v>184</v>
      </c>
      <c r="DQ114" s="206" t="s">
        <v>175</v>
      </c>
      <c r="DR114" s="34"/>
      <c r="DS114" s="34"/>
      <c r="DT114" s="199"/>
      <c r="DU114" s="206" t="s">
        <v>184</v>
      </c>
      <c r="DV114" s="206" t="s">
        <v>175</v>
      </c>
      <c r="DW114" s="206" t="s">
        <v>184</v>
      </c>
      <c r="DX114" s="206" t="s">
        <v>175</v>
      </c>
      <c r="DY114" s="206" t="s">
        <v>184</v>
      </c>
      <c r="DZ114" s="206" t="s">
        <v>175</v>
      </c>
      <c r="EA114" s="206" t="s">
        <v>184</v>
      </c>
      <c r="EB114" s="206" t="s">
        <v>175</v>
      </c>
      <c r="EC114" s="206" t="s">
        <v>184</v>
      </c>
      <c r="ED114" s="206" t="s">
        <v>175</v>
      </c>
      <c r="EE114" s="34"/>
      <c r="EF114" s="34"/>
      <c r="EG114" s="199"/>
      <c r="EH114" s="206" t="s">
        <v>184</v>
      </c>
      <c r="EI114" s="206" t="s">
        <v>175</v>
      </c>
      <c r="EJ114" s="206" t="s">
        <v>184</v>
      </c>
      <c r="EK114" s="206" t="s">
        <v>175</v>
      </c>
      <c r="EL114" s="206" t="s">
        <v>184</v>
      </c>
      <c r="EM114" s="206" t="s">
        <v>175</v>
      </c>
      <c r="EN114" s="206" t="s">
        <v>184</v>
      </c>
      <c r="EO114" s="206" t="s">
        <v>175</v>
      </c>
      <c r="EP114" s="206" t="s">
        <v>184</v>
      </c>
      <c r="EQ114" s="206" t="s">
        <v>175</v>
      </c>
      <c r="ER114" s="34"/>
      <c r="ES114" s="34"/>
      <c r="ET114" s="199"/>
      <c r="EU114" s="206" t="s">
        <v>184</v>
      </c>
      <c r="EV114" s="206" t="s">
        <v>175</v>
      </c>
      <c r="EW114" s="206" t="s">
        <v>184</v>
      </c>
      <c r="EX114" s="206" t="s">
        <v>175</v>
      </c>
      <c r="EY114" s="206" t="s">
        <v>184</v>
      </c>
      <c r="EZ114" s="206" t="s">
        <v>175</v>
      </c>
      <c r="FA114" s="206" t="s">
        <v>184</v>
      </c>
      <c r="FB114" s="206" t="s">
        <v>175</v>
      </c>
      <c r="FC114" s="206" t="s">
        <v>184</v>
      </c>
      <c r="FD114" s="206" t="s">
        <v>175</v>
      </c>
      <c r="FE114" s="34"/>
      <c r="FF114" s="34"/>
      <c r="FG114" s="199"/>
      <c r="FH114" s="206" t="s">
        <v>184</v>
      </c>
      <c r="FI114" s="206" t="s">
        <v>175</v>
      </c>
      <c r="FJ114" s="206" t="s">
        <v>184</v>
      </c>
      <c r="FK114" s="206" t="s">
        <v>175</v>
      </c>
      <c r="FL114" s="206" t="s">
        <v>184</v>
      </c>
      <c r="FM114" s="206" t="s">
        <v>175</v>
      </c>
      <c r="FN114" s="206" t="s">
        <v>184</v>
      </c>
      <c r="FO114" s="206" t="s">
        <v>175</v>
      </c>
      <c r="FP114" s="206" t="s">
        <v>184</v>
      </c>
      <c r="FQ114" s="206" t="s">
        <v>175</v>
      </c>
      <c r="FR114" s="34"/>
      <c r="FS114" s="34"/>
    </row>
    <row r="115" ht="18.75" customHeight="1">
      <c r="A115" s="184"/>
      <c r="B115" s="221" t="str">
        <f t="array" ref="B115">IFERROR(INDEX('Exercise Log'!$C$6:$C132,MATCH($F115,'Exercise Log'!$E$6:$E132,0)))</f>
        <v/>
      </c>
      <c r="C115" s="223" t="str">
        <f t="array" ref="C115:C129">IFERROR(VLOOKUP($B115:$B129,'Exercise Log'!$C:$D,2,0))</f>
        <v/>
      </c>
      <c r="D115" s="255"/>
      <c r="E115" s="255"/>
      <c r="F115" s="256"/>
      <c r="G115" s="2"/>
      <c r="H115" s="3"/>
      <c r="I115" s="157" t="str">
        <f>iferror(vlookup(F115,'Exercise Log'!E:F,2,),"")</f>
        <v/>
      </c>
      <c r="J115" s="157"/>
      <c r="K115" s="257"/>
      <c r="L115" s="258"/>
      <c r="M115" s="259"/>
      <c r="N115" s="259"/>
      <c r="O115" s="259"/>
      <c r="P115" s="157"/>
      <c r="Q115" s="260"/>
      <c r="R115" s="261"/>
      <c r="S115" s="184"/>
      <c r="T115" s="184"/>
      <c r="U115" s="157"/>
      <c r="V115" s="157"/>
      <c r="W115" s="157"/>
      <c r="X115" s="157"/>
      <c r="Y115" s="157"/>
      <c r="Z115" s="157"/>
      <c r="AA115" s="157"/>
      <c r="AB115" s="157"/>
      <c r="AC115" s="157"/>
      <c r="AD115" s="157"/>
      <c r="AE115" s="157">
        <f>U115*V115+W115*X115+Y115*Z115+AA115*AB115</f>
        <v>0</v>
      </c>
      <c r="AF115" s="157"/>
      <c r="AG115" s="190"/>
      <c r="AH115" s="157"/>
      <c r="AI115" s="157"/>
      <c r="AJ115" s="157"/>
      <c r="AK115" s="157"/>
      <c r="AL115" s="157"/>
      <c r="AM115" s="157"/>
      <c r="AN115" s="157"/>
      <c r="AO115" s="157"/>
      <c r="AP115" s="157"/>
      <c r="AQ115" s="157"/>
      <c r="AR115" s="157">
        <f>AH115*AI115+AJ115*AK115+AL115*AM115+AN115*AO115</f>
        <v>0</v>
      </c>
      <c r="AS115" s="157"/>
      <c r="AT115" s="219"/>
      <c r="AU115" s="157"/>
      <c r="AV115" s="157"/>
      <c r="AW115" s="157"/>
      <c r="AX115" s="157"/>
      <c r="AY115" s="157"/>
      <c r="AZ115" s="157"/>
      <c r="BA115" s="157"/>
      <c r="BB115" s="157"/>
      <c r="BC115" s="157"/>
      <c r="BD115" s="157"/>
      <c r="BE115" s="157">
        <f>AU115*AV115+AW115*AX115+AY115*AZ115+BA115*BB115</f>
        <v>0</v>
      </c>
      <c r="BF115" s="157"/>
      <c r="BG115" s="219"/>
      <c r="BH115" s="157"/>
      <c r="BI115" s="157"/>
      <c r="BJ115" s="157"/>
      <c r="BK115" s="157"/>
      <c r="BL115" s="157"/>
      <c r="BM115" s="157"/>
      <c r="BN115" s="157"/>
      <c r="BO115" s="157"/>
      <c r="BP115" s="157"/>
      <c r="BQ115" s="157"/>
      <c r="BR115" s="157">
        <f>BH115*BI115+BJ115*BK115+BL115*BM115+BN115*BO115</f>
        <v>0</v>
      </c>
      <c r="BS115" s="157"/>
      <c r="BT115" s="219"/>
      <c r="BU115" s="157"/>
      <c r="BV115" s="157"/>
      <c r="BW115" s="157"/>
      <c r="BX115" s="157"/>
      <c r="BY115" s="157"/>
      <c r="BZ115" s="157"/>
      <c r="CA115" s="157"/>
      <c r="CB115" s="157"/>
      <c r="CC115" s="157"/>
      <c r="CD115" s="157"/>
      <c r="CE115" s="157">
        <f>BU115*BV115+BW115*BX115+BY115*BZ115+CA115*CB115</f>
        <v>0</v>
      </c>
      <c r="CF115" s="157"/>
      <c r="CG115" s="219"/>
      <c r="CH115" s="157"/>
      <c r="CI115" s="157"/>
      <c r="CJ115" s="157"/>
      <c r="CK115" s="157"/>
      <c r="CL115" s="157"/>
      <c r="CM115" s="157"/>
      <c r="CN115" s="157"/>
      <c r="CO115" s="157"/>
      <c r="CP115" s="157"/>
      <c r="CQ115" s="157"/>
      <c r="CR115" s="157">
        <f>CH115*CI115+CJ115*CK115+CL115*CM115+CN115*CO115</f>
        <v>0</v>
      </c>
      <c r="CS115" s="157"/>
      <c r="CT115" s="191"/>
      <c r="CU115" s="157"/>
      <c r="CV115" s="157"/>
      <c r="CW115" s="157"/>
      <c r="CX115" s="157"/>
      <c r="CY115" s="157"/>
      <c r="CZ115" s="157"/>
      <c r="DA115" s="157"/>
      <c r="DB115" s="157"/>
      <c r="DC115" s="157"/>
      <c r="DD115" s="157"/>
      <c r="DE115" s="157">
        <f>CU115*CV115+CW115*CX115+CY115*CZ115+DA115*DB115</f>
        <v>0</v>
      </c>
      <c r="DF115" s="157"/>
      <c r="DG115" s="219"/>
      <c r="DH115" s="157"/>
      <c r="DI115" s="157"/>
      <c r="DJ115" s="157"/>
      <c r="DK115" s="157"/>
      <c r="DL115" s="157"/>
      <c r="DM115" s="157"/>
      <c r="DN115" s="157"/>
      <c r="DO115" s="157"/>
      <c r="DP115" s="157"/>
      <c r="DQ115" s="157"/>
      <c r="DR115" s="157">
        <f>DH115*DI115+DJ115*DK115+DL115*DM115+DN115*DO115</f>
        <v>0</v>
      </c>
      <c r="DS115" s="157"/>
      <c r="DT115" s="219"/>
      <c r="DU115" s="157"/>
      <c r="DV115" s="157"/>
      <c r="DW115" s="157"/>
      <c r="DX115" s="157"/>
      <c r="DY115" s="157"/>
      <c r="DZ115" s="157"/>
      <c r="EA115" s="157"/>
      <c r="EB115" s="157"/>
      <c r="EC115" s="157"/>
      <c r="ED115" s="157"/>
      <c r="EE115" s="157">
        <f>DU115*DV115+DW115*DX115+DY115*DZ115+EA115*EB115</f>
        <v>0</v>
      </c>
      <c r="EF115" s="157"/>
      <c r="EG115" s="219"/>
      <c r="EH115" s="157"/>
      <c r="EI115" s="157"/>
      <c r="EJ115" s="157"/>
      <c r="EK115" s="157"/>
      <c r="EL115" s="157"/>
      <c r="EM115" s="157"/>
      <c r="EN115" s="157"/>
      <c r="EO115" s="157"/>
      <c r="EP115" s="157"/>
      <c r="EQ115" s="157"/>
      <c r="ER115" s="157">
        <f>EH115*EI115+EJ115*EK115+EL115*EM115+EN115*EO115</f>
        <v>0</v>
      </c>
      <c r="ES115" s="157"/>
      <c r="ET115" s="219"/>
      <c r="EU115" s="157"/>
      <c r="EV115" s="157"/>
      <c r="EW115" s="157"/>
      <c r="EX115" s="157"/>
      <c r="EY115" s="157"/>
      <c r="EZ115" s="157"/>
      <c r="FA115" s="157"/>
      <c r="FB115" s="157"/>
      <c r="FC115" s="157"/>
      <c r="FD115" s="157"/>
      <c r="FE115" s="157">
        <f>EU115*EV115+EW115*EX115+EY115*EZ115+FA115*FB115</f>
        <v>0</v>
      </c>
      <c r="FF115" s="157"/>
      <c r="FG115" s="219"/>
      <c r="FH115" s="157"/>
      <c r="FI115" s="157"/>
      <c r="FJ115" s="157"/>
      <c r="FK115" s="157"/>
      <c r="FL115" s="157"/>
      <c r="FM115" s="157"/>
      <c r="FN115" s="157"/>
      <c r="FO115" s="157"/>
      <c r="FP115" s="157"/>
      <c r="FQ115" s="157"/>
      <c r="FR115" s="157">
        <f>FH115*FI115+FJ115*FK115+FL115*FM115+FN115*FO115</f>
        <v>0</v>
      </c>
      <c r="FS115" s="157"/>
    </row>
    <row r="116" ht="18.75" customHeight="1">
      <c r="A116" s="184"/>
      <c r="B116" s="34"/>
      <c r="C116" s="8"/>
      <c r="D116" s="34"/>
      <c r="E116" s="34"/>
      <c r="F116" s="6"/>
      <c r="G116" s="7"/>
      <c r="H116" s="8"/>
      <c r="I116" s="34"/>
      <c r="J116" s="34"/>
      <c r="K116" s="257"/>
      <c r="L116" s="258"/>
      <c r="M116" s="6"/>
      <c r="N116" s="6"/>
      <c r="O116" s="6"/>
      <c r="P116" s="34"/>
      <c r="Q116" s="8"/>
      <c r="R116" s="8"/>
      <c r="S116" s="184"/>
      <c r="T116" s="184"/>
      <c r="U116" s="34"/>
      <c r="V116" s="34"/>
      <c r="W116" s="34"/>
      <c r="X116" s="34"/>
      <c r="Y116" s="34"/>
      <c r="Z116" s="34"/>
      <c r="AA116" s="34"/>
      <c r="AB116" s="34"/>
      <c r="AC116" s="34"/>
      <c r="AD116" s="34"/>
      <c r="AE116" s="34"/>
      <c r="AF116" s="34"/>
      <c r="AG116" s="190"/>
      <c r="AH116" s="34"/>
      <c r="AI116" s="34"/>
      <c r="AJ116" s="34"/>
      <c r="AK116" s="34"/>
      <c r="AL116" s="34"/>
      <c r="AM116" s="34"/>
      <c r="AN116" s="34"/>
      <c r="AO116" s="34"/>
      <c r="AP116" s="34"/>
      <c r="AQ116" s="34"/>
      <c r="AR116" s="34"/>
      <c r="AS116" s="34"/>
      <c r="AT116" s="220"/>
      <c r="AU116" s="34"/>
      <c r="AV116" s="34"/>
      <c r="AW116" s="34"/>
      <c r="AX116" s="34"/>
      <c r="AY116" s="34"/>
      <c r="AZ116" s="34"/>
      <c r="BA116" s="34"/>
      <c r="BB116" s="34"/>
      <c r="BC116" s="34"/>
      <c r="BD116" s="34"/>
      <c r="BE116" s="34"/>
      <c r="BF116" s="34"/>
      <c r="BG116" s="220"/>
      <c r="BH116" s="34"/>
      <c r="BI116" s="34"/>
      <c r="BJ116" s="34"/>
      <c r="BK116" s="34"/>
      <c r="BL116" s="34"/>
      <c r="BM116" s="34"/>
      <c r="BN116" s="34"/>
      <c r="BO116" s="34"/>
      <c r="BP116" s="34"/>
      <c r="BQ116" s="34"/>
      <c r="BR116" s="34"/>
      <c r="BS116" s="34"/>
      <c r="BT116" s="220"/>
      <c r="BU116" s="34"/>
      <c r="BV116" s="34"/>
      <c r="BW116" s="34"/>
      <c r="BX116" s="34"/>
      <c r="BY116" s="34"/>
      <c r="BZ116" s="34"/>
      <c r="CA116" s="34"/>
      <c r="CB116" s="34"/>
      <c r="CC116" s="34"/>
      <c r="CD116" s="34"/>
      <c r="CE116" s="34"/>
      <c r="CF116" s="34"/>
      <c r="CG116" s="220"/>
      <c r="CH116" s="34"/>
      <c r="CI116" s="34"/>
      <c r="CJ116" s="34"/>
      <c r="CK116" s="34"/>
      <c r="CL116" s="34"/>
      <c r="CM116" s="34"/>
      <c r="CN116" s="34"/>
      <c r="CO116" s="34"/>
      <c r="CP116" s="34"/>
      <c r="CQ116" s="34"/>
      <c r="CR116" s="34"/>
      <c r="CS116" s="34"/>
      <c r="CT116" s="191"/>
      <c r="CU116" s="34"/>
      <c r="CV116" s="34"/>
      <c r="CW116" s="34"/>
      <c r="CX116" s="34"/>
      <c r="CY116" s="34"/>
      <c r="CZ116" s="34"/>
      <c r="DA116" s="34"/>
      <c r="DB116" s="34"/>
      <c r="DC116" s="34"/>
      <c r="DD116" s="34"/>
      <c r="DE116" s="34"/>
      <c r="DF116" s="34"/>
      <c r="DG116" s="220"/>
      <c r="DH116" s="34"/>
      <c r="DI116" s="34"/>
      <c r="DJ116" s="34"/>
      <c r="DK116" s="34"/>
      <c r="DL116" s="34"/>
      <c r="DM116" s="34"/>
      <c r="DN116" s="34"/>
      <c r="DO116" s="34"/>
      <c r="DP116" s="34"/>
      <c r="DQ116" s="34"/>
      <c r="DR116" s="34"/>
      <c r="DS116" s="34"/>
      <c r="DT116" s="220"/>
      <c r="DU116" s="34"/>
      <c r="DV116" s="34"/>
      <c r="DW116" s="34"/>
      <c r="DX116" s="34"/>
      <c r="DY116" s="34"/>
      <c r="DZ116" s="34"/>
      <c r="EA116" s="34"/>
      <c r="EB116" s="34"/>
      <c r="EC116" s="34"/>
      <c r="ED116" s="34"/>
      <c r="EE116" s="34"/>
      <c r="EF116" s="34"/>
      <c r="EG116" s="220"/>
      <c r="EH116" s="34"/>
      <c r="EI116" s="34"/>
      <c r="EJ116" s="34"/>
      <c r="EK116" s="34"/>
      <c r="EL116" s="34"/>
      <c r="EM116" s="34"/>
      <c r="EN116" s="34"/>
      <c r="EO116" s="34"/>
      <c r="EP116" s="34"/>
      <c r="EQ116" s="34"/>
      <c r="ER116" s="34"/>
      <c r="ES116" s="34"/>
      <c r="ET116" s="220"/>
      <c r="EU116" s="34"/>
      <c r="EV116" s="34"/>
      <c r="EW116" s="34"/>
      <c r="EX116" s="34"/>
      <c r="EY116" s="34"/>
      <c r="EZ116" s="34"/>
      <c r="FA116" s="34"/>
      <c r="FB116" s="34"/>
      <c r="FC116" s="34"/>
      <c r="FD116" s="34"/>
      <c r="FE116" s="34"/>
      <c r="FF116" s="34"/>
      <c r="FG116" s="220"/>
      <c r="FH116" s="34"/>
      <c r="FI116" s="34"/>
      <c r="FJ116" s="34"/>
      <c r="FK116" s="34"/>
      <c r="FL116" s="34"/>
      <c r="FM116" s="34"/>
      <c r="FN116" s="34"/>
      <c r="FO116" s="34"/>
      <c r="FP116" s="34"/>
      <c r="FQ116" s="34"/>
      <c r="FR116" s="34"/>
      <c r="FS116" s="34"/>
    </row>
    <row r="117" ht="18.75" customHeight="1">
      <c r="A117" s="184"/>
      <c r="B117" s="221" t="str">
        <f t="array" ref="B117">IFERROR(INDEX('Exercise Log'!$C$6:$C132,MATCH($F117,'Exercise Log'!$E$6:$E132,0)))</f>
        <v/>
      </c>
      <c r="C117" s="223"/>
      <c r="D117" s="255"/>
      <c r="E117" s="255"/>
      <c r="F117" s="256"/>
      <c r="G117" s="2"/>
      <c r="H117" s="3"/>
      <c r="I117" s="157" t="str">
        <f>iferror(vlookup(F117,'Exercise Log'!E:F,2,),"")</f>
        <v/>
      </c>
      <c r="J117" s="157"/>
      <c r="K117" s="257"/>
      <c r="L117" s="258"/>
      <c r="M117" s="259"/>
      <c r="N117" s="259"/>
      <c r="O117" s="259"/>
      <c r="P117" s="157"/>
      <c r="Q117" s="260"/>
      <c r="R117" s="261"/>
      <c r="S117" s="184"/>
      <c r="T117" s="184"/>
      <c r="U117" s="157"/>
      <c r="V117" s="157"/>
      <c r="W117" s="157"/>
      <c r="X117" s="157"/>
      <c r="Y117" s="157"/>
      <c r="Z117" s="157"/>
      <c r="AA117" s="157"/>
      <c r="AB117" s="157"/>
      <c r="AC117" s="157"/>
      <c r="AD117" s="157"/>
      <c r="AE117" s="157">
        <f>U117*V117+W117*X117+Y117*Z117+AA117*AB117</f>
        <v>0</v>
      </c>
      <c r="AF117" s="157"/>
      <c r="AG117" s="190"/>
      <c r="AH117" s="157"/>
      <c r="AI117" s="157"/>
      <c r="AJ117" s="157"/>
      <c r="AK117" s="157"/>
      <c r="AL117" s="157"/>
      <c r="AM117" s="157"/>
      <c r="AN117" s="157"/>
      <c r="AO117" s="157"/>
      <c r="AP117" s="157"/>
      <c r="AQ117" s="157"/>
      <c r="AR117" s="157">
        <f>AH117*AI117+AJ117*AK117+AL117*AM117+AN117*AO117</f>
        <v>0</v>
      </c>
      <c r="AS117" s="157"/>
      <c r="AT117" s="220"/>
      <c r="AU117" s="157"/>
      <c r="AV117" s="157"/>
      <c r="AW117" s="157"/>
      <c r="AX117" s="157"/>
      <c r="AY117" s="157"/>
      <c r="AZ117" s="157"/>
      <c r="BA117" s="157"/>
      <c r="BB117" s="157"/>
      <c r="BC117" s="157"/>
      <c r="BD117" s="157"/>
      <c r="BE117" s="157">
        <f>AU117*AV117+AW117*AX117+AY117*AZ117+BA117*BB117</f>
        <v>0</v>
      </c>
      <c r="BF117" s="157"/>
      <c r="BG117" s="220"/>
      <c r="BH117" s="157"/>
      <c r="BI117" s="157"/>
      <c r="BJ117" s="157"/>
      <c r="BK117" s="157"/>
      <c r="BL117" s="157"/>
      <c r="BM117" s="157"/>
      <c r="BN117" s="157"/>
      <c r="BO117" s="157"/>
      <c r="BP117" s="157"/>
      <c r="BQ117" s="157"/>
      <c r="BR117" s="157">
        <f>BH117*BI117+BJ117*BK117+BL117*BM117+BN117*BO117</f>
        <v>0</v>
      </c>
      <c r="BS117" s="157"/>
      <c r="BT117" s="220"/>
      <c r="BU117" s="157"/>
      <c r="BV117" s="157"/>
      <c r="BW117" s="157"/>
      <c r="BX117" s="157"/>
      <c r="BY117" s="157"/>
      <c r="BZ117" s="157"/>
      <c r="CA117" s="157"/>
      <c r="CB117" s="157"/>
      <c r="CC117" s="157"/>
      <c r="CD117" s="157"/>
      <c r="CE117" s="157">
        <f>BU117*BV117+BW117*BX117+BY117*BZ117+CA117*CB117</f>
        <v>0</v>
      </c>
      <c r="CF117" s="157"/>
      <c r="CG117" s="220"/>
      <c r="CH117" s="157"/>
      <c r="CI117" s="157"/>
      <c r="CJ117" s="157"/>
      <c r="CK117" s="157"/>
      <c r="CL117" s="157"/>
      <c r="CM117" s="157"/>
      <c r="CN117" s="157"/>
      <c r="CO117" s="157"/>
      <c r="CP117" s="157"/>
      <c r="CQ117" s="157"/>
      <c r="CR117" s="157">
        <f>CH117*CI117+CJ117*CK117+CL117*CM117+CN117*CO117</f>
        <v>0</v>
      </c>
      <c r="CS117" s="157"/>
      <c r="CT117" s="191"/>
      <c r="CU117" s="157"/>
      <c r="CV117" s="157"/>
      <c r="CW117" s="157"/>
      <c r="CX117" s="157"/>
      <c r="CY117" s="157"/>
      <c r="CZ117" s="157"/>
      <c r="DA117" s="157"/>
      <c r="DB117" s="157"/>
      <c r="DC117" s="157"/>
      <c r="DD117" s="157"/>
      <c r="DE117" s="157">
        <f>CU117*CV117+CW117*CX117+CY117*CZ117+DA117*DB117</f>
        <v>0</v>
      </c>
      <c r="DF117" s="157"/>
      <c r="DG117" s="220"/>
      <c r="DH117" s="157"/>
      <c r="DI117" s="157"/>
      <c r="DJ117" s="157"/>
      <c r="DK117" s="157"/>
      <c r="DL117" s="157"/>
      <c r="DM117" s="157"/>
      <c r="DN117" s="157"/>
      <c r="DO117" s="157"/>
      <c r="DP117" s="157"/>
      <c r="DQ117" s="157"/>
      <c r="DR117" s="157">
        <f>DH117*DI117+DJ117*DK117+DL117*DM117+DN117*DO117</f>
        <v>0</v>
      </c>
      <c r="DS117" s="157"/>
      <c r="DT117" s="220"/>
      <c r="DU117" s="157"/>
      <c r="DV117" s="157"/>
      <c r="DW117" s="157"/>
      <c r="DX117" s="157"/>
      <c r="DY117" s="157"/>
      <c r="DZ117" s="157"/>
      <c r="EA117" s="157"/>
      <c r="EB117" s="157"/>
      <c r="EC117" s="157"/>
      <c r="ED117" s="157"/>
      <c r="EE117" s="157">
        <f>DU117*DV117+DW117*DX117+DY117*DZ117+EA117*EB117</f>
        <v>0</v>
      </c>
      <c r="EF117" s="157"/>
      <c r="EG117" s="220"/>
      <c r="EH117" s="157"/>
      <c r="EI117" s="157"/>
      <c r="EJ117" s="157"/>
      <c r="EK117" s="157"/>
      <c r="EL117" s="157"/>
      <c r="EM117" s="157"/>
      <c r="EN117" s="157"/>
      <c r="EO117" s="157"/>
      <c r="EP117" s="157"/>
      <c r="EQ117" s="157"/>
      <c r="ER117" s="157">
        <f>EH117*EI117+EJ117*EK117+EL117*EM117+EN117*EO117</f>
        <v>0</v>
      </c>
      <c r="ES117" s="157"/>
      <c r="ET117" s="220"/>
      <c r="EU117" s="157"/>
      <c r="EV117" s="157"/>
      <c r="EW117" s="157"/>
      <c r="EX117" s="157"/>
      <c r="EY117" s="157"/>
      <c r="EZ117" s="157"/>
      <c r="FA117" s="157"/>
      <c r="FB117" s="157"/>
      <c r="FC117" s="157"/>
      <c r="FD117" s="157"/>
      <c r="FE117" s="157">
        <f>EU117*EV117+EW117*EX117+EY117*EZ117+FA117*FB117</f>
        <v>0</v>
      </c>
      <c r="FF117" s="157"/>
      <c r="FG117" s="220"/>
      <c r="FH117" s="157"/>
      <c r="FI117" s="157"/>
      <c r="FJ117" s="157"/>
      <c r="FK117" s="157"/>
      <c r="FL117" s="157"/>
      <c r="FM117" s="157"/>
      <c r="FN117" s="157"/>
      <c r="FO117" s="157"/>
      <c r="FP117" s="157"/>
      <c r="FQ117" s="157"/>
      <c r="FR117" s="157">
        <f>FH117*FI117+FJ117*FK117+FL117*FM117+FN117*FO117</f>
        <v>0</v>
      </c>
      <c r="FS117" s="157"/>
    </row>
    <row r="118" ht="18.75" customHeight="1">
      <c r="A118" s="184"/>
      <c r="B118" s="34"/>
      <c r="C118" s="8"/>
      <c r="D118" s="34"/>
      <c r="E118" s="34"/>
      <c r="F118" s="6"/>
      <c r="G118" s="7"/>
      <c r="H118" s="8"/>
      <c r="I118" s="34"/>
      <c r="J118" s="34"/>
      <c r="K118" s="257"/>
      <c r="L118" s="258"/>
      <c r="M118" s="6"/>
      <c r="N118" s="6"/>
      <c r="O118" s="6"/>
      <c r="P118" s="34"/>
      <c r="Q118" s="8"/>
      <c r="R118" s="8"/>
      <c r="S118" s="184"/>
      <c r="T118" s="184"/>
      <c r="U118" s="34"/>
      <c r="V118" s="34"/>
      <c r="W118" s="34"/>
      <c r="X118" s="34"/>
      <c r="Y118" s="34"/>
      <c r="Z118" s="34"/>
      <c r="AA118" s="34"/>
      <c r="AB118" s="34"/>
      <c r="AC118" s="34"/>
      <c r="AD118" s="34"/>
      <c r="AE118" s="34"/>
      <c r="AF118" s="34"/>
      <c r="AG118" s="190"/>
      <c r="AH118" s="34"/>
      <c r="AI118" s="34"/>
      <c r="AJ118" s="34"/>
      <c r="AK118" s="34"/>
      <c r="AL118" s="34"/>
      <c r="AM118" s="34"/>
      <c r="AN118" s="34"/>
      <c r="AO118" s="34"/>
      <c r="AP118" s="34"/>
      <c r="AQ118" s="34"/>
      <c r="AR118" s="34"/>
      <c r="AS118" s="34"/>
      <c r="AT118" s="220"/>
      <c r="AU118" s="34"/>
      <c r="AV118" s="34"/>
      <c r="AW118" s="34"/>
      <c r="AX118" s="34"/>
      <c r="AY118" s="34"/>
      <c r="AZ118" s="34"/>
      <c r="BA118" s="34"/>
      <c r="BB118" s="34"/>
      <c r="BC118" s="34"/>
      <c r="BD118" s="34"/>
      <c r="BE118" s="34"/>
      <c r="BF118" s="34"/>
      <c r="BG118" s="220"/>
      <c r="BH118" s="34"/>
      <c r="BI118" s="34"/>
      <c r="BJ118" s="34"/>
      <c r="BK118" s="34"/>
      <c r="BL118" s="34"/>
      <c r="BM118" s="34"/>
      <c r="BN118" s="34"/>
      <c r="BO118" s="34"/>
      <c r="BP118" s="34"/>
      <c r="BQ118" s="34"/>
      <c r="BR118" s="34"/>
      <c r="BS118" s="34"/>
      <c r="BT118" s="220"/>
      <c r="BU118" s="34"/>
      <c r="BV118" s="34"/>
      <c r="BW118" s="34"/>
      <c r="BX118" s="34"/>
      <c r="BY118" s="34"/>
      <c r="BZ118" s="34"/>
      <c r="CA118" s="34"/>
      <c r="CB118" s="34"/>
      <c r="CC118" s="34"/>
      <c r="CD118" s="34"/>
      <c r="CE118" s="34"/>
      <c r="CF118" s="34"/>
      <c r="CG118" s="220"/>
      <c r="CH118" s="34"/>
      <c r="CI118" s="34"/>
      <c r="CJ118" s="34"/>
      <c r="CK118" s="34"/>
      <c r="CL118" s="34"/>
      <c r="CM118" s="34"/>
      <c r="CN118" s="34"/>
      <c r="CO118" s="34"/>
      <c r="CP118" s="34"/>
      <c r="CQ118" s="34"/>
      <c r="CR118" s="34"/>
      <c r="CS118" s="34"/>
      <c r="CT118" s="191"/>
      <c r="CU118" s="34"/>
      <c r="CV118" s="34"/>
      <c r="CW118" s="34"/>
      <c r="CX118" s="34"/>
      <c r="CY118" s="34"/>
      <c r="CZ118" s="34"/>
      <c r="DA118" s="34"/>
      <c r="DB118" s="34"/>
      <c r="DC118" s="34"/>
      <c r="DD118" s="34"/>
      <c r="DE118" s="34"/>
      <c r="DF118" s="34"/>
      <c r="DG118" s="220"/>
      <c r="DH118" s="34"/>
      <c r="DI118" s="34"/>
      <c r="DJ118" s="34"/>
      <c r="DK118" s="34"/>
      <c r="DL118" s="34"/>
      <c r="DM118" s="34"/>
      <c r="DN118" s="34"/>
      <c r="DO118" s="34"/>
      <c r="DP118" s="34"/>
      <c r="DQ118" s="34"/>
      <c r="DR118" s="34"/>
      <c r="DS118" s="34"/>
      <c r="DT118" s="220"/>
      <c r="DU118" s="34"/>
      <c r="DV118" s="34"/>
      <c r="DW118" s="34"/>
      <c r="DX118" s="34"/>
      <c r="DY118" s="34"/>
      <c r="DZ118" s="34"/>
      <c r="EA118" s="34"/>
      <c r="EB118" s="34"/>
      <c r="EC118" s="34"/>
      <c r="ED118" s="34"/>
      <c r="EE118" s="34"/>
      <c r="EF118" s="34"/>
      <c r="EG118" s="220"/>
      <c r="EH118" s="34"/>
      <c r="EI118" s="34"/>
      <c r="EJ118" s="34"/>
      <c r="EK118" s="34"/>
      <c r="EL118" s="34"/>
      <c r="EM118" s="34"/>
      <c r="EN118" s="34"/>
      <c r="EO118" s="34"/>
      <c r="EP118" s="34"/>
      <c r="EQ118" s="34"/>
      <c r="ER118" s="34"/>
      <c r="ES118" s="34"/>
      <c r="ET118" s="220"/>
      <c r="EU118" s="34"/>
      <c r="EV118" s="34"/>
      <c r="EW118" s="34"/>
      <c r="EX118" s="34"/>
      <c r="EY118" s="34"/>
      <c r="EZ118" s="34"/>
      <c r="FA118" s="34"/>
      <c r="FB118" s="34"/>
      <c r="FC118" s="34"/>
      <c r="FD118" s="34"/>
      <c r="FE118" s="34"/>
      <c r="FF118" s="34"/>
      <c r="FG118" s="220"/>
      <c r="FH118" s="34"/>
      <c r="FI118" s="34"/>
      <c r="FJ118" s="34"/>
      <c r="FK118" s="34"/>
      <c r="FL118" s="34"/>
      <c r="FM118" s="34"/>
      <c r="FN118" s="34"/>
      <c r="FO118" s="34"/>
      <c r="FP118" s="34"/>
      <c r="FQ118" s="34"/>
      <c r="FR118" s="34"/>
      <c r="FS118" s="34"/>
    </row>
    <row r="119" ht="18.75" customHeight="1">
      <c r="A119" s="184"/>
      <c r="B119" s="221" t="str">
        <f t="array" ref="B119">IFERROR(INDEX('Exercise Log'!$C$6:$C132,MATCH($F119,'Exercise Log'!$E$6:$E132,0)))</f>
        <v/>
      </c>
      <c r="C119" s="223"/>
      <c r="D119" s="255"/>
      <c r="E119" s="255"/>
      <c r="F119" s="256"/>
      <c r="G119" s="2"/>
      <c r="H119" s="3"/>
      <c r="I119" s="157" t="str">
        <f>iferror(vlookup(F119,'Exercise Log'!E:F,2,),"")</f>
        <v/>
      </c>
      <c r="J119" s="157"/>
      <c r="K119" s="257"/>
      <c r="L119" s="258"/>
      <c r="M119" s="259"/>
      <c r="N119" s="259"/>
      <c r="O119" s="259"/>
      <c r="P119" s="157"/>
      <c r="Q119" s="260"/>
      <c r="R119" s="261"/>
      <c r="S119" s="184"/>
      <c r="T119" s="184"/>
      <c r="U119" s="157"/>
      <c r="V119" s="157"/>
      <c r="W119" s="157"/>
      <c r="X119" s="157"/>
      <c r="Y119" s="157"/>
      <c r="Z119" s="157"/>
      <c r="AA119" s="157"/>
      <c r="AB119" s="157"/>
      <c r="AC119" s="157"/>
      <c r="AD119" s="157"/>
      <c r="AE119" s="157">
        <f>U119*V119+W119*X119+Y119*Z119+AA119*AB119</f>
        <v>0</v>
      </c>
      <c r="AF119" s="157"/>
      <c r="AG119" s="190"/>
      <c r="AH119" s="157"/>
      <c r="AI119" s="157"/>
      <c r="AJ119" s="157"/>
      <c r="AK119" s="157"/>
      <c r="AL119" s="157"/>
      <c r="AM119" s="157"/>
      <c r="AN119" s="157"/>
      <c r="AO119" s="157"/>
      <c r="AP119" s="157"/>
      <c r="AQ119" s="157"/>
      <c r="AR119" s="157">
        <f>AH119*AI119+AJ119*AK119+AL119*AM119+AN119*AO119</f>
        <v>0</v>
      </c>
      <c r="AS119" s="157"/>
      <c r="AT119" s="220"/>
      <c r="AU119" s="157"/>
      <c r="AV119" s="157"/>
      <c r="AW119" s="157"/>
      <c r="AX119" s="157"/>
      <c r="AY119" s="157"/>
      <c r="AZ119" s="157"/>
      <c r="BA119" s="157"/>
      <c r="BB119" s="157"/>
      <c r="BC119" s="157"/>
      <c r="BD119" s="157"/>
      <c r="BE119" s="157">
        <f>AU119*AV119+AW119*AX119+AY119*AZ119+BA119*BB119</f>
        <v>0</v>
      </c>
      <c r="BF119" s="157"/>
      <c r="BG119" s="220"/>
      <c r="BH119" s="157"/>
      <c r="BI119" s="157"/>
      <c r="BJ119" s="157"/>
      <c r="BK119" s="157"/>
      <c r="BL119" s="157"/>
      <c r="BM119" s="157"/>
      <c r="BN119" s="157"/>
      <c r="BO119" s="157"/>
      <c r="BP119" s="157"/>
      <c r="BQ119" s="157"/>
      <c r="BR119" s="157">
        <f>BH119*BI119+BJ119*BK119+BL119*BM119+BN119*BO119</f>
        <v>0</v>
      </c>
      <c r="BS119" s="157"/>
      <c r="BT119" s="220"/>
      <c r="BU119" s="157"/>
      <c r="BV119" s="157"/>
      <c r="BW119" s="157"/>
      <c r="BX119" s="157"/>
      <c r="BY119" s="157"/>
      <c r="BZ119" s="157"/>
      <c r="CA119" s="157"/>
      <c r="CB119" s="157"/>
      <c r="CC119" s="157"/>
      <c r="CD119" s="157"/>
      <c r="CE119" s="157">
        <f>BU119*BV119+BW119*BX119+BY119*BZ119+CA119*CB119</f>
        <v>0</v>
      </c>
      <c r="CF119" s="157"/>
      <c r="CG119" s="220"/>
      <c r="CH119" s="157"/>
      <c r="CI119" s="157"/>
      <c r="CJ119" s="157"/>
      <c r="CK119" s="157"/>
      <c r="CL119" s="157"/>
      <c r="CM119" s="157"/>
      <c r="CN119" s="157"/>
      <c r="CO119" s="157"/>
      <c r="CP119" s="157"/>
      <c r="CQ119" s="157"/>
      <c r="CR119" s="157">
        <f>CH119*CI119+CJ119*CK119+CL119*CM119+CN119*CO119</f>
        <v>0</v>
      </c>
      <c r="CS119" s="157"/>
      <c r="CT119" s="191"/>
      <c r="CU119" s="157"/>
      <c r="CV119" s="157"/>
      <c r="CW119" s="157"/>
      <c r="CX119" s="157"/>
      <c r="CY119" s="157"/>
      <c r="CZ119" s="157"/>
      <c r="DA119" s="157"/>
      <c r="DB119" s="157"/>
      <c r="DC119" s="157"/>
      <c r="DD119" s="157"/>
      <c r="DE119" s="157">
        <f>CU119*CV119+CW119*CX119+CY119*CZ119+DA119*DB119</f>
        <v>0</v>
      </c>
      <c r="DF119" s="157"/>
      <c r="DG119" s="220"/>
      <c r="DH119" s="157"/>
      <c r="DI119" s="157"/>
      <c r="DJ119" s="157"/>
      <c r="DK119" s="157"/>
      <c r="DL119" s="157"/>
      <c r="DM119" s="157"/>
      <c r="DN119" s="157"/>
      <c r="DO119" s="157"/>
      <c r="DP119" s="157"/>
      <c r="DQ119" s="157"/>
      <c r="DR119" s="157">
        <f>DH119*DI119+DJ119*DK119+DL119*DM119+DN119*DO119</f>
        <v>0</v>
      </c>
      <c r="DS119" s="157"/>
      <c r="DT119" s="220"/>
      <c r="DU119" s="157"/>
      <c r="DV119" s="157"/>
      <c r="DW119" s="157"/>
      <c r="DX119" s="157"/>
      <c r="DY119" s="157"/>
      <c r="DZ119" s="157"/>
      <c r="EA119" s="157"/>
      <c r="EB119" s="157"/>
      <c r="EC119" s="157"/>
      <c r="ED119" s="157"/>
      <c r="EE119" s="157">
        <f>DU119*DV119+DW119*DX119+DY119*DZ119+EA119*EB119</f>
        <v>0</v>
      </c>
      <c r="EF119" s="157"/>
      <c r="EG119" s="220"/>
      <c r="EH119" s="157"/>
      <c r="EI119" s="157"/>
      <c r="EJ119" s="157"/>
      <c r="EK119" s="157"/>
      <c r="EL119" s="157"/>
      <c r="EM119" s="157"/>
      <c r="EN119" s="157"/>
      <c r="EO119" s="157"/>
      <c r="EP119" s="157"/>
      <c r="EQ119" s="157"/>
      <c r="ER119" s="157">
        <f>EH119*EI119+EJ119*EK119+EL119*EM119+EN119*EO119</f>
        <v>0</v>
      </c>
      <c r="ES119" s="157"/>
      <c r="ET119" s="220"/>
      <c r="EU119" s="157"/>
      <c r="EV119" s="157"/>
      <c r="EW119" s="157"/>
      <c r="EX119" s="157"/>
      <c r="EY119" s="157"/>
      <c r="EZ119" s="157"/>
      <c r="FA119" s="157"/>
      <c r="FB119" s="157"/>
      <c r="FC119" s="157"/>
      <c r="FD119" s="157"/>
      <c r="FE119" s="157">
        <f>EU119*EV119+EW119*EX119+EY119*EZ119+FA119*FB119</f>
        <v>0</v>
      </c>
      <c r="FF119" s="157"/>
      <c r="FG119" s="220"/>
      <c r="FH119" s="157"/>
      <c r="FI119" s="157"/>
      <c r="FJ119" s="157"/>
      <c r="FK119" s="157"/>
      <c r="FL119" s="157"/>
      <c r="FM119" s="157"/>
      <c r="FN119" s="157"/>
      <c r="FO119" s="157"/>
      <c r="FP119" s="157"/>
      <c r="FQ119" s="157"/>
      <c r="FR119" s="157">
        <f>FH119*FI119+FJ119*FK119+FL119*FM119+FN119*FO119</f>
        <v>0</v>
      </c>
      <c r="FS119" s="157"/>
    </row>
    <row r="120" ht="18.75" customHeight="1">
      <c r="A120" s="184"/>
      <c r="B120" s="34"/>
      <c r="C120" s="8"/>
      <c r="D120" s="34"/>
      <c r="E120" s="34"/>
      <c r="F120" s="6"/>
      <c r="G120" s="7"/>
      <c r="H120" s="8"/>
      <c r="I120" s="34"/>
      <c r="J120" s="34"/>
      <c r="K120" s="257"/>
      <c r="L120" s="258"/>
      <c r="M120" s="6"/>
      <c r="N120" s="6"/>
      <c r="O120" s="6"/>
      <c r="P120" s="34"/>
      <c r="Q120" s="8"/>
      <c r="R120" s="8"/>
      <c r="S120" s="184"/>
      <c r="T120" s="184"/>
      <c r="U120" s="34"/>
      <c r="V120" s="34"/>
      <c r="W120" s="34"/>
      <c r="X120" s="34"/>
      <c r="Y120" s="34"/>
      <c r="Z120" s="34"/>
      <c r="AA120" s="34"/>
      <c r="AB120" s="34"/>
      <c r="AC120" s="34"/>
      <c r="AD120" s="34"/>
      <c r="AE120" s="34"/>
      <c r="AF120" s="34"/>
      <c r="AG120" s="190"/>
      <c r="AH120" s="34"/>
      <c r="AI120" s="34"/>
      <c r="AJ120" s="34"/>
      <c r="AK120" s="34"/>
      <c r="AL120" s="34"/>
      <c r="AM120" s="34"/>
      <c r="AN120" s="34"/>
      <c r="AO120" s="34"/>
      <c r="AP120" s="34"/>
      <c r="AQ120" s="34"/>
      <c r="AR120" s="34"/>
      <c r="AS120" s="34"/>
      <c r="AT120" s="220"/>
      <c r="AU120" s="34"/>
      <c r="AV120" s="34"/>
      <c r="AW120" s="34"/>
      <c r="AX120" s="34"/>
      <c r="AY120" s="34"/>
      <c r="AZ120" s="34"/>
      <c r="BA120" s="34"/>
      <c r="BB120" s="34"/>
      <c r="BC120" s="34"/>
      <c r="BD120" s="34"/>
      <c r="BE120" s="34"/>
      <c r="BF120" s="34"/>
      <c r="BG120" s="220"/>
      <c r="BH120" s="34"/>
      <c r="BI120" s="34"/>
      <c r="BJ120" s="34"/>
      <c r="BK120" s="34"/>
      <c r="BL120" s="34"/>
      <c r="BM120" s="34"/>
      <c r="BN120" s="34"/>
      <c r="BO120" s="34"/>
      <c r="BP120" s="34"/>
      <c r="BQ120" s="34"/>
      <c r="BR120" s="34"/>
      <c r="BS120" s="34"/>
      <c r="BT120" s="220"/>
      <c r="BU120" s="34"/>
      <c r="BV120" s="34"/>
      <c r="BW120" s="34"/>
      <c r="BX120" s="34"/>
      <c r="BY120" s="34"/>
      <c r="BZ120" s="34"/>
      <c r="CA120" s="34"/>
      <c r="CB120" s="34"/>
      <c r="CC120" s="34"/>
      <c r="CD120" s="34"/>
      <c r="CE120" s="34"/>
      <c r="CF120" s="34"/>
      <c r="CG120" s="220"/>
      <c r="CH120" s="34"/>
      <c r="CI120" s="34"/>
      <c r="CJ120" s="34"/>
      <c r="CK120" s="34"/>
      <c r="CL120" s="34"/>
      <c r="CM120" s="34"/>
      <c r="CN120" s="34"/>
      <c r="CO120" s="34"/>
      <c r="CP120" s="34"/>
      <c r="CQ120" s="34"/>
      <c r="CR120" s="34"/>
      <c r="CS120" s="34"/>
      <c r="CT120" s="191"/>
      <c r="CU120" s="34"/>
      <c r="CV120" s="34"/>
      <c r="CW120" s="34"/>
      <c r="CX120" s="34"/>
      <c r="CY120" s="34"/>
      <c r="CZ120" s="34"/>
      <c r="DA120" s="34"/>
      <c r="DB120" s="34"/>
      <c r="DC120" s="34"/>
      <c r="DD120" s="34"/>
      <c r="DE120" s="34"/>
      <c r="DF120" s="34"/>
      <c r="DG120" s="220"/>
      <c r="DH120" s="34"/>
      <c r="DI120" s="34"/>
      <c r="DJ120" s="34"/>
      <c r="DK120" s="34"/>
      <c r="DL120" s="34"/>
      <c r="DM120" s="34"/>
      <c r="DN120" s="34"/>
      <c r="DO120" s="34"/>
      <c r="DP120" s="34"/>
      <c r="DQ120" s="34"/>
      <c r="DR120" s="34"/>
      <c r="DS120" s="34"/>
      <c r="DT120" s="220"/>
      <c r="DU120" s="34"/>
      <c r="DV120" s="34"/>
      <c r="DW120" s="34"/>
      <c r="DX120" s="34"/>
      <c r="DY120" s="34"/>
      <c r="DZ120" s="34"/>
      <c r="EA120" s="34"/>
      <c r="EB120" s="34"/>
      <c r="EC120" s="34"/>
      <c r="ED120" s="34"/>
      <c r="EE120" s="34"/>
      <c r="EF120" s="34"/>
      <c r="EG120" s="220"/>
      <c r="EH120" s="34"/>
      <c r="EI120" s="34"/>
      <c r="EJ120" s="34"/>
      <c r="EK120" s="34"/>
      <c r="EL120" s="34"/>
      <c r="EM120" s="34"/>
      <c r="EN120" s="34"/>
      <c r="EO120" s="34"/>
      <c r="EP120" s="34"/>
      <c r="EQ120" s="34"/>
      <c r="ER120" s="34"/>
      <c r="ES120" s="34"/>
      <c r="ET120" s="220"/>
      <c r="EU120" s="34"/>
      <c r="EV120" s="34"/>
      <c r="EW120" s="34"/>
      <c r="EX120" s="34"/>
      <c r="EY120" s="34"/>
      <c r="EZ120" s="34"/>
      <c r="FA120" s="34"/>
      <c r="FB120" s="34"/>
      <c r="FC120" s="34"/>
      <c r="FD120" s="34"/>
      <c r="FE120" s="34"/>
      <c r="FF120" s="34"/>
      <c r="FG120" s="220"/>
      <c r="FH120" s="34"/>
      <c r="FI120" s="34"/>
      <c r="FJ120" s="34"/>
      <c r="FK120" s="34"/>
      <c r="FL120" s="34"/>
      <c r="FM120" s="34"/>
      <c r="FN120" s="34"/>
      <c r="FO120" s="34"/>
      <c r="FP120" s="34"/>
      <c r="FQ120" s="34"/>
      <c r="FR120" s="34"/>
      <c r="FS120" s="34"/>
    </row>
    <row r="121" ht="18.75" customHeight="1">
      <c r="A121" s="184"/>
      <c r="B121" s="221" t="str">
        <f t="array" ref="B121">IFERROR(INDEX('Exercise Log'!$C$6:$C132,MATCH($F121,'Exercise Log'!$E$6:$E132,0)))</f>
        <v/>
      </c>
      <c r="C121" s="223"/>
      <c r="D121" s="255"/>
      <c r="E121" s="255"/>
      <c r="F121" s="256"/>
      <c r="G121" s="2"/>
      <c r="H121" s="3"/>
      <c r="I121" s="157" t="str">
        <f>iferror(vlookup(F121,'Exercise Log'!E:F,2,),"")</f>
        <v/>
      </c>
      <c r="J121" s="157"/>
      <c r="K121" s="257"/>
      <c r="L121" s="258"/>
      <c r="M121" s="259"/>
      <c r="N121" s="259"/>
      <c r="O121" s="259"/>
      <c r="P121" s="157"/>
      <c r="Q121" s="260"/>
      <c r="R121" s="261"/>
      <c r="S121" s="184"/>
      <c r="T121" s="184"/>
      <c r="U121" s="157"/>
      <c r="V121" s="157"/>
      <c r="W121" s="157"/>
      <c r="X121" s="157"/>
      <c r="Y121" s="157"/>
      <c r="Z121" s="157"/>
      <c r="AA121" s="157"/>
      <c r="AB121" s="157"/>
      <c r="AC121" s="157"/>
      <c r="AD121" s="157"/>
      <c r="AE121" s="157">
        <f>U121*V121+W121*X121+Y121*Z121+AA121*AB121</f>
        <v>0</v>
      </c>
      <c r="AF121" s="157"/>
      <c r="AG121" s="190"/>
      <c r="AH121" s="157"/>
      <c r="AI121" s="157"/>
      <c r="AJ121" s="157"/>
      <c r="AK121" s="157"/>
      <c r="AL121" s="157"/>
      <c r="AM121" s="157"/>
      <c r="AN121" s="157"/>
      <c r="AO121" s="157"/>
      <c r="AP121" s="157"/>
      <c r="AQ121" s="157"/>
      <c r="AR121" s="157">
        <f>AH121*AI121+AJ121*AK121+AL121*AM121+AN121*AO121</f>
        <v>0</v>
      </c>
      <c r="AS121" s="157"/>
      <c r="AT121" s="220"/>
      <c r="AU121" s="157"/>
      <c r="AV121" s="157"/>
      <c r="AW121" s="157"/>
      <c r="AX121" s="157"/>
      <c r="AY121" s="157"/>
      <c r="AZ121" s="157"/>
      <c r="BA121" s="157"/>
      <c r="BB121" s="157"/>
      <c r="BC121" s="157"/>
      <c r="BD121" s="157"/>
      <c r="BE121" s="157">
        <f>AU121*AV121+AW121*AX121+AY121*AZ121+BA121*BB121</f>
        <v>0</v>
      </c>
      <c r="BF121" s="157"/>
      <c r="BG121" s="220"/>
      <c r="BH121" s="157"/>
      <c r="BI121" s="157"/>
      <c r="BJ121" s="157"/>
      <c r="BK121" s="157"/>
      <c r="BL121" s="157"/>
      <c r="BM121" s="157"/>
      <c r="BN121" s="157"/>
      <c r="BO121" s="157"/>
      <c r="BP121" s="157"/>
      <c r="BQ121" s="157"/>
      <c r="BR121" s="157">
        <f>BH121*BI121+BJ121*BK121+BL121*BM121+BN121*BO121</f>
        <v>0</v>
      </c>
      <c r="BS121" s="157"/>
      <c r="BT121" s="220"/>
      <c r="BU121" s="157"/>
      <c r="BV121" s="157"/>
      <c r="BW121" s="157"/>
      <c r="BX121" s="157"/>
      <c r="BY121" s="157"/>
      <c r="BZ121" s="157"/>
      <c r="CA121" s="157"/>
      <c r="CB121" s="157"/>
      <c r="CC121" s="157"/>
      <c r="CD121" s="157"/>
      <c r="CE121" s="157">
        <f>BU121*BV121+BW121*BX121+BY121*BZ121+CA121*CB121</f>
        <v>0</v>
      </c>
      <c r="CF121" s="157"/>
      <c r="CG121" s="220"/>
      <c r="CH121" s="157"/>
      <c r="CI121" s="157"/>
      <c r="CJ121" s="157"/>
      <c r="CK121" s="157"/>
      <c r="CL121" s="157"/>
      <c r="CM121" s="157"/>
      <c r="CN121" s="157"/>
      <c r="CO121" s="157"/>
      <c r="CP121" s="157"/>
      <c r="CQ121" s="157"/>
      <c r="CR121" s="157">
        <f>CH121*CI121+CJ121*CK121+CL121*CM121+CN121*CO121</f>
        <v>0</v>
      </c>
      <c r="CS121" s="157"/>
      <c r="CT121" s="191"/>
      <c r="CU121" s="157"/>
      <c r="CV121" s="157"/>
      <c r="CW121" s="157"/>
      <c r="CX121" s="157"/>
      <c r="CY121" s="157"/>
      <c r="CZ121" s="157"/>
      <c r="DA121" s="157"/>
      <c r="DB121" s="157"/>
      <c r="DC121" s="157"/>
      <c r="DD121" s="157"/>
      <c r="DE121" s="157">
        <f>CU121*CV121+CW121*CX121+CY121*CZ121+DA121*DB121</f>
        <v>0</v>
      </c>
      <c r="DF121" s="157"/>
      <c r="DG121" s="220"/>
      <c r="DH121" s="157"/>
      <c r="DI121" s="157"/>
      <c r="DJ121" s="157"/>
      <c r="DK121" s="157"/>
      <c r="DL121" s="157"/>
      <c r="DM121" s="157"/>
      <c r="DN121" s="157"/>
      <c r="DO121" s="157"/>
      <c r="DP121" s="157"/>
      <c r="DQ121" s="157"/>
      <c r="DR121" s="157">
        <f>DH121*DI121+DJ121*DK121+DL121*DM121+DN121*DO121</f>
        <v>0</v>
      </c>
      <c r="DS121" s="157"/>
      <c r="DT121" s="220"/>
      <c r="DU121" s="157"/>
      <c r="DV121" s="157"/>
      <c r="DW121" s="157"/>
      <c r="DX121" s="157"/>
      <c r="DY121" s="157"/>
      <c r="DZ121" s="157"/>
      <c r="EA121" s="157"/>
      <c r="EB121" s="157"/>
      <c r="EC121" s="157"/>
      <c r="ED121" s="157"/>
      <c r="EE121" s="157">
        <f>DU121*DV121+DW121*DX121+DY121*DZ121+EA121*EB121</f>
        <v>0</v>
      </c>
      <c r="EF121" s="157"/>
      <c r="EG121" s="220"/>
      <c r="EH121" s="157"/>
      <c r="EI121" s="157"/>
      <c r="EJ121" s="157"/>
      <c r="EK121" s="157"/>
      <c r="EL121" s="157"/>
      <c r="EM121" s="157"/>
      <c r="EN121" s="157"/>
      <c r="EO121" s="157"/>
      <c r="EP121" s="157"/>
      <c r="EQ121" s="157"/>
      <c r="ER121" s="157">
        <f>EH121*EI121+EJ121*EK121+EL121*EM121+EN121*EO121</f>
        <v>0</v>
      </c>
      <c r="ES121" s="157"/>
      <c r="ET121" s="220"/>
      <c r="EU121" s="157"/>
      <c r="EV121" s="157"/>
      <c r="EW121" s="157"/>
      <c r="EX121" s="157"/>
      <c r="EY121" s="157"/>
      <c r="EZ121" s="157"/>
      <c r="FA121" s="157"/>
      <c r="FB121" s="157"/>
      <c r="FC121" s="157"/>
      <c r="FD121" s="157"/>
      <c r="FE121" s="157">
        <f>EU121*EV121+EW121*EX121+EY121*EZ121+FA121*FB121</f>
        <v>0</v>
      </c>
      <c r="FF121" s="157"/>
      <c r="FG121" s="220"/>
      <c r="FH121" s="157"/>
      <c r="FI121" s="157"/>
      <c r="FJ121" s="157"/>
      <c r="FK121" s="157"/>
      <c r="FL121" s="157"/>
      <c r="FM121" s="157"/>
      <c r="FN121" s="157"/>
      <c r="FO121" s="157"/>
      <c r="FP121" s="157"/>
      <c r="FQ121" s="157"/>
      <c r="FR121" s="157">
        <f>FH121*FI121+FJ121*FK121+FL121*FM121+FN121*FO121</f>
        <v>0</v>
      </c>
      <c r="FS121" s="157"/>
    </row>
    <row r="122" ht="18.75" customHeight="1">
      <c r="A122" s="184"/>
      <c r="B122" s="34"/>
      <c r="C122" s="8"/>
      <c r="D122" s="34"/>
      <c r="E122" s="34"/>
      <c r="F122" s="6"/>
      <c r="G122" s="7"/>
      <c r="H122" s="8"/>
      <c r="I122" s="34"/>
      <c r="J122" s="34"/>
      <c r="K122" s="257"/>
      <c r="L122" s="258"/>
      <c r="M122" s="6"/>
      <c r="N122" s="6"/>
      <c r="O122" s="6"/>
      <c r="P122" s="34"/>
      <c r="Q122" s="8"/>
      <c r="R122" s="8"/>
      <c r="S122" s="184"/>
      <c r="T122" s="184"/>
      <c r="U122" s="34"/>
      <c r="V122" s="34"/>
      <c r="W122" s="34"/>
      <c r="X122" s="34"/>
      <c r="Y122" s="34"/>
      <c r="Z122" s="34"/>
      <c r="AA122" s="34"/>
      <c r="AB122" s="34"/>
      <c r="AC122" s="34"/>
      <c r="AD122" s="34"/>
      <c r="AE122" s="34"/>
      <c r="AF122" s="34"/>
      <c r="AG122" s="190"/>
      <c r="AH122" s="34"/>
      <c r="AI122" s="34"/>
      <c r="AJ122" s="34"/>
      <c r="AK122" s="34"/>
      <c r="AL122" s="34"/>
      <c r="AM122" s="34"/>
      <c r="AN122" s="34"/>
      <c r="AO122" s="34"/>
      <c r="AP122" s="34"/>
      <c r="AQ122" s="34"/>
      <c r="AR122" s="34"/>
      <c r="AS122" s="34"/>
      <c r="AT122" s="220"/>
      <c r="AU122" s="34"/>
      <c r="AV122" s="34"/>
      <c r="AW122" s="34"/>
      <c r="AX122" s="34"/>
      <c r="AY122" s="34"/>
      <c r="AZ122" s="34"/>
      <c r="BA122" s="34"/>
      <c r="BB122" s="34"/>
      <c r="BC122" s="34"/>
      <c r="BD122" s="34"/>
      <c r="BE122" s="34"/>
      <c r="BF122" s="34"/>
      <c r="BG122" s="220"/>
      <c r="BH122" s="34"/>
      <c r="BI122" s="34"/>
      <c r="BJ122" s="34"/>
      <c r="BK122" s="34"/>
      <c r="BL122" s="34"/>
      <c r="BM122" s="34"/>
      <c r="BN122" s="34"/>
      <c r="BO122" s="34"/>
      <c r="BP122" s="34"/>
      <c r="BQ122" s="34"/>
      <c r="BR122" s="34"/>
      <c r="BS122" s="34"/>
      <c r="BT122" s="220"/>
      <c r="BU122" s="34"/>
      <c r="BV122" s="34"/>
      <c r="BW122" s="34"/>
      <c r="BX122" s="34"/>
      <c r="BY122" s="34"/>
      <c r="BZ122" s="34"/>
      <c r="CA122" s="34"/>
      <c r="CB122" s="34"/>
      <c r="CC122" s="34"/>
      <c r="CD122" s="34"/>
      <c r="CE122" s="34"/>
      <c r="CF122" s="34"/>
      <c r="CG122" s="220"/>
      <c r="CH122" s="34"/>
      <c r="CI122" s="34"/>
      <c r="CJ122" s="34"/>
      <c r="CK122" s="34"/>
      <c r="CL122" s="34"/>
      <c r="CM122" s="34"/>
      <c r="CN122" s="34"/>
      <c r="CO122" s="34"/>
      <c r="CP122" s="34"/>
      <c r="CQ122" s="34"/>
      <c r="CR122" s="34"/>
      <c r="CS122" s="34"/>
      <c r="CT122" s="191"/>
      <c r="CU122" s="34"/>
      <c r="CV122" s="34"/>
      <c r="CW122" s="34"/>
      <c r="CX122" s="34"/>
      <c r="CY122" s="34"/>
      <c r="CZ122" s="34"/>
      <c r="DA122" s="34"/>
      <c r="DB122" s="34"/>
      <c r="DC122" s="34"/>
      <c r="DD122" s="34"/>
      <c r="DE122" s="34"/>
      <c r="DF122" s="34"/>
      <c r="DG122" s="220"/>
      <c r="DH122" s="34"/>
      <c r="DI122" s="34"/>
      <c r="DJ122" s="34"/>
      <c r="DK122" s="34"/>
      <c r="DL122" s="34"/>
      <c r="DM122" s="34"/>
      <c r="DN122" s="34"/>
      <c r="DO122" s="34"/>
      <c r="DP122" s="34"/>
      <c r="DQ122" s="34"/>
      <c r="DR122" s="34"/>
      <c r="DS122" s="34"/>
      <c r="DT122" s="220"/>
      <c r="DU122" s="34"/>
      <c r="DV122" s="34"/>
      <c r="DW122" s="34"/>
      <c r="DX122" s="34"/>
      <c r="DY122" s="34"/>
      <c r="DZ122" s="34"/>
      <c r="EA122" s="34"/>
      <c r="EB122" s="34"/>
      <c r="EC122" s="34"/>
      <c r="ED122" s="34"/>
      <c r="EE122" s="34"/>
      <c r="EF122" s="34"/>
      <c r="EG122" s="220"/>
      <c r="EH122" s="34"/>
      <c r="EI122" s="34"/>
      <c r="EJ122" s="34"/>
      <c r="EK122" s="34"/>
      <c r="EL122" s="34"/>
      <c r="EM122" s="34"/>
      <c r="EN122" s="34"/>
      <c r="EO122" s="34"/>
      <c r="EP122" s="34"/>
      <c r="EQ122" s="34"/>
      <c r="ER122" s="34"/>
      <c r="ES122" s="34"/>
      <c r="ET122" s="220"/>
      <c r="EU122" s="34"/>
      <c r="EV122" s="34"/>
      <c r="EW122" s="34"/>
      <c r="EX122" s="34"/>
      <c r="EY122" s="34"/>
      <c r="EZ122" s="34"/>
      <c r="FA122" s="34"/>
      <c r="FB122" s="34"/>
      <c r="FC122" s="34"/>
      <c r="FD122" s="34"/>
      <c r="FE122" s="34"/>
      <c r="FF122" s="34"/>
      <c r="FG122" s="220"/>
      <c r="FH122" s="34"/>
      <c r="FI122" s="34"/>
      <c r="FJ122" s="34"/>
      <c r="FK122" s="34"/>
      <c r="FL122" s="34"/>
      <c r="FM122" s="34"/>
      <c r="FN122" s="34"/>
      <c r="FO122" s="34"/>
      <c r="FP122" s="34"/>
      <c r="FQ122" s="34"/>
      <c r="FR122" s="34"/>
      <c r="FS122" s="34"/>
    </row>
    <row r="123" ht="18.75" customHeight="1">
      <c r="A123" s="184"/>
      <c r="B123" s="221" t="str">
        <f t="array" ref="B123">IFERROR(INDEX('Exercise Log'!$C$6:$C132,MATCH($F123,'Exercise Log'!$E$6:$E132,0)))</f>
        <v/>
      </c>
      <c r="C123" s="223"/>
      <c r="D123" s="255"/>
      <c r="E123" s="255"/>
      <c r="F123" s="256"/>
      <c r="G123" s="2"/>
      <c r="H123" s="3"/>
      <c r="I123" s="157" t="str">
        <f>iferror(vlookup(F123,'Exercise Log'!E:F,2,),"")</f>
        <v/>
      </c>
      <c r="J123" s="157"/>
      <c r="K123" s="257"/>
      <c r="L123" s="258"/>
      <c r="M123" s="259"/>
      <c r="N123" s="259"/>
      <c r="O123" s="259"/>
      <c r="P123" s="157"/>
      <c r="Q123" s="260"/>
      <c r="R123" s="261"/>
      <c r="S123" s="184"/>
      <c r="T123" s="184"/>
      <c r="U123" s="157"/>
      <c r="V123" s="157"/>
      <c r="W123" s="157"/>
      <c r="X123" s="157"/>
      <c r="Y123" s="157"/>
      <c r="Z123" s="157"/>
      <c r="AA123" s="157"/>
      <c r="AB123" s="157"/>
      <c r="AC123" s="157"/>
      <c r="AD123" s="157"/>
      <c r="AE123" s="157">
        <f>U123*V123+W123*X123+Y123*Z123+AA123*AB123</f>
        <v>0</v>
      </c>
      <c r="AF123" s="157"/>
      <c r="AG123" s="190"/>
      <c r="AH123" s="157"/>
      <c r="AI123" s="157"/>
      <c r="AJ123" s="157"/>
      <c r="AK123" s="157"/>
      <c r="AL123" s="157"/>
      <c r="AM123" s="157"/>
      <c r="AN123" s="157"/>
      <c r="AO123" s="157"/>
      <c r="AP123" s="157"/>
      <c r="AQ123" s="157"/>
      <c r="AR123" s="157">
        <f>AH123*AI123+AJ123*AK123+AL123*AM123+AN123*AO123</f>
        <v>0</v>
      </c>
      <c r="AS123" s="157"/>
      <c r="AT123" s="220"/>
      <c r="AU123" s="157"/>
      <c r="AV123" s="157"/>
      <c r="AW123" s="157"/>
      <c r="AX123" s="157"/>
      <c r="AY123" s="157"/>
      <c r="AZ123" s="157"/>
      <c r="BA123" s="157"/>
      <c r="BB123" s="157"/>
      <c r="BC123" s="157"/>
      <c r="BD123" s="157"/>
      <c r="BE123" s="157">
        <f>AU123*AV123+AW123*AX123+AY123*AZ123+BA123*BB123</f>
        <v>0</v>
      </c>
      <c r="BF123" s="157"/>
      <c r="BG123" s="220"/>
      <c r="BH123" s="157"/>
      <c r="BI123" s="157"/>
      <c r="BJ123" s="157"/>
      <c r="BK123" s="157"/>
      <c r="BL123" s="157"/>
      <c r="BM123" s="157"/>
      <c r="BN123" s="157"/>
      <c r="BO123" s="157"/>
      <c r="BP123" s="157"/>
      <c r="BQ123" s="157"/>
      <c r="BR123" s="157">
        <f>BH123*BI123+BJ123*BK123+BL123*BM123+BN123*BO123</f>
        <v>0</v>
      </c>
      <c r="BS123" s="157"/>
      <c r="BT123" s="220"/>
      <c r="BU123" s="157"/>
      <c r="BV123" s="157"/>
      <c r="BW123" s="157"/>
      <c r="BX123" s="157"/>
      <c r="BY123" s="157"/>
      <c r="BZ123" s="157"/>
      <c r="CA123" s="157"/>
      <c r="CB123" s="157"/>
      <c r="CC123" s="157"/>
      <c r="CD123" s="157"/>
      <c r="CE123" s="157">
        <f>BU123*BV123+BW123*BX123+BY123*BZ123+CA123*CB123</f>
        <v>0</v>
      </c>
      <c r="CF123" s="157"/>
      <c r="CG123" s="220"/>
      <c r="CH123" s="157"/>
      <c r="CI123" s="157"/>
      <c r="CJ123" s="157"/>
      <c r="CK123" s="157"/>
      <c r="CL123" s="157"/>
      <c r="CM123" s="157"/>
      <c r="CN123" s="157"/>
      <c r="CO123" s="157"/>
      <c r="CP123" s="157"/>
      <c r="CQ123" s="157"/>
      <c r="CR123" s="157">
        <f>CH123*CI123+CJ123*CK123+CL123*CM123+CN123*CO123</f>
        <v>0</v>
      </c>
      <c r="CS123" s="157"/>
      <c r="CT123" s="191"/>
      <c r="CU123" s="157"/>
      <c r="CV123" s="157"/>
      <c r="CW123" s="157"/>
      <c r="CX123" s="157"/>
      <c r="CY123" s="157"/>
      <c r="CZ123" s="157"/>
      <c r="DA123" s="157"/>
      <c r="DB123" s="157"/>
      <c r="DC123" s="157"/>
      <c r="DD123" s="157"/>
      <c r="DE123" s="157">
        <f>CU123*CV123+CW123*CX123+CY123*CZ123+DA123*DB123</f>
        <v>0</v>
      </c>
      <c r="DF123" s="157"/>
      <c r="DG123" s="220"/>
      <c r="DH123" s="157"/>
      <c r="DI123" s="157"/>
      <c r="DJ123" s="157"/>
      <c r="DK123" s="157"/>
      <c r="DL123" s="157"/>
      <c r="DM123" s="157"/>
      <c r="DN123" s="157"/>
      <c r="DO123" s="157"/>
      <c r="DP123" s="157"/>
      <c r="DQ123" s="157"/>
      <c r="DR123" s="157">
        <f>DH123*DI123+DJ123*DK123+DL123*DM123+DN123*DO123</f>
        <v>0</v>
      </c>
      <c r="DS123" s="157"/>
      <c r="DT123" s="220"/>
      <c r="DU123" s="157"/>
      <c r="DV123" s="157"/>
      <c r="DW123" s="157"/>
      <c r="DX123" s="157"/>
      <c r="DY123" s="157"/>
      <c r="DZ123" s="157"/>
      <c r="EA123" s="157"/>
      <c r="EB123" s="157"/>
      <c r="EC123" s="157"/>
      <c r="ED123" s="157"/>
      <c r="EE123" s="157">
        <f>DU123*DV123+DW123*DX123+DY123*DZ123+EA123*EB123</f>
        <v>0</v>
      </c>
      <c r="EF123" s="157"/>
      <c r="EG123" s="220"/>
      <c r="EH123" s="157"/>
      <c r="EI123" s="157"/>
      <c r="EJ123" s="157"/>
      <c r="EK123" s="157"/>
      <c r="EL123" s="157"/>
      <c r="EM123" s="157"/>
      <c r="EN123" s="157"/>
      <c r="EO123" s="157"/>
      <c r="EP123" s="157"/>
      <c r="EQ123" s="157"/>
      <c r="ER123" s="157">
        <f>EH123*EI123+EJ123*EK123+EL123*EM123+EN123*EO123</f>
        <v>0</v>
      </c>
      <c r="ES123" s="157"/>
      <c r="ET123" s="220"/>
      <c r="EU123" s="157"/>
      <c r="EV123" s="157"/>
      <c r="EW123" s="157"/>
      <c r="EX123" s="157"/>
      <c r="EY123" s="157"/>
      <c r="EZ123" s="157"/>
      <c r="FA123" s="157"/>
      <c r="FB123" s="157"/>
      <c r="FC123" s="157"/>
      <c r="FD123" s="157"/>
      <c r="FE123" s="157">
        <f>EU123*EV123+EW123*EX123+EY123*EZ123+FA123*FB123</f>
        <v>0</v>
      </c>
      <c r="FF123" s="157"/>
      <c r="FG123" s="220"/>
      <c r="FH123" s="157"/>
      <c r="FI123" s="157"/>
      <c r="FJ123" s="157"/>
      <c r="FK123" s="157"/>
      <c r="FL123" s="157"/>
      <c r="FM123" s="157"/>
      <c r="FN123" s="157"/>
      <c r="FO123" s="157"/>
      <c r="FP123" s="157"/>
      <c r="FQ123" s="157"/>
      <c r="FR123" s="157">
        <f>FH123*FI123+FJ123*FK123+FL123*FM123+FN123*FO123</f>
        <v>0</v>
      </c>
      <c r="FS123" s="157"/>
    </row>
    <row r="124" ht="18.75" customHeight="1">
      <c r="A124" s="184"/>
      <c r="B124" s="34"/>
      <c r="C124" s="8"/>
      <c r="D124" s="34"/>
      <c r="E124" s="34"/>
      <c r="F124" s="6"/>
      <c r="G124" s="7"/>
      <c r="H124" s="8"/>
      <c r="I124" s="34"/>
      <c r="J124" s="34"/>
      <c r="K124" s="257"/>
      <c r="L124" s="258"/>
      <c r="M124" s="6"/>
      <c r="N124" s="6"/>
      <c r="O124" s="6"/>
      <c r="P124" s="34"/>
      <c r="Q124" s="8"/>
      <c r="R124" s="8"/>
      <c r="S124" s="184"/>
      <c r="T124" s="184"/>
      <c r="U124" s="34"/>
      <c r="V124" s="34"/>
      <c r="W124" s="34"/>
      <c r="X124" s="34"/>
      <c r="Y124" s="34"/>
      <c r="Z124" s="34"/>
      <c r="AA124" s="34"/>
      <c r="AB124" s="34"/>
      <c r="AC124" s="34"/>
      <c r="AD124" s="34"/>
      <c r="AE124" s="34"/>
      <c r="AF124" s="34"/>
      <c r="AG124" s="190"/>
      <c r="AH124" s="34"/>
      <c r="AI124" s="34"/>
      <c r="AJ124" s="34"/>
      <c r="AK124" s="34"/>
      <c r="AL124" s="34"/>
      <c r="AM124" s="34"/>
      <c r="AN124" s="34"/>
      <c r="AO124" s="34"/>
      <c r="AP124" s="34"/>
      <c r="AQ124" s="34"/>
      <c r="AR124" s="34"/>
      <c r="AS124" s="34"/>
      <c r="AT124" s="220"/>
      <c r="AU124" s="34"/>
      <c r="AV124" s="34"/>
      <c r="AW124" s="34"/>
      <c r="AX124" s="34"/>
      <c r="AY124" s="34"/>
      <c r="AZ124" s="34"/>
      <c r="BA124" s="34"/>
      <c r="BB124" s="34"/>
      <c r="BC124" s="34"/>
      <c r="BD124" s="34"/>
      <c r="BE124" s="34"/>
      <c r="BF124" s="34"/>
      <c r="BG124" s="220"/>
      <c r="BH124" s="34"/>
      <c r="BI124" s="34"/>
      <c r="BJ124" s="34"/>
      <c r="BK124" s="34"/>
      <c r="BL124" s="34"/>
      <c r="BM124" s="34"/>
      <c r="BN124" s="34"/>
      <c r="BO124" s="34"/>
      <c r="BP124" s="34"/>
      <c r="BQ124" s="34"/>
      <c r="BR124" s="34"/>
      <c r="BS124" s="34"/>
      <c r="BT124" s="220"/>
      <c r="BU124" s="34"/>
      <c r="BV124" s="34"/>
      <c r="BW124" s="34"/>
      <c r="BX124" s="34"/>
      <c r="BY124" s="34"/>
      <c r="BZ124" s="34"/>
      <c r="CA124" s="34"/>
      <c r="CB124" s="34"/>
      <c r="CC124" s="34"/>
      <c r="CD124" s="34"/>
      <c r="CE124" s="34"/>
      <c r="CF124" s="34"/>
      <c r="CG124" s="220"/>
      <c r="CH124" s="34"/>
      <c r="CI124" s="34"/>
      <c r="CJ124" s="34"/>
      <c r="CK124" s="34"/>
      <c r="CL124" s="34"/>
      <c r="CM124" s="34"/>
      <c r="CN124" s="34"/>
      <c r="CO124" s="34"/>
      <c r="CP124" s="34"/>
      <c r="CQ124" s="34"/>
      <c r="CR124" s="34"/>
      <c r="CS124" s="34"/>
      <c r="CT124" s="191"/>
      <c r="CU124" s="34"/>
      <c r="CV124" s="34"/>
      <c r="CW124" s="34"/>
      <c r="CX124" s="34"/>
      <c r="CY124" s="34"/>
      <c r="CZ124" s="34"/>
      <c r="DA124" s="34"/>
      <c r="DB124" s="34"/>
      <c r="DC124" s="34"/>
      <c r="DD124" s="34"/>
      <c r="DE124" s="34"/>
      <c r="DF124" s="34"/>
      <c r="DG124" s="220"/>
      <c r="DH124" s="34"/>
      <c r="DI124" s="34"/>
      <c r="DJ124" s="34"/>
      <c r="DK124" s="34"/>
      <c r="DL124" s="34"/>
      <c r="DM124" s="34"/>
      <c r="DN124" s="34"/>
      <c r="DO124" s="34"/>
      <c r="DP124" s="34"/>
      <c r="DQ124" s="34"/>
      <c r="DR124" s="34"/>
      <c r="DS124" s="34"/>
      <c r="DT124" s="220"/>
      <c r="DU124" s="34"/>
      <c r="DV124" s="34"/>
      <c r="DW124" s="34"/>
      <c r="DX124" s="34"/>
      <c r="DY124" s="34"/>
      <c r="DZ124" s="34"/>
      <c r="EA124" s="34"/>
      <c r="EB124" s="34"/>
      <c r="EC124" s="34"/>
      <c r="ED124" s="34"/>
      <c r="EE124" s="34"/>
      <c r="EF124" s="34"/>
      <c r="EG124" s="220"/>
      <c r="EH124" s="34"/>
      <c r="EI124" s="34"/>
      <c r="EJ124" s="34"/>
      <c r="EK124" s="34"/>
      <c r="EL124" s="34"/>
      <c r="EM124" s="34"/>
      <c r="EN124" s="34"/>
      <c r="EO124" s="34"/>
      <c r="EP124" s="34"/>
      <c r="EQ124" s="34"/>
      <c r="ER124" s="34"/>
      <c r="ES124" s="34"/>
      <c r="ET124" s="220"/>
      <c r="EU124" s="34"/>
      <c r="EV124" s="34"/>
      <c r="EW124" s="34"/>
      <c r="EX124" s="34"/>
      <c r="EY124" s="34"/>
      <c r="EZ124" s="34"/>
      <c r="FA124" s="34"/>
      <c r="FB124" s="34"/>
      <c r="FC124" s="34"/>
      <c r="FD124" s="34"/>
      <c r="FE124" s="34"/>
      <c r="FF124" s="34"/>
      <c r="FG124" s="220"/>
      <c r="FH124" s="34"/>
      <c r="FI124" s="34"/>
      <c r="FJ124" s="34"/>
      <c r="FK124" s="34"/>
      <c r="FL124" s="34"/>
      <c r="FM124" s="34"/>
      <c r="FN124" s="34"/>
      <c r="FO124" s="34"/>
      <c r="FP124" s="34"/>
      <c r="FQ124" s="34"/>
      <c r="FR124" s="34"/>
      <c r="FS124" s="34"/>
    </row>
    <row r="125" ht="18.75" customHeight="1">
      <c r="A125" s="184"/>
      <c r="B125" s="221" t="str">
        <f t="array" ref="B125">IFERROR(INDEX('Exercise Log'!$C$6:$C132,MATCH($F125,'Exercise Log'!$E$6:$E132,0)))</f>
        <v/>
      </c>
      <c r="C125" s="223"/>
      <c r="D125" s="255"/>
      <c r="E125" s="255"/>
      <c r="F125" s="256"/>
      <c r="G125" s="2"/>
      <c r="H125" s="3"/>
      <c r="I125" s="157" t="str">
        <f>iferror(vlookup(F125,'Exercise Log'!E:F,2,),"")</f>
        <v/>
      </c>
      <c r="J125" s="157"/>
      <c r="K125" s="257"/>
      <c r="L125" s="258"/>
      <c r="M125" s="259"/>
      <c r="N125" s="259"/>
      <c r="O125" s="259"/>
      <c r="P125" s="157"/>
      <c r="Q125" s="260"/>
      <c r="R125" s="261"/>
      <c r="S125" s="184"/>
      <c r="T125" s="184"/>
      <c r="U125" s="157"/>
      <c r="V125" s="157"/>
      <c r="W125" s="157"/>
      <c r="X125" s="157"/>
      <c r="Y125" s="157"/>
      <c r="Z125" s="157"/>
      <c r="AA125" s="157"/>
      <c r="AB125" s="157"/>
      <c r="AC125" s="157"/>
      <c r="AD125" s="157"/>
      <c r="AE125" s="157">
        <f>U125*V125+W125*X125+Y125*Z125+AA125*AB125</f>
        <v>0</v>
      </c>
      <c r="AF125" s="157"/>
      <c r="AG125" s="190"/>
      <c r="AH125" s="157"/>
      <c r="AI125" s="157"/>
      <c r="AJ125" s="157"/>
      <c r="AK125" s="157"/>
      <c r="AL125" s="157"/>
      <c r="AM125" s="157"/>
      <c r="AN125" s="157"/>
      <c r="AO125" s="157"/>
      <c r="AP125" s="157"/>
      <c r="AQ125" s="157"/>
      <c r="AR125" s="157">
        <f>AH125*AI125+AJ125*AK125+AL125*AM125+AN125*AO125</f>
        <v>0</v>
      </c>
      <c r="AS125" s="157"/>
      <c r="AT125" s="220"/>
      <c r="AU125" s="157"/>
      <c r="AV125" s="157"/>
      <c r="AW125" s="157"/>
      <c r="AX125" s="157"/>
      <c r="AY125" s="157"/>
      <c r="AZ125" s="157"/>
      <c r="BA125" s="157"/>
      <c r="BB125" s="157"/>
      <c r="BC125" s="157"/>
      <c r="BD125" s="157"/>
      <c r="BE125" s="157">
        <f>AU125*AV125+AW125*AX125+AY125*AZ125+BA125*BB125</f>
        <v>0</v>
      </c>
      <c r="BF125" s="157"/>
      <c r="BG125" s="220"/>
      <c r="BH125" s="157"/>
      <c r="BI125" s="157"/>
      <c r="BJ125" s="157"/>
      <c r="BK125" s="157"/>
      <c r="BL125" s="157"/>
      <c r="BM125" s="157"/>
      <c r="BN125" s="157"/>
      <c r="BO125" s="157"/>
      <c r="BP125" s="157"/>
      <c r="BQ125" s="157"/>
      <c r="BR125" s="157">
        <f>BH125*BI125+BJ125*BK125+BL125*BM125+BN125*BO125</f>
        <v>0</v>
      </c>
      <c r="BS125" s="157"/>
      <c r="BT125" s="220"/>
      <c r="BU125" s="157"/>
      <c r="BV125" s="157"/>
      <c r="BW125" s="157"/>
      <c r="BX125" s="157"/>
      <c r="BY125" s="157"/>
      <c r="BZ125" s="157"/>
      <c r="CA125" s="157"/>
      <c r="CB125" s="157"/>
      <c r="CC125" s="157"/>
      <c r="CD125" s="157"/>
      <c r="CE125" s="157">
        <f>BU125*BV125+BW125*BX125+BY125*BZ125+CA125*CB125</f>
        <v>0</v>
      </c>
      <c r="CF125" s="157"/>
      <c r="CG125" s="220"/>
      <c r="CH125" s="157"/>
      <c r="CI125" s="157"/>
      <c r="CJ125" s="157"/>
      <c r="CK125" s="157"/>
      <c r="CL125" s="157"/>
      <c r="CM125" s="157"/>
      <c r="CN125" s="157"/>
      <c r="CO125" s="157"/>
      <c r="CP125" s="157"/>
      <c r="CQ125" s="157"/>
      <c r="CR125" s="157">
        <f>CH125*CI125+CJ125*CK125+CL125*CM125+CN125*CO125</f>
        <v>0</v>
      </c>
      <c r="CS125" s="157"/>
      <c r="CT125" s="191"/>
      <c r="CU125" s="157"/>
      <c r="CV125" s="157"/>
      <c r="CW125" s="157"/>
      <c r="CX125" s="157"/>
      <c r="CY125" s="157"/>
      <c r="CZ125" s="157"/>
      <c r="DA125" s="157"/>
      <c r="DB125" s="157"/>
      <c r="DC125" s="157"/>
      <c r="DD125" s="157"/>
      <c r="DE125" s="157">
        <f>CU125*CV125+CW125*CX125+CY125*CZ125+DA125*DB125</f>
        <v>0</v>
      </c>
      <c r="DF125" s="157"/>
      <c r="DG125" s="220"/>
      <c r="DH125" s="157"/>
      <c r="DI125" s="157"/>
      <c r="DJ125" s="157"/>
      <c r="DK125" s="157"/>
      <c r="DL125" s="157"/>
      <c r="DM125" s="157"/>
      <c r="DN125" s="157"/>
      <c r="DO125" s="157"/>
      <c r="DP125" s="157"/>
      <c r="DQ125" s="157"/>
      <c r="DR125" s="157">
        <f>DH125*DI125+DJ125*DK125+DL125*DM125+DN125*DO125</f>
        <v>0</v>
      </c>
      <c r="DS125" s="157"/>
      <c r="DT125" s="220"/>
      <c r="DU125" s="157"/>
      <c r="DV125" s="157"/>
      <c r="DW125" s="157"/>
      <c r="DX125" s="157"/>
      <c r="DY125" s="157"/>
      <c r="DZ125" s="157"/>
      <c r="EA125" s="157"/>
      <c r="EB125" s="157"/>
      <c r="EC125" s="157"/>
      <c r="ED125" s="157"/>
      <c r="EE125" s="157">
        <f>DU125*DV125+DW125*DX125+DY125*DZ125+EA125*EB125</f>
        <v>0</v>
      </c>
      <c r="EF125" s="157"/>
      <c r="EG125" s="220"/>
      <c r="EH125" s="157"/>
      <c r="EI125" s="157"/>
      <c r="EJ125" s="157"/>
      <c r="EK125" s="157"/>
      <c r="EL125" s="157"/>
      <c r="EM125" s="157"/>
      <c r="EN125" s="157"/>
      <c r="EO125" s="157"/>
      <c r="EP125" s="157"/>
      <c r="EQ125" s="157"/>
      <c r="ER125" s="157">
        <f>EH125*EI125+EJ125*EK125+EL125*EM125+EN125*EO125</f>
        <v>0</v>
      </c>
      <c r="ES125" s="157"/>
      <c r="ET125" s="220"/>
      <c r="EU125" s="157"/>
      <c r="EV125" s="157"/>
      <c r="EW125" s="157"/>
      <c r="EX125" s="157"/>
      <c r="EY125" s="157"/>
      <c r="EZ125" s="157"/>
      <c r="FA125" s="157"/>
      <c r="FB125" s="157"/>
      <c r="FC125" s="157"/>
      <c r="FD125" s="157"/>
      <c r="FE125" s="157">
        <f>EU125*EV125+EW125*EX125+EY125*EZ125+FA125*FB125</f>
        <v>0</v>
      </c>
      <c r="FF125" s="157"/>
      <c r="FG125" s="220"/>
      <c r="FH125" s="157"/>
      <c r="FI125" s="157"/>
      <c r="FJ125" s="157"/>
      <c r="FK125" s="157"/>
      <c r="FL125" s="157"/>
      <c r="FM125" s="157"/>
      <c r="FN125" s="157"/>
      <c r="FO125" s="157"/>
      <c r="FP125" s="157"/>
      <c r="FQ125" s="157"/>
      <c r="FR125" s="157">
        <f>FH125*FI125+FJ125*FK125+FL125*FM125+FN125*FO125</f>
        <v>0</v>
      </c>
      <c r="FS125" s="157"/>
    </row>
    <row r="126" ht="18.75" customHeight="1">
      <c r="A126" s="184"/>
      <c r="B126" s="34"/>
      <c r="C126" s="8"/>
      <c r="D126" s="34"/>
      <c r="E126" s="34"/>
      <c r="F126" s="6"/>
      <c r="G126" s="7"/>
      <c r="H126" s="8"/>
      <c r="I126" s="34"/>
      <c r="J126" s="34"/>
      <c r="K126" s="257"/>
      <c r="L126" s="258"/>
      <c r="M126" s="6"/>
      <c r="N126" s="6"/>
      <c r="O126" s="6"/>
      <c r="P126" s="34"/>
      <c r="Q126" s="8"/>
      <c r="R126" s="8"/>
      <c r="S126" s="184"/>
      <c r="T126" s="184"/>
      <c r="U126" s="34"/>
      <c r="V126" s="34"/>
      <c r="W126" s="34"/>
      <c r="X126" s="34"/>
      <c r="Y126" s="34"/>
      <c r="Z126" s="34"/>
      <c r="AA126" s="34"/>
      <c r="AB126" s="34"/>
      <c r="AC126" s="34"/>
      <c r="AD126" s="34"/>
      <c r="AE126" s="34"/>
      <c r="AF126" s="34"/>
      <c r="AG126" s="190"/>
      <c r="AH126" s="34"/>
      <c r="AI126" s="34"/>
      <c r="AJ126" s="34"/>
      <c r="AK126" s="34"/>
      <c r="AL126" s="34"/>
      <c r="AM126" s="34"/>
      <c r="AN126" s="34"/>
      <c r="AO126" s="34"/>
      <c r="AP126" s="34"/>
      <c r="AQ126" s="34"/>
      <c r="AR126" s="34"/>
      <c r="AS126" s="34"/>
      <c r="AT126" s="220"/>
      <c r="AU126" s="34"/>
      <c r="AV126" s="34"/>
      <c r="AW126" s="34"/>
      <c r="AX126" s="34"/>
      <c r="AY126" s="34"/>
      <c r="AZ126" s="34"/>
      <c r="BA126" s="34"/>
      <c r="BB126" s="34"/>
      <c r="BC126" s="34"/>
      <c r="BD126" s="34"/>
      <c r="BE126" s="34"/>
      <c r="BF126" s="34"/>
      <c r="BG126" s="220"/>
      <c r="BH126" s="34"/>
      <c r="BI126" s="34"/>
      <c r="BJ126" s="34"/>
      <c r="BK126" s="34"/>
      <c r="BL126" s="34"/>
      <c r="BM126" s="34"/>
      <c r="BN126" s="34"/>
      <c r="BO126" s="34"/>
      <c r="BP126" s="34"/>
      <c r="BQ126" s="34"/>
      <c r="BR126" s="34"/>
      <c r="BS126" s="34"/>
      <c r="BT126" s="220"/>
      <c r="BU126" s="34"/>
      <c r="BV126" s="34"/>
      <c r="BW126" s="34"/>
      <c r="BX126" s="34"/>
      <c r="BY126" s="34"/>
      <c r="BZ126" s="34"/>
      <c r="CA126" s="34"/>
      <c r="CB126" s="34"/>
      <c r="CC126" s="34"/>
      <c r="CD126" s="34"/>
      <c r="CE126" s="34"/>
      <c r="CF126" s="34"/>
      <c r="CG126" s="220"/>
      <c r="CH126" s="34"/>
      <c r="CI126" s="34"/>
      <c r="CJ126" s="34"/>
      <c r="CK126" s="34"/>
      <c r="CL126" s="34"/>
      <c r="CM126" s="34"/>
      <c r="CN126" s="34"/>
      <c r="CO126" s="34"/>
      <c r="CP126" s="34"/>
      <c r="CQ126" s="34"/>
      <c r="CR126" s="34"/>
      <c r="CS126" s="34"/>
      <c r="CT126" s="191"/>
      <c r="CU126" s="34"/>
      <c r="CV126" s="34"/>
      <c r="CW126" s="34"/>
      <c r="CX126" s="34"/>
      <c r="CY126" s="34"/>
      <c r="CZ126" s="34"/>
      <c r="DA126" s="34"/>
      <c r="DB126" s="34"/>
      <c r="DC126" s="34"/>
      <c r="DD126" s="34"/>
      <c r="DE126" s="34"/>
      <c r="DF126" s="34"/>
      <c r="DG126" s="220"/>
      <c r="DH126" s="34"/>
      <c r="DI126" s="34"/>
      <c r="DJ126" s="34"/>
      <c r="DK126" s="34"/>
      <c r="DL126" s="34"/>
      <c r="DM126" s="34"/>
      <c r="DN126" s="34"/>
      <c r="DO126" s="34"/>
      <c r="DP126" s="34"/>
      <c r="DQ126" s="34"/>
      <c r="DR126" s="34"/>
      <c r="DS126" s="34"/>
      <c r="DT126" s="220"/>
      <c r="DU126" s="34"/>
      <c r="DV126" s="34"/>
      <c r="DW126" s="34"/>
      <c r="DX126" s="34"/>
      <c r="DY126" s="34"/>
      <c r="DZ126" s="34"/>
      <c r="EA126" s="34"/>
      <c r="EB126" s="34"/>
      <c r="EC126" s="34"/>
      <c r="ED126" s="34"/>
      <c r="EE126" s="34"/>
      <c r="EF126" s="34"/>
      <c r="EG126" s="220"/>
      <c r="EH126" s="34"/>
      <c r="EI126" s="34"/>
      <c r="EJ126" s="34"/>
      <c r="EK126" s="34"/>
      <c r="EL126" s="34"/>
      <c r="EM126" s="34"/>
      <c r="EN126" s="34"/>
      <c r="EO126" s="34"/>
      <c r="EP126" s="34"/>
      <c r="EQ126" s="34"/>
      <c r="ER126" s="34"/>
      <c r="ES126" s="34"/>
      <c r="ET126" s="220"/>
      <c r="EU126" s="34"/>
      <c r="EV126" s="34"/>
      <c r="EW126" s="34"/>
      <c r="EX126" s="34"/>
      <c r="EY126" s="34"/>
      <c r="EZ126" s="34"/>
      <c r="FA126" s="34"/>
      <c r="FB126" s="34"/>
      <c r="FC126" s="34"/>
      <c r="FD126" s="34"/>
      <c r="FE126" s="34"/>
      <c r="FF126" s="34"/>
      <c r="FG126" s="220"/>
      <c r="FH126" s="34"/>
      <c r="FI126" s="34"/>
      <c r="FJ126" s="34"/>
      <c r="FK126" s="34"/>
      <c r="FL126" s="34"/>
      <c r="FM126" s="34"/>
      <c r="FN126" s="34"/>
      <c r="FO126" s="34"/>
      <c r="FP126" s="34"/>
      <c r="FQ126" s="34"/>
      <c r="FR126" s="34"/>
      <c r="FS126" s="34"/>
    </row>
    <row r="127" ht="18.75" customHeight="1">
      <c r="A127" s="184"/>
      <c r="B127" s="221" t="str">
        <f t="array" ref="B127">IFERROR(INDEX('Exercise Log'!$C$6:$C132,MATCH($F127,'Exercise Log'!$E$6:$E132,0)))</f>
        <v/>
      </c>
      <c r="C127" s="223"/>
      <c r="D127" s="255"/>
      <c r="E127" s="255"/>
      <c r="F127" s="256"/>
      <c r="G127" s="2"/>
      <c r="H127" s="3"/>
      <c r="I127" s="157" t="str">
        <f>iferror(vlookup(F127,'Exercise Log'!E:F,2,),"")</f>
        <v/>
      </c>
      <c r="J127" s="157"/>
      <c r="K127" s="257"/>
      <c r="L127" s="258"/>
      <c r="M127" s="259"/>
      <c r="N127" s="259"/>
      <c r="O127" s="259"/>
      <c r="P127" s="157"/>
      <c r="Q127" s="260"/>
      <c r="R127" s="261"/>
      <c r="S127" s="184"/>
      <c r="T127" s="184"/>
      <c r="U127" s="157"/>
      <c r="V127" s="157"/>
      <c r="W127" s="157"/>
      <c r="X127" s="157"/>
      <c r="Y127" s="157"/>
      <c r="Z127" s="157"/>
      <c r="AA127" s="157"/>
      <c r="AB127" s="157"/>
      <c r="AC127" s="157"/>
      <c r="AD127" s="157"/>
      <c r="AE127" s="157">
        <f>U127*V127+W127*X127+Y127*Z127+AA127*AB127</f>
        <v>0</v>
      </c>
      <c r="AF127" s="157"/>
      <c r="AG127" s="190"/>
      <c r="AH127" s="157"/>
      <c r="AI127" s="157"/>
      <c r="AJ127" s="157"/>
      <c r="AK127" s="157"/>
      <c r="AL127" s="157"/>
      <c r="AM127" s="157"/>
      <c r="AN127" s="157"/>
      <c r="AO127" s="157"/>
      <c r="AP127" s="157"/>
      <c r="AQ127" s="157"/>
      <c r="AR127" s="157">
        <f>AH127*AI127+AJ127*AK127+AL127*AM127+AN127*AO127</f>
        <v>0</v>
      </c>
      <c r="AS127" s="157"/>
      <c r="AT127" s="220"/>
      <c r="AU127" s="157"/>
      <c r="AV127" s="157"/>
      <c r="AW127" s="157"/>
      <c r="AX127" s="157"/>
      <c r="AY127" s="157"/>
      <c r="AZ127" s="157"/>
      <c r="BA127" s="157"/>
      <c r="BB127" s="157"/>
      <c r="BC127" s="157"/>
      <c r="BD127" s="157"/>
      <c r="BE127" s="157">
        <f>AU127*AV127+AW127*AX127+AY127*AZ127+BA127*BB127</f>
        <v>0</v>
      </c>
      <c r="BF127" s="157"/>
      <c r="BG127" s="220"/>
      <c r="BH127" s="157"/>
      <c r="BI127" s="157"/>
      <c r="BJ127" s="157"/>
      <c r="BK127" s="157"/>
      <c r="BL127" s="157"/>
      <c r="BM127" s="157"/>
      <c r="BN127" s="157"/>
      <c r="BO127" s="157"/>
      <c r="BP127" s="157"/>
      <c r="BQ127" s="157"/>
      <c r="BR127" s="157">
        <f>BH127*BI127+BJ127*BK127+BL127*BM127+BN127*BO127</f>
        <v>0</v>
      </c>
      <c r="BS127" s="157"/>
      <c r="BT127" s="220"/>
      <c r="BU127" s="157"/>
      <c r="BV127" s="157"/>
      <c r="BW127" s="157"/>
      <c r="BX127" s="157"/>
      <c r="BY127" s="157"/>
      <c r="BZ127" s="157"/>
      <c r="CA127" s="157"/>
      <c r="CB127" s="157"/>
      <c r="CC127" s="157"/>
      <c r="CD127" s="157"/>
      <c r="CE127" s="157">
        <f>BU127*BV127+BW127*BX127+BY127*BZ127+CA127*CB127</f>
        <v>0</v>
      </c>
      <c r="CF127" s="157"/>
      <c r="CG127" s="220"/>
      <c r="CH127" s="157"/>
      <c r="CI127" s="157"/>
      <c r="CJ127" s="157"/>
      <c r="CK127" s="157"/>
      <c r="CL127" s="157"/>
      <c r="CM127" s="157"/>
      <c r="CN127" s="157"/>
      <c r="CO127" s="157"/>
      <c r="CP127" s="157"/>
      <c r="CQ127" s="157"/>
      <c r="CR127" s="157">
        <f>CH127*CI127+CJ127*CK127+CL127*CM127+CN127*CO127</f>
        <v>0</v>
      </c>
      <c r="CS127" s="157"/>
      <c r="CT127" s="191"/>
      <c r="CU127" s="157"/>
      <c r="CV127" s="157"/>
      <c r="CW127" s="157"/>
      <c r="CX127" s="157"/>
      <c r="CY127" s="157"/>
      <c r="CZ127" s="157"/>
      <c r="DA127" s="157"/>
      <c r="DB127" s="157"/>
      <c r="DC127" s="157"/>
      <c r="DD127" s="157"/>
      <c r="DE127" s="157">
        <f>CU127*CV127+CW127*CX127+CY127*CZ127+DA127*DB127</f>
        <v>0</v>
      </c>
      <c r="DF127" s="157"/>
      <c r="DG127" s="220"/>
      <c r="DH127" s="157"/>
      <c r="DI127" s="157"/>
      <c r="DJ127" s="157"/>
      <c r="DK127" s="157"/>
      <c r="DL127" s="157"/>
      <c r="DM127" s="157"/>
      <c r="DN127" s="157"/>
      <c r="DO127" s="157"/>
      <c r="DP127" s="157"/>
      <c r="DQ127" s="157"/>
      <c r="DR127" s="157">
        <f>DH127*DI127+DJ127*DK127+DL127*DM127+DN127*DO127</f>
        <v>0</v>
      </c>
      <c r="DS127" s="157"/>
      <c r="DT127" s="220"/>
      <c r="DU127" s="157"/>
      <c r="DV127" s="157"/>
      <c r="DW127" s="157"/>
      <c r="DX127" s="157"/>
      <c r="DY127" s="157"/>
      <c r="DZ127" s="157"/>
      <c r="EA127" s="157"/>
      <c r="EB127" s="157"/>
      <c r="EC127" s="157"/>
      <c r="ED127" s="157"/>
      <c r="EE127" s="157">
        <f>DU127*DV127+DW127*DX127+DY127*DZ127+EA127*EB127</f>
        <v>0</v>
      </c>
      <c r="EF127" s="157"/>
      <c r="EG127" s="220"/>
      <c r="EH127" s="157"/>
      <c r="EI127" s="157"/>
      <c r="EJ127" s="157"/>
      <c r="EK127" s="157"/>
      <c r="EL127" s="157"/>
      <c r="EM127" s="157"/>
      <c r="EN127" s="157"/>
      <c r="EO127" s="157"/>
      <c r="EP127" s="157"/>
      <c r="EQ127" s="157"/>
      <c r="ER127" s="157">
        <f>EH127*EI127+EJ127*EK127+EL127*EM127+EN127*EO127</f>
        <v>0</v>
      </c>
      <c r="ES127" s="157"/>
      <c r="ET127" s="220"/>
      <c r="EU127" s="157"/>
      <c r="EV127" s="157"/>
      <c r="EW127" s="157"/>
      <c r="EX127" s="157"/>
      <c r="EY127" s="157"/>
      <c r="EZ127" s="157"/>
      <c r="FA127" s="157"/>
      <c r="FB127" s="157"/>
      <c r="FC127" s="157"/>
      <c r="FD127" s="157"/>
      <c r="FE127" s="157">
        <f>EU127*EV127+EW127*EX127+EY127*EZ127+FA127*FB127</f>
        <v>0</v>
      </c>
      <c r="FF127" s="157"/>
      <c r="FG127" s="220"/>
      <c r="FH127" s="157"/>
      <c r="FI127" s="157"/>
      <c r="FJ127" s="157"/>
      <c r="FK127" s="157"/>
      <c r="FL127" s="157"/>
      <c r="FM127" s="157"/>
      <c r="FN127" s="157"/>
      <c r="FO127" s="157"/>
      <c r="FP127" s="157"/>
      <c r="FQ127" s="157"/>
      <c r="FR127" s="157">
        <f>FH127*FI127+FJ127*FK127+FL127*FM127+FN127*FO127</f>
        <v>0</v>
      </c>
      <c r="FS127" s="157"/>
    </row>
    <row r="128" ht="18.75" customHeight="1">
      <c r="A128" s="184"/>
      <c r="B128" s="34"/>
      <c r="C128" s="8"/>
      <c r="D128" s="34"/>
      <c r="E128" s="34"/>
      <c r="F128" s="6"/>
      <c r="G128" s="7"/>
      <c r="H128" s="8"/>
      <c r="I128" s="34"/>
      <c r="J128" s="34"/>
      <c r="K128" s="257"/>
      <c r="L128" s="258"/>
      <c r="M128" s="6"/>
      <c r="N128" s="6"/>
      <c r="O128" s="6"/>
      <c r="P128" s="34"/>
      <c r="Q128" s="8"/>
      <c r="R128" s="8"/>
      <c r="S128" s="184"/>
      <c r="T128" s="184"/>
      <c r="U128" s="34"/>
      <c r="V128" s="34"/>
      <c r="W128" s="34"/>
      <c r="X128" s="34"/>
      <c r="Y128" s="34"/>
      <c r="Z128" s="34"/>
      <c r="AA128" s="34"/>
      <c r="AB128" s="34"/>
      <c r="AC128" s="34"/>
      <c r="AD128" s="34"/>
      <c r="AE128" s="34"/>
      <c r="AF128" s="34"/>
      <c r="AG128" s="190"/>
      <c r="AH128" s="34"/>
      <c r="AI128" s="34"/>
      <c r="AJ128" s="34"/>
      <c r="AK128" s="34"/>
      <c r="AL128" s="34"/>
      <c r="AM128" s="34"/>
      <c r="AN128" s="34"/>
      <c r="AO128" s="34"/>
      <c r="AP128" s="34"/>
      <c r="AQ128" s="34"/>
      <c r="AR128" s="34"/>
      <c r="AS128" s="34"/>
      <c r="AT128" s="220"/>
      <c r="AU128" s="34"/>
      <c r="AV128" s="34"/>
      <c r="AW128" s="34"/>
      <c r="AX128" s="34"/>
      <c r="AY128" s="34"/>
      <c r="AZ128" s="34"/>
      <c r="BA128" s="34"/>
      <c r="BB128" s="34"/>
      <c r="BC128" s="34"/>
      <c r="BD128" s="34"/>
      <c r="BE128" s="34"/>
      <c r="BF128" s="34"/>
      <c r="BG128" s="220"/>
      <c r="BH128" s="34"/>
      <c r="BI128" s="34"/>
      <c r="BJ128" s="34"/>
      <c r="BK128" s="34"/>
      <c r="BL128" s="34"/>
      <c r="BM128" s="34"/>
      <c r="BN128" s="34"/>
      <c r="BO128" s="34"/>
      <c r="BP128" s="34"/>
      <c r="BQ128" s="34"/>
      <c r="BR128" s="34"/>
      <c r="BS128" s="34"/>
      <c r="BT128" s="220"/>
      <c r="BU128" s="34"/>
      <c r="BV128" s="34"/>
      <c r="BW128" s="34"/>
      <c r="BX128" s="34"/>
      <c r="BY128" s="34"/>
      <c r="BZ128" s="34"/>
      <c r="CA128" s="34"/>
      <c r="CB128" s="34"/>
      <c r="CC128" s="34"/>
      <c r="CD128" s="34"/>
      <c r="CE128" s="34"/>
      <c r="CF128" s="34"/>
      <c r="CG128" s="220"/>
      <c r="CH128" s="34"/>
      <c r="CI128" s="34"/>
      <c r="CJ128" s="34"/>
      <c r="CK128" s="34"/>
      <c r="CL128" s="34"/>
      <c r="CM128" s="34"/>
      <c r="CN128" s="34"/>
      <c r="CO128" s="34"/>
      <c r="CP128" s="34"/>
      <c r="CQ128" s="34"/>
      <c r="CR128" s="34"/>
      <c r="CS128" s="34"/>
      <c r="CT128" s="191"/>
      <c r="CU128" s="34"/>
      <c r="CV128" s="34"/>
      <c r="CW128" s="34"/>
      <c r="CX128" s="34"/>
      <c r="CY128" s="34"/>
      <c r="CZ128" s="34"/>
      <c r="DA128" s="34"/>
      <c r="DB128" s="34"/>
      <c r="DC128" s="34"/>
      <c r="DD128" s="34"/>
      <c r="DE128" s="34"/>
      <c r="DF128" s="34"/>
      <c r="DG128" s="220"/>
      <c r="DH128" s="34"/>
      <c r="DI128" s="34"/>
      <c r="DJ128" s="34"/>
      <c r="DK128" s="34"/>
      <c r="DL128" s="34"/>
      <c r="DM128" s="34"/>
      <c r="DN128" s="34"/>
      <c r="DO128" s="34"/>
      <c r="DP128" s="34"/>
      <c r="DQ128" s="34"/>
      <c r="DR128" s="34"/>
      <c r="DS128" s="34"/>
      <c r="DT128" s="220"/>
      <c r="DU128" s="34"/>
      <c r="DV128" s="34"/>
      <c r="DW128" s="34"/>
      <c r="DX128" s="34"/>
      <c r="DY128" s="34"/>
      <c r="DZ128" s="34"/>
      <c r="EA128" s="34"/>
      <c r="EB128" s="34"/>
      <c r="EC128" s="34"/>
      <c r="ED128" s="34"/>
      <c r="EE128" s="34"/>
      <c r="EF128" s="34"/>
      <c r="EG128" s="220"/>
      <c r="EH128" s="34"/>
      <c r="EI128" s="34"/>
      <c r="EJ128" s="34"/>
      <c r="EK128" s="34"/>
      <c r="EL128" s="34"/>
      <c r="EM128" s="34"/>
      <c r="EN128" s="34"/>
      <c r="EO128" s="34"/>
      <c r="EP128" s="34"/>
      <c r="EQ128" s="34"/>
      <c r="ER128" s="34"/>
      <c r="ES128" s="34"/>
      <c r="ET128" s="220"/>
      <c r="EU128" s="34"/>
      <c r="EV128" s="34"/>
      <c r="EW128" s="34"/>
      <c r="EX128" s="34"/>
      <c r="EY128" s="34"/>
      <c r="EZ128" s="34"/>
      <c r="FA128" s="34"/>
      <c r="FB128" s="34"/>
      <c r="FC128" s="34"/>
      <c r="FD128" s="34"/>
      <c r="FE128" s="34"/>
      <c r="FF128" s="34"/>
      <c r="FG128" s="220"/>
      <c r="FH128" s="34"/>
      <c r="FI128" s="34"/>
      <c r="FJ128" s="34"/>
      <c r="FK128" s="34"/>
      <c r="FL128" s="34"/>
      <c r="FM128" s="34"/>
      <c r="FN128" s="34"/>
      <c r="FO128" s="34"/>
      <c r="FP128" s="34"/>
      <c r="FQ128" s="34"/>
      <c r="FR128" s="34"/>
      <c r="FS128" s="34"/>
    </row>
    <row r="129" ht="18.75" customHeight="1">
      <c r="A129" s="184"/>
      <c r="B129" s="221" t="str">
        <f t="array" ref="B129">IFERROR(INDEX('Exercise Log'!$C$6:$C132,MATCH($F129,'Exercise Log'!$E$6:$E132,0)))</f>
        <v/>
      </c>
      <c r="C129" s="223"/>
      <c r="D129" s="255"/>
      <c r="E129" s="255"/>
      <c r="F129" s="256"/>
      <c r="G129" s="2"/>
      <c r="H129" s="3"/>
      <c r="I129" s="157" t="str">
        <f>iferror(vlookup(F129,'Exercise Log'!E:F,2,),"")</f>
        <v/>
      </c>
      <c r="J129" s="157"/>
      <c r="K129" s="257"/>
      <c r="L129" s="258"/>
      <c r="M129" s="259"/>
      <c r="N129" s="259"/>
      <c r="O129" s="259"/>
      <c r="P129" s="157"/>
      <c r="Q129" s="260"/>
      <c r="R129" s="261"/>
      <c r="S129" s="184"/>
      <c r="T129" s="184"/>
      <c r="U129" s="157"/>
      <c r="V129" s="157"/>
      <c r="W129" s="157"/>
      <c r="X129" s="157"/>
      <c r="Y129" s="157"/>
      <c r="Z129" s="157"/>
      <c r="AA129" s="157"/>
      <c r="AB129" s="157"/>
      <c r="AC129" s="157"/>
      <c r="AD129" s="157"/>
      <c r="AE129" s="157">
        <f>U129*V129+W129*X129+Y129*Z129+AA129*AB129</f>
        <v>0</v>
      </c>
      <c r="AF129" s="157"/>
      <c r="AG129" s="190"/>
      <c r="AH129" s="157"/>
      <c r="AI129" s="157"/>
      <c r="AJ129" s="157"/>
      <c r="AK129" s="157"/>
      <c r="AL129" s="157"/>
      <c r="AM129" s="157"/>
      <c r="AN129" s="157"/>
      <c r="AO129" s="157"/>
      <c r="AP129" s="157"/>
      <c r="AQ129" s="157"/>
      <c r="AR129" s="157">
        <f>AH129*AI129+AJ129*AK129+AL129*AM129+AN129*AO129</f>
        <v>0</v>
      </c>
      <c r="AS129" s="157"/>
      <c r="AT129" s="220"/>
      <c r="AU129" s="157"/>
      <c r="AV129" s="157"/>
      <c r="AW129" s="157"/>
      <c r="AX129" s="157"/>
      <c r="AY129" s="157"/>
      <c r="AZ129" s="157"/>
      <c r="BA129" s="157"/>
      <c r="BB129" s="157"/>
      <c r="BC129" s="157"/>
      <c r="BD129" s="157"/>
      <c r="BE129" s="157">
        <f>AU129*AV129+AW129*AX129+AY129*AZ129+BA129*BB129</f>
        <v>0</v>
      </c>
      <c r="BF129" s="157"/>
      <c r="BG129" s="220"/>
      <c r="BH129" s="157"/>
      <c r="BI129" s="157"/>
      <c r="BJ129" s="157"/>
      <c r="BK129" s="157"/>
      <c r="BL129" s="157"/>
      <c r="BM129" s="157"/>
      <c r="BN129" s="157"/>
      <c r="BO129" s="157"/>
      <c r="BP129" s="157"/>
      <c r="BQ129" s="157"/>
      <c r="BR129" s="157">
        <f>BH129*BI129+BJ129*BK129+BL129*BM129+BN129*BO129</f>
        <v>0</v>
      </c>
      <c r="BS129" s="157"/>
      <c r="BT129" s="220"/>
      <c r="BU129" s="157"/>
      <c r="BV129" s="157"/>
      <c r="BW129" s="157"/>
      <c r="BX129" s="157"/>
      <c r="BY129" s="157"/>
      <c r="BZ129" s="157"/>
      <c r="CA129" s="157"/>
      <c r="CB129" s="157"/>
      <c r="CC129" s="157"/>
      <c r="CD129" s="157"/>
      <c r="CE129" s="157">
        <f>BU129*BV129+BW129*BX129+BY129*BZ129+CA129*CB129</f>
        <v>0</v>
      </c>
      <c r="CF129" s="157"/>
      <c r="CG129" s="220"/>
      <c r="CH129" s="157"/>
      <c r="CI129" s="157"/>
      <c r="CJ129" s="157"/>
      <c r="CK129" s="157"/>
      <c r="CL129" s="157"/>
      <c r="CM129" s="157"/>
      <c r="CN129" s="157"/>
      <c r="CO129" s="157"/>
      <c r="CP129" s="157"/>
      <c r="CQ129" s="157"/>
      <c r="CR129" s="157">
        <f>CH129*CI129+CJ129*CK129+CL129*CM129+CN129*CO129</f>
        <v>0</v>
      </c>
      <c r="CS129" s="157"/>
      <c r="CT129" s="191"/>
      <c r="CU129" s="157"/>
      <c r="CV129" s="157"/>
      <c r="CW129" s="157"/>
      <c r="CX129" s="157"/>
      <c r="CY129" s="157"/>
      <c r="CZ129" s="157"/>
      <c r="DA129" s="157"/>
      <c r="DB129" s="157"/>
      <c r="DC129" s="157"/>
      <c r="DD129" s="157"/>
      <c r="DE129" s="157">
        <f>CU129*CV129+CW129*CX129+CY129*CZ129+DA129*DB129</f>
        <v>0</v>
      </c>
      <c r="DF129" s="157"/>
      <c r="DG129" s="220"/>
      <c r="DH129" s="157"/>
      <c r="DI129" s="157"/>
      <c r="DJ129" s="157"/>
      <c r="DK129" s="157"/>
      <c r="DL129" s="157"/>
      <c r="DM129" s="157"/>
      <c r="DN129" s="157"/>
      <c r="DO129" s="157"/>
      <c r="DP129" s="157"/>
      <c r="DQ129" s="157"/>
      <c r="DR129" s="157">
        <f>DH129*DI129+DJ129*DK129+DL129*DM129+DN129*DO129</f>
        <v>0</v>
      </c>
      <c r="DS129" s="157"/>
      <c r="DT129" s="220"/>
      <c r="DU129" s="157"/>
      <c r="DV129" s="157"/>
      <c r="DW129" s="157"/>
      <c r="DX129" s="157"/>
      <c r="DY129" s="157"/>
      <c r="DZ129" s="157"/>
      <c r="EA129" s="157"/>
      <c r="EB129" s="157"/>
      <c r="EC129" s="157"/>
      <c r="ED129" s="157"/>
      <c r="EE129" s="157">
        <f>DU129*DV129+DW129*DX129+DY129*DZ129+EA129*EB129</f>
        <v>0</v>
      </c>
      <c r="EF129" s="157"/>
      <c r="EG129" s="220"/>
      <c r="EH129" s="157"/>
      <c r="EI129" s="157"/>
      <c r="EJ129" s="157"/>
      <c r="EK129" s="157"/>
      <c r="EL129" s="157"/>
      <c r="EM129" s="157"/>
      <c r="EN129" s="157"/>
      <c r="EO129" s="157"/>
      <c r="EP129" s="157"/>
      <c r="EQ129" s="157"/>
      <c r="ER129" s="157">
        <f>EH129*EI129+EJ129*EK129+EL129*EM129+EN129*EO129</f>
        <v>0</v>
      </c>
      <c r="ES129" s="157"/>
      <c r="ET129" s="220"/>
      <c r="EU129" s="157"/>
      <c r="EV129" s="157"/>
      <c r="EW129" s="157"/>
      <c r="EX129" s="157"/>
      <c r="EY129" s="157"/>
      <c r="EZ129" s="157"/>
      <c r="FA129" s="157"/>
      <c r="FB129" s="157"/>
      <c r="FC129" s="157"/>
      <c r="FD129" s="157"/>
      <c r="FE129" s="157">
        <f>EU129*EV129+EW129*EX129+EY129*EZ129+FA129*FB129</f>
        <v>0</v>
      </c>
      <c r="FF129" s="157"/>
      <c r="FG129" s="220"/>
      <c r="FH129" s="157"/>
      <c r="FI129" s="157"/>
      <c r="FJ129" s="157"/>
      <c r="FK129" s="157"/>
      <c r="FL129" s="157"/>
      <c r="FM129" s="157"/>
      <c r="FN129" s="157"/>
      <c r="FO129" s="157"/>
      <c r="FP129" s="157"/>
      <c r="FQ129" s="157"/>
      <c r="FR129" s="157">
        <f>FH129*FI129+FJ129*FK129+FL129*FM129+FN129*FO129</f>
        <v>0</v>
      </c>
      <c r="FS129" s="157"/>
    </row>
    <row r="130" ht="18.75" customHeight="1">
      <c r="A130" s="184"/>
      <c r="B130" s="34"/>
      <c r="C130" s="8"/>
      <c r="D130" s="34"/>
      <c r="E130" s="34"/>
      <c r="F130" s="6"/>
      <c r="G130" s="7"/>
      <c r="H130" s="8"/>
      <c r="I130" s="34"/>
      <c r="J130" s="34"/>
      <c r="K130" s="257"/>
      <c r="L130" s="258"/>
      <c r="M130" s="6"/>
      <c r="N130" s="6"/>
      <c r="O130" s="6"/>
      <c r="P130" s="34"/>
      <c r="Q130" s="8"/>
      <c r="R130" s="8"/>
      <c r="S130" s="184"/>
      <c r="T130" s="184"/>
      <c r="U130" s="34"/>
      <c r="V130" s="34"/>
      <c r="W130" s="34"/>
      <c r="X130" s="34"/>
      <c r="Y130" s="34"/>
      <c r="Z130" s="34"/>
      <c r="AA130" s="34"/>
      <c r="AB130" s="34"/>
      <c r="AC130" s="34"/>
      <c r="AD130" s="34"/>
      <c r="AE130" s="34"/>
      <c r="AF130" s="34"/>
      <c r="AG130" s="190"/>
      <c r="AH130" s="34"/>
      <c r="AI130" s="34"/>
      <c r="AJ130" s="34"/>
      <c r="AK130" s="34"/>
      <c r="AL130" s="34"/>
      <c r="AM130" s="34"/>
      <c r="AN130" s="34"/>
      <c r="AO130" s="34"/>
      <c r="AP130" s="34"/>
      <c r="AQ130" s="34"/>
      <c r="AR130" s="34"/>
      <c r="AS130" s="34"/>
      <c r="AT130" s="220"/>
      <c r="AU130" s="34"/>
      <c r="AV130" s="34"/>
      <c r="AW130" s="34"/>
      <c r="AX130" s="34"/>
      <c r="AY130" s="34"/>
      <c r="AZ130" s="34"/>
      <c r="BA130" s="34"/>
      <c r="BB130" s="34"/>
      <c r="BC130" s="34"/>
      <c r="BD130" s="34"/>
      <c r="BE130" s="34"/>
      <c r="BF130" s="34"/>
      <c r="BG130" s="220"/>
      <c r="BH130" s="34"/>
      <c r="BI130" s="34"/>
      <c r="BJ130" s="34"/>
      <c r="BK130" s="34"/>
      <c r="BL130" s="34"/>
      <c r="BM130" s="34"/>
      <c r="BN130" s="34"/>
      <c r="BO130" s="34"/>
      <c r="BP130" s="34"/>
      <c r="BQ130" s="34"/>
      <c r="BR130" s="34"/>
      <c r="BS130" s="34"/>
      <c r="BT130" s="220"/>
      <c r="BU130" s="34"/>
      <c r="BV130" s="34"/>
      <c r="BW130" s="34"/>
      <c r="BX130" s="34"/>
      <c r="BY130" s="34"/>
      <c r="BZ130" s="34"/>
      <c r="CA130" s="34"/>
      <c r="CB130" s="34"/>
      <c r="CC130" s="34"/>
      <c r="CD130" s="34"/>
      <c r="CE130" s="34"/>
      <c r="CF130" s="34"/>
      <c r="CG130" s="220"/>
      <c r="CH130" s="34"/>
      <c r="CI130" s="34"/>
      <c r="CJ130" s="34"/>
      <c r="CK130" s="34"/>
      <c r="CL130" s="34"/>
      <c r="CM130" s="34"/>
      <c r="CN130" s="34"/>
      <c r="CO130" s="34"/>
      <c r="CP130" s="34"/>
      <c r="CQ130" s="34"/>
      <c r="CR130" s="34"/>
      <c r="CS130" s="34"/>
      <c r="CT130" s="191"/>
      <c r="CU130" s="34"/>
      <c r="CV130" s="34"/>
      <c r="CW130" s="34"/>
      <c r="CX130" s="34"/>
      <c r="CY130" s="34"/>
      <c r="CZ130" s="34"/>
      <c r="DA130" s="34"/>
      <c r="DB130" s="34"/>
      <c r="DC130" s="34"/>
      <c r="DD130" s="34"/>
      <c r="DE130" s="34"/>
      <c r="DF130" s="34"/>
      <c r="DG130" s="220"/>
      <c r="DH130" s="34"/>
      <c r="DI130" s="34"/>
      <c r="DJ130" s="34"/>
      <c r="DK130" s="34"/>
      <c r="DL130" s="34"/>
      <c r="DM130" s="34"/>
      <c r="DN130" s="34"/>
      <c r="DO130" s="34"/>
      <c r="DP130" s="34"/>
      <c r="DQ130" s="34"/>
      <c r="DR130" s="34"/>
      <c r="DS130" s="34"/>
      <c r="DT130" s="220"/>
      <c r="DU130" s="34"/>
      <c r="DV130" s="34"/>
      <c r="DW130" s="34"/>
      <c r="DX130" s="34"/>
      <c r="DY130" s="34"/>
      <c r="DZ130" s="34"/>
      <c r="EA130" s="34"/>
      <c r="EB130" s="34"/>
      <c r="EC130" s="34"/>
      <c r="ED130" s="34"/>
      <c r="EE130" s="34"/>
      <c r="EF130" s="34"/>
      <c r="EG130" s="220"/>
      <c r="EH130" s="34"/>
      <c r="EI130" s="34"/>
      <c r="EJ130" s="34"/>
      <c r="EK130" s="34"/>
      <c r="EL130" s="34"/>
      <c r="EM130" s="34"/>
      <c r="EN130" s="34"/>
      <c r="EO130" s="34"/>
      <c r="EP130" s="34"/>
      <c r="EQ130" s="34"/>
      <c r="ER130" s="34"/>
      <c r="ES130" s="34"/>
      <c r="ET130" s="220"/>
      <c r="EU130" s="34"/>
      <c r="EV130" s="34"/>
      <c r="EW130" s="34"/>
      <c r="EX130" s="34"/>
      <c r="EY130" s="34"/>
      <c r="EZ130" s="34"/>
      <c r="FA130" s="34"/>
      <c r="FB130" s="34"/>
      <c r="FC130" s="34"/>
      <c r="FD130" s="34"/>
      <c r="FE130" s="34"/>
      <c r="FF130" s="34"/>
      <c r="FG130" s="220"/>
      <c r="FH130" s="34"/>
      <c r="FI130" s="34"/>
      <c r="FJ130" s="34"/>
      <c r="FK130" s="34"/>
      <c r="FL130" s="34"/>
      <c r="FM130" s="34"/>
      <c r="FN130" s="34"/>
      <c r="FO130" s="34"/>
      <c r="FP130" s="34"/>
      <c r="FQ130" s="34"/>
      <c r="FR130" s="34"/>
      <c r="FS130" s="34"/>
    </row>
    <row r="131" ht="7.5" customHeight="1">
      <c r="A131" s="184"/>
      <c r="B131" s="232"/>
      <c r="C131" s="232"/>
      <c r="D131" s="232"/>
      <c r="E131" s="232"/>
      <c r="F131" s="232"/>
      <c r="G131" s="232"/>
      <c r="H131" s="232"/>
      <c r="I131" s="232"/>
      <c r="J131" s="232"/>
      <c r="K131" s="232"/>
      <c r="L131" s="232"/>
      <c r="M131" s="232"/>
      <c r="N131" s="232"/>
      <c r="O131" s="232"/>
      <c r="P131" s="232"/>
      <c r="Q131" s="232"/>
      <c r="R131" s="232"/>
      <c r="S131" s="184"/>
      <c r="T131" s="184"/>
      <c r="U131" s="184"/>
      <c r="V131" s="184"/>
      <c r="W131" s="184"/>
      <c r="X131" s="184"/>
      <c r="Y131" s="184"/>
      <c r="Z131" s="184"/>
      <c r="AA131" s="184"/>
      <c r="AB131" s="184"/>
      <c r="AC131" s="184"/>
      <c r="AD131" s="184"/>
      <c r="AE131" s="184"/>
      <c r="AF131" s="184"/>
      <c r="AG131" s="184"/>
      <c r="AH131" s="184"/>
      <c r="AI131" s="184"/>
      <c r="AJ131" s="184"/>
      <c r="AK131" s="184"/>
      <c r="AL131" s="184"/>
      <c r="AM131" s="184"/>
      <c r="AN131" s="184"/>
      <c r="AO131" s="184"/>
      <c r="AP131" s="184"/>
      <c r="AQ131" s="184"/>
      <c r="AR131" s="184"/>
      <c r="AS131" s="184"/>
      <c r="AT131" s="220"/>
      <c r="AU131" s="184"/>
      <c r="AV131" s="184"/>
      <c r="AW131" s="184"/>
      <c r="AX131" s="184"/>
      <c r="AY131" s="184"/>
      <c r="AZ131" s="184"/>
      <c r="BA131" s="184"/>
      <c r="BB131" s="184"/>
      <c r="BC131" s="184"/>
      <c r="BD131" s="184"/>
      <c r="BE131" s="184"/>
      <c r="BF131" s="184"/>
      <c r="BG131" s="220"/>
      <c r="BH131" s="184"/>
      <c r="BI131" s="184"/>
      <c r="BJ131" s="184"/>
      <c r="BK131" s="184"/>
      <c r="BL131" s="184"/>
      <c r="BM131" s="184"/>
      <c r="BN131" s="184"/>
      <c r="BO131" s="184"/>
      <c r="BP131" s="184"/>
      <c r="BQ131" s="184"/>
      <c r="BR131" s="184"/>
      <c r="BS131" s="184"/>
      <c r="BT131" s="220"/>
      <c r="BU131" s="184"/>
      <c r="BV131" s="184"/>
      <c r="BW131" s="184"/>
      <c r="BX131" s="184"/>
      <c r="BY131" s="184"/>
      <c r="BZ131" s="184"/>
      <c r="CA131" s="184"/>
      <c r="CB131" s="184"/>
      <c r="CC131" s="184"/>
      <c r="CD131" s="184"/>
      <c r="CE131" s="184"/>
      <c r="CF131" s="184"/>
      <c r="CG131" s="220"/>
      <c r="CH131" s="184"/>
      <c r="CI131" s="184"/>
      <c r="CJ131" s="184"/>
      <c r="CK131" s="184"/>
      <c r="CL131" s="184"/>
      <c r="CM131" s="184"/>
      <c r="CN131" s="184"/>
      <c r="CO131" s="184"/>
      <c r="CP131" s="184"/>
      <c r="CQ131" s="184"/>
      <c r="CR131" s="184"/>
      <c r="CS131" s="184"/>
      <c r="CT131" s="191"/>
      <c r="CU131" s="184"/>
      <c r="CV131" s="184"/>
      <c r="CW131" s="184"/>
      <c r="CX131" s="184"/>
      <c r="CY131" s="184"/>
      <c r="CZ131" s="184"/>
      <c r="DA131" s="184"/>
      <c r="DB131" s="184"/>
      <c r="DC131" s="184"/>
      <c r="DD131" s="184"/>
      <c r="DE131" s="184"/>
      <c r="DF131" s="184"/>
      <c r="DG131" s="220"/>
      <c r="DH131" s="184"/>
      <c r="DI131" s="184"/>
      <c r="DJ131" s="184"/>
      <c r="DK131" s="184"/>
      <c r="DL131" s="184"/>
      <c r="DM131" s="184"/>
      <c r="DN131" s="184"/>
      <c r="DO131" s="184"/>
      <c r="DP131" s="184"/>
      <c r="DQ131" s="184"/>
      <c r="DR131" s="184"/>
      <c r="DS131" s="184"/>
      <c r="DT131" s="220"/>
      <c r="DU131" s="184"/>
      <c r="DV131" s="184"/>
      <c r="DW131" s="184"/>
      <c r="DX131" s="184"/>
      <c r="DY131" s="184"/>
      <c r="DZ131" s="184"/>
      <c r="EA131" s="184"/>
      <c r="EB131" s="184"/>
      <c r="EC131" s="184"/>
      <c r="ED131" s="184"/>
      <c r="EE131" s="184"/>
      <c r="EF131" s="184"/>
      <c r="EG131" s="220"/>
      <c r="EH131" s="184"/>
      <c r="EI131" s="184"/>
      <c r="EJ131" s="184"/>
      <c r="EK131" s="184"/>
      <c r="EL131" s="184"/>
      <c r="EM131" s="184"/>
      <c r="EN131" s="184"/>
      <c r="EO131" s="184"/>
      <c r="EP131" s="184"/>
      <c r="EQ131" s="184"/>
      <c r="ER131" s="184"/>
      <c r="ES131" s="184"/>
      <c r="ET131" s="220"/>
      <c r="EU131" s="184"/>
      <c r="EV131" s="184"/>
      <c r="EW131" s="184"/>
      <c r="EX131" s="184"/>
      <c r="EY131" s="184"/>
      <c r="EZ131" s="184"/>
      <c r="FA131" s="184"/>
      <c r="FB131" s="184"/>
      <c r="FC131" s="184"/>
      <c r="FD131" s="184"/>
      <c r="FE131" s="184"/>
      <c r="FF131" s="184"/>
      <c r="FG131" s="220"/>
      <c r="FH131" s="184"/>
      <c r="FI131" s="184"/>
      <c r="FJ131" s="184"/>
      <c r="FK131" s="184"/>
      <c r="FL131" s="184"/>
      <c r="FM131" s="184"/>
      <c r="FN131" s="184"/>
      <c r="FO131" s="184"/>
      <c r="FP131" s="184"/>
      <c r="FQ131" s="184"/>
      <c r="FR131" s="184"/>
      <c r="FS131" s="184"/>
    </row>
    <row r="132" ht="7.5" customHeight="1">
      <c r="A132" s="184"/>
      <c r="B132" s="232"/>
      <c r="C132" s="232"/>
      <c r="D132" s="232"/>
      <c r="E132" s="232"/>
      <c r="F132" s="232"/>
      <c r="G132" s="232"/>
      <c r="H132" s="232"/>
      <c r="I132" s="232"/>
      <c r="J132" s="232"/>
      <c r="K132" s="232"/>
      <c r="L132" s="232"/>
      <c r="M132" s="232"/>
      <c r="N132" s="232"/>
      <c r="O132" s="232"/>
      <c r="P132" s="232"/>
      <c r="Q132" s="232"/>
      <c r="R132" s="232"/>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219"/>
      <c r="AU132" s="184"/>
      <c r="AV132" s="184"/>
      <c r="AW132" s="184"/>
      <c r="AX132" s="184"/>
      <c r="AY132" s="184"/>
      <c r="AZ132" s="184"/>
      <c r="BA132" s="184"/>
      <c r="BB132" s="184"/>
      <c r="BC132" s="184"/>
      <c r="BD132" s="184"/>
      <c r="BE132" s="184"/>
      <c r="BF132" s="184"/>
      <c r="BG132" s="219"/>
      <c r="BH132" s="184"/>
      <c r="BI132" s="184"/>
      <c r="BJ132" s="184"/>
      <c r="BK132" s="184"/>
      <c r="BL132" s="184"/>
      <c r="BM132" s="184"/>
      <c r="BN132" s="184"/>
      <c r="BO132" s="184"/>
      <c r="BP132" s="184"/>
      <c r="BQ132" s="184"/>
      <c r="BR132" s="184"/>
      <c r="BS132" s="184"/>
      <c r="BT132" s="219"/>
      <c r="BU132" s="184"/>
      <c r="BV132" s="184"/>
      <c r="BW132" s="184"/>
      <c r="BX132" s="184"/>
      <c r="BY132" s="184"/>
      <c r="BZ132" s="184"/>
      <c r="CA132" s="184"/>
      <c r="CB132" s="184"/>
      <c r="CC132" s="184"/>
      <c r="CD132" s="184"/>
      <c r="CE132" s="184"/>
      <c r="CF132" s="184"/>
      <c r="CG132" s="219"/>
      <c r="CH132" s="184"/>
      <c r="CI132" s="184"/>
      <c r="CJ132" s="184"/>
      <c r="CK132" s="184"/>
      <c r="CL132" s="184"/>
      <c r="CM132" s="184"/>
      <c r="CN132" s="184"/>
      <c r="CO132" s="184"/>
      <c r="CP132" s="184"/>
      <c r="CQ132" s="184"/>
      <c r="CR132" s="184"/>
      <c r="CS132" s="184"/>
      <c r="CT132" s="191"/>
      <c r="CU132" s="184"/>
      <c r="CV132" s="184"/>
      <c r="CW132" s="184"/>
      <c r="CX132" s="184"/>
      <c r="CY132" s="184"/>
      <c r="CZ132" s="184"/>
      <c r="DA132" s="184"/>
      <c r="DB132" s="184"/>
      <c r="DC132" s="184"/>
      <c r="DD132" s="184"/>
      <c r="DE132" s="184"/>
      <c r="DF132" s="184"/>
      <c r="DG132" s="219"/>
      <c r="DH132" s="184"/>
      <c r="DI132" s="184"/>
      <c r="DJ132" s="184"/>
      <c r="DK132" s="184"/>
      <c r="DL132" s="184"/>
      <c r="DM132" s="184"/>
      <c r="DN132" s="184"/>
      <c r="DO132" s="184"/>
      <c r="DP132" s="184"/>
      <c r="DQ132" s="184"/>
      <c r="DR132" s="184"/>
      <c r="DS132" s="184"/>
      <c r="DT132" s="219"/>
      <c r="DU132" s="184"/>
      <c r="DV132" s="184"/>
      <c r="DW132" s="184"/>
      <c r="DX132" s="184"/>
      <c r="DY132" s="184"/>
      <c r="DZ132" s="184"/>
      <c r="EA132" s="184"/>
      <c r="EB132" s="184"/>
      <c r="EC132" s="184"/>
      <c r="ED132" s="184"/>
      <c r="EE132" s="184"/>
      <c r="EF132" s="184"/>
      <c r="EG132" s="219"/>
      <c r="EH132" s="184"/>
      <c r="EI132" s="184"/>
      <c r="EJ132" s="184"/>
      <c r="EK132" s="184"/>
      <c r="EL132" s="184"/>
      <c r="EM132" s="184"/>
      <c r="EN132" s="184"/>
      <c r="EO132" s="184"/>
      <c r="EP132" s="184"/>
      <c r="EQ132" s="184"/>
      <c r="ER132" s="184"/>
      <c r="ES132" s="184"/>
      <c r="ET132" s="219"/>
      <c r="EU132" s="184"/>
      <c r="EV132" s="184"/>
      <c r="EW132" s="184"/>
      <c r="EX132" s="184"/>
      <c r="EY132" s="184"/>
      <c r="EZ132" s="184"/>
      <c r="FA132" s="184"/>
      <c r="FB132" s="184"/>
      <c r="FC132" s="184"/>
      <c r="FD132" s="184"/>
      <c r="FE132" s="184"/>
      <c r="FF132" s="184"/>
      <c r="FG132" s="219"/>
      <c r="FH132" s="184"/>
      <c r="FI132" s="184"/>
      <c r="FJ132" s="184"/>
      <c r="FK132" s="184"/>
      <c r="FL132" s="184"/>
      <c r="FM132" s="184"/>
      <c r="FN132" s="184"/>
      <c r="FO132" s="184"/>
      <c r="FP132" s="184"/>
      <c r="FQ132" s="184"/>
      <c r="FR132" s="184"/>
      <c r="FS132" s="184"/>
    </row>
  </sheetData>
  <mergeCells count="8186">
    <mergeCell ref="AM58:AM59"/>
    <mergeCell ref="AN58:AN59"/>
    <mergeCell ref="AE58:AE59"/>
    <mergeCell ref="AF58:AF59"/>
    <mergeCell ref="AH58:AH59"/>
    <mergeCell ref="AI58:AI59"/>
    <mergeCell ref="AJ58:AJ59"/>
    <mergeCell ref="AK58:AK59"/>
    <mergeCell ref="AL58:AL59"/>
    <mergeCell ref="V54:V55"/>
    <mergeCell ref="W54:W55"/>
    <mergeCell ref="M54:M55"/>
    <mergeCell ref="N54:N55"/>
    <mergeCell ref="O54:O55"/>
    <mergeCell ref="P54:P55"/>
    <mergeCell ref="Q54:Q55"/>
    <mergeCell ref="R54:R55"/>
    <mergeCell ref="U54:U55"/>
    <mergeCell ref="M56:M57"/>
    <mergeCell ref="N56:N57"/>
    <mergeCell ref="O56:O57"/>
    <mergeCell ref="P56:P57"/>
    <mergeCell ref="Q56:Q57"/>
    <mergeCell ref="R56:R57"/>
    <mergeCell ref="U56:U57"/>
    <mergeCell ref="V56:V57"/>
    <mergeCell ref="W56:W57"/>
    <mergeCell ref="X56:X57"/>
    <mergeCell ref="Y56:Y57"/>
    <mergeCell ref="Z56:Z57"/>
    <mergeCell ref="AA56:AA57"/>
    <mergeCell ref="AB56:AB57"/>
    <mergeCell ref="M58:M59"/>
    <mergeCell ref="N58:N59"/>
    <mergeCell ref="O58:O59"/>
    <mergeCell ref="P58:P59"/>
    <mergeCell ref="Q58:Q59"/>
    <mergeCell ref="R58:R59"/>
    <mergeCell ref="U58:U59"/>
    <mergeCell ref="AC56:AC57"/>
    <mergeCell ref="AD56:AD57"/>
    <mergeCell ref="AE56:AE57"/>
    <mergeCell ref="AF56:AF57"/>
    <mergeCell ref="AH56:AH57"/>
    <mergeCell ref="AI56:AI57"/>
    <mergeCell ref="AJ56:AJ57"/>
    <mergeCell ref="AO58:AO59"/>
    <mergeCell ref="AP58:AP59"/>
    <mergeCell ref="AQ58:AQ59"/>
    <mergeCell ref="AK56:AK57"/>
    <mergeCell ref="AL56:AL57"/>
    <mergeCell ref="AM56:AM57"/>
    <mergeCell ref="AN56:AN57"/>
    <mergeCell ref="AO56:AO57"/>
    <mergeCell ref="AP56:AP57"/>
    <mergeCell ref="AQ56:AQ57"/>
    <mergeCell ref="AC58:AC59"/>
    <mergeCell ref="AD58:AD59"/>
    <mergeCell ref="V58:V59"/>
    <mergeCell ref="W58:W59"/>
    <mergeCell ref="X58:X59"/>
    <mergeCell ref="Y58:Y59"/>
    <mergeCell ref="Z58:Z59"/>
    <mergeCell ref="AA58:AA59"/>
    <mergeCell ref="AB58:AB59"/>
    <mergeCell ref="B60:B61"/>
    <mergeCell ref="C60:C61"/>
    <mergeCell ref="D60:D61"/>
    <mergeCell ref="E60:E61"/>
    <mergeCell ref="F60:H61"/>
    <mergeCell ref="I60:I61"/>
    <mergeCell ref="J60:J61"/>
    <mergeCell ref="M60:M61"/>
    <mergeCell ref="N60:N61"/>
    <mergeCell ref="O60:O61"/>
    <mergeCell ref="P60:P61"/>
    <mergeCell ref="Q60:Q61"/>
    <mergeCell ref="R60:R61"/>
    <mergeCell ref="U60:U61"/>
    <mergeCell ref="V60:V61"/>
    <mergeCell ref="W60:W61"/>
    <mergeCell ref="X60:X61"/>
    <mergeCell ref="Y60:Y61"/>
    <mergeCell ref="Z60:Z61"/>
    <mergeCell ref="AA60:AA61"/>
    <mergeCell ref="AB60:AB61"/>
    <mergeCell ref="AC60:AC61"/>
    <mergeCell ref="AD60:AD61"/>
    <mergeCell ref="AE60:AE61"/>
    <mergeCell ref="AF60:AF61"/>
    <mergeCell ref="AH60:AH61"/>
    <mergeCell ref="AI60:AI61"/>
    <mergeCell ref="AJ60:AJ61"/>
    <mergeCell ref="AK60:AK61"/>
    <mergeCell ref="AL60:AL61"/>
    <mergeCell ref="AM60:AM61"/>
    <mergeCell ref="AN60:AN61"/>
    <mergeCell ref="AO60:AO61"/>
    <mergeCell ref="AP60:AP61"/>
    <mergeCell ref="AQ60:AQ61"/>
    <mergeCell ref="AR60:AR61"/>
    <mergeCell ref="AS60:AS61"/>
    <mergeCell ref="AU60:AU61"/>
    <mergeCell ref="AV60:AV61"/>
    <mergeCell ref="AW60:AW61"/>
    <mergeCell ref="AX60:AX61"/>
    <mergeCell ref="AY60:AY61"/>
    <mergeCell ref="AZ60:AZ61"/>
    <mergeCell ref="BA60:BA61"/>
    <mergeCell ref="BB60:BB61"/>
    <mergeCell ref="BC60:BC61"/>
    <mergeCell ref="BD60:BD61"/>
    <mergeCell ref="BE60:BE61"/>
    <mergeCell ref="BF60:BF61"/>
    <mergeCell ref="BH60:BH61"/>
    <mergeCell ref="BI60:BI61"/>
    <mergeCell ref="BJ60:BJ61"/>
    <mergeCell ref="BK60:BK61"/>
    <mergeCell ref="BL60:BL61"/>
    <mergeCell ref="BM60:BM61"/>
    <mergeCell ref="BN60:BN61"/>
    <mergeCell ref="BO60:BO61"/>
    <mergeCell ref="BP60:BP61"/>
    <mergeCell ref="BQ60:BQ61"/>
    <mergeCell ref="BR60:BR61"/>
    <mergeCell ref="BS60:BS61"/>
    <mergeCell ref="BU60:BU61"/>
    <mergeCell ref="BV60:BV61"/>
    <mergeCell ref="BW60:BW61"/>
    <mergeCell ref="BX60:BX61"/>
    <mergeCell ref="BY60:BY61"/>
    <mergeCell ref="BZ60:BZ61"/>
    <mergeCell ref="CA60:CA61"/>
    <mergeCell ref="CB60:CB61"/>
    <mergeCell ref="CC60:CC61"/>
    <mergeCell ref="CD60:CD61"/>
    <mergeCell ref="CE60:CE61"/>
    <mergeCell ref="CF60:CF61"/>
    <mergeCell ref="CH60:CH61"/>
    <mergeCell ref="CI60:CI61"/>
    <mergeCell ref="CJ60:CJ61"/>
    <mergeCell ref="CK60:CK61"/>
    <mergeCell ref="CL60:CL61"/>
    <mergeCell ref="CM60:CM61"/>
    <mergeCell ref="CN60:CN61"/>
    <mergeCell ref="CO60:CO61"/>
    <mergeCell ref="CP60:CP61"/>
    <mergeCell ref="CQ60:CQ61"/>
    <mergeCell ref="CR60:CR61"/>
    <mergeCell ref="EU60:EU61"/>
    <mergeCell ref="EV60:EV61"/>
    <mergeCell ref="EW60:EW61"/>
    <mergeCell ref="EX60:EX61"/>
    <mergeCell ref="EY60:EY61"/>
    <mergeCell ref="EZ60:EZ61"/>
    <mergeCell ref="FA60:FA61"/>
    <mergeCell ref="FB60:FB61"/>
    <mergeCell ref="FC60:FC61"/>
    <mergeCell ref="FD60:FD61"/>
    <mergeCell ref="FE60:FE61"/>
    <mergeCell ref="FF60:FF61"/>
    <mergeCell ref="FH60:FH61"/>
    <mergeCell ref="FI60:FI61"/>
    <mergeCell ref="FQ60:FQ61"/>
    <mergeCell ref="FR60:FR61"/>
    <mergeCell ref="FS60:FS61"/>
    <mergeCell ref="FJ60:FJ61"/>
    <mergeCell ref="FK60:FK61"/>
    <mergeCell ref="FL60:FL61"/>
    <mergeCell ref="FM60:FM61"/>
    <mergeCell ref="FN60:FN61"/>
    <mergeCell ref="FO60:FO61"/>
    <mergeCell ref="FP60:FP61"/>
    <mergeCell ref="CS60:CS61"/>
    <mergeCell ref="CU60:CU61"/>
    <mergeCell ref="CV60:CV61"/>
    <mergeCell ref="CW60:CW61"/>
    <mergeCell ref="CX60:CX61"/>
    <mergeCell ref="CY60:CY61"/>
    <mergeCell ref="CZ60:CZ61"/>
    <mergeCell ref="DA60:DA61"/>
    <mergeCell ref="DB60:DB61"/>
    <mergeCell ref="DC60:DC61"/>
    <mergeCell ref="DD60:DD61"/>
    <mergeCell ref="DE60:DE61"/>
    <mergeCell ref="DF60:DF61"/>
    <mergeCell ref="DH60:DH61"/>
    <mergeCell ref="DI60:DI61"/>
    <mergeCell ref="DJ60:DJ61"/>
    <mergeCell ref="DK60:DK61"/>
    <mergeCell ref="DL60:DL61"/>
    <mergeCell ref="DM60:DM61"/>
    <mergeCell ref="DN60:DN61"/>
    <mergeCell ref="DO60:DO61"/>
    <mergeCell ref="DP60:DP61"/>
    <mergeCell ref="DQ60:DQ61"/>
    <mergeCell ref="DR60:DR61"/>
    <mergeCell ref="DS60:DS61"/>
    <mergeCell ref="DU60:DU61"/>
    <mergeCell ref="DV60:DV61"/>
    <mergeCell ref="DW60:DW61"/>
    <mergeCell ref="DX60:DX61"/>
    <mergeCell ref="DY60:DY61"/>
    <mergeCell ref="DZ60:DZ61"/>
    <mergeCell ref="EA60:EA61"/>
    <mergeCell ref="EB60:EB61"/>
    <mergeCell ref="EC60:EC61"/>
    <mergeCell ref="ED60:ED61"/>
    <mergeCell ref="EE60:EE61"/>
    <mergeCell ref="EF60:EF61"/>
    <mergeCell ref="EH60:EH61"/>
    <mergeCell ref="EI60:EI61"/>
    <mergeCell ref="EJ60:EJ61"/>
    <mergeCell ref="EK60:EK61"/>
    <mergeCell ref="EL60:EL61"/>
    <mergeCell ref="EM60:EM61"/>
    <mergeCell ref="EN60:EN61"/>
    <mergeCell ref="EO60:EO61"/>
    <mergeCell ref="EP60:EP61"/>
    <mergeCell ref="EQ60:EQ61"/>
    <mergeCell ref="ER60:ER61"/>
    <mergeCell ref="ES60:ES61"/>
    <mergeCell ref="AM64:AM65"/>
    <mergeCell ref="AN64:AN65"/>
    <mergeCell ref="AE64:AE65"/>
    <mergeCell ref="AF64:AF65"/>
    <mergeCell ref="AH64:AH65"/>
    <mergeCell ref="AI64:AI65"/>
    <mergeCell ref="AJ64:AJ65"/>
    <mergeCell ref="AK64:AK65"/>
    <mergeCell ref="AL64:AL65"/>
    <mergeCell ref="B62:B63"/>
    <mergeCell ref="C62:C63"/>
    <mergeCell ref="D62:D63"/>
    <mergeCell ref="E62:E63"/>
    <mergeCell ref="F62:H63"/>
    <mergeCell ref="I62:I63"/>
    <mergeCell ref="J62:J63"/>
    <mergeCell ref="B64:B65"/>
    <mergeCell ref="C64:C65"/>
    <mergeCell ref="D64:D65"/>
    <mergeCell ref="E64:E65"/>
    <mergeCell ref="F64:H65"/>
    <mergeCell ref="I64:I65"/>
    <mergeCell ref="J64:J65"/>
    <mergeCell ref="B66:B67"/>
    <mergeCell ref="C66:C67"/>
    <mergeCell ref="D66:D67"/>
    <mergeCell ref="E66:E67"/>
    <mergeCell ref="F66:H67"/>
    <mergeCell ref="I66:I67"/>
    <mergeCell ref="J66:J67"/>
    <mergeCell ref="B69:R69"/>
    <mergeCell ref="M66:M67"/>
    <mergeCell ref="N66:N67"/>
    <mergeCell ref="O66:O67"/>
    <mergeCell ref="P66:P67"/>
    <mergeCell ref="Q66:Q67"/>
    <mergeCell ref="R66:R67"/>
    <mergeCell ref="U66:U67"/>
    <mergeCell ref="V66:V67"/>
    <mergeCell ref="W66:W67"/>
    <mergeCell ref="X66:X67"/>
    <mergeCell ref="Y66:Y67"/>
    <mergeCell ref="Z66:Z67"/>
    <mergeCell ref="AA66:AA67"/>
    <mergeCell ref="AB66:AB67"/>
    <mergeCell ref="U69:AF69"/>
    <mergeCell ref="AC66:AC67"/>
    <mergeCell ref="AD66:AD67"/>
    <mergeCell ref="AE66:AE67"/>
    <mergeCell ref="AF66:AF67"/>
    <mergeCell ref="AH66:AH67"/>
    <mergeCell ref="AI66:AI67"/>
    <mergeCell ref="AJ66:AJ67"/>
    <mergeCell ref="AH69:AS69"/>
    <mergeCell ref="AU69:BF69"/>
    <mergeCell ref="BH69:BS69"/>
    <mergeCell ref="BU69:CF69"/>
    <mergeCell ref="CH69:CS69"/>
    <mergeCell ref="CU69:DF69"/>
    <mergeCell ref="DH69:DS69"/>
    <mergeCell ref="DU69:EF69"/>
    <mergeCell ref="AK66:AK67"/>
    <mergeCell ref="AL66:AL67"/>
    <mergeCell ref="AM66:AM67"/>
    <mergeCell ref="AN66:AN67"/>
    <mergeCell ref="AO66:AO67"/>
    <mergeCell ref="AP66:AP67"/>
    <mergeCell ref="AQ66:AQ67"/>
    <mergeCell ref="AR66:AR67"/>
    <mergeCell ref="AS66:AS67"/>
    <mergeCell ref="AU66:AU67"/>
    <mergeCell ref="AV66:AV67"/>
    <mergeCell ref="AW66:AW67"/>
    <mergeCell ref="AX66:AX67"/>
    <mergeCell ref="AY66:AY67"/>
    <mergeCell ref="AZ66:AZ67"/>
    <mergeCell ref="BA66:BA67"/>
    <mergeCell ref="BB66:BB67"/>
    <mergeCell ref="BC66:BC67"/>
    <mergeCell ref="BD66:BD67"/>
    <mergeCell ref="BE66:BE67"/>
    <mergeCell ref="BF66:BF67"/>
    <mergeCell ref="BH66:BH67"/>
    <mergeCell ref="BI66:BI67"/>
    <mergeCell ref="BJ66:BJ67"/>
    <mergeCell ref="BK66:BK67"/>
    <mergeCell ref="BL66:BL67"/>
    <mergeCell ref="BM66:BM67"/>
    <mergeCell ref="BN66:BN67"/>
    <mergeCell ref="BO66:BO67"/>
    <mergeCell ref="BP66:BP67"/>
    <mergeCell ref="BQ66:BQ67"/>
    <mergeCell ref="BR66:BR67"/>
    <mergeCell ref="BS66:BS67"/>
    <mergeCell ref="BU66:BU67"/>
    <mergeCell ref="BV66:BV67"/>
    <mergeCell ref="BW66:BW67"/>
    <mergeCell ref="BX66:BX67"/>
    <mergeCell ref="BY66:BY67"/>
    <mergeCell ref="BZ66:BZ67"/>
    <mergeCell ref="CA66:CA67"/>
    <mergeCell ref="CB66:CB67"/>
    <mergeCell ref="CC66:CC67"/>
    <mergeCell ref="CD66:CD67"/>
    <mergeCell ref="CE66:CE67"/>
    <mergeCell ref="CF66:CF67"/>
    <mergeCell ref="CH66:CH67"/>
    <mergeCell ref="CI66:CI67"/>
    <mergeCell ref="CJ66:CJ67"/>
    <mergeCell ref="CK66:CK67"/>
    <mergeCell ref="CL66:CL67"/>
    <mergeCell ref="CM66:CM67"/>
    <mergeCell ref="CN66:CN67"/>
    <mergeCell ref="CO66:CO67"/>
    <mergeCell ref="CP66:CP67"/>
    <mergeCell ref="CQ66:CQ67"/>
    <mergeCell ref="CR66:CR67"/>
    <mergeCell ref="CS66:CS67"/>
    <mergeCell ref="CU66:CU67"/>
    <mergeCell ref="CV66:CV67"/>
    <mergeCell ref="CW66:CW67"/>
    <mergeCell ref="CX66:CX67"/>
    <mergeCell ref="CY66:CY67"/>
    <mergeCell ref="CZ66:CZ67"/>
    <mergeCell ref="DA66:DA67"/>
    <mergeCell ref="DB66:DB67"/>
    <mergeCell ref="DC66:DC67"/>
    <mergeCell ref="DD66:DD67"/>
    <mergeCell ref="DE66:DE67"/>
    <mergeCell ref="DF66:DF67"/>
    <mergeCell ref="DH66:DH67"/>
    <mergeCell ref="DI66:DI67"/>
    <mergeCell ref="DJ66:DJ67"/>
    <mergeCell ref="DK66:DK67"/>
    <mergeCell ref="DL66:DL67"/>
    <mergeCell ref="DM66:DM67"/>
    <mergeCell ref="DN66:DN67"/>
    <mergeCell ref="DO66:DO67"/>
    <mergeCell ref="DP66:DP67"/>
    <mergeCell ref="DQ66:DQ67"/>
    <mergeCell ref="DR66:DR67"/>
    <mergeCell ref="DS66:DS67"/>
    <mergeCell ref="DU66:DU67"/>
    <mergeCell ref="DV66:DV67"/>
    <mergeCell ref="DW66:DW67"/>
    <mergeCell ref="DX66:DX67"/>
    <mergeCell ref="DY66:DY67"/>
    <mergeCell ref="DZ66:DZ67"/>
    <mergeCell ref="EA66:EA67"/>
    <mergeCell ref="EB66:EB67"/>
    <mergeCell ref="EC66:EC67"/>
    <mergeCell ref="ED66:ED67"/>
    <mergeCell ref="EE66:EE67"/>
    <mergeCell ref="EF66:EF67"/>
    <mergeCell ref="EH66:EH67"/>
    <mergeCell ref="EI66:EI67"/>
    <mergeCell ref="EJ66:EJ67"/>
    <mergeCell ref="EK66:EK67"/>
    <mergeCell ref="EL66:EL67"/>
    <mergeCell ref="EM66:EM67"/>
    <mergeCell ref="EN66:EN67"/>
    <mergeCell ref="EO66:EO67"/>
    <mergeCell ref="EP66:EP67"/>
    <mergeCell ref="EQ66:EQ67"/>
    <mergeCell ref="ER66:ER67"/>
    <mergeCell ref="ES66:ES67"/>
    <mergeCell ref="B56:B57"/>
    <mergeCell ref="C56:C57"/>
    <mergeCell ref="D56:D57"/>
    <mergeCell ref="E56:E57"/>
    <mergeCell ref="F56:H57"/>
    <mergeCell ref="I56:I57"/>
    <mergeCell ref="J56:J57"/>
    <mergeCell ref="B58:B59"/>
    <mergeCell ref="C58:C59"/>
    <mergeCell ref="D58:D59"/>
    <mergeCell ref="E58:E59"/>
    <mergeCell ref="F58:H59"/>
    <mergeCell ref="I58:I59"/>
    <mergeCell ref="J58:J59"/>
    <mergeCell ref="M62:M63"/>
    <mergeCell ref="N62:N63"/>
    <mergeCell ref="O62:O63"/>
    <mergeCell ref="P62:P63"/>
    <mergeCell ref="Q62:Q63"/>
    <mergeCell ref="R62:R63"/>
    <mergeCell ref="U62:U63"/>
    <mergeCell ref="V62:V63"/>
    <mergeCell ref="W62:W63"/>
    <mergeCell ref="X62:X63"/>
    <mergeCell ref="Y62:Y63"/>
    <mergeCell ref="Z62:Z63"/>
    <mergeCell ref="AA62:AA63"/>
    <mergeCell ref="AB62:AB63"/>
    <mergeCell ref="M64:M65"/>
    <mergeCell ref="N64:N65"/>
    <mergeCell ref="O64:O65"/>
    <mergeCell ref="P64:P65"/>
    <mergeCell ref="Q64:Q65"/>
    <mergeCell ref="R64:R65"/>
    <mergeCell ref="U64:U65"/>
    <mergeCell ref="AC62:AC63"/>
    <mergeCell ref="AD62:AD63"/>
    <mergeCell ref="AE62:AE63"/>
    <mergeCell ref="AF62:AF63"/>
    <mergeCell ref="AH62:AH63"/>
    <mergeCell ref="AI62:AI63"/>
    <mergeCell ref="AJ62:AJ63"/>
    <mergeCell ref="AO64:AO65"/>
    <mergeCell ref="AP64:AP65"/>
    <mergeCell ref="AQ64:AQ65"/>
    <mergeCell ref="AK62:AK63"/>
    <mergeCell ref="AL62:AL63"/>
    <mergeCell ref="AM62:AM63"/>
    <mergeCell ref="AN62:AN63"/>
    <mergeCell ref="AO62:AO63"/>
    <mergeCell ref="AP62:AP63"/>
    <mergeCell ref="AQ62:AQ63"/>
    <mergeCell ref="AA71:AB71"/>
    <mergeCell ref="AC71:AD71"/>
    <mergeCell ref="AH71:AI71"/>
    <mergeCell ref="AJ71:AK71"/>
    <mergeCell ref="AL71:AM71"/>
    <mergeCell ref="AN71:AO71"/>
    <mergeCell ref="AP71:AQ71"/>
    <mergeCell ref="EC71:ED71"/>
    <mergeCell ref="EH71:EI71"/>
    <mergeCell ref="EY71:EZ71"/>
    <mergeCell ref="FA71:FB71"/>
    <mergeCell ref="FC71:FD71"/>
    <mergeCell ref="FH71:FI71"/>
    <mergeCell ref="FJ71:FK71"/>
    <mergeCell ref="FL71:FM71"/>
    <mergeCell ref="FN71:FO71"/>
    <mergeCell ref="FP71:FQ71"/>
    <mergeCell ref="EH69:ES69"/>
    <mergeCell ref="EU69:FF69"/>
    <mergeCell ref="FH69:FS69"/>
    <mergeCell ref="DU71:DV71"/>
    <mergeCell ref="DW71:DX71"/>
    <mergeCell ref="DY71:DZ71"/>
    <mergeCell ref="EA71:EB71"/>
    <mergeCell ref="FB66:FB67"/>
    <mergeCell ref="FC66:FC67"/>
    <mergeCell ref="FD66:FD67"/>
    <mergeCell ref="FE66:FE67"/>
    <mergeCell ref="FF66:FF67"/>
    <mergeCell ref="FH66:FH67"/>
    <mergeCell ref="FI66:FI67"/>
    <mergeCell ref="FQ66:FQ67"/>
    <mergeCell ref="FR66:FR67"/>
    <mergeCell ref="FS66:FS67"/>
    <mergeCell ref="FJ66:FJ67"/>
    <mergeCell ref="FK66:FK67"/>
    <mergeCell ref="FL66:FL67"/>
    <mergeCell ref="FM66:FM67"/>
    <mergeCell ref="FN66:FN67"/>
    <mergeCell ref="FO66:FO67"/>
    <mergeCell ref="FP66:FP67"/>
    <mergeCell ref="EU66:EU67"/>
    <mergeCell ref="EV66:EV67"/>
    <mergeCell ref="EW66:EW67"/>
    <mergeCell ref="EX66:EX67"/>
    <mergeCell ref="EY66:EY67"/>
    <mergeCell ref="EZ66:EZ67"/>
    <mergeCell ref="FA66:FA67"/>
    <mergeCell ref="EJ71:EK71"/>
    <mergeCell ref="EL71:EM71"/>
    <mergeCell ref="EN71:EO71"/>
    <mergeCell ref="EP71:EQ71"/>
    <mergeCell ref="EU71:EV71"/>
    <mergeCell ref="EW71:EX71"/>
    <mergeCell ref="M52:M53"/>
    <mergeCell ref="N52:N53"/>
    <mergeCell ref="O52:O53"/>
    <mergeCell ref="P52:P53"/>
    <mergeCell ref="Q52:Q53"/>
    <mergeCell ref="R52:R53"/>
    <mergeCell ref="U52:U53"/>
    <mergeCell ref="B52:B53"/>
    <mergeCell ref="C52:C53"/>
    <mergeCell ref="D52:D53"/>
    <mergeCell ref="E52:E53"/>
    <mergeCell ref="F52:H53"/>
    <mergeCell ref="I52:I53"/>
    <mergeCell ref="J52:J53"/>
    <mergeCell ref="BR54:BR55"/>
    <mergeCell ref="BS54:BS55"/>
    <mergeCell ref="BK54:BK55"/>
    <mergeCell ref="BL54:BL55"/>
    <mergeCell ref="BM54:BM55"/>
    <mergeCell ref="BN54:BN55"/>
    <mergeCell ref="BO54:BO55"/>
    <mergeCell ref="BP54:BP55"/>
    <mergeCell ref="BQ54:BQ55"/>
    <mergeCell ref="BN50:BO50"/>
    <mergeCell ref="BP50:BQ50"/>
    <mergeCell ref="BR50:BR51"/>
    <mergeCell ref="BS50:BS51"/>
    <mergeCell ref="BU50:BV50"/>
    <mergeCell ref="BW50:BX50"/>
    <mergeCell ref="BY50:BZ50"/>
    <mergeCell ref="B54:B55"/>
    <mergeCell ref="C54:C55"/>
    <mergeCell ref="D54:D55"/>
    <mergeCell ref="E54:E55"/>
    <mergeCell ref="F54:H55"/>
    <mergeCell ref="I54:I55"/>
    <mergeCell ref="J54:J55"/>
    <mergeCell ref="V52:V53"/>
    <mergeCell ref="W52:W53"/>
    <mergeCell ref="X52:X53"/>
    <mergeCell ref="Y52:Y53"/>
    <mergeCell ref="Z52:Z53"/>
    <mergeCell ref="AA52:AA53"/>
    <mergeCell ref="AB52:AB53"/>
    <mergeCell ref="AC52:AC53"/>
    <mergeCell ref="AD52:AD53"/>
    <mergeCell ref="AE52:AE53"/>
    <mergeCell ref="AF52:AF53"/>
    <mergeCell ref="AH52:AH53"/>
    <mergeCell ref="AI52:AI53"/>
    <mergeCell ref="AJ52:AJ53"/>
    <mergeCell ref="AK52:AK53"/>
    <mergeCell ref="AL52:AL53"/>
    <mergeCell ref="AM52:AM53"/>
    <mergeCell ref="AN52:AN53"/>
    <mergeCell ref="AO52:AO53"/>
    <mergeCell ref="AP52:AP53"/>
    <mergeCell ref="AQ52:AQ53"/>
    <mergeCell ref="BA50:BB50"/>
    <mergeCell ref="BC50:BD50"/>
    <mergeCell ref="BE50:BE51"/>
    <mergeCell ref="BF50:BF51"/>
    <mergeCell ref="BH50:BI50"/>
    <mergeCell ref="BJ50:BK50"/>
    <mergeCell ref="BL50:BM50"/>
    <mergeCell ref="BW54:BW55"/>
    <mergeCell ref="BX54:BX55"/>
    <mergeCell ref="DR54:DR55"/>
    <mergeCell ref="DS54:DS55"/>
    <mergeCell ref="DU54:DU55"/>
    <mergeCell ref="DV54:DV55"/>
    <mergeCell ref="DW54:DW55"/>
    <mergeCell ref="DX54:DX55"/>
    <mergeCell ref="DY54:DY55"/>
    <mergeCell ref="DZ54:DZ55"/>
    <mergeCell ref="EA54:EA55"/>
    <mergeCell ref="EB54:EB55"/>
    <mergeCell ref="EC54:EC55"/>
    <mergeCell ref="ED54:ED55"/>
    <mergeCell ref="EE54:EE55"/>
    <mergeCell ref="EF54:EF55"/>
    <mergeCell ref="EH54:EH55"/>
    <mergeCell ref="EI54:EI55"/>
    <mergeCell ref="EJ54:EJ55"/>
    <mergeCell ref="EK54:EK55"/>
    <mergeCell ref="EL54:EL55"/>
    <mergeCell ref="EM54:EM55"/>
    <mergeCell ref="EN54:EN55"/>
    <mergeCell ref="EO54:EO55"/>
    <mergeCell ref="EP54:EP55"/>
    <mergeCell ref="EQ54:EQ55"/>
    <mergeCell ref="ER54:ER55"/>
    <mergeCell ref="ES54:ES55"/>
    <mergeCell ref="EU54:EU55"/>
    <mergeCell ref="EV54:EV55"/>
    <mergeCell ref="EW54:EW55"/>
    <mergeCell ref="EX54:EX55"/>
    <mergeCell ref="EY54:EY55"/>
    <mergeCell ref="EZ54:EZ55"/>
    <mergeCell ref="FA54:FA55"/>
    <mergeCell ref="FB54:FB55"/>
    <mergeCell ref="FC54:FC55"/>
    <mergeCell ref="FL54:FL55"/>
    <mergeCell ref="FM54:FM55"/>
    <mergeCell ref="FN54:FN55"/>
    <mergeCell ref="FO54:FO55"/>
    <mergeCell ref="FP54:FP55"/>
    <mergeCell ref="FQ54:FQ55"/>
    <mergeCell ref="FR54:FR55"/>
    <mergeCell ref="FS54:FS55"/>
    <mergeCell ref="FD54:FD55"/>
    <mergeCell ref="FE54:FE55"/>
    <mergeCell ref="FF54:FF55"/>
    <mergeCell ref="FH54:FH55"/>
    <mergeCell ref="FI54:FI55"/>
    <mergeCell ref="FJ54:FJ55"/>
    <mergeCell ref="FK54:FK55"/>
    <mergeCell ref="BV52:BV53"/>
    <mergeCell ref="BW52:BW53"/>
    <mergeCell ref="BX52:BX53"/>
    <mergeCell ref="BY52:BY53"/>
    <mergeCell ref="BZ52:BZ53"/>
    <mergeCell ref="BU54:BU55"/>
    <mergeCell ref="BV54:BV55"/>
    <mergeCell ref="BY54:BY55"/>
    <mergeCell ref="BZ54:BZ55"/>
    <mergeCell ref="CA54:CA55"/>
    <mergeCell ref="CB54:CB55"/>
    <mergeCell ref="CC54:CC55"/>
    <mergeCell ref="CD54:CD55"/>
    <mergeCell ref="CE54:CE55"/>
    <mergeCell ref="CF54:CF55"/>
    <mergeCell ref="CH54:CH55"/>
    <mergeCell ref="CI54:CI55"/>
    <mergeCell ref="CJ54:CJ55"/>
    <mergeCell ref="CK54:CK55"/>
    <mergeCell ref="CL54:CL55"/>
    <mergeCell ref="CM54:CM55"/>
    <mergeCell ref="CN54:CN55"/>
    <mergeCell ref="CO54:CO55"/>
    <mergeCell ref="CP54:CP55"/>
    <mergeCell ref="CQ54:CQ55"/>
    <mergeCell ref="CR54:CR55"/>
    <mergeCell ref="CS54:CS55"/>
    <mergeCell ref="CU54:CU55"/>
    <mergeCell ref="CV54:CV55"/>
    <mergeCell ref="CW54:CW55"/>
    <mergeCell ref="CX54:CX55"/>
    <mergeCell ref="CY54:CY55"/>
    <mergeCell ref="CZ54:CZ55"/>
    <mergeCell ref="DA54:DA55"/>
    <mergeCell ref="DB54:DB55"/>
    <mergeCell ref="DC54:DC55"/>
    <mergeCell ref="DD54:DD55"/>
    <mergeCell ref="DE54:DE55"/>
    <mergeCell ref="DF54:DF55"/>
    <mergeCell ref="DH54:DH55"/>
    <mergeCell ref="DI54:DI55"/>
    <mergeCell ref="DJ54:DJ55"/>
    <mergeCell ref="DK54:DK55"/>
    <mergeCell ref="DL54:DL55"/>
    <mergeCell ref="DM54:DM55"/>
    <mergeCell ref="DN54:DN55"/>
    <mergeCell ref="DO54:DO55"/>
    <mergeCell ref="DP54:DP55"/>
    <mergeCell ref="DQ54:DQ55"/>
    <mergeCell ref="AR56:AR57"/>
    <mergeCell ref="AS56:AS57"/>
    <mergeCell ref="AU56:AU57"/>
    <mergeCell ref="AV56:AV57"/>
    <mergeCell ref="AW56:AW57"/>
    <mergeCell ref="AX56:AX57"/>
    <mergeCell ref="AY56:AY57"/>
    <mergeCell ref="AZ56:AZ57"/>
    <mergeCell ref="BA56:BA57"/>
    <mergeCell ref="BB56:BB57"/>
    <mergeCell ref="BC56:BC57"/>
    <mergeCell ref="BD56:BD57"/>
    <mergeCell ref="BE56:BE57"/>
    <mergeCell ref="BF56:BF57"/>
    <mergeCell ref="BH56:BH57"/>
    <mergeCell ref="BI56:BI57"/>
    <mergeCell ref="BJ56:BJ57"/>
    <mergeCell ref="BK56:BK57"/>
    <mergeCell ref="BL56:BL57"/>
    <mergeCell ref="BM56:BM57"/>
    <mergeCell ref="BN56:BN57"/>
    <mergeCell ref="BO56:BO57"/>
    <mergeCell ref="BP56:BP57"/>
    <mergeCell ref="BQ56:BQ57"/>
    <mergeCell ref="BR56:BR57"/>
    <mergeCell ref="BS56:BS57"/>
    <mergeCell ref="BU56:BU57"/>
    <mergeCell ref="BV56:BV57"/>
    <mergeCell ref="BW56:BW57"/>
    <mergeCell ref="BX56:BX57"/>
    <mergeCell ref="BY56:BY57"/>
    <mergeCell ref="BZ56:BZ57"/>
    <mergeCell ref="CA56:CA57"/>
    <mergeCell ref="CB56:CB57"/>
    <mergeCell ref="CC56:CC57"/>
    <mergeCell ref="CD56:CD57"/>
    <mergeCell ref="CE56:CE57"/>
    <mergeCell ref="CF56:CF57"/>
    <mergeCell ref="CH56:CH57"/>
    <mergeCell ref="CI56:CI57"/>
    <mergeCell ref="CJ56:CJ57"/>
    <mergeCell ref="CK56:CK57"/>
    <mergeCell ref="CL56:CL57"/>
    <mergeCell ref="CM56:CM57"/>
    <mergeCell ref="CN56:CN57"/>
    <mergeCell ref="CO56:CO57"/>
    <mergeCell ref="CP56:CP57"/>
    <mergeCell ref="CQ56:CQ57"/>
    <mergeCell ref="CR56:CR57"/>
    <mergeCell ref="EU56:EU57"/>
    <mergeCell ref="EV56:EV57"/>
    <mergeCell ref="EW56:EW57"/>
    <mergeCell ref="EX56:EX57"/>
    <mergeCell ref="EY56:EY57"/>
    <mergeCell ref="EZ56:EZ57"/>
    <mergeCell ref="FA56:FA57"/>
    <mergeCell ref="FB56:FB57"/>
    <mergeCell ref="FC56:FC57"/>
    <mergeCell ref="FD56:FD57"/>
    <mergeCell ref="FE56:FE57"/>
    <mergeCell ref="FF56:FF57"/>
    <mergeCell ref="FH56:FH57"/>
    <mergeCell ref="FI56:FI57"/>
    <mergeCell ref="FQ56:FQ57"/>
    <mergeCell ref="FR56:FR57"/>
    <mergeCell ref="FS56:FS57"/>
    <mergeCell ref="FJ56:FJ57"/>
    <mergeCell ref="FK56:FK57"/>
    <mergeCell ref="FL56:FL57"/>
    <mergeCell ref="FM56:FM57"/>
    <mergeCell ref="FN56:FN57"/>
    <mergeCell ref="FO56:FO57"/>
    <mergeCell ref="FP56:FP57"/>
    <mergeCell ref="CS56:CS57"/>
    <mergeCell ref="CU56:CU57"/>
    <mergeCell ref="CV56:CV57"/>
    <mergeCell ref="CW56:CW57"/>
    <mergeCell ref="CX56:CX57"/>
    <mergeCell ref="CY56:CY57"/>
    <mergeCell ref="CZ56:CZ57"/>
    <mergeCell ref="DA56:DA57"/>
    <mergeCell ref="DB56:DB57"/>
    <mergeCell ref="DC56:DC57"/>
    <mergeCell ref="DD56:DD57"/>
    <mergeCell ref="DE56:DE57"/>
    <mergeCell ref="DF56:DF57"/>
    <mergeCell ref="DH56:DH57"/>
    <mergeCell ref="DI56:DI57"/>
    <mergeCell ref="DJ56:DJ57"/>
    <mergeCell ref="DK56:DK57"/>
    <mergeCell ref="DL56:DL57"/>
    <mergeCell ref="DM56:DM57"/>
    <mergeCell ref="DN56:DN57"/>
    <mergeCell ref="DO56:DO57"/>
    <mergeCell ref="DP56:DP57"/>
    <mergeCell ref="DQ56:DQ57"/>
    <mergeCell ref="DR56:DR57"/>
    <mergeCell ref="DS56:DS57"/>
    <mergeCell ref="DU56:DU57"/>
    <mergeCell ref="DV56:DV57"/>
    <mergeCell ref="DW56:DW57"/>
    <mergeCell ref="DX56:DX57"/>
    <mergeCell ref="DY56:DY57"/>
    <mergeCell ref="DZ56:DZ57"/>
    <mergeCell ref="EA56:EA57"/>
    <mergeCell ref="EB56:EB57"/>
    <mergeCell ref="EC56:EC57"/>
    <mergeCell ref="ED56:ED57"/>
    <mergeCell ref="EE56:EE57"/>
    <mergeCell ref="EF56:EF57"/>
    <mergeCell ref="EH56:EH57"/>
    <mergeCell ref="EI56:EI57"/>
    <mergeCell ref="EJ56:EJ57"/>
    <mergeCell ref="EK56:EK57"/>
    <mergeCell ref="EL56:EL57"/>
    <mergeCell ref="EM56:EM57"/>
    <mergeCell ref="EN56:EN57"/>
    <mergeCell ref="EO56:EO57"/>
    <mergeCell ref="EP56:EP57"/>
    <mergeCell ref="EQ56:EQ57"/>
    <mergeCell ref="ER56:ER57"/>
    <mergeCell ref="ES56:ES57"/>
    <mergeCell ref="EE58:EE59"/>
    <mergeCell ref="EF58:EF59"/>
    <mergeCell ref="EH58:EH59"/>
    <mergeCell ref="EI58:EI59"/>
    <mergeCell ref="EJ58:EJ59"/>
    <mergeCell ref="EK58:EK59"/>
    <mergeCell ref="EL58:EL59"/>
    <mergeCell ref="EM58:EM59"/>
    <mergeCell ref="EN58:EN59"/>
    <mergeCell ref="EO58:EO59"/>
    <mergeCell ref="EP58:EP59"/>
    <mergeCell ref="EQ58:EQ59"/>
    <mergeCell ref="ER58:ER59"/>
    <mergeCell ref="ES58:ES59"/>
    <mergeCell ref="EU58:EU59"/>
    <mergeCell ref="EV58:EV59"/>
    <mergeCell ref="EW58:EW59"/>
    <mergeCell ref="EX58:EX59"/>
    <mergeCell ref="EY58:EY59"/>
    <mergeCell ref="EZ58:EZ59"/>
    <mergeCell ref="FA58:FA59"/>
    <mergeCell ref="FB58:FB59"/>
    <mergeCell ref="FC58:FC59"/>
    <mergeCell ref="FD58:FD59"/>
    <mergeCell ref="FE58:FE59"/>
    <mergeCell ref="FF58:FF59"/>
    <mergeCell ref="FH58:FH59"/>
    <mergeCell ref="FI58:FI59"/>
    <mergeCell ref="FQ58:FQ59"/>
    <mergeCell ref="FR58:FR59"/>
    <mergeCell ref="FS58:FS59"/>
    <mergeCell ref="FJ58:FJ59"/>
    <mergeCell ref="FK58:FK59"/>
    <mergeCell ref="FL58:FL59"/>
    <mergeCell ref="FM58:FM59"/>
    <mergeCell ref="FN58:FN59"/>
    <mergeCell ref="FO58:FO59"/>
    <mergeCell ref="FP58:FP59"/>
    <mergeCell ref="CD58:CD59"/>
    <mergeCell ref="CE58:CE59"/>
    <mergeCell ref="CF58:CF59"/>
    <mergeCell ref="CH58:CH59"/>
    <mergeCell ref="CI58:CI59"/>
    <mergeCell ref="CJ58:CJ59"/>
    <mergeCell ref="CK58:CK59"/>
    <mergeCell ref="CL58:CL59"/>
    <mergeCell ref="CM58:CM59"/>
    <mergeCell ref="CN58:CN59"/>
    <mergeCell ref="CO58:CO59"/>
    <mergeCell ref="CP58:CP59"/>
    <mergeCell ref="CQ58:CQ59"/>
    <mergeCell ref="CR58:CR59"/>
    <mergeCell ref="CS58:CS59"/>
    <mergeCell ref="CU58:CU59"/>
    <mergeCell ref="CV58:CV59"/>
    <mergeCell ref="CW58:CW59"/>
    <mergeCell ref="CX58:CX59"/>
    <mergeCell ref="CY58:CY59"/>
    <mergeCell ref="CZ58:CZ59"/>
    <mergeCell ref="DA58:DA59"/>
    <mergeCell ref="DB58:DB59"/>
    <mergeCell ref="DC58:DC59"/>
    <mergeCell ref="DD58:DD59"/>
    <mergeCell ref="DE58:DE59"/>
    <mergeCell ref="DF58:DF59"/>
    <mergeCell ref="DH58:DH59"/>
    <mergeCell ref="DI58:DI59"/>
    <mergeCell ref="DJ58:DJ59"/>
    <mergeCell ref="DK58:DK59"/>
    <mergeCell ref="DL58:DL59"/>
    <mergeCell ref="DM58:DM59"/>
    <mergeCell ref="DN58:DN59"/>
    <mergeCell ref="DO58:DO59"/>
    <mergeCell ref="DP58:DP59"/>
    <mergeCell ref="DQ58:DQ59"/>
    <mergeCell ref="DR58:DR59"/>
    <mergeCell ref="DS58:DS59"/>
    <mergeCell ref="DU58:DU59"/>
    <mergeCell ref="DV58:DV59"/>
    <mergeCell ref="DW58:DW59"/>
    <mergeCell ref="DX58:DX59"/>
    <mergeCell ref="DY58:DY59"/>
    <mergeCell ref="DZ58:DZ59"/>
    <mergeCell ref="EA58:EA59"/>
    <mergeCell ref="EB58:EB59"/>
    <mergeCell ref="EC58:EC59"/>
    <mergeCell ref="ED58:ED59"/>
    <mergeCell ref="AR62:AR63"/>
    <mergeCell ref="AS62:AS63"/>
    <mergeCell ref="AU62:AU63"/>
    <mergeCell ref="AV62:AV63"/>
    <mergeCell ref="AW62:AW63"/>
    <mergeCell ref="AX62:AX63"/>
    <mergeCell ref="AY62:AY63"/>
    <mergeCell ref="AZ62:AZ63"/>
    <mergeCell ref="BA62:BA63"/>
    <mergeCell ref="BB62:BB63"/>
    <mergeCell ref="BC62:BC63"/>
    <mergeCell ref="BD62:BD63"/>
    <mergeCell ref="BE62:BE63"/>
    <mergeCell ref="BF62:BF63"/>
    <mergeCell ref="BH62:BH63"/>
    <mergeCell ref="BI62:BI63"/>
    <mergeCell ref="BJ62:BJ63"/>
    <mergeCell ref="BK62:BK63"/>
    <mergeCell ref="BL62:BL63"/>
    <mergeCell ref="BM62:BM63"/>
    <mergeCell ref="BN62:BN63"/>
    <mergeCell ref="BO62:BO63"/>
    <mergeCell ref="BP62:BP63"/>
    <mergeCell ref="BQ62:BQ63"/>
    <mergeCell ref="BR62:BR63"/>
    <mergeCell ref="BS62:BS63"/>
    <mergeCell ref="BU62:BU63"/>
    <mergeCell ref="BV62:BV63"/>
    <mergeCell ref="BW62:BW63"/>
    <mergeCell ref="BX62:BX63"/>
    <mergeCell ref="BY62:BY63"/>
    <mergeCell ref="BZ62:BZ63"/>
    <mergeCell ref="CA62:CA63"/>
    <mergeCell ref="CB62:CB63"/>
    <mergeCell ref="CC62:CC63"/>
    <mergeCell ref="CD62:CD63"/>
    <mergeCell ref="CE62:CE63"/>
    <mergeCell ref="CF62:CF63"/>
    <mergeCell ref="CH62:CH63"/>
    <mergeCell ref="CI62:CI63"/>
    <mergeCell ref="CJ62:CJ63"/>
    <mergeCell ref="CK62:CK63"/>
    <mergeCell ref="CL62:CL63"/>
    <mergeCell ref="CM62:CM63"/>
    <mergeCell ref="CN62:CN63"/>
    <mergeCell ref="CO62:CO63"/>
    <mergeCell ref="CP62:CP63"/>
    <mergeCell ref="CQ62:CQ63"/>
    <mergeCell ref="CR62:CR63"/>
    <mergeCell ref="EU62:EU63"/>
    <mergeCell ref="EV62:EV63"/>
    <mergeCell ref="EW62:EW63"/>
    <mergeCell ref="EX62:EX63"/>
    <mergeCell ref="EY62:EY63"/>
    <mergeCell ref="EZ62:EZ63"/>
    <mergeCell ref="FA62:FA63"/>
    <mergeCell ref="FB62:FB63"/>
    <mergeCell ref="FC62:FC63"/>
    <mergeCell ref="FD62:FD63"/>
    <mergeCell ref="FE62:FE63"/>
    <mergeCell ref="FF62:FF63"/>
    <mergeCell ref="FH62:FH63"/>
    <mergeCell ref="FI62:FI63"/>
    <mergeCell ref="FQ62:FQ63"/>
    <mergeCell ref="FR62:FR63"/>
    <mergeCell ref="FS62:FS63"/>
    <mergeCell ref="FJ62:FJ63"/>
    <mergeCell ref="FK62:FK63"/>
    <mergeCell ref="FL62:FL63"/>
    <mergeCell ref="FM62:FM63"/>
    <mergeCell ref="FN62:FN63"/>
    <mergeCell ref="FO62:FO63"/>
    <mergeCell ref="FP62:FP63"/>
    <mergeCell ref="CS62:CS63"/>
    <mergeCell ref="CU62:CU63"/>
    <mergeCell ref="CV62:CV63"/>
    <mergeCell ref="CW62:CW63"/>
    <mergeCell ref="CX62:CX63"/>
    <mergeCell ref="CY62:CY63"/>
    <mergeCell ref="CZ62:CZ63"/>
    <mergeCell ref="DA62:DA63"/>
    <mergeCell ref="DB62:DB63"/>
    <mergeCell ref="DC62:DC63"/>
    <mergeCell ref="DD62:DD63"/>
    <mergeCell ref="DE62:DE63"/>
    <mergeCell ref="DF62:DF63"/>
    <mergeCell ref="DH62:DH63"/>
    <mergeCell ref="DI62:DI63"/>
    <mergeCell ref="DJ62:DJ63"/>
    <mergeCell ref="DK62:DK63"/>
    <mergeCell ref="DL62:DL63"/>
    <mergeCell ref="DM62:DM63"/>
    <mergeCell ref="DN62:DN63"/>
    <mergeCell ref="DO62:DO63"/>
    <mergeCell ref="DP62:DP63"/>
    <mergeCell ref="DQ62:DQ63"/>
    <mergeCell ref="DR62:DR63"/>
    <mergeCell ref="DS62:DS63"/>
    <mergeCell ref="DU62:DU63"/>
    <mergeCell ref="DV62:DV63"/>
    <mergeCell ref="DW62:DW63"/>
    <mergeCell ref="DX62:DX63"/>
    <mergeCell ref="DY62:DY63"/>
    <mergeCell ref="DZ62:DZ63"/>
    <mergeCell ref="EA62:EA63"/>
    <mergeCell ref="EB62:EB63"/>
    <mergeCell ref="EC62:EC63"/>
    <mergeCell ref="ED62:ED63"/>
    <mergeCell ref="EE62:EE63"/>
    <mergeCell ref="EF62:EF63"/>
    <mergeCell ref="EH62:EH63"/>
    <mergeCell ref="EI62:EI63"/>
    <mergeCell ref="EJ62:EJ63"/>
    <mergeCell ref="EK62:EK63"/>
    <mergeCell ref="EL62:EL63"/>
    <mergeCell ref="EM62:EM63"/>
    <mergeCell ref="EN62:EN63"/>
    <mergeCell ref="EO62:EO63"/>
    <mergeCell ref="EP62:EP63"/>
    <mergeCell ref="EQ62:EQ63"/>
    <mergeCell ref="ER62:ER63"/>
    <mergeCell ref="ES62:ES63"/>
    <mergeCell ref="EK64:EK65"/>
    <mergeCell ref="EL64:EL65"/>
    <mergeCell ref="EM64:EM65"/>
    <mergeCell ref="EN64:EN65"/>
    <mergeCell ref="EO64:EO65"/>
    <mergeCell ref="EP64:EP65"/>
    <mergeCell ref="EQ64:EQ65"/>
    <mergeCell ref="ER64:ER65"/>
    <mergeCell ref="ES64:ES65"/>
    <mergeCell ref="EU64:EU65"/>
    <mergeCell ref="EV64:EV65"/>
    <mergeCell ref="EW64:EW65"/>
    <mergeCell ref="EX64:EX65"/>
    <mergeCell ref="EY64:EY65"/>
    <mergeCell ref="EZ64:EZ65"/>
    <mergeCell ref="FA64:FA65"/>
    <mergeCell ref="FB64:FB65"/>
    <mergeCell ref="FC64:FC65"/>
    <mergeCell ref="FD64:FD65"/>
    <mergeCell ref="FE64:FE65"/>
    <mergeCell ref="FF64:FF65"/>
    <mergeCell ref="FO64:FO65"/>
    <mergeCell ref="FP64:FP65"/>
    <mergeCell ref="FQ64:FQ65"/>
    <mergeCell ref="FR64:FR65"/>
    <mergeCell ref="FS64:FS65"/>
    <mergeCell ref="FH64:FH65"/>
    <mergeCell ref="FI64:FI65"/>
    <mergeCell ref="FJ64:FJ65"/>
    <mergeCell ref="FK64:FK65"/>
    <mergeCell ref="FL64:FL65"/>
    <mergeCell ref="FM64:FM65"/>
    <mergeCell ref="FN64:FN65"/>
    <mergeCell ref="CJ64:CJ65"/>
    <mergeCell ref="CK64:CK65"/>
    <mergeCell ref="CL64:CL65"/>
    <mergeCell ref="CM64:CM65"/>
    <mergeCell ref="CN64:CN65"/>
    <mergeCell ref="CO64:CO65"/>
    <mergeCell ref="CP64:CP65"/>
    <mergeCell ref="CQ64:CQ65"/>
    <mergeCell ref="CR64:CR65"/>
    <mergeCell ref="CS64:CS65"/>
    <mergeCell ref="CU64:CU65"/>
    <mergeCell ref="CV64:CV65"/>
    <mergeCell ref="CW64:CW65"/>
    <mergeCell ref="CX64:CX65"/>
    <mergeCell ref="CY64:CY65"/>
    <mergeCell ref="CZ64:CZ65"/>
    <mergeCell ref="DA64:DA65"/>
    <mergeCell ref="DB64:DB65"/>
    <mergeCell ref="DC64:DC65"/>
    <mergeCell ref="DD64:DD65"/>
    <mergeCell ref="DE64:DE65"/>
    <mergeCell ref="DF64:DF65"/>
    <mergeCell ref="DH64:DH65"/>
    <mergeCell ref="DI64:DI65"/>
    <mergeCell ref="DJ64:DJ65"/>
    <mergeCell ref="DK64:DK65"/>
    <mergeCell ref="DL64:DL65"/>
    <mergeCell ref="DM64:DM65"/>
    <mergeCell ref="DN64:DN65"/>
    <mergeCell ref="DO64:DO65"/>
    <mergeCell ref="DP64:DP65"/>
    <mergeCell ref="DQ64:DQ65"/>
    <mergeCell ref="DR64:DR65"/>
    <mergeCell ref="DS64:DS65"/>
    <mergeCell ref="DU64:DU65"/>
    <mergeCell ref="DV64:DV65"/>
    <mergeCell ref="DW64:DW65"/>
    <mergeCell ref="DX64:DX65"/>
    <mergeCell ref="DY64:DY65"/>
    <mergeCell ref="DZ64:DZ65"/>
    <mergeCell ref="EA64:EA65"/>
    <mergeCell ref="EB64:EB65"/>
    <mergeCell ref="EC64:EC65"/>
    <mergeCell ref="ED64:ED65"/>
    <mergeCell ref="EE64:EE65"/>
    <mergeCell ref="EF64:EF65"/>
    <mergeCell ref="EH64:EH65"/>
    <mergeCell ref="EI64:EI65"/>
    <mergeCell ref="EJ64:EJ65"/>
    <mergeCell ref="BJ52:BJ53"/>
    <mergeCell ref="BK52:BK53"/>
    <mergeCell ref="BB52:BB53"/>
    <mergeCell ref="BC52:BC53"/>
    <mergeCell ref="BD52:BD53"/>
    <mergeCell ref="BE52:BE53"/>
    <mergeCell ref="BF52:BF53"/>
    <mergeCell ref="BH52:BH53"/>
    <mergeCell ref="BI52:BI53"/>
    <mergeCell ref="BS52:BS53"/>
    <mergeCell ref="BU52:BU53"/>
    <mergeCell ref="BL52:BL53"/>
    <mergeCell ref="BM52:BM53"/>
    <mergeCell ref="BN52:BN53"/>
    <mergeCell ref="BO52:BO53"/>
    <mergeCell ref="BP52:BP53"/>
    <mergeCell ref="BQ52:BQ53"/>
    <mergeCell ref="BR52:BR53"/>
    <mergeCell ref="AE54:AE55"/>
    <mergeCell ref="AF54:AF55"/>
    <mergeCell ref="X54:X55"/>
    <mergeCell ref="Y54:Y55"/>
    <mergeCell ref="Z54:Z55"/>
    <mergeCell ref="AA54:AA55"/>
    <mergeCell ref="AB54:AB55"/>
    <mergeCell ref="AC54:AC55"/>
    <mergeCell ref="AD54:AD55"/>
    <mergeCell ref="AO54:AO55"/>
    <mergeCell ref="AP54:AP55"/>
    <mergeCell ref="AH54:AH55"/>
    <mergeCell ref="AI54:AI55"/>
    <mergeCell ref="AJ54:AJ55"/>
    <mergeCell ref="AK54:AK55"/>
    <mergeCell ref="AL54:AL55"/>
    <mergeCell ref="AM54:AM55"/>
    <mergeCell ref="AN54:AN55"/>
    <mergeCell ref="BI54:BI55"/>
    <mergeCell ref="BJ54:BJ55"/>
    <mergeCell ref="BA54:BA55"/>
    <mergeCell ref="BB54:BB55"/>
    <mergeCell ref="BC54:BC55"/>
    <mergeCell ref="BD54:BD55"/>
    <mergeCell ref="BE54:BE55"/>
    <mergeCell ref="BF54:BF55"/>
    <mergeCell ref="BH54:BH55"/>
    <mergeCell ref="AY54:AY55"/>
    <mergeCell ref="AZ54:AZ55"/>
    <mergeCell ref="AQ54:AQ55"/>
    <mergeCell ref="AR54:AR55"/>
    <mergeCell ref="AS54:AS55"/>
    <mergeCell ref="AU54:AU55"/>
    <mergeCell ref="AV54:AV55"/>
    <mergeCell ref="AW54:AW55"/>
    <mergeCell ref="AX54:AX55"/>
    <mergeCell ref="AR58:AR59"/>
    <mergeCell ref="AS58:AS59"/>
    <mergeCell ref="AU58:AU59"/>
    <mergeCell ref="AV58:AV59"/>
    <mergeCell ref="AW58:AW59"/>
    <mergeCell ref="AX58:AX59"/>
    <mergeCell ref="AY58:AY59"/>
    <mergeCell ref="AZ58:AZ59"/>
    <mergeCell ref="BA58:BA59"/>
    <mergeCell ref="BB58:BB59"/>
    <mergeCell ref="BC58:BC59"/>
    <mergeCell ref="BD58:BD59"/>
    <mergeCell ref="BE58:BE59"/>
    <mergeCell ref="BF58:BF59"/>
    <mergeCell ref="BH58:BH59"/>
    <mergeCell ref="BI58:BI59"/>
    <mergeCell ref="BJ58:BJ59"/>
    <mergeCell ref="BK58:BK59"/>
    <mergeCell ref="BL58:BL59"/>
    <mergeCell ref="BM58:BM59"/>
    <mergeCell ref="BN58:BN59"/>
    <mergeCell ref="BO58:BO59"/>
    <mergeCell ref="BP58:BP59"/>
    <mergeCell ref="BQ58:BQ59"/>
    <mergeCell ref="BR58:BR59"/>
    <mergeCell ref="BS58:BS59"/>
    <mergeCell ref="BU58:BU59"/>
    <mergeCell ref="BV58:BV59"/>
    <mergeCell ref="BW58:BW59"/>
    <mergeCell ref="BX58:BX59"/>
    <mergeCell ref="BY58:BY59"/>
    <mergeCell ref="BZ58:BZ59"/>
    <mergeCell ref="CA58:CA59"/>
    <mergeCell ref="CB58:CB59"/>
    <mergeCell ref="CC58:CC59"/>
    <mergeCell ref="V64:V65"/>
    <mergeCell ref="W64:W65"/>
    <mergeCell ref="X64:X65"/>
    <mergeCell ref="Y64:Y65"/>
    <mergeCell ref="Z64:Z65"/>
    <mergeCell ref="AA64:AA65"/>
    <mergeCell ref="AB64:AB65"/>
    <mergeCell ref="AC64:AC65"/>
    <mergeCell ref="AD64:AD65"/>
    <mergeCell ref="AR64:AR65"/>
    <mergeCell ref="AS64:AS65"/>
    <mergeCell ref="AU64:AU65"/>
    <mergeCell ref="AV64:AV65"/>
    <mergeCell ref="AW64:AW65"/>
    <mergeCell ref="AX64:AX65"/>
    <mergeCell ref="AY64:AY65"/>
    <mergeCell ref="AZ64:AZ65"/>
    <mergeCell ref="BA64:BA65"/>
    <mergeCell ref="BB64:BB65"/>
    <mergeCell ref="BC64:BC65"/>
    <mergeCell ref="BD64:BD65"/>
    <mergeCell ref="BE64:BE65"/>
    <mergeCell ref="BF64:BF65"/>
    <mergeCell ref="BH64:BH65"/>
    <mergeCell ref="BI64:BI65"/>
    <mergeCell ref="BJ64:BJ65"/>
    <mergeCell ref="BK64:BK65"/>
    <mergeCell ref="BL64:BL65"/>
    <mergeCell ref="BM64:BM65"/>
    <mergeCell ref="BN64:BN65"/>
    <mergeCell ref="BO64:BO65"/>
    <mergeCell ref="BP64:BP65"/>
    <mergeCell ref="BQ64:BQ65"/>
    <mergeCell ref="BR64:BR65"/>
    <mergeCell ref="BS64:BS65"/>
    <mergeCell ref="BU64:BU65"/>
    <mergeCell ref="BV64:BV65"/>
    <mergeCell ref="BW64:BW65"/>
    <mergeCell ref="BX64:BX65"/>
    <mergeCell ref="BY64:BY65"/>
    <mergeCell ref="BZ64:BZ65"/>
    <mergeCell ref="CA64:CA65"/>
    <mergeCell ref="CB64:CB65"/>
    <mergeCell ref="CC64:CC65"/>
    <mergeCell ref="CD64:CD65"/>
    <mergeCell ref="CE64:CE65"/>
    <mergeCell ref="CF64:CF65"/>
    <mergeCell ref="CH64:CH65"/>
    <mergeCell ref="CI64:CI65"/>
    <mergeCell ref="L71:L72"/>
    <mergeCell ref="M71:P72"/>
    <mergeCell ref="Q71:Q72"/>
    <mergeCell ref="R71:R72"/>
    <mergeCell ref="U71:V71"/>
    <mergeCell ref="W71:X71"/>
    <mergeCell ref="Y71:Z71"/>
    <mergeCell ref="B71:B72"/>
    <mergeCell ref="C71:C72"/>
    <mergeCell ref="D71:E72"/>
    <mergeCell ref="F71:H72"/>
    <mergeCell ref="I71:I72"/>
    <mergeCell ref="J71:J72"/>
    <mergeCell ref="K71:K72"/>
    <mergeCell ref="V73:V74"/>
    <mergeCell ref="W73:W74"/>
    <mergeCell ref="M73:M74"/>
    <mergeCell ref="N73:N74"/>
    <mergeCell ref="O73:O74"/>
    <mergeCell ref="P73:P74"/>
    <mergeCell ref="Q73:Q74"/>
    <mergeCell ref="R73:R74"/>
    <mergeCell ref="U73:U74"/>
    <mergeCell ref="AE73:AE74"/>
    <mergeCell ref="AF73:AF74"/>
    <mergeCell ref="X73:X74"/>
    <mergeCell ref="Y73:Y74"/>
    <mergeCell ref="Z73:Z74"/>
    <mergeCell ref="AA73:AA74"/>
    <mergeCell ref="AB73:AB74"/>
    <mergeCell ref="AC73:AC74"/>
    <mergeCell ref="AD73:AD74"/>
    <mergeCell ref="AO73:AO74"/>
    <mergeCell ref="AP73:AP74"/>
    <mergeCell ref="AH73:AH74"/>
    <mergeCell ref="AI73:AI74"/>
    <mergeCell ref="AJ73:AJ74"/>
    <mergeCell ref="AK73:AK74"/>
    <mergeCell ref="AL73:AL74"/>
    <mergeCell ref="AM73:AM74"/>
    <mergeCell ref="AN73:AN74"/>
    <mergeCell ref="AY73:AY74"/>
    <mergeCell ref="AZ73:AZ74"/>
    <mergeCell ref="AQ73:AQ74"/>
    <mergeCell ref="AR73:AR74"/>
    <mergeCell ref="AS73:AS74"/>
    <mergeCell ref="AU73:AU74"/>
    <mergeCell ref="AV73:AV74"/>
    <mergeCell ref="AW73:AW74"/>
    <mergeCell ref="AX73:AX74"/>
    <mergeCell ref="BI73:BI74"/>
    <mergeCell ref="BJ73:BJ74"/>
    <mergeCell ref="BA73:BA74"/>
    <mergeCell ref="BB73:BB74"/>
    <mergeCell ref="BC73:BC74"/>
    <mergeCell ref="BD73:BD74"/>
    <mergeCell ref="BE73:BE74"/>
    <mergeCell ref="BF73:BF74"/>
    <mergeCell ref="BH73:BH74"/>
    <mergeCell ref="BK73:BK74"/>
    <mergeCell ref="BL73:BL74"/>
    <mergeCell ref="BM73:BM74"/>
    <mergeCell ref="BN73:BN74"/>
    <mergeCell ref="BO73:BO74"/>
    <mergeCell ref="BP73:BP74"/>
    <mergeCell ref="BQ73:BQ74"/>
    <mergeCell ref="BR73:BR74"/>
    <mergeCell ref="BS73:BS74"/>
    <mergeCell ref="EK73:EK74"/>
    <mergeCell ref="EL73:EL74"/>
    <mergeCell ref="EM73:EM74"/>
    <mergeCell ref="EN73:EN74"/>
    <mergeCell ref="EO73:EO74"/>
    <mergeCell ref="EP73:EP74"/>
    <mergeCell ref="EQ73:EQ74"/>
    <mergeCell ref="ER73:ER74"/>
    <mergeCell ref="ES73:ES74"/>
    <mergeCell ref="EU73:EU74"/>
    <mergeCell ref="EV73:EV74"/>
    <mergeCell ref="EW73:EW74"/>
    <mergeCell ref="EX73:EX74"/>
    <mergeCell ref="EY73:EY74"/>
    <mergeCell ref="EZ73:EZ74"/>
    <mergeCell ref="FA73:FA74"/>
    <mergeCell ref="FB73:FB74"/>
    <mergeCell ref="FC73:FC74"/>
    <mergeCell ref="FD73:FD74"/>
    <mergeCell ref="FM73:FM74"/>
    <mergeCell ref="FN73:FN74"/>
    <mergeCell ref="FO73:FO74"/>
    <mergeCell ref="FP73:FP74"/>
    <mergeCell ref="FQ73:FQ74"/>
    <mergeCell ref="FR73:FR74"/>
    <mergeCell ref="FS73:FS74"/>
    <mergeCell ref="FE73:FE74"/>
    <mergeCell ref="FF73:FF74"/>
    <mergeCell ref="FH73:FH74"/>
    <mergeCell ref="FI73:FI74"/>
    <mergeCell ref="FJ73:FJ74"/>
    <mergeCell ref="FK73:FK74"/>
    <mergeCell ref="FL73:FL74"/>
    <mergeCell ref="CN71:CO71"/>
    <mergeCell ref="CP71:CQ71"/>
    <mergeCell ref="CR71:CR72"/>
    <mergeCell ref="CS71:CS72"/>
    <mergeCell ref="CU71:CV71"/>
    <mergeCell ref="CW71:CX71"/>
    <mergeCell ref="CY71:CZ71"/>
    <mergeCell ref="DA71:DB71"/>
    <mergeCell ref="DC71:DD71"/>
    <mergeCell ref="DE71:DE72"/>
    <mergeCell ref="DF71:DF72"/>
    <mergeCell ref="DH71:DI71"/>
    <mergeCell ref="DJ71:DK71"/>
    <mergeCell ref="DL71:DM71"/>
    <mergeCell ref="AE71:AE72"/>
    <mergeCell ref="AF71:AF72"/>
    <mergeCell ref="AR71:AR72"/>
    <mergeCell ref="AS71:AS72"/>
    <mergeCell ref="AU71:AV71"/>
    <mergeCell ref="AW71:AX71"/>
    <mergeCell ref="AY71:AZ71"/>
    <mergeCell ref="M75:M76"/>
    <mergeCell ref="N75:N76"/>
    <mergeCell ref="O75:O76"/>
    <mergeCell ref="P75:P76"/>
    <mergeCell ref="Q75:Q76"/>
    <mergeCell ref="R75:R76"/>
    <mergeCell ref="U75:U76"/>
    <mergeCell ref="BA71:BB71"/>
    <mergeCell ref="BC71:BD71"/>
    <mergeCell ref="BE71:BE72"/>
    <mergeCell ref="BF71:BF72"/>
    <mergeCell ref="BH71:BI71"/>
    <mergeCell ref="BJ71:BK71"/>
    <mergeCell ref="BL71:BM71"/>
    <mergeCell ref="BN71:BO71"/>
    <mergeCell ref="BP71:BQ71"/>
    <mergeCell ref="BR71:BR72"/>
    <mergeCell ref="BS71:BS72"/>
    <mergeCell ref="BU71:BV71"/>
    <mergeCell ref="BW71:BX71"/>
    <mergeCell ref="BY71:BZ71"/>
    <mergeCell ref="CA71:CB71"/>
    <mergeCell ref="CC71:CD71"/>
    <mergeCell ref="CE71:CE72"/>
    <mergeCell ref="CF71:CF72"/>
    <mergeCell ref="CH71:CI71"/>
    <mergeCell ref="CJ71:CK71"/>
    <mergeCell ref="CL71:CM71"/>
    <mergeCell ref="DN71:DO71"/>
    <mergeCell ref="DP71:DQ71"/>
    <mergeCell ref="DR71:DR72"/>
    <mergeCell ref="DS71:DS72"/>
    <mergeCell ref="EE71:EE72"/>
    <mergeCell ref="EF71:EF72"/>
    <mergeCell ref="ER71:ER72"/>
    <mergeCell ref="EU75:EU76"/>
    <mergeCell ref="EV75:EV76"/>
    <mergeCell ref="FL75:FL76"/>
    <mergeCell ref="FM75:FM76"/>
    <mergeCell ref="FN75:FN76"/>
    <mergeCell ref="FO75:FO76"/>
    <mergeCell ref="FP75:FP76"/>
    <mergeCell ref="FQ75:FQ76"/>
    <mergeCell ref="FR75:FR76"/>
    <mergeCell ref="FS75:FS76"/>
    <mergeCell ref="ES71:ES72"/>
    <mergeCell ref="FE71:FE72"/>
    <mergeCell ref="FF71:FF72"/>
    <mergeCell ref="FR71:FR72"/>
    <mergeCell ref="FS71:FS72"/>
    <mergeCell ref="ER75:ER76"/>
    <mergeCell ref="ES75:ES76"/>
    <mergeCell ref="EW75:EW76"/>
    <mergeCell ref="EX75:EX76"/>
    <mergeCell ref="EY75:EY76"/>
    <mergeCell ref="EZ75:EZ76"/>
    <mergeCell ref="FA75:FA76"/>
    <mergeCell ref="FB75:FB76"/>
    <mergeCell ref="FC75:FC76"/>
    <mergeCell ref="FD75:FD76"/>
    <mergeCell ref="FE75:FE76"/>
    <mergeCell ref="FF75:FF76"/>
    <mergeCell ref="FH75:FH76"/>
    <mergeCell ref="FI75:FI76"/>
    <mergeCell ref="FJ75:FJ76"/>
    <mergeCell ref="FK75:FK76"/>
    <mergeCell ref="B73:B74"/>
    <mergeCell ref="C73:C74"/>
    <mergeCell ref="D73:D74"/>
    <mergeCell ref="E73:E74"/>
    <mergeCell ref="F73:H74"/>
    <mergeCell ref="I73:I74"/>
    <mergeCell ref="J73:J74"/>
    <mergeCell ref="B75:B76"/>
    <mergeCell ref="C75:C76"/>
    <mergeCell ref="D75:D76"/>
    <mergeCell ref="E75:E76"/>
    <mergeCell ref="F75:H76"/>
    <mergeCell ref="I75:I76"/>
    <mergeCell ref="J75:J76"/>
    <mergeCell ref="M77:M78"/>
    <mergeCell ref="N77:N78"/>
    <mergeCell ref="O77:O78"/>
    <mergeCell ref="P77:P78"/>
    <mergeCell ref="Q77:Q78"/>
    <mergeCell ref="R77:R78"/>
    <mergeCell ref="U77:U78"/>
    <mergeCell ref="V77:V78"/>
    <mergeCell ref="W77:W78"/>
    <mergeCell ref="X77:X78"/>
    <mergeCell ref="Y77:Y78"/>
    <mergeCell ref="Z77:Z78"/>
    <mergeCell ref="AA77:AA78"/>
    <mergeCell ref="AB77:AB78"/>
    <mergeCell ref="M79:M80"/>
    <mergeCell ref="N79:N80"/>
    <mergeCell ref="O79:O80"/>
    <mergeCell ref="P79:P80"/>
    <mergeCell ref="Q79:Q80"/>
    <mergeCell ref="R79:R80"/>
    <mergeCell ref="U79:U80"/>
    <mergeCell ref="AC77:AC78"/>
    <mergeCell ref="AD77:AD78"/>
    <mergeCell ref="AE77:AE78"/>
    <mergeCell ref="AF77:AF78"/>
    <mergeCell ref="AH77:AH78"/>
    <mergeCell ref="AI77:AI78"/>
    <mergeCell ref="AJ77:AJ78"/>
    <mergeCell ref="AO79:AO80"/>
    <mergeCell ref="AP79:AP80"/>
    <mergeCell ref="AQ79:AQ80"/>
    <mergeCell ref="AK77:AK78"/>
    <mergeCell ref="AL77:AL78"/>
    <mergeCell ref="AM77:AM78"/>
    <mergeCell ref="AN77:AN78"/>
    <mergeCell ref="AO77:AO78"/>
    <mergeCell ref="AP77:AP78"/>
    <mergeCell ref="AQ77:AQ78"/>
    <mergeCell ref="B77:B78"/>
    <mergeCell ref="C77:C78"/>
    <mergeCell ref="D77:D78"/>
    <mergeCell ref="E77:E78"/>
    <mergeCell ref="F77:H78"/>
    <mergeCell ref="I77:I78"/>
    <mergeCell ref="J77:J78"/>
    <mergeCell ref="B79:B80"/>
    <mergeCell ref="C79:C80"/>
    <mergeCell ref="D79:D80"/>
    <mergeCell ref="E79:E80"/>
    <mergeCell ref="F79:H80"/>
    <mergeCell ref="I79:I80"/>
    <mergeCell ref="J79:J80"/>
    <mergeCell ref="AE85:AE86"/>
    <mergeCell ref="AF85:AF86"/>
    <mergeCell ref="X85:X86"/>
    <mergeCell ref="Y85:Y86"/>
    <mergeCell ref="Z85:Z86"/>
    <mergeCell ref="AA85:AA86"/>
    <mergeCell ref="AB85:AB86"/>
    <mergeCell ref="AC85:AC86"/>
    <mergeCell ref="AD85:AD86"/>
    <mergeCell ref="AH85:AH86"/>
    <mergeCell ref="AI85:AI86"/>
    <mergeCell ref="AJ85:AJ86"/>
    <mergeCell ref="AK85:AK86"/>
    <mergeCell ref="AL85:AL86"/>
    <mergeCell ref="AM85:AM86"/>
    <mergeCell ref="AN85:AN86"/>
    <mergeCell ref="AO85:AO86"/>
    <mergeCell ref="AP85:AP86"/>
    <mergeCell ref="AR85:AR86"/>
    <mergeCell ref="AS85:AS86"/>
    <mergeCell ref="AU85:AU86"/>
    <mergeCell ref="AV85:AV86"/>
    <mergeCell ref="AW85:AW86"/>
    <mergeCell ref="AX85:AX86"/>
    <mergeCell ref="AY85:AY86"/>
    <mergeCell ref="AZ85:AZ86"/>
    <mergeCell ref="BA85:BA86"/>
    <mergeCell ref="BB85:BB86"/>
    <mergeCell ref="BC85:BC86"/>
    <mergeCell ref="BD85:BD86"/>
    <mergeCell ref="BE85:BE86"/>
    <mergeCell ref="BF85:BF86"/>
    <mergeCell ref="BH85:BH86"/>
    <mergeCell ref="BI85:BI86"/>
    <mergeCell ref="BJ85:BJ86"/>
    <mergeCell ref="BK85:BK86"/>
    <mergeCell ref="BL85:BL86"/>
    <mergeCell ref="BM85:BM86"/>
    <mergeCell ref="BN85:BN86"/>
    <mergeCell ref="BO85:BO86"/>
    <mergeCell ref="BP85:BP86"/>
    <mergeCell ref="BQ85:BQ86"/>
    <mergeCell ref="BR85:BR86"/>
    <mergeCell ref="BS85:BS86"/>
    <mergeCell ref="BU85:BU86"/>
    <mergeCell ref="BV85:BV86"/>
    <mergeCell ref="BW85:BW86"/>
    <mergeCell ref="BX85:BX86"/>
    <mergeCell ref="BY85:BY86"/>
    <mergeCell ref="BZ85:BZ86"/>
    <mergeCell ref="CA85:CA86"/>
    <mergeCell ref="CB85:CB86"/>
    <mergeCell ref="CC85:CC86"/>
    <mergeCell ref="CD85:CD86"/>
    <mergeCell ref="CE85:CE86"/>
    <mergeCell ref="CF85:CF86"/>
    <mergeCell ref="CH85:CH86"/>
    <mergeCell ref="CI85:CI86"/>
    <mergeCell ref="EK85:EK86"/>
    <mergeCell ref="EL85:EL86"/>
    <mergeCell ref="EM85:EM86"/>
    <mergeCell ref="EN85:EN86"/>
    <mergeCell ref="EO85:EO86"/>
    <mergeCell ref="EP85:EP86"/>
    <mergeCell ref="EQ85:EQ86"/>
    <mergeCell ref="ER85:ER86"/>
    <mergeCell ref="ES85:ES86"/>
    <mergeCell ref="EU85:EU86"/>
    <mergeCell ref="EV85:EV86"/>
    <mergeCell ref="EW85:EW86"/>
    <mergeCell ref="EX85:EX86"/>
    <mergeCell ref="EY85:EY86"/>
    <mergeCell ref="EZ85:EZ86"/>
    <mergeCell ref="FA85:FA86"/>
    <mergeCell ref="FB85:FB86"/>
    <mergeCell ref="FC85:FC86"/>
    <mergeCell ref="FD85:FD86"/>
    <mergeCell ref="FE85:FE86"/>
    <mergeCell ref="FF85:FF86"/>
    <mergeCell ref="FO85:FO86"/>
    <mergeCell ref="FP85:FP86"/>
    <mergeCell ref="FQ85:FQ86"/>
    <mergeCell ref="FR85:FR86"/>
    <mergeCell ref="FS85:FS86"/>
    <mergeCell ref="FH85:FH86"/>
    <mergeCell ref="FI85:FI86"/>
    <mergeCell ref="FJ85:FJ86"/>
    <mergeCell ref="FK85:FK86"/>
    <mergeCell ref="FL85:FL86"/>
    <mergeCell ref="FM85:FM86"/>
    <mergeCell ref="FN85:FN86"/>
    <mergeCell ref="CJ85:CJ86"/>
    <mergeCell ref="CK85:CK86"/>
    <mergeCell ref="CL85:CL86"/>
    <mergeCell ref="CM85:CM86"/>
    <mergeCell ref="CN85:CN86"/>
    <mergeCell ref="CO85:CO86"/>
    <mergeCell ref="CP85:CP86"/>
    <mergeCell ref="CQ85:CQ86"/>
    <mergeCell ref="CR85:CR86"/>
    <mergeCell ref="CS85:CS86"/>
    <mergeCell ref="CU85:CU86"/>
    <mergeCell ref="CV85:CV86"/>
    <mergeCell ref="CW85:CW86"/>
    <mergeCell ref="CX85:CX86"/>
    <mergeCell ref="CY85:CY86"/>
    <mergeCell ref="CZ85:CZ86"/>
    <mergeCell ref="DA85:DA86"/>
    <mergeCell ref="DB85:DB86"/>
    <mergeCell ref="DC85:DC86"/>
    <mergeCell ref="DD85:DD86"/>
    <mergeCell ref="DE85:DE86"/>
    <mergeCell ref="DF85:DF86"/>
    <mergeCell ref="DH85:DH86"/>
    <mergeCell ref="DI85:DI86"/>
    <mergeCell ref="DJ85:DJ86"/>
    <mergeCell ref="DK85:DK86"/>
    <mergeCell ref="DL85:DL86"/>
    <mergeCell ref="DM85:DM86"/>
    <mergeCell ref="DN85:DN86"/>
    <mergeCell ref="DO85:DO86"/>
    <mergeCell ref="DP85:DP86"/>
    <mergeCell ref="DQ85:DQ86"/>
    <mergeCell ref="DR85:DR86"/>
    <mergeCell ref="DS85:DS86"/>
    <mergeCell ref="DU85:DU86"/>
    <mergeCell ref="DV85:DV86"/>
    <mergeCell ref="DW85:DW86"/>
    <mergeCell ref="DX85:DX86"/>
    <mergeCell ref="DY85:DY86"/>
    <mergeCell ref="DZ85:DZ86"/>
    <mergeCell ref="EA85:EA86"/>
    <mergeCell ref="EB85:EB86"/>
    <mergeCell ref="EC85:EC86"/>
    <mergeCell ref="ED85:ED86"/>
    <mergeCell ref="EE85:EE86"/>
    <mergeCell ref="EF85:EF86"/>
    <mergeCell ref="EH85:EH86"/>
    <mergeCell ref="EI85:EI86"/>
    <mergeCell ref="EJ85:EJ86"/>
    <mergeCell ref="EU87:EU88"/>
    <mergeCell ref="EV87:EV88"/>
    <mergeCell ref="EW87:EW88"/>
    <mergeCell ref="EX87:EX88"/>
    <mergeCell ref="EY87:EY88"/>
    <mergeCell ref="EZ87:EZ88"/>
    <mergeCell ref="FA87:FA88"/>
    <mergeCell ref="FB87:FB88"/>
    <mergeCell ref="FC87:FC88"/>
    <mergeCell ref="FD87:FD88"/>
    <mergeCell ref="FE87:FE88"/>
    <mergeCell ref="FF87:FF88"/>
    <mergeCell ref="FH87:FH88"/>
    <mergeCell ref="FI87:FI88"/>
    <mergeCell ref="FQ87:FQ88"/>
    <mergeCell ref="FR87:FR88"/>
    <mergeCell ref="FS87:FS88"/>
    <mergeCell ref="FJ87:FJ88"/>
    <mergeCell ref="FK87:FK88"/>
    <mergeCell ref="FL87:FL88"/>
    <mergeCell ref="FM87:FM88"/>
    <mergeCell ref="FN87:FN88"/>
    <mergeCell ref="FO87:FO88"/>
    <mergeCell ref="FP87:FP88"/>
    <mergeCell ref="CB73:CB74"/>
    <mergeCell ref="CC73:CC74"/>
    <mergeCell ref="BU73:BU74"/>
    <mergeCell ref="BV73:BV74"/>
    <mergeCell ref="BW73:BW74"/>
    <mergeCell ref="BX73:BX74"/>
    <mergeCell ref="BY73:BY74"/>
    <mergeCell ref="BZ73:BZ74"/>
    <mergeCell ref="CA73:CA74"/>
    <mergeCell ref="CL73:CL74"/>
    <mergeCell ref="CM73:CM74"/>
    <mergeCell ref="CD73:CD74"/>
    <mergeCell ref="CE73:CE74"/>
    <mergeCell ref="CF73:CF74"/>
    <mergeCell ref="CH73:CH74"/>
    <mergeCell ref="CI73:CI74"/>
    <mergeCell ref="CJ73:CJ74"/>
    <mergeCell ref="CK73:CK74"/>
    <mergeCell ref="CV73:CV74"/>
    <mergeCell ref="CW73:CW74"/>
    <mergeCell ref="CN73:CN74"/>
    <mergeCell ref="CO73:CO74"/>
    <mergeCell ref="CP73:CP74"/>
    <mergeCell ref="CQ73:CQ74"/>
    <mergeCell ref="CR73:CR74"/>
    <mergeCell ref="CS73:CS74"/>
    <mergeCell ref="CU73:CU74"/>
    <mergeCell ref="DE73:DE74"/>
    <mergeCell ref="DF73:DF74"/>
    <mergeCell ref="CX73:CX74"/>
    <mergeCell ref="CY73:CY74"/>
    <mergeCell ref="CZ73:CZ74"/>
    <mergeCell ref="DA73:DA74"/>
    <mergeCell ref="DB73:DB74"/>
    <mergeCell ref="DC73:DC74"/>
    <mergeCell ref="DD73:DD74"/>
    <mergeCell ref="DO73:DO74"/>
    <mergeCell ref="DP73:DP74"/>
    <mergeCell ref="DH73:DH74"/>
    <mergeCell ref="DI73:DI74"/>
    <mergeCell ref="DJ73:DJ74"/>
    <mergeCell ref="DK73:DK74"/>
    <mergeCell ref="DL73:DL74"/>
    <mergeCell ref="DM73:DM74"/>
    <mergeCell ref="DN73:DN74"/>
    <mergeCell ref="DY73:DY74"/>
    <mergeCell ref="DZ73:DZ74"/>
    <mergeCell ref="DQ73:DQ74"/>
    <mergeCell ref="DR73:DR74"/>
    <mergeCell ref="DS73:DS74"/>
    <mergeCell ref="DU73:DU74"/>
    <mergeCell ref="DV73:DV74"/>
    <mergeCell ref="DW73:DW74"/>
    <mergeCell ref="DX73:DX74"/>
    <mergeCell ref="EI73:EI74"/>
    <mergeCell ref="EJ73:EJ74"/>
    <mergeCell ref="EA73:EA74"/>
    <mergeCell ref="EB73:EB74"/>
    <mergeCell ref="EC73:EC74"/>
    <mergeCell ref="ED73:ED74"/>
    <mergeCell ref="EE73:EE74"/>
    <mergeCell ref="EF73:EF74"/>
    <mergeCell ref="EH73:EH74"/>
    <mergeCell ref="CJ75:CJ76"/>
    <mergeCell ref="CK75:CK76"/>
    <mergeCell ref="CB75:CB76"/>
    <mergeCell ref="CC75:CC76"/>
    <mergeCell ref="CD75:CD76"/>
    <mergeCell ref="CE75:CE76"/>
    <mergeCell ref="CF75:CF76"/>
    <mergeCell ref="CH75:CH76"/>
    <mergeCell ref="CI75:CI76"/>
    <mergeCell ref="CS75:CS76"/>
    <mergeCell ref="CU75:CU76"/>
    <mergeCell ref="CL75:CL76"/>
    <mergeCell ref="CM75:CM76"/>
    <mergeCell ref="CN75:CN76"/>
    <mergeCell ref="CO75:CO76"/>
    <mergeCell ref="CP75:CP76"/>
    <mergeCell ref="CQ75:CQ76"/>
    <mergeCell ref="CR75:CR76"/>
    <mergeCell ref="DC75:DC76"/>
    <mergeCell ref="DD75:DD76"/>
    <mergeCell ref="CV75:CV76"/>
    <mergeCell ref="CW75:CW76"/>
    <mergeCell ref="CX75:CX76"/>
    <mergeCell ref="CY75:CY76"/>
    <mergeCell ref="CZ75:CZ76"/>
    <mergeCell ref="DA75:DA76"/>
    <mergeCell ref="DB75:DB76"/>
    <mergeCell ref="DM75:DM76"/>
    <mergeCell ref="DN75:DN76"/>
    <mergeCell ref="DE75:DE76"/>
    <mergeCell ref="DF75:DF76"/>
    <mergeCell ref="DH75:DH76"/>
    <mergeCell ref="DI75:DI76"/>
    <mergeCell ref="DJ75:DJ76"/>
    <mergeCell ref="DK75:DK76"/>
    <mergeCell ref="DL75:DL76"/>
    <mergeCell ref="DW75:DW76"/>
    <mergeCell ref="DX75:DX76"/>
    <mergeCell ref="DO75:DO76"/>
    <mergeCell ref="DP75:DP76"/>
    <mergeCell ref="DQ75:DQ76"/>
    <mergeCell ref="DR75:DR76"/>
    <mergeCell ref="DS75:DS76"/>
    <mergeCell ref="DU75:DU76"/>
    <mergeCell ref="DV75:DV76"/>
    <mergeCell ref="EF75:EF76"/>
    <mergeCell ref="EH75:EH76"/>
    <mergeCell ref="DY75:DY76"/>
    <mergeCell ref="DZ75:DZ76"/>
    <mergeCell ref="EA75:EA76"/>
    <mergeCell ref="EB75:EB76"/>
    <mergeCell ref="EC75:EC76"/>
    <mergeCell ref="ED75:ED76"/>
    <mergeCell ref="EE75:EE76"/>
    <mergeCell ref="EP75:EP76"/>
    <mergeCell ref="EQ75:EQ76"/>
    <mergeCell ref="EI75:EI76"/>
    <mergeCell ref="EJ75:EJ76"/>
    <mergeCell ref="EK75:EK76"/>
    <mergeCell ref="EL75:EL76"/>
    <mergeCell ref="EM75:EM76"/>
    <mergeCell ref="EN75:EN76"/>
    <mergeCell ref="EO75:EO76"/>
    <mergeCell ref="AR77:AR78"/>
    <mergeCell ref="AS77:AS78"/>
    <mergeCell ref="AU77:AU78"/>
    <mergeCell ref="AV77:AV78"/>
    <mergeCell ref="AW77:AW78"/>
    <mergeCell ref="AX77:AX78"/>
    <mergeCell ref="AY77:AY78"/>
    <mergeCell ref="AZ77:AZ78"/>
    <mergeCell ref="BA77:BA78"/>
    <mergeCell ref="BB77:BB78"/>
    <mergeCell ref="BC77:BC78"/>
    <mergeCell ref="BD77:BD78"/>
    <mergeCell ref="BE77:BE78"/>
    <mergeCell ref="BF77:BF78"/>
    <mergeCell ref="BH77:BH78"/>
    <mergeCell ref="BI77:BI78"/>
    <mergeCell ref="BJ77:BJ78"/>
    <mergeCell ref="BK77:BK78"/>
    <mergeCell ref="BL77:BL78"/>
    <mergeCell ref="BM77:BM78"/>
    <mergeCell ref="BN77:BN78"/>
    <mergeCell ref="BO77:BO78"/>
    <mergeCell ref="BP77:BP78"/>
    <mergeCell ref="BQ77:BQ78"/>
    <mergeCell ref="BR77:BR78"/>
    <mergeCell ref="BS77:BS78"/>
    <mergeCell ref="BU77:BU78"/>
    <mergeCell ref="BV77:BV78"/>
    <mergeCell ref="BW77:BW78"/>
    <mergeCell ref="BX77:BX78"/>
    <mergeCell ref="BY77:BY78"/>
    <mergeCell ref="BZ77:BZ78"/>
    <mergeCell ref="CA77:CA78"/>
    <mergeCell ref="CB77:CB78"/>
    <mergeCell ref="CC77:CC78"/>
    <mergeCell ref="CD77:CD78"/>
    <mergeCell ref="CE77:CE78"/>
    <mergeCell ref="CF77:CF78"/>
    <mergeCell ref="CH77:CH78"/>
    <mergeCell ref="CI77:CI78"/>
    <mergeCell ref="CJ77:CJ78"/>
    <mergeCell ref="CK77:CK78"/>
    <mergeCell ref="CL77:CL78"/>
    <mergeCell ref="CM77:CM78"/>
    <mergeCell ref="CN77:CN78"/>
    <mergeCell ref="CO77:CO78"/>
    <mergeCell ref="CP77:CP78"/>
    <mergeCell ref="CQ77:CQ78"/>
    <mergeCell ref="CR77:CR78"/>
    <mergeCell ref="EU77:EU78"/>
    <mergeCell ref="EV77:EV78"/>
    <mergeCell ref="EW77:EW78"/>
    <mergeCell ref="EX77:EX78"/>
    <mergeCell ref="EY77:EY78"/>
    <mergeCell ref="EZ77:EZ78"/>
    <mergeCell ref="FA77:FA78"/>
    <mergeCell ref="FB77:FB78"/>
    <mergeCell ref="FC77:FC78"/>
    <mergeCell ref="FD77:FD78"/>
    <mergeCell ref="FE77:FE78"/>
    <mergeCell ref="FF77:FF78"/>
    <mergeCell ref="FH77:FH78"/>
    <mergeCell ref="FI77:FI78"/>
    <mergeCell ref="FQ77:FQ78"/>
    <mergeCell ref="FR77:FR78"/>
    <mergeCell ref="FS77:FS78"/>
    <mergeCell ref="FJ77:FJ78"/>
    <mergeCell ref="FK77:FK78"/>
    <mergeCell ref="FL77:FL78"/>
    <mergeCell ref="FM77:FM78"/>
    <mergeCell ref="FN77:FN78"/>
    <mergeCell ref="FO77:FO78"/>
    <mergeCell ref="FP77:FP78"/>
    <mergeCell ref="CS77:CS78"/>
    <mergeCell ref="CU77:CU78"/>
    <mergeCell ref="CV77:CV78"/>
    <mergeCell ref="CW77:CW78"/>
    <mergeCell ref="CX77:CX78"/>
    <mergeCell ref="CY77:CY78"/>
    <mergeCell ref="CZ77:CZ78"/>
    <mergeCell ref="DA77:DA78"/>
    <mergeCell ref="DB77:DB78"/>
    <mergeCell ref="DC77:DC78"/>
    <mergeCell ref="DD77:DD78"/>
    <mergeCell ref="DE77:DE78"/>
    <mergeCell ref="DF77:DF78"/>
    <mergeCell ref="DH77:DH78"/>
    <mergeCell ref="DI77:DI78"/>
    <mergeCell ref="DJ77:DJ78"/>
    <mergeCell ref="DK77:DK78"/>
    <mergeCell ref="DL77:DL78"/>
    <mergeCell ref="DM77:DM78"/>
    <mergeCell ref="DN77:DN78"/>
    <mergeCell ref="DO77:DO78"/>
    <mergeCell ref="DP77:DP78"/>
    <mergeCell ref="DQ77:DQ78"/>
    <mergeCell ref="DR77:DR78"/>
    <mergeCell ref="DS77:DS78"/>
    <mergeCell ref="DU77:DU78"/>
    <mergeCell ref="DV77:DV78"/>
    <mergeCell ref="DW77:DW78"/>
    <mergeCell ref="DX77:DX78"/>
    <mergeCell ref="DY77:DY78"/>
    <mergeCell ref="DZ77:DZ78"/>
    <mergeCell ref="EA77:EA78"/>
    <mergeCell ref="EB77:EB78"/>
    <mergeCell ref="EC77:EC78"/>
    <mergeCell ref="ED77:ED78"/>
    <mergeCell ref="EE77:EE78"/>
    <mergeCell ref="EF77:EF78"/>
    <mergeCell ref="EH77:EH78"/>
    <mergeCell ref="EI77:EI78"/>
    <mergeCell ref="EJ77:EJ78"/>
    <mergeCell ref="EK77:EK78"/>
    <mergeCell ref="EL77:EL78"/>
    <mergeCell ref="EM77:EM78"/>
    <mergeCell ref="EN77:EN78"/>
    <mergeCell ref="EO77:EO78"/>
    <mergeCell ref="EP77:EP78"/>
    <mergeCell ref="EQ77:EQ78"/>
    <mergeCell ref="ER77:ER78"/>
    <mergeCell ref="ES77:ES78"/>
    <mergeCell ref="AC75:AC76"/>
    <mergeCell ref="AD75:AD76"/>
    <mergeCell ref="V75:V76"/>
    <mergeCell ref="W75:W76"/>
    <mergeCell ref="X75:X76"/>
    <mergeCell ref="Y75:Y76"/>
    <mergeCell ref="Z75:Z76"/>
    <mergeCell ref="AA75:AA76"/>
    <mergeCell ref="AB75:AB76"/>
    <mergeCell ref="AM75:AM76"/>
    <mergeCell ref="AN75:AN76"/>
    <mergeCell ref="AE75:AE76"/>
    <mergeCell ref="AF75:AF76"/>
    <mergeCell ref="AH75:AH76"/>
    <mergeCell ref="AI75:AI76"/>
    <mergeCell ref="AJ75:AJ76"/>
    <mergeCell ref="AK75:AK76"/>
    <mergeCell ref="AL75:AL76"/>
    <mergeCell ref="AW75:AW76"/>
    <mergeCell ref="AX75:AX76"/>
    <mergeCell ref="AO75:AO76"/>
    <mergeCell ref="AP75:AP76"/>
    <mergeCell ref="AQ75:AQ76"/>
    <mergeCell ref="AR75:AR76"/>
    <mergeCell ref="AS75:AS76"/>
    <mergeCell ref="AU75:AU76"/>
    <mergeCell ref="AV75:AV76"/>
    <mergeCell ref="BF75:BF76"/>
    <mergeCell ref="BH75:BH76"/>
    <mergeCell ref="AY75:AY76"/>
    <mergeCell ref="AZ75:AZ76"/>
    <mergeCell ref="BA75:BA76"/>
    <mergeCell ref="BB75:BB76"/>
    <mergeCell ref="BC75:BC76"/>
    <mergeCell ref="BD75:BD76"/>
    <mergeCell ref="BE75:BE76"/>
    <mergeCell ref="BP75:BP76"/>
    <mergeCell ref="BQ75:BQ76"/>
    <mergeCell ref="BI75:BI76"/>
    <mergeCell ref="BJ75:BJ76"/>
    <mergeCell ref="BK75:BK76"/>
    <mergeCell ref="BL75:BL76"/>
    <mergeCell ref="BM75:BM76"/>
    <mergeCell ref="BN75:BN76"/>
    <mergeCell ref="BO75:BO76"/>
    <mergeCell ref="BZ75:BZ76"/>
    <mergeCell ref="CA75:CA76"/>
    <mergeCell ref="BR75:BR76"/>
    <mergeCell ref="BS75:BS76"/>
    <mergeCell ref="BU75:BU76"/>
    <mergeCell ref="BV75:BV76"/>
    <mergeCell ref="BW75:BW76"/>
    <mergeCell ref="BX75:BX76"/>
    <mergeCell ref="BY75:BY76"/>
    <mergeCell ref="V79:V80"/>
    <mergeCell ref="W79:W80"/>
    <mergeCell ref="X79:X80"/>
    <mergeCell ref="Y79:Y80"/>
    <mergeCell ref="Z79:Z80"/>
    <mergeCell ref="AA79:AA80"/>
    <mergeCell ref="AB79:AB80"/>
    <mergeCell ref="AC79:AC80"/>
    <mergeCell ref="AD79:AD80"/>
    <mergeCell ref="AR79:AR80"/>
    <mergeCell ref="AS79:AS80"/>
    <mergeCell ref="AU79:AU80"/>
    <mergeCell ref="AV79:AV80"/>
    <mergeCell ref="AW79:AW80"/>
    <mergeCell ref="AX79:AX80"/>
    <mergeCell ref="AY79:AY80"/>
    <mergeCell ref="AZ79:AZ80"/>
    <mergeCell ref="BA79:BA80"/>
    <mergeCell ref="BB79:BB80"/>
    <mergeCell ref="BC79:BC80"/>
    <mergeCell ref="BD79:BD80"/>
    <mergeCell ref="BE79:BE80"/>
    <mergeCell ref="BF79:BF80"/>
    <mergeCell ref="BH79:BH80"/>
    <mergeCell ref="BI79:BI80"/>
    <mergeCell ref="BJ79:BJ80"/>
    <mergeCell ref="BK79:BK80"/>
    <mergeCell ref="BL79:BL80"/>
    <mergeCell ref="BM79:BM80"/>
    <mergeCell ref="BN79:BN80"/>
    <mergeCell ref="BO79:BO80"/>
    <mergeCell ref="BP79:BP80"/>
    <mergeCell ref="BQ79:BQ80"/>
    <mergeCell ref="BR79:BR80"/>
    <mergeCell ref="BS79:BS80"/>
    <mergeCell ref="BU79:BU80"/>
    <mergeCell ref="BV79:BV80"/>
    <mergeCell ref="BW79:BW80"/>
    <mergeCell ref="BX79:BX80"/>
    <mergeCell ref="BY79:BY80"/>
    <mergeCell ref="BZ79:BZ80"/>
    <mergeCell ref="CA79:CA80"/>
    <mergeCell ref="CB79:CB80"/>
    <mergeCell ref="CC79:CC80"/>
    <mergeCell ref="CD79:CD80"/>
    <mergeCell ref="CE79:CE80"/>
    <mergeCell ref="CF79:CF80"/>
    <mergeCell ref="CH79:CH80"/>
    <mergeCell ref="CI79:CI80"/>
    <mergeCell ref="ER83:ER84"/>
    <mergeCell ref="ES83:ES84"/>
    <mergeCell ref="EK83:EK84"/>
    <mergeCell ref="EL83:EL84"/>
    <mergeCell ref="EM83:EM84"/>
    <mergeCell ref="EN83:EN84"/>
    <mergeCell ref="EO83:EO84"/>
    <mergeCell ref="EP83:EP84"/>
    <mergeCell ref="EQ83:EQ84"/>
    <mergeCell ref="CJ83:CJ84"/>
    <mergeCell ref="CK83:CK84"/>
    <mergeCell ref="CL83:CL84"/>
    <mergeCell ref="CM83:CM84"/>
    <mergeCell ref="CN83:CN84"/>
    <mergeCell ref="CO83:CO84"/>
    <mergeCell ref="CP83:CP84"/>
    <mergeCell ref="CQ83:CQ84"/>
    <mergeCell ref="CR83:CR84"/>
    <mergeCell ref="CS83:CS84"/>
    <mergeCell ref="CU83:CU84"/>
    <mergeCell ref="CV83:CV84"/>
    <mergeCell ref="CW83:CW84"/>
    <mergeCell ref="CX83:CX84"/>
    <mergeCell ref="CY83:CY84"/>
    <mergeCell ref="CZ83:CZ84"/>
    <mergeCell ref="DA83:DA84"/>
    <mergeCell ref="DB83:DB84"/>
    <mergeCell ref="DC83:DC84"/>
    <mergeCell ref="DD83:DD84"/>
    <mergeCell ref="DE83:DE84"/>
    <mergeCell ref="DF83:DF84"/>
    <mergeCell ref="DH83:DH84"/>
    <mergeCell ref="DI83:DI84"/>
    <mergeCell ref="DJ83:DJ84"/>
    <mergeCell ref="DK83:DK84"/>
    <mergeCell ref="DL83:DL84"/>
    <mergeCell ref="DM83:DM84"/>
    <mergeCell ref="DN83:DN84"/>
    <mergeCell ref="DO83:DO84"/>
    <mergeCell ref="DP83:DP84"/>
    <mergeCell ref="DQ83:DQ84"/>
    <mergeCell ref="DR83:DR84"/>
    <mergeCell ref="DS83:DS84"/>
    <mergeCell ref="DU83:DU84"/>
    <mergeCell ref="DV83:DV84"/>
    <mergeCell ref="DW83:DW84"/>
    <mergeCell ref="DX83:DX84"/>
    <mergeCell ref="DY83:DY84"/>
    <mergeCell ref="DZ83:DZ84"/>
    <mergeCell ref="EA83:EA84"/>
    <mergeCell ref="EB83:EB84"/>
    <mergeCell ref="EC83:EC84"/>
    <mergeCell ref="ED83:ED84"/>
    <mergeCell ref="EE83:EE84"/>
    <mergeCell ref="EF83:EF84"/>
    <mergeCell ref="EH83:EH84"/>
    <mergeCell ref="EI83:EI84"/>
    <mergeCell ref="EJ83:EJ84"/>
    <mergeCell ref="AR87:AR88"/>
    <mergeCell ref="AS87:AS88"/>
    <mergeCell ref="AU87:AU88"/>
    <mergeCell ref="AV87:AV88"/>
    <mergeCell ref="AW87:AW88"/>
    <mergeCell ref="AX87:AX88"/>
    <mergeCell ref="AY87:AY88"/>
    <mergeCell ref="AZ87:AZ88"/>
    <mergeCell ref="BA87:BA88"/>
    <mergeCell ref="BB87:BB88"/>
    <mergeCell ref="BC87:BC88"/>
    <mergeCell ref="BD87:BD88"/>
    <mergeCell ref="BE87:BE88"/>
    <mergeCell ref="BF87:BF88"/>
    <mergeCell ref="BH87:BH88"/>
    <mergeCell ref="BI87:BI88"/>
    <mergeCell ref="BJ87:BJ88"/>
    <mergeCell ref="BK87:BK88"/>
    <mergeCell ref="BL87:BL88"/>
    <mergeCell ref="BM87:BM88"/>
    <mergeCell ref="BN87:BN88"/>
    <mergeCell ref="BO87:BO88"/>
    <mergeCell ref="BP87:BP88"/>
    <mergeCell ref="BQ87:BQ88"/>
    <mergeCell ref="BR87:BR88"/>
    <mergeCell ref="BS87:BS88"/>
    <mergeCell ref="BU87:BU88"/>
    <mergeCell ref="BV87:BV88"/>
    <mergeCell ref="BW87:BW88"/>
    <mergeCell ref="BX87:BX88"/>
    <mergeCell ref="BY87:BY88"/>
    <mergeCell ref="BZ87:BZ88"/>
    <mergeCell ref="CA87:CA88"/>
    <mergeCell ref="CB87:CB88"/>
    <mergeCell ref="CC87:CC88"/>
    <mergeCell ref="CD87:CD88"/>
    <mergeCell ref="CE87:CE88"/>
    <mergeCell ref="CF87:CF88"/>
    <mergeCell ref="CH87:CH88"/>
    <mergeCell ref="CI87:CI88"/>
    <mergeCell ref="CJ87:CJ88"/>
    <mergeCell ref="CK87:CK88"/>
    <mergeCell ref="CL87:CL88"/>
    <mergeCell ref="CM87:CM88"/>
    <mergeCell ref="CN87:CN88"/>
    <mergeCell ref="CO87:CO88"/>
    <mergeCell ref="CP87:CP88"/>
    <mergeCell ref="CQ87:CQ88"/>
    <mergeCell ref="CR87:CR88"/>
    <mergeCell ref="CS87:CS88"/>
    <mergeCell ref="CU87:CU88"/>
    <mergeCell ref="CV87:CV88"/>
    <mergeCell ref="CW87:CW88"/>
    <mergeCell ref="CX87:CX88"/>
    <mergeCell ref="CY87:CY88"/>
    <mergeCell ref="CZ87:CZ88"/>
    <mergeCell ref="DA87:DA88"/>
    <mergeCell ref="DB87:DB88"/>
    <mergeCell ref="DC87:DC88"/>
    <mergeCell ref="DD87:DD88"/>
    <mergeCell ref="DE87:DE88"/>
    <mergeCell ref="DF87:DF88"/>
    <mergeCell ref="DH87:DH88"/>
    <mergeCell ref="DI87:DI88"/>
    <mergeCell ref="DJ87:DJ88"/>
    <mergeCell ref="DK87:DK88"/>
    <mergeCell ref="DL87:DL88"/>
    <mergeCell ref="DM87:DM88"/>
    <mergeCell ref="DN87:DN88"/>
    <mergeCell ref="DO87:DO88"/>
    <mergeCell ref="DP87:DP88"/>
    <mergeCell ref="DQ87:DQ88"/>
    <mergeCell ref="DR87:DR88"/>
    <mergeCell ref="DS87:DS88"/>
    <mergeCell ref="DU87:DU88"/>
    <mergeCell ref="DV87:DV88"/>
    <mergeCell ref="DW87:DW88"/>
    <mergeCell ref="DX87:DX88"/>
    <mergeCell ref="DY87:DY88"/>
    <mergeCell ref="DZ87:DZ88"/>
    <mergeCell ref="EA87:EA88"/>
    <mergeCell ref="EB87:EB88"/>
    <mergeCell ref="EC87:EC88"/>
    <mergeCell ref="ED87:ED88"/>
    <mergeCell ref="EE87:EE88"/>
    <mergeCell ref="EF87:EF88"/>
    <mergeCell ref="EH87:EH88"/>
    <mergeCell ref="EI87:EI88"/>
    <mergeCell ref="EJ87:EJ88"/>
    <mergeCell ref="EK87:EK88"/>
    <mergeCell ref="EL87:EL88"/>
    <mergeCell ref="EM87:EM88"/>
    <mergeCell ref="EN87:EN88"/>
    <mergeCell ref="EO87:EO88"/>
    <mergeCell ref="EP87:EP88"/>
    <mergeCell ref="EQ87:EQ88"/>
    <mergeCell ref="ER87:ER88"/>
    <mergeCell ref="ES87:ES88"/>
    <mergeCell ref="EE94:EE95"/>
    <mergeCell ref="EF94:EF95"/>
    <mergeCell ref="EH94:EH95"/>
    <mergeCell ref="EI94:EI95"/>
    <mergeCell ref="EJ94:EJ95"/>
    <mergeCell ref="EK94:EK95"/>
    <mergeCell ref="EL94:EL95"/>
    <mergeCell ref="EM94:EM95"/>
    <mergeCell ref="EN94:EN95"/>
    <mergeCell ref="EO94:EO95"/>
    <mergeCell ref="EP94:EP95"/>
    <mergeCell ref="EQ94:EQ95"/>
    <mergeCell ref="ER94:ER95"/>
    <mergeCell ref="ES94:ES95"/>
    <mergeCell ref="CL94:CL95"/>
    <mergeCell ref="CM94:CM95"/>
    <mergeCell ref="CN94:CN95"/>
    <mergeCell ref="CO94:CO95"/>
    <mergeCell ref="CP94:CP95"/>
    <mergeCell ref="CQ94:CQ95"/>
    <mergeCell ref="CR94:CR95"/>
    <mergeCell ref="CS94:CS95"/>
    <mergeCell ref="CU94:CU95"/>
    <mergeCell ref="CV94:CV95"/>
    <mergeCell ref="CW94:CW95"/>
    <mergeCell ref="CX94:CX95"/>
    <mergeCell ref="CY94:CY95"/>
    <mergeCell ref="CZ94:CZ95"/>
    <mergeCell ref="DA94:DA95"/>
    <mergeCell ref="DB94:DB95"/>
    <mergeCell ref="DC94:DC95"/>
    <mergeCell ref="DD94:DD95"/>
    <mergeCell ref="DE94:DE95"/>
    <mergeCell ref="DF94:DF95"/>
    <mergeCell ref="DH94:DH95"/>
    <mergeCell ref="DI94:DI95"/>
    <mergeCell ref="DJ94:DJ95"/>
    <mergeCell ref="DK94:DK95"/>
    <mergeCell ref="DL94:DL95"/>
    <mergeCell ref="DM94:DM95"/>
    <mergeCell ref="DN94:DN95"/>
    <mergeCell ref="DO94:DO95"/>
    <mergeCell ref="DP94:DP95"/>
    <mergeCell ref="DQ94:DQ95"/>
    <mergeCell ref="DR94:DR95"/>
    <mergeCell ref="DS94:DS95"/>
    <mergeCell ref="DU94:DU95"/>
    <mergeCell ref="DV94:DV95"/>
    <mergeCell ref="DW94:DW95"/>
    <mergeCell ref="DX94:DX95"/>
    <mergeCell ref="DY94:DY95"/>
    <mergeCell ref="DZ94:DZ95"/>
    <mergeCell ref="EA94:EA95"/>
    <mergeCell ref="EB94:EB95"/>
    <mergeCell ref="EC94:EC95"/>
    <mergeCell ref="ED94:ED95"/>
    <mergeCell ref="EU94:EU95"/>
    <mergeCell ref="EV94:EV95"/>
    <mergeCell ref="AW100:AW101"/>
    <mergeCell ref="AX100:AX101"/>
    <mergeCell ref="AO100:AO101"/>
    <mergeCell ref="AP100:AP101"/>
    <mergeCell ref="AQ100:AQ101"/>
    <mergeCell ref="AR100:AR101"/>
    <mergeCell ref="AS100:AS101"/>
    <mergeCell ref="AU100:AU101"/>
    <mergeCell ref="AV100:AV101"/>
    <mergeCell ref="M98:M99"/>
    <mergeCell ref="N98:N99"/>
    <mergeCell ref="O98:O99"/>
    <mergeCell ref="P98:P99"/>
    <mergeCell ref="Q98:Q99"/>
    <mergeCell ref="R98:R99"/>
    <mergeCell ref="U98:U99"/>
    <mergeCell ref="V98:V99"/>
    <mergeCell ref="W98:W99"/>
    <mergeCell ref="X98:X99"/>
    <mergeCell ref="Y98:Y99"/>
    <mergeCell ref="Z98:Z99"/>
    <mergeCell ref="AA98:AA99"/>
    <mergeCell ref="AB98:AB99"/>
    <mergeCell ref="AZ98:AZ99"/>
    <mergeCell ref="BA98:BA99"/>
    <mergeCell ref="BB98:BB99"/>
    <mergeCell ref="BC98:BC99"/>
    <mergeCell ref="BD98:BD99"/>
    <mergeCell ref="BE98:BE99"/>
    <mergeCell ref="BF98:BF99"/>
    <mergeCell ref="M100:M101"/>
    <mergeCell ref="N100:N101"/>
    <mergeCell ref="O100:O101"/>
    <mergeCell ref="P100:P101"/>
    <mergeCell ref="Q100:Q101"/>
    <mergeCell ref="R100:R101"/>
    <mergeCell ref="U100:U101"/>
    <mergeCell ref="AC98:AC99"/>
    <mergeCell ref="AD98:AD99"/>
    <mergeCell ref="AE98:AE99"/>
    <mergeCell ref="AF98:AF99"/>
    <mergeCell ref="AH98:AH99"/>
    <mergeCell ref="AI98:AI99"/>
    <mergeCell ref="AJ98:AJ99"/>
    <mergeCell ref="AK98:AK99"/>
    <mergeCell ref="AL98:AL99"/>
    <mergeCell ref="AM98:AM99"/>
    <mergeCell ref="AN98:AN99"/>
    <mergeCell ref="AO98:AO99"/>
    <mergeCell ref="AP98:AP99"/>
    <mergeCell ref="AQ98:AQ99"/>
    <mergeCell ref="AY100:AY101"/>
    <mergeCell ref="AZ100:AZ101"/>
    <mergeCell ref="BA100:BA101"/>
    <mergeCell ref="BB100:BB101"/>
    <mergeCell ref="BC100:BC101"/>
    <mergeCell ref="BD100:BD101"/>
    <mergeCell ref="BE100:BE101"/>
    <mergeCell ref="BF100:BF101"/>
    <mergeCell ref="AR98:AR99"/>
    <mergeCell ref="AS98:AS99"/>
    <mergeCell ref="AU98:AU99"/>
    <mergeCell ref="AV98:AV99"/>
    <mergeCell ref="AW98:AW99"/>
    <mergeCell ref="AX98:AX99"/>
    <mergeCell ref="AY98:AY99"/>
    <mergeCell ref="AR102:AR103"/>
    <mergeCell ref="AS102:AS103"/>
    <mergeCell ref="AU102:AU103"/>
    <mergeCell ref="AV102:AV103"/>
    <mergeCell ref="AW102:AW103"/>
    <mergeCell ref="AX102:AX103"/>
    <mergeCell ref="AY102:AY103"/>
    <mergeCell ref="AZ102:AZ103"/>
    <mergeCell ref="BA102:BA103"/>
    <mergeCell ref="BB102:BB103"/>
    <mergeCell ref="BC102:BC103"/>
    <mergeCell ref="BD102:BD103"/>
    <mergeCell ref="BE102:BE103"/>
    <mergeCell ref="BF102:BF103"/>
    <mergeCell ref="BH102:BH103"/>
    <mergeCell ref="BI102:BI103"/>
    <mergeCell ref="BJ102:BJ103"/>
    <mergeCell ref="BK102:BK103"/>
    <mergeCell ref="BL102:BL103"/>
    <mergeCell ref="BM102:BM103"/>
    <mergeCell ref="BN102:BN103"/>
    <mergeCell ref="BO102:BO103"/>
    <mergeCell ref="BP102:BP103"/>
    <mergeCell ref="BQ102:BQ103"/>
    <mergeCell ref="BR102:BR103"/>
    <mergeCell ref="BS102:BS103"/>
    <mergeCell ref="BU102:BU103"/>
    <mergeCell ref="BV102:BV103"/>
    <mergeCell ref="BW102:BW103"/>
    <mergeCell ref="BX102:BX103"/>
    <mergeCell ref="BY102:BY103"/>
    <mergeCell ref="BZ102:BZ103"/>
    <mergeCell ref="CA102:CA103"/>
    <mergeCell ref="CB102:CB103"/>
    <mergeCell ref="CC102:CC103"/>
    <mergeCell ref="CD102:CD103"/>
    <mergeCell ref="CE102:CE103"/>
    <mergeCell ref="CF102:CF103"/>
    <mergeCell ref="CH102:CH103"/>
    <mergeCell ref="CI102:CI103"/>
    <mergeCell ref="CJ102:CJ103"/>
    <mergeCell ref="CK102:CK103"/>
    <mergeCell ref="CL102:CL103"/>
    <mergeCell ref="CM102:CM103"/>
    <mergeCell ref="CN102:CN103"/>
    <mergeCell ref="CO102:CO103"/>
    <mergeCell ref="CP102:CP103"/>
    <mergeCell ref="CQ102:CQ103"/>
    <mergeCell ref="CR102:CR103"/>
    <mergeCell ref="FB102:FB103"/>
    <mergeCell ref="FC102:FC103"/>
    <mergeCell ref="FD102:FD103"/>
    <mergeCell ref="FE102:FE103"/>
    <mergeCell ref="FF102:FF103"/>
    <mergeCell ref="FH102:FH103"/>
    <mergeCell ref="FI102:FI103"/>
    <mergeCell ref="FQ102:FQ103"/>
    <mergeCell ref="FR102:FR103"/>
    <mergeCell ref="FS102:FS103"/>
    <mergeCell ref="FJ102:FJ103"/>
    <mergeCell ref="FK102:FK103"/>
    <mergeCell ref="FL102:FL103"/>
    <mergeCell ref="FM102:FM103"/>
    <mergeCell ref="FN102:FN103"/>
    <mergeCell ref="FO102:FO103"/>
    <mergeCell ref="FP102:FP103"/>
    <mergeCell ref="EU102:EU103"/>
    <mergeCell ref="EV102:EV103"/>
    <mergeCell ref="EW102:EW103"/>
    <mergeCell ref="EX102:EX103"/>
    <mergeCell ref="EY102:EY103"/>
    <mergeCell ref="EZ102:EZ103"/>
    <mergeCell ref="FA102:FA103"/>
    <mergeCell ref="EU104:EU105"/>
    <mergeCell ref="EV104:EV105"/>
    <mergeCell ref="EW104:EW105"/>
    <mergeCell ref="EX104:EX105"/>
    <mergeCell ref="EY104:EY105"/>
    <mergeCell ref="EZ104:EZ105"/>
    <mergeCell ref="FA104:FA105"/>
    <mergeCell ref="FB104:FB105"/>
    <mergeCell ref="FC104:FC105"/>
    <mergeCell ref="FD104:FD105"/>
    <mergeCell ref="FE104:FE105"/>
    <mergeCell ref="FF104:FF105"/>
    <mergeCell ref="FH104:FH105"/>
    <mergeCell ref="FI104:FI105"/>
    <mergeCell ref="FQ104:FQ105"/>
    <mergeCell ref="FR104:FR105"/>
    <mergeCell ref="FS104:FS105"/>
    <mergeCell ref="FJ104:FJ105"/>
    <mergeCell ref="FK104:FK105"/>
    <mergeCell ref="FL104:FL105"/>
    <mergeCell ref="FM104:FM105"/>
    <mergeCell ref="FN104:FN105"/>
    <mergeCell ref="FO104:FO105"/>
    <mergeCell ref="FP104:FP105"/>
    <mergeCell ref="CS102:CS103"/>
    <mergeCell ref="CU102:CU103"/>
    <mergeCell ref="CV102:CV103"/>
    <mergeCell ref="CW102:CW103"/>
    <mergeCell ref="CX102:CX103"/>
    <mergeCell ref="CY102:CY103"/>
    <mergeCell ref="CZ102:CZ103"/>
    <mergeCell ref="DA102:DA103"/>
    <mergeCell ref="DB102:DB103"/>
    <mergeCell ref="DC102:DC103"/>
    <mergeCell ref="DD102:DD103"/>
    <mergeCell ref="DE102:DE103"/>
    <mergeCell ref="DF102:DF103"/>
    <mergeCell ref="DH102:DH103"/>
    <mergeCell ref="DI102:DI103"/>
    <mergeCell ref="DJ102:DJ103"/>
    <mergeCell ref="DK102:DK103"/>
    <mergeCell ref="DL102:DL103"/>
    <mergeCell ref="DM102:DM103"/>
    <mergeCell ref="DN102:DN103"/>
    <mergeCell ref="DO102:DO103"/>
    <mergeCell ref="DP102:DP103"/>
    <mergeCell ref="DQ102:DQ103"/>
    <mergeCell ref="DR102:DR103"/>
    <mergeCell ref="DS102:DS103"/>
    <mergeCell ref="DU102:DU103"/>
    <mergeCell ref="DV102:DV103"/>
    <mergeCell ref="DW102:DW103"/>
    <mergeCell ref="DX102:DX103"/>
    <mergeCell ref="DY102:DY103"/>
    <mergeCell ref="DZ102:DZ103"/>
    <mergeCell ref="EA102:EA103"/>
    <mergeCell ref="EB102:EB103"/>
    <mergeCell ref="EC102:EC103"/>
    <mergeCell ref="ED102:ED103"/>
    <mergeCell ref="EE102:EE103"/>
    <mergeCell ref="EF102:EF103"/>
    <mergeCell ref="EH102:EH103"/>
    <mergeCell ref="EI102:EI103"/>
    <mergeCell ref="EJ102:EJ103"/>
    <mergeCell ref="EK102:EK103"/>
    <mergeCell ref="EL102:EL103"/>
    <mergeCell ref="EM102:EM103"/>
    <mergeCell ref="EN102:EN103"/>
    <mergeCell ref="EO102:EO103"/>
    <mergeCell ref="EP102:EP103"/>
    <mergeCell ref="EQ102:EQ103"/>
    <mergeCell ref="ER102:ER103"/>
    <mergeCell ref="ES102:ES103"/>
    <mergeCell ref="B102:B103"/>
    <mergeCell ref="C102:C103"/>
    <mergeCell ref="D102:D103"/>
    <mergeCell ref="E102:E103"/>
    <mergeCell ref="F102:H103"/>
    <mergeCell ref="I102:I103"/>
    <mergeCell ref="J102:J103"/>
    <mergeCell ref="B104:B105"/>
    <mergeCell ref="C104:C105"/>
    <mergeCell ref="D104:D105"/>
    <mergeCell ref="E104:E105"/>
    <mergeCell ref="F104:H105"/>
    <mergeCell ref="I104:I105"/>
    <mergeCell ref="J104:J105"/>
    <mergeCell ref="V104:V105"/>
    <mergeCell ref="W104:W105"/>
    <mergeCell ref="X104:X105"/>
    <mergeCell ref="Y104:Y105"/>
    <mergeCell ref="Z104:Z105"/>
    <mergeCell ref="AA104:AA105"/>
    <mergeCell ref="AB104:AB105"/>
    <mergeCell ref="AC104:AC105"/>
    <mergeCell ref="AD104:AD105"/>
    <mergeCell ref="AR104:AR105"/>
    <mergeCell ref="AS104:AS105"/>
    <mergeCell ref="AU104:AU105"/>
    <mergeCell ref="AV104:AV105"/>
    <mergeCell ref="AW104:AW105"/>
    <mergeCell ref="AX104:AX105"/>
    <mergeCell ref="AY104:AY105"/>
    <mergeCell ref="AZ104:AZ105"/>
    <mergeCell ref="BA104:BA105"/>
    <mergeCell ref="BB104:BB105"/>
    <mergeCell ref="BC104:BC105"/>
    <mergeCell ref="BD104:BD105"/>
    <mergeCell ref="BE104:BE105"/>
    <mergeCell ref="BF104:BF105"/>
    <mergeCell ref="BH104:BH105"/>
    <mergeCell ref="BI104:BI105"/>
    <mergeCell ref="BJ104:BJ105"/>
    <mergeCell ref="BK104:BK105"/>
    <mergeCell ref="BL104:BL105"/>
    <mergeCell ref="BM104:BM105"/>
    <mergeCell ref="BN104:BN105"/>
    <mergeCell ref="BO104:BO105"/>
    <mergeCell ref="BP104:BP105"/>
    <mergeCell ref="BQ104:BQ105"/>
    <mergeCell ref="BR104:BR105"/>
    <mergeCell ref="BS104:BS105"/>
    <mergeCell ref="BU104:BU105"/>
    <mergeCell ref="BV104:BV105"/>
    <mergeCell ref="BW104:BW105"/>
    <mergeCell ref="BX104:BX105"/>
    <mergeCell ref="BY104:BY105"/>
    <mergeCell ref="BZ104:BZ105"/>
    <mergeCell ref="CA104:CA105"/>
    <mergeCell ref="CB104:CB105"/>
    <mergeCell ref="CC104:CC105"/>
    <mergeCell ref="CD104:CD105"/>
    <mergeCell ref="CE104:CE105"/>
    <mergeCell ref="CF104:CF105"/>
    <mergeCell ref="CH104:CH105"/>
    <mergeCell ref="CI104:CI105"/>
    <mergeCell ref="AR108:AR109"/>
    <mergeCell ref="AS108:AS109"/>
    <mergeCell ref="AU108:AU109"/>
    <mergeCell ref="AV108:AV109"/>
    <mergeCell ref="AW108:AW109"/>
    <mergeCell ref="AX108:AX109"/>
    <mergeCell ref="AY108:AY109"/>
    <mergeCell ref="AZ108:AZ109"/>
    <mergeCell ref="BA108:BA109"/>
    <mergeCell ref="BB108:BB109"/>
    <mergeCell ref="BC108:BC109"/>
    <mergeCell ref="BD108:BD109"/>
    <mergeCell ref="BE108:BE109"/>
    <mergeCell ref="BF108:BF109"/>
    <mergeCell ref="BH108:BH109"/>
    <mergeCell ref="BI108:BI109"/>
    <mergeCell ref="BJ108:BJ109"/>
    <mergeCell ref="BK108:BK109"/>
    <mergeCell ref="BL108:BL109"/>
    <mergeCell ref="BM108:BM109"/>
    <mergeCell ref="BN108:BN109"/>
    <mergeCell ref="BO108:BO109"/>
    <mergeCell ref="BP108:BP109"/>
    <mergeCell ref="BQ108:BQ109"/>
    <mergeCell ref="BR108:BR109"/>
    <mergeCell ref="BS108:BS109"/>
    <mergeCell ref="BU108:BU109"/>
    <mergeCell ref="BV108:BV109"/>
    <mergeCell ref="BW108:BW109"/>
    <mergeCell ref="BX108:BX109"/>
    <mergeCell ref="BY108:BY109"/>
    <mergeCell ref="BZ108:BZ109"/>
    <mergeCell ref="CA108:CA109"/>
    <mergeCell ref="CB108:CB109"/>
    <mergeCell ref="CC108:CC109"/>
    <mergeCell ref="CD108:CD109"/>
    <mergeCell ref="CE108:CE109"/>
    <mergeCell ref="CF108:CF109"/>
    <mergeCell ref="CH108:CH109"/>
    <mergeCell ref="CI108:CI109"/>
    <mergeCell ref="CJ108:CJ109"/>
    <mergeCell ref="CK108:CK109"/>
    <mergeCell ref="CL108:CL109"/>
    <mergeCell ref="CM108:CM109"/>
    <mergeCell ref="CN108:CN109"/>
    <mergeCell ref="CO108:CO109"/>
    <mergeCell ref="CP108:CP109"/>
    <mergeCell ref="CQ108:CQ109"/>
    <mergeCell ref="CR108:CR109"/>
    <mergeCell ref="CS108:CS109"/>
    <mergeCell ref="CU108:CU109"/>
    <mergeCell ref="CV108:CV109"/>
    <mergeCell ref="CW108:CW109"/>
    <mergeCell ref="CX108:CX109"/>
    <mergeCell ref="CY108:CY109"/>
    <mergeCell ref="CZ108:CZ109"/>
    <mergeCell ref="DA108:DA109"/>
    <mergeCell ref="DB108:DB109"/>
    <mergeCell ref="DC108:DC109"/>
    <mergeCell ref="DD108:DD109"/>
    <mergeCell ref="DE108:DE109"/>
    <mergeCell ref="DF108:DF109"/>
    <mergeCell ref="DH108:DH109"/>
    <mergeCell ref="DI108:DI109"/>
    <mergeCell ref="DJ108:DJ109"/>
    <mergeCell ref="DK108:DK109"/>
    <mergeCell ref="DL108:DL109"/>
    <mergeCell ref="DM108:DM109"/>
    <mergeCell ref="DN108:DN109"/>
    <mergeCell ref="DO108:DO109"/>
    <mergeCell ref="DP108:DP109"/>
    <mergeCell ref="DQ108:DQ109"/>
    <mergeCell ref="DR108:DR109"/>
    <mergeCell ref="DS108:DS109"/>
    <mergeCell ref="DU108:DU109"/>
    <mergeCell ref="DV108:DV109"/>
    <mergeCell ref="DW108:DW109"/>
    <mergeCell ref="DX108:DX109"/>
    <mergeCell ref="DY108:DY109"/>
    <mergeCell ref="DZ108:DZ109"/>
    <mergeCell ref="EA108:EA109"/>
    <mergeCell ref="EB108:EB109"/>
    <mergeCell ref="EC108:EC109"/>
    <mergeCell ref="ED108:ED109"/>
    <mergeCell ref="EE108:EE109"/>
    <mergeCell ref="EF108:EF109"/>
    <mergeCell ref="EH108:EH109"/>
    <mergeCell ref="EI108:EI109"/>
    <mergeCell ref="EJ108:EJ109"/>
    <mergeCell ref="EK108:EK109"/>
    <mergeCell ref="EL108:EL109"/>
    <mergeCell ref="EM108:EM109"/>
    <mergeCell ref="EN108:EN109"/>
    <mergeCell ref="EO108:EO109"/>
    <mergeCell ref="EP108:EP109"/>
    <mergeCell ref="EQ108:EQ109"/>
    <mergeCell ref="ER108:ER109"/>
    <mergeCell ref="ES108:ES109"/>
    <mergeCell ref="AM100:AM101"/>
    <mergeCell ref="AN100:AN101"/>
    <mergeCell ref="AE100:AE101"/>
    <mergeCell ref="AF100:AF101"/>
    <mergeCell ref="AH100:AH101"/>
    <mergeCell ref="AI100:AI101"/>
    <mergeCell ref="AJ100:AJ101"/>
    <mergeCell ref="AK100:AK101"/>
    <mergeCell ref="AL100:AL101"/>
    <mergeCell ref="M102:M103"/>
    <mergeCell ref="N102:N103"/>
    <mergeCell ref="O102:O103"/>
    <mergeCell ref="P102:P103"/>
    <mergeCell ref="Q102:Q103"/>
    <mergeCell ref="R102:R103"/>
    <mergeCell ref="U102:U103"/>
    <mergeCell ref="M104:M105"/>
    <mergeCell ref="N104:N105"/>
    <mergeCell ref="O104:O105"/>
    <mergeCell ref="P104:P105"/>
    <mergeCell ref="Q104:Q105"/>
    <mergeCell ref="R104:R105"/>
    <mergeCell ref="U104:U105"/>
    <mergeCell ref="AE106:AE107"/>
    <mergeCell ref="AF106:AF107"/>
    <mergeCell ref="X106:X107"/>
    <mergeCell ref="Y106:Y107"/>
    <mergeCell ref="Z106:Z107"/>
    <mergeCell ref="AA106:AA107"/>
    <mergeCell ref="AB106:AB107"/>
    <mergeCell ref="AC106:AC107"/>
    <mergeCell ref="AD106:AD107"/>
    <mergeCell ref="AH106:AH107"/>
    <mergeCell ref="AI106:AI107"/>
    <mergeCell ref="AJ106:AJ107"/>
    <mergeCell ref="AK106:AK107"/>
    <mergeCell ref="AL106:AL107"/>
    <mergeCell ref="AM106:AM107"/>
    <mergeCell ref="AN106:AN107"/>
    <mergeCell ref="AO106:AO107"/>
    <mergeCell ref="AP106:AP107"/>
    <mergeCell ref="AR106:AR107"/>
    <mergeCell ref="AS106:AS107"/>
    <mergeCell ref="AU106:AU107"/>
    <mergeCell ref="AV106:AV107"/>
    <mergeCell ref="AW106:AW107"/>
    <mergeCell ref="AX106:AX107"/>
    <mergeCell ref="AY106:AY107"/>
    <mergeCell ref="AZ106:AZ107"/>
    <mergeCell ref="BA106:BA107"/>
    <mergeCell ref="BB106:BB107"/>
    <mergeCell ref="BC106:BC107"/>
    <mergeCell ref="BD106:BD107"/>
    <mergeCell ref="BE106:BE107"/>
    <mergeCell ref="BF106:BF107"/>
    <mergeCell ref="BH106:BH107"/>
    <mergeCell ref="BI106:BI107"/>
    <mergeCell ref="BJ106:BJ107"/>
    <mergeCell ref="BK106:BK107"/>
    <mergeCell ref="BL106:BL107"/>
    <mergeCell ref="BM106:BM107"/>
    <mergeCell ref="BN106:BN107"/>
    <mergeCell ref="BO106:BO107"/>
    <mergeCell ref="BP106:BP107"/>
    <mergeCell ref="BQ106:BQ107"/>
    <mergeCell ref="BR106:BR107"/>
    <mergeCell ref="BS106:BS107"/>
    <mergeCell ref="BU106:BU107"/>
    <mergeCell ref="BV106:BV107"/>
    <mergeCell ref="BW106:BW107"/>
    <mergeCell ref="BX106:BX107"/>
    <mergeCell ref="BY106:BY107"/>
    <mergeCell ref="BZ106:BZ107"/>
    <mergeCell ref="CA106:CA107"/>
    <mergeCell ref="CB106:CB107"/>
    <mergeCell ref="CC106:CC107"/>
    <mergeCell ref="CD106:CD107"/>
    <mergeCell ref="CE106:CE107"/>
    <mergeCell ref="CF106:CF107"/>
    <mergeCell ref="CH106:CH107"/>
    <mergeCell ref="CI106:CI107"/>
    <mergeCell ref="EK106:EK107"/>
    <mergeCell ref="EL106:EL107"/>
    <mergeCell ref="EM106:EM107"/>
    <mergeCell ref="EN106:EN107"/>
    <mergeCell ref="EO106:EO107"/>
    <mergeCell ref="EP106:EP107"/>
    <mergeCell ref="EQ106:EQ107"/>
    <mergeCell ref="ER106:ER107"/>
    <mergeCell ref="ES106:ES107"/>
    <mergeCell ref="EU106:EU107"/>
    <mergeCell ref="EV106:EV107"/>
    <mergeCell ref="EW106:EW107"/>
    <mergeCell ref="EX106:EX107"/>
    <mergeCell ref="EY106:EY107"/>
    <mergeCell ref="EZ106:EZ107"/>
    <mergeCell ref="FA106:FA107"/>
    <mergeCell ref="FB106:FB107"/>
    <mergeCell ref="FC106:FC107"/>
    <mergeCell ref="FD106:FD107"/>
    <mergeCell ref="FE106:FE107"/>
    <mergeCell ref="FF106:FF107"/>
    <mergeCell ref="FO106:FO107"/>
    <mergeCell ref="FP106:FP107"/>
    <mergeCell ref="FQ106:FQ107"/>
    <mergeCell ref="FR106:FR107"/>
    <mergeCell ref="FS106:FS107"/>
    <mergeCell ref="FH106:FH107"/>
    <mergeCell ref="FI106:FI107"/>
    <mergeCell ref="FJ106:FJ107"/>
    <mergeCell ref="FK106:FK107"/>
    <mergeCell ref="FL106:FL107"/>
    <mergeCell ref="FM106:FM107"/>
    <mergeCell ref="FN106:FN107"/>
    <mergeCell ref="CJ106:CJ107"/>
    <mergeCell ref="CK106:CK107"/>
    <mergeCell ref="CL106:CL107"/>
    <mergeCell ref="CM106:CM107"/>
    <mergeCell ref="CN106:CN107"/>
    <mergeCell ref="CO106:CO107"/>
    <mergeCell ref="CP106:CP107"/>
    <mergeCell ref="CQ106:CQ107"/>
    <mergeCell ref="CR106:CR107"/>
    <mergeCell ref="CS106:CS107"/>
    <mergeCell ref="CU106:CU107"/>
    <mergeCell ref="CV106:CV107"/>
    <mergeCell ref="CW106:CW107"/>
    <mergeCell ref="CX106:CX107"/>
    <mergeCell ref="CY106:CY107"/>
    <mergeCell ref="CZ106:CZ107"/>
    <mergeCell ref="DA106:DA107"/>
    <mergeCell ref="DB106:DB107"/>
    <mergeCell ref="DC106:DC107"/>
    <mergeCell ref="DD106:DD107"/>
    <mergeCell ref="DE106:DE107"/>
    <mergeCell ref="DF106:DF107"/>
    <mergeCell ref="DH106:DH107"/>
    <mergeCell ref="DI106:DI107"/>
    <mergeCell ref="DJ106:DJ107"/>
    <mergeCell ref="DK106:DK107"/>
    <mergeCell ref="DL106:DL107"/>
    <mergeCell ref="DM106:DM107"/>
    <mergeCell ref="DN106:DN107"/>
    <mergeCell ref="DO106:DO107"/>
    <mergeCell ref="DP106:DP107"/>
    <mergeCell ref="DQ106:DQ107"/>
    <mergeCell ref="DR106:DR107"/>
    <mergeCell ref="DS106:DS107"/>
    <mergeCell ref="DU106:DU107"/>
    <mergeCell ref="DV106:DV107"/>
    <mergeCell ref="DW106:DW107"/>
    <mergeCell ref="DX106:DX107"/>
    <mergeCell ref="DY106:DY107"/>
    <mergeCell ref="DZ106:DZ107"/>
    <mergeCell ref="EA106:EA107"/>
    <mergeCell ref="EB106:EB107"/>
    <mergeCell ref="EC106:EC107"/>
    <mergeCell ref="ED106:ED107"/>
    <mergeCell ref="EE106:EE107"/>
    <mergeCell ref="EF106:EF107"/>
    <mergeCell ref="EH106:EH107"/>
    <mergeCell ref="EI106:EI107"/>
    <mergeCell ref="EJ106:EJ107"/>
    <mergeCell ref="EU108:EU109"/>
    <mergeCell ref="EV108:EV109"/>
    <mergeCell ref="EW108:EW109"/>
    <mergeCell ref="EX108:EX109"/>
    <mergeCell ref="EY108:EY109"/>
    <mergeCell ref="EZ108:EZ109"/>
    <mergeCell ref="FA108:FA109"/>
    <mergeCell ref="FB108:FB109"/>
    <mergeCell ref="FC108:FC109"/>
    <mergeCell ref="FD108:FD109"/>
    <mergeCell ref="FE108:FE109"/>
    <mergeCell ref="FF108:FF109"/>
    <mergeCell ref="FH108:FH109"/>
    <mergeCell ref="FI108:FI109"/>
    <mergeCell ref="FQ108:FQ109"/>
    <mergeCell ref="FR108:FR109"/>
    <mergeCell ref="FS108:FS109"/>
    <mergeCell ref="FJ108:FJ109"/>
    <mergeCell ref="FK108:FK109"/>
    <mergeCell ref="FL108:FL109"/>
    <mergeCell ref="FM108:FM109"/>
    <mergeCell ref="FN108:FN109"/>
    <mergeCell ref="FO108:FO109"/>
    <mergeCell ref="FP108:FP109"/>
    <mergeCell ref="ER96:ER97"/>
    <mergeCell ref="ES96:ES97"/>
    <mergeCell ref="EK96:EK97"/>
    <mergeCell ref="EL96:EL97"/>
    <mergeCell ref="EM96:EM97"/>
    <mergeCell ref="EN96:EN97"/>
    <mergeCell ref="EO96:EO97"/>
    <mergeCell ref="EP96:EP97"/>
    <mergeCell ref="EQ96:EQ97"/>
    <mergeCell ref="CJ96:CJ97"/>
    <mergeCell ref="CK96:CK97"/>
    <mergeCell ref="CL96:CL97"/>
    <mergeCell ref="CM96:CM97"/>
    <mergeCell ref="CN96:CN97"/>
    <mergeCell ref="CO96:CO97"/>
    <mergeCell ref="CP96:CP97"/>
    <mergeCell ref="CQ96:CQ97"/>
    <mergeCell ref="CR96:CR97"/>
    <mergeCell ref="CS96:CS97"/>
    <mergeCell ref="CU96:CU97"/>
    <mergeCell ref="CV96:CV97"/>
    <mergeCell ref="CW96:CW97"/>
    <mergeCell ref="CX96:CX97"/>
    <mergeCell ref="CY96:CY97"/>
    <mergeCell ref="CZ96:CZ97"/>
    <mergeCell ref="DA96:DA97"/>
    <mergeCell ref="DB96:DB97"/>
    <mergeCell ref="DC96:DC97"/>
    <mergeCell ref="DD96:DD97"/>
    <mergeCell ref="DE96:DE97"/>
    <mergeCell ref="DF96:DF97"/>
    <mergeCell ref="DH96:DH97"/>
    <mergeCell ref="DI96:DI97"/>
    <mergeCell ref="DJ96:DJ97"/>
    <mergeCell ref="DK96:DK97"/>
    <mergeCell ref="DL96:DL97"/>
    <mergeCell ref="DM96:DM97"/>
    <mergeCell ref="DN96:DN97"/>
    <mergeCell ref="DO96:DO97"/>
    <mergeCell ref="DP96:DP97"/>
    <mergeCell ref="DQ96:DQ97"/>
    <mergeCell ref="DR96:DR97"/>
    <mergeCell ref="DS96:DS97"/>
    <mergeCell ref="DU96:DU97"/>
    <mergeCell ref="DV96:DV97"/>
    <mergeCell ref="DW96:DW97"/>
    <mergeCell ref="DX96:DX97"/>
    <mergeCell ref="DY96:DY97"/>
    <mergeCell ref="DZ96:DZ97"/>
    <mergeCell ref="EA96:EA97"/>
    <mergeCell ref="EB96:EB97"/>
    <mergeCell ref="EC96:EC97"/>
    <mergeCell ref="ED96:ED97"/>
    <mergeCell ref="EE96:EE97"/>
    <mergeCell ref="EF96:EF97"/>
    <mergeCell ref="EH96:EH97"/>
    <mergeCell ref="EI96:EI97"/>
    <mergeCell ref="EJ96:EJ97"/>
    <mergeCell ref="FD94:FD95"/>
    <mergeCell ref="FE94:FE95"/>
    <mergeCell ref="FF94:FF95"/>
    <mergeCell ref="FH94:FH95"/>
    <mergeCell ref="FI94:FI95"/>
    <mergeCell ref="FJ94:FJ95"/>
    <mergeCell ref="FK94:FK95"/>
    <mergeCell ref="EW94:EW95"/>
    <mergeCell ref="EX94:EX95"/>
    <mergeCell ref="EY94:EY95"/>
    <mergeCell ref="EZ94:EZ95"/>
    <mergeCell ref="FA94:FA95"/>
    <mergeCell ref="FB94:FB95"/>
    <mergeCell ref="FC94:FC95"/>
    <mergeCell ref="FM94:FM95"/>
    <mergeCell ref="FN94:FN95"/>
    <mergeCell ref="FO94:FO95"/>
    <mergeCell ref="FP94:FP95"/>
    <mergeCell ref="FQ94:FQ95"/>
    <mergeCell ref="FR94:FR95"/>
    <mergeCell ref="FS94:FS95"/>
    <mergeCell ref="FL94:FL95"/>
    <mergeCell ref="FL96:FL97"/>
    <mergeCell ref="FM96:FM97"/>
    <mergeCell ref="FN96:FN97"/>
    <mergeCell ref="FO96:FO97"/>
    <mergeCell ref="FP96:FP97"/>
    <mergeCell ref="FQ96:FQ97"/>
    <mergeCell ref="DR92:DR93"/>
    <mergeCell ref="DS92:DS93"/>
    <mergeCell ref="DU92:DV92"/>
    <mergeCell ref="DW92:DX92"/>
    <mergeCell ref="DY92:DZ92"/>
    <mergeCell ref="EA92:EB92"/>
    <mergeCell ref="EC92:ED92"/>
    <mergeCell ref="EE92:EE93"/>
    <mergeCell ref="EF92:EF93"/>
    <mergeCell ref="EH92:EI92"/>
    <mergeCell ref="EJ92:EK92"/>
    <mergeCell ref="EL92:EM92"/>
    <mergeCell ref="EN92:EO92"/>
    <mergeCell ref="EP92:EQ92"/>
    <mergeCell ref="FR92:FR93"/>
    <mergeCell ref="FS92:FS93"/>
    <mergeCell ref="FE92:FE93"/>
    <mergeCell ref="FF92:FF93"/>
    <mergeCell ref="FH92:FI92"/>
    <mergeCell ref="FJ92:FK92"/>
    <mergeCell ref="FL92:FM92"/>
    <mergeCell ref="FN92:FO92"/>
    <mergeCell ref="FP92:FQ92"/>
    <mergeCell ref="ER92:ER93"/>
    <mergeCell ref="ES92:ES93"/>
    <mergeCell ref="EU92:EV92"/>
    <mergeCell ref="EW92:EX92"/>
    <mergeCell ref="EY92:EZ92"/>
    <mergeCell ref="FA92:FB92"/>
    <mergeCell ref="FC92:FD92"/>
    <mergeCell ref="EU96:EU97"/>
    <mergeCell ref="EV96:EV97"/>
    <mergeCell ref="EW96:EW97"/>
    <mergeCell ref="EX96:EX97"/>
    <mergeCell ref="EY96:EY97"/>
    <mergeCell ref="EZ96:EZ97"/>
    <mergeCell ref="FA96:FA97"/>
    <mergeCell ref="FR96:FR97"/>
    <mergeCell ref="FS96:FS97"/>
    <mergeCell ref="M81:M82"/>
    <mergeCell ref="N81:N82"/>
    <mergeCell ref="O81:O82"/>
    <mergeCell ref="P81:P82"/>
    <mergeCell ref="Q81:Q82"/>
    <mergeCell ref="R81:R82"/>
    <mergeCell ref="U81:U82"/>
    <mergeCell ref="V81:V82"/>
    <mergeCell ref="W81:W82"/>
    <mergeCell ref="X81:X82"/>
    <mergeCell ref="Y81:Y82"/>
    <mergeCell ref="Z81:Z82"/>
    <mergeCell ref="AA81:AA82"/>
    <mergeCell ref="AB81:AB82"/>
    <mergeCell ref="M83:M84"/>
    <mergeCell ref="N83:N84"/>
    <mergeCell ref="O83:O84"/>
    <mergeCell ref="P83:P84"/>
    <mergeCell ref="Q83:Q84"/>
    <mergeCell ref="R83:R84"/>
    <mergeCell ref="U83:U84"/>
    <mergeCell ref="AO83:AO84"/>
    <mergeCell ref="AP83:AP84"/>
    <mergeCell ref="AQ83:AQ84"/>
    <mergeCell ref="AQ85:AQ86"/>
    <mergeCell ref="AK81:AK82"/>
    <mergeCell ref="AL81:AL82"/>
    <mergeCell ref="AM81:AM82"/>
    <mergeCell ref="AN81:AN82"/>
    <mergeCell ref="AO81:AO82"/>
    <mergeCell ref="AP81:AP82"/>
    <mergeCell ref="AQ81:AQ82"/>
    <mergeCell ref="B85:B86"/>
    <mergeCell ref="C85:C86"/>
    <mergeCell ref="D85:D86"/>
    <mergeCell ref="E85:E86"/>
    <mergeCell ref="F85:H86"/>
    <mergeCell ref="I85:I86"/>
    <mergeCell ref="J85:J86"/>
    <mergeCell ref="AC81:AC82"/>
    <mergeCell ref="AD81:AD82"/>
    <mergeCell ref="AE81:AE82"/>
    <mergeCell ref="AF81:AF82"/>
    <mergeCell ref="AH81:AH82"/>
    <mergeCell ref="AI81:AI82"/>
    <mergeCell ref="AJ81:AJ82"/>
    <mergeCell ref="DU90:EF90"/>
    <mergeCell ref="EH90:ES90"/>
    <mergeCell ref="EU90:FF90"/>
    <mergeCell ref="FH90:FS90"/>
    <mergeCell ref="AH90:AS90"/>
    <mergeCell ref="AU90:BF90"/>
    <mergeCell ref="BH90:BS90"/>
    <mergeCell ref="BU90:CF90"/>
    <mergeCell ref="CH90:CS90"/>
    <mergeCell ref="CU90:DF90"/>
    <mergeCell ref="DH90:DS90"/>
    <mergeCell ref="AE92:AE93"/>
    <mergeCell ref="AF92:AF93"/>
    <mergeCell ref="AH92:AI92"/>
    <mergeCell ref="AJ92:AK92"/>
    <mergeCell ref="AL92:AM92"/>
    <mergeCell ref="AN92:AO92"/>
    <mergeCell ref="AP92:AQ92"/>
    <mergeCell ref="AR92:AR93"/>
    <mergeCell ref="AS92:AS93"/>
    <mergeCell ref="AU92:AV92"/>
    <mergeCell ref="AW92:AX92"/>
    <mergeCell ref="AY92:AZ92"/>
    <mergeCell ref="BA92:BB92"/>
    <mergeCell ref="BC92:BD92"/>
    <mergeCell ref="BE92:BE93"/>
    <mergeCell ref="BF92:BF93"/>
    <mergeCell ref="BH92:BI92"/>
    <mergeCell ref="BJ92:BK92"/>
    <mergeCell ref="BL92:BM92"/>
    <mergeCell ref="BN92:BO92"/>
    <mergeCell ref="BP92:BQ92"/>
    <mergeCell ref="BR92:BR93"/>
    <mergeCell ref="BS92:BS93"/>
    <mergeCell ref="BU92:BV92"/>
    <mergeCell ref="BW92:BX92"/>
    <mergeCell ref="BY92:BZ92"/>
    <mergeCell ref="CA92:CB92"/>
    <mergeCell ref="CC92:CD92"/>
    <mergeCell ref="CE92:CE93"/>
    <mergeCell ref="CF92:CF93"/>
    <mergeCell ref="CH92:CI92"/>
    <mergeCell ref="CJ92:CK92"/>
    <mergeCell ref="CL92:CM92"/>
    <mergeCell ref="CN92:CO92"/>
    <mergeCell ref="CP92:CQ92"/>
    <mergeCell ref="CR92:CR93"/>
    <mergeCell ref="CS92:CS93"/>
    <mergeCell ref="CU92:CV92"/>
    <mergeCell ref="CW92:CX92"/>
    <mergeCell ref="CY92:CZ92"/>
    <mergeCell ref="DA92:DB92"/>
    <mergeCell ref="DC92:DD92"/>
    <mergeCell ref="DE92:DE93"/>
    <mergeCell ref="DF92:DF93"/>
    <mergeCell ref="DH92:DI92"/>
    <mergeCell ref="DJ92:DK92"/>
    <mergeCell ref="DL92:DM92"/>
    <mergeCell ref="DN92:DO92"/>
    <mergeCell ref="DP92:DQ92"/>
    <mergeCell ref="AK94:AK95"/>
    <mergeCell ref="AL94:AL95"/>
    <mergeCell ref="AM94:AM95"/>
    <mergeCell ref="AN94:AN95"/>
    <mergeCell ref="AO94:AO95"/>
    <mergeCell ref="AP94:AP95"/>
    <mergeCell ref="AQ94:AQ95"/>
    <mergeCell ref="AR94:AR95"/>
    <mergeCell ref="AS94:AS95"/>
    <mergeCell ref="AU94:AU95"/>
    <mergeCell ref="AV94:AV95"/>
    <mergeCell ref="AW94:AW95"/>
    <mergeCell ref="AX94:AX95"/>
    <mergeCell ref="AY94:AY95"/>
    <mergeCell ref="AZ94:AZ95"/>
    <mergeCell ref="BA94:BA95"/>
    <mergeCell ref="BB94:BB95"/>
    <mergeCell ref="BC94:BC95"/>
    <mergeCell ref="BD94:BD95"/>
    <mergeCell ref="BE94:BE95"/>
    <mergeCell ref="BF94:BF95"/>
    <mergeCell ref="BH94:BH95"/>
    <mergeCell ref="BI94:BI95"/>
    <mergeCell ref="BJ94:BJ95"/>
    <mergeCell ref="BK94:BK95"/>
    <mergeCell ref="BL94:BL95"/>
    <mergeCell ref="BM94:BM95"/>
    <mergeCell ref="BN94:BN95"/>
    <mergeCell ref="BO94:BO95"/>
    <mergeCell ref="BP94:BP95"/>
    <mergeCell ref="BQ94:BQ95"/>
    <mergeCell ref="BR94:BR95"/>
    <mergeCell ref="BS94:BS95"/>
    <mergeCell ref="BU94:BU95"/>
    <mergeCell ref="BV94:BV95"/>
    <mergeCell ref="BW94:BW95"/>
    <mergeCell ref="BX94:BX95"/>
    <mergeCell ref="BY94:BY95"/>
    <mergeCell ref="BZ94:BZ95"/>
    <mergeCell ref="CA94:CA95"/>
    <mergeCell ref="CB94:CB95"/>
    <mergeCell ref="CC94:CC95"/>
    <mergeCell ref="CD94:CD95"/>
    <mergeCell ref="CE94:CE95"/>
    <mergeCell ref="CF94:CF95"/>
    <mergeCell ref="CH94:CH95"/>
    <mergeCell ref="CI94:CI95"/>
    <mergeCell ref="CJ94:CJ95"/>
    <mergeCell ref="CK94:CK95"/>
    <mergeCell ref="B94:B95"/>
    <mergeCell ref="C94:C95"/>
    <mergeCell ref="D94:D95"/>
    <mergeCell ref="E94:E95"/>
    <mergeCell ref="F94:H95"/>
    <mergeCell ref="I94:I95"/>
    <mergeCell ref="J94:J95"/>
    <mergeCell ref="B96:B97"/>
    <mergeCell ref="C96:C97"/>
    <mergeCell ref="D96:D97"/>
    <mergeCell ref="E96:E97"/>
    <mergeCell ref="F96:H97"/>
    <mergeCell ref="I96:I97"/>
    <mergeCell ref="J96:J97"/>
    <mergeCell ref="V96:V97"/>
    <mergeCell ref="W96:W97"/>
    <mergeCell ref="X96:X97"/>
    <mergeCell ref="Y96:Y97"/>
    <mergeCell ref="Z96:Z97"/>
    <mergeCell ref="AA96:AA97"/>
    <mergeCell ref="AB96:AB97"/>
    <mergeCell ref="AC96:AC97"/>
    <mergeCell ref="AD96:AD97"/>
    <mergeCell ref="AR96:AR97"/>
    <mergeCell ref="AS96:AS97"/>
    <mergeCell ref="AU96:AU97"/>
    <mergeCell ref="AV96:AV97"/>
    <mergeCell ref="AW96:AW97"/>
    <mergeCell ref="AX96:AX97"/>
    <mergeCell ref="AY96:AY97"/>
    <mergeCell ref="AZ96:AZ97"/>
    <mergeCell ref="BA96:BA97"/>
    <mergeCell ref="BB96:BB97"/>
    <mergeCell ref="BC96:BC97"/>
    <mergeCell ref="BD96:BD97"/>
    <mergeCell ref="BE96:BE97"/>
    <mergeCell ref="BF96:BF97"/>
    <mergeCell ref="BH96:BH97"/>
    <mergeCell ref="BI96:BI97"/>
    <mergeCell ref="BJ96:BJ97"/>
    <mergeCell ref="BK96:BK97"/>
    <mergeCell ref="BL96:BL97"/>
    <mergeCell ref="BM96:BM97"/>
    <mergeCell ref="BN96:BN97"/>
    <mergeCell ref="BO96:BO97"/>
    <mergeCell ref="BP96:BP97"/>
    <mergeCell ref="BQ96:BQ97"/>
    <mergeCell ref="BR96:BR97"/>
    <mergeCell ref="BS96:BS97"/>
    <mergeCell ref="BU96:BU97"/>
    <mergeCell ref="BV96:BV97"/>
    <mergeCell ref="BW96:BW97"/>
    <mergeCell ref="BX96:BX97"/>
    <mergeCell ref="BY96:BY97"/>
    <mergeCell ref="BZ96:BZ97"/>
    <mergeCell ref="CA96:CA97"/>
    <mergeCell ref="CB96:CB97"/>
    <mergeCell ref="CC96:CC97"/>
    <mergeCell ref="CD96:CD97"/>
    <mergeCell ref="CE96:CE97"/>
    <mergeCell ref="CF96:CF97"/>
    <mergeCell ref="CH96:CH97"/>
    <mergeCell ref="CI96:CI97"/>
    <mergeCell ref="FJ96:FJ97"/>
    <mergeCell ref="FK96:FK97"/>
    <mergeCell ref="FB96:FB97"/>
    <mergeCell ref="FC96:FC97"/>
    <mergeCell ref="FD96:FD97"/>
    <mergeCell ref="FE96:FE97"/>
    <mergeCell ref="FF96:FF97"/>
    <mergeCell ref="FH96:FH97"/>
    <mergeCell ref="FI96:FI97"/>
    <mergeCell ref="DP100:DP101"/>
    <mergeCell ref="DQ100:DQ101"/>
    <mergeCell ref="DI100:DI101"/>
    <mergeCell ref="DJ100:DJ101"/>
    <mergeCell ref="DK100:DK101"/>
    <mergeCell ref="DL100:DL101"/>
    <mergeCell ref="DM100:DM101"/>
    <mergeCell ref="DN100:DN101"/>
    <mergeCell ref="DO100:DO101"/>
    <mergeCell ref="BH100:BH101"/>
    <mergeCell ref="BI100:BI101"/>
    <mergeCell ref="BJ100:BJ101"/>
    <mergeCell ref="BK100:BK101"/>
    <mergeCell ref="BL100:BL101"/>
    <mergeCell ref="BM100:BM101"/>
    <mergeCell ref="BN100:BN101"/>
    <mergeCell ref="BO100:BO101"/>
    <mergeCell ref="BP100:BP101"/>
    <mergeCell ref="BQ100:BQ101"/>
    <mergeCell ref="BR100:BR101"/>
    <mergeCell ref="BS100:BS101"/>
    <mergeCell ref="BU100:BU101"/>
    <mergeCell ref="BV100:BV101"/>
    <mergeCell ref="BW100:BW101"/>
    <mergeCell ref="BX100:BX101"/>
    <mergeCell ref="BY100:BY101"/>
    <mergeCell ref="BZ100:BZ101"/>
    <mergeCell ref="CA100:CA101"/>
    <mergeCell ref="CB100:CB101"/>
    <mergeCell ref="CC100:CC101"/>
    <mergeCell ref="CD100:CD101"/>
    <mergeCell ref="CE100:CE101"/>
    <mergeCell ref="CF100:CF101"/>
    <mergeCell ref="CH100:CH101"/>
    <mergeCell ref="CI100:CI101"/>
    <mergeCell ref="CJ100:CJ101"/>
    <mergeCell ref="CK100:CK101"/>
    <mergeCell ref="CL100:CL101"/>
    <mergeCell ref="CM100:CM101"/>
    <mergeCell ref="CN100:CN101"/>
    <mergeCell ref="CO100:CO101"/>
    <mergeCell ref="CP100:CP101"/>
    <mergeCell ref="CQ100:CQ101"/>
    <mergeCell ref="CR100:CR101"/>
    <mergeCell ref="CS100:CS101"/>
    <mergeCell ref="CU100:CU101"/>
    <mergeCell ref="CV100:CV101"/>
    <mergeCell ref="CW100:CW101"/>
    <mergeCell ref="CX100:CX101"/>
    <mergeCell ref="CY100:CY101"/>
    <mergeCell ref="CZ100:CZ101"/>
    <mergeCell ref="DA100:DA101"/>
    <mergeCell ref="DB100:DB101"/>
    <mergeCell ref="DC100:DC101"/>
    <mergeCell ref="DD100:DD101"/>
    <mergeCell ref="DE100:DE101"/>
    <mergeCell ref="DF100:DF101"/>
    <mergeCell ref="DH100:DH101"/>
    <mergeCell ref="V85:V86"/>
    <mergeCell ref="W85:W86"/>
    <mergeCell ref="M85:M86"/>
    <mergeCell ref="N85:N86"/>
    <mergeCell ref="O85:O86"/>
    <mergeCell ref="P85:P86"/>
    <mergeCell ref="Q85:Q86"/>
    <mergeCell ref="R85:R86"/>
    <mergeCell ref="U85:U86"/>
    <mergeCell ref="M87:M88"/>
    <mergeCell ref="N87:N88"/>
    <mergeCell ref="O87:O88"/>
    <mergeCell ref="P87:P88"/>
    <mergeCell ref="Q87:Q88"/>
    <mergeCell ref="R87:R88"/>
    <mergeCell ref="U87:U88"/>
    <mergeCell ref="V87:V88"/>
    <mergeCell ref="W87:W88"/>
    <mergeCell ref="X87:X88"/>
    <mergeCell ref="Y87:Y88"/>
    <mergeCell ref="Z87:Z88"/>
    <mergeCell ref="AA87:AA88"/>
    <mergeCell ref="AB87:AB88"/>
    <mergeCell ref="U90:AF90"/>
    <mergeCell ref="AC87:AC88"/>
    <mergeCell ref="AD87:AD88"/>
    <mergeCell ref="AE87:AE88"/>
    <mergeCell ref="AF87:AF88"/>
    <mergeCell ref="AH87:AH88"/>
    <mergeCell ref="AI87:AI88"/>
    <mergeCell ref="AJ87:AJ88"/>
    <mergeCell ref="AK87:AK88"/>
    <mergeCell ref="AL87:AL88"/>
    <mergeCell ref="AM87:AM88"/>
    <mergeCell ref="AN87:AN88"/>
    <mergeCell ref="AO87:AO88"/>
    <mergeCell ref="AP87:AP88"/>
    <mergeCell ref="AQ87:AQ88"/>
    <mergeCell ref="K92:K93"/>
    <mergeCell ref="L92:L93"/>
    <mergeCell ref="U92:V92"/>
    <mergeCell ref="W92:X92"/>
    <mergeCell ref="Y92:Z92"/>
    <mergeCell ref="AA92:AB92"/>
    <mergeCell ref="AC92:AD92"/>
    <mergeCell ref="AM96:AM97"/>
    <mergeCell ref="AN96:AN97"/>
    <mergeCell ref="AO96:AO97"/>
    <mergeCell ref="AP96:AP97"/>
    <mergeCell ref="AQ96:AQ97"/>
    <mergeCell ref="AE96:AE97"/>
    <mergeCell ref="AF96:AF97"/>
    <mergeCell ref="AH96:AH97"/>
    <mergeCell ref="AI96:AI97"/>
    <mergeCell ref="AJ96:AJ97"/>
    <mergeCell ref="AK96:AK97"/>
    <mergeCell ref="AL96:AL97"/>
    <mergeCell ref="C87:C88"/>
    <mergeCell ref="D87:D88"/>
    <mergeCell ref="E87:E88"/>
    <mergeCell ref="F87:H88"/>
    <mergeCell ref="I87:I88"/>
    <mergeCell ref="J87:J88"/>
    <mergeCell ref="B90:R90"/>
    <mergeCell ref="M92:P93"/>
    <mergeCell ref="Q92:Q93"/>
    <mergeCell ref="R92:R93"/>
    <mergeCell ref="M94:M95"/>
    <mergeCell ref="N94:N95"/>
    <mergeCell ref="O94:O95"/>
    <mergeCell ref="P94:P95"/>
    <mergeCell ref="Q94:Q95"/>
    <mergeCell ref="R94:R95"/>
    <mergeCell ref="U94:U95"/>
    <mergeCell ref="V94:V95"/>
    <mergeCell ref="W94:W95"/>
    <mergeCell ref="X94:X95"/>
    <mergeCell ref="Y94:Y95"/>
    <mergeCell ref="Z94:Z95"/>
    <mergeCell ref="AA94:AA95"/>
    <mergeCell ref="AB94:AB95"/>
    <mergeCell ref="M96:M97"/>
    <mergeCell ref="N96:N97"/>
    <mergeCell ref="O96:O97"/>
    <mergeCell ref="P96:P97"/>
    <mergeCell ref="Q96:Q97"/>
    <mergeCell ref="R96:R97"/>
    <mergeCell ref="U96:U97"/>
    <mergeCell ref="AC94:AC95"/>
    <mergeCell ref="AD94:AD95"/>
    <mergeCell ref="AE94:AE95"/>
    <mergeCell ref="AF94:AF95"/>
    <mergeCell ref="AH94:AH95"/>
    <mergeCell ref="AI94:AI95"/>
    <mergeCell ref="AJ94:AJ95"/>
    <mergeCell ref="B87:B88"/>
    <mergeCell ref="B92:B93"/>
    <mergeCell ref="C92:C93"/>
    <mergeCell ref="D92:E93"/>
    <mergeCell ref="F92:H93"/>
    <mergeCell ref="I92:I93"/>
    <mergeCell ref="J92:J93"/>
    <mergeCell ref="FQ98:FQ99"/>
    <mergeCell ref="FR98:FR99"/>
    <mergeCell ref="FS98:FS99"/>
    <mergeCell ref="FJ98:FJ99"/>
    <mergeCell ref="FK98:FK99"/>
    <mergeCell ref="FL98:FL99"/>
    <mergeCell ref="FM98:FM99"/>
    <mergeCell ref="FN98:FN99"/>
    <mergeCell ref="FO98:FO99"/>
    <mergeCell ref="FP98:FP99"/>
    <mergeCell ref="B98:B99"/>
    <mergeCell ref="C98:C99"/>
    <mergeCell ref="D98:D99"/>
    <mergeCell ref="E98:E99"/>
    <mergeCell ref="F98:H99"/>
    <mergeCell ref="I98:I99"/>
    <mergeCell ref="J98:J99"/>
    <mergeCell ref="B100:B101"/>
    <mergeCell ref="C100:C101"/>
    <mergeCell ref="D100:D101"/>
    <mergeCell ref="E100:E101"/>
    <mergeCell ref="F100:H101"/>
    <mergeCell ref="I100:I101"/>
    <mergeCell ref="J100:J101"/>
    <mergeCell ref="BO98:BO99"/>
    <mergeCell ref="BP98:BP99"/>
    <mergeCell ref="BQ98:BQ99"/>
    <mergeCell ref="BR98:BR99"/>
    <mergeCell ref="BS98:BS99"/>
    <mergeCell ref="BU98:BU99"/>
    <mergeCell ref="BV98:BV99"/>
    <mergeCell ref="BW98:BW99"/>
    <mergeCell ref="BX98:BX99"/>
    <mergeCell ref="BY98:BY99"/>
    <mergeCell ref="BZ98:BZ99"/>
    <mergeCell ref="CA98:CA99"/>
    <mergeCell ref="CB98:CB99"/>
    <mergeCell ref="CC98:CC99"/>
    <mergeCell ref="CD98:CD99"/>
    <mergeCell ref="CE98:CE99"/>
    <mergeCell ref="CF98:CF99"/>
    <mergeCell ref="CH98:CH99"/>
    <mergeCell ref="CI98:CI99"/>
    <mergeCell ref="CJ98:CJ99"/>
    <mergeCell ref="CK98:CK99"/>
    <mergeCell ref="CL98:CL99"/>
    <mergeCell ref="CM98:CM99"/>
    <mergeCell ref="CN98:CN99"/>
    <mergeCell ref="CO98:CO99"/>
    <mergeCell ref="CP98:CP99"/>
    <mergeCell ref="CQ98:CQ99"/>
    <mergeCell ref="CR98:CR99"/>
    <mergeCell ref="CS98:CS99"/>
    <mergeCell ref="CU98:CU99"/>
    <mergeCell ref="CV98:CV99"/>
    <mergeCell ref="CW98:CW99"/>
    <mergeCell ref="CX98:CX99"/>
    <mergeCell ref="CY98:CY99"/>
    <mergeCell ref="CZ98:CZ99"/>
    <mergeCell ref="DA98:DA99"/>
    <mergeCell ref="DB98:DB99"/>
    <mergeCell ref="DC98:DC99"/>
    <mergeCell ref="DD98:DD99"/>
    <mergeCell ref="DE98:DE99"/>
    <mergeCell ref="DF98:DF99"/>
    <mergeCell ref="DH98:DH99"/>
    <mergeCell ref="BH98:BH99"/>
    <mergeCell ref="BI98:BI99"/>
    <mergeCell ref="BJ98:BJ99"/>
    <mergeCell ref="BK98:BK99"/>
    <mergeCell ref="BL98:BL99"/>
    <mergeCell ref="BM98:BM99"/>
    <mergeCell ref="BN98:BN99"/>
    <mergeCell ref="DR100:DR101"/>
    <mergeCell ref="DS100:DS101"/>
    <mergeCell ref="DU100:DU101"/>
    <mergeCell ref="DV100:DV101"/>
    <mergeCell ref="DW100:DW101"/>
    <mergeCell ref="DX100:DX101"/>
    <mergeCell ref="DY100:DY101"/>
    <mergeCell ref="DZ100:DZ101"/>
    <mergeCell ref="EA100:EA101"/>
    <mergeCell ref="EB100:EB101"/>
    <mergeCell ref="EC100:EC101"/>
    <mergeCell ref="ED100:ED101"/>
    <mergeCell ref="EE100:EE101"/>
    <mergeCell ref="EF100:EF101"/>
    <mergeCell ref="EH100:EH101"/>
    <mergeCell ref="EI100:EI101"/>
    <mergeCell ref="EJ100:EJ101"/>
    <mergeCell ref="EK100:EK101"/>
    <mergeCell ref="EL100:EL101"/>
    <mergeCell ref="EM100:EM101"/>
    <mergeCell ref="EN100:EN101"/>
    <mergeCell ref="EO100:EO101"/>
    <mergeCell ref="EP100:EP101"/>
    <mergeCell ref="EQ100:EQ101"/>
    <mergeCell ref="ER100:ER101"/>
    <mergeCell ref="ES100:ES101"/>
    <mergeCell ref="EU100:EU101"/>
    <mergeCell ref="EV100:EV101"/>
    <mergeCell ref="EW100:EW101"/>
    <mergeCell ref="EX100:EX101"/>
    <mergeCell ref="EY100:EY101"/>
    <mergeCell ref="EZ100:EZ101"/>
    <mergeCell ref="FA100:FA101"/>
    <mergeCell ref="FB100:FB101"/>
    <mergeCell ref="FC100:FC101"/>
    <mergeCell ref="FL100:FL101"/>
    <mergeCell ref="FM100:FM101"/>
    <mergeCell ref="FN100:FN101"/>
    <mergeCell ref="FO100:FO101"/>
    <mergeCell ref="FP100:FP101"/>
    <mergeCell ref="FQ100:FQ101"/>
    <mergeCell ref="FR100:FR101"/>
    <mergeCell ref="FS100:FS101"/>
    <mergeCell ref="FD100:FD101"/>
    <mergeCell ref="FE100:FE101"/>
    <mergeCell ref="FF100:FF101"/>
    <mergeCell ref="FH100:FH101"/>
    <mergeCell ref="FI100:FI101"/>
    <mergeCell ref="FJ100:FJ101"/>
    <mergeCell ref="FK100:FK101"/>
    <mergeCell ref="DI98:DI99"/>
    <mergeCell ref="DJ98:DJ99"/>
    <mergeCell ref="DK98:DK99"/>
    <mergeCell ref="DL98:DL99"/>
    <mergeCell ref="DM98:DM99"/>
    <mergeCell ref="DN98:DN99"/>
    <mergeCell ref="DO98:DO99"/>
    <mergeCell ref="DX98:DX99"/>
    <mergeCell ref="DY98:DY99"/>
    <mergeCell ref="DZ98:DZ99"/>
    <mergeCell ref="EA98:EA99"/>
    <mergeCell ref="EB98:EB99"/>
    <mergeCell ref="EC98:EC99"/>
    <mergeCell ref="ED98:ED99"/>
    <mergeCell ref="EE98:EE99"/>
    <mergeCell ref="EF98:EF99"/>
    <mergeCell ref="EH98:EH99"/>
    <mergeCell ref="EI98:EI99"/>
    <mergeCell ref="EJ98:EJ99"/>
    <mergeCell ref="EK98:EK99"/>
    <mergeCell ref="EL98:EL99"/>
    <mergeCell ref="EM98:EM99"/>
    <mergeCell ref="EN98:EN99"/>
    <mergeCell ref="EO98:EO99"/>
    <mergeCell ref="EP98:EP99"/>
    <mergeCell ref="EQ98:EQ99"/>
    <mergeCell ref="ER98:ER99"/>
    <mergeCell ref="ES98:ES99"/>
    <mergeCell ref="EU98:EU99"/>
    <mergeCell ref="EV98:EV99"/>
    <mergeCell ref="EW98:EW99"/>
    <mergeCell ref="EX98:EX99"/>
    <mergeCell ref="EY98:EY99"/>
    <mergeCell ref="EZ98:EZ99"/>
    <mergeCell ref="FA98:FA99"/>
    <mergeCell ref="FB98:FB99"/>
    <mergeCell ref="FC98:FC99"/>
    <mergeCell ref="FD98:FD99"/>
    <mergeCell ref="FE98:FE99"/>
    <mergeCell ref="FF98:FF99"/>
    <mergeCell ref="FH98:FH99"/>
    <mergeCell ref="FI98:FI99"/>
    <mergeCell ref="DP98:DP99"/>
    <mergeCell ref="DQ98:DQ99"/>
    <mergeCell ref="DR98:DR99"/>
    <mergeCell ref="DS98:DS99"/>
    <mergeCell ref="DU98:DU99"/>
    <mergeCell ref="DV98:DV99"/>
    <mergeCell ref="DW98:DW99"/>
    <mergeCell ref="ER104:ER105"/>
    <mergeCell ref="ES104:ES105"/>
    <mergeCell ref="EK104:EK105"/>
    <mergeCell ref="EL104:EL105"/>
    <mergeCell ref="EM104:EM105"/>
    <mergeCell ref="EN104:EN105"/>
    <mergeCell ref="EO104:EO105"/>
    <mergeCell ref="EP104:EP105"/>
    <mergeCell ref="EQ104:EQ105"/>
    <mergeCell ref="CJ104:CJ105"/>
    <mergeCell ref="CK104:CK105"/>
    <mergeCell ref="CL104:CL105"/>
    <mergeCell ref="CM104:CM105"/>
    <mergeCell ref="CN104:CN105"/>
    <mergeCell ref="CO104:CO105"/>
    <mergeCell ref="CP104:CP105"/>
    <mergeCell ref="CQ104:CQ105"/>
    <mergeCell ref="CR104:CR105"/>
    <mergeCell ref="CS104:CS105"/>
    <mergeCell ref="CU104:CU105"/>
    <mergeCell ref="CV104:CV105"/>
    <mergeCell ref="CW104:CW105"/>
    <mergeCell ref="CX104:CX105"/>
    <mergeCell ref="CY104:CY105"/>
    <mergeCell ref="CZ104:CZ105"/>
    <mergeCell ref="DA104:DA105"/>
    <mergeCell ref="DB104:DB105"/>
    <mergeCell ref="DC104:DC105"/>
    <mergeCell ref="DD104:DD105"/>
    <mergeCell ref="DE104:DE105"/>
    <mergeCell ref="DF104:DF105"/>
    <mergeCell ref="DH104:DH105"/>
    <mergeCell ref="DI104:DI105"/>
    <mergeCell ref="DJ104:DJ105"/>
    <mergeCell ref="DK104:DK105"/>
    <mergeCell ref="DL104:DL105"/>
    <mergeCell ref="DM104:DM105"/>
    <mergeCell ref="DN104:DN105"/>
    <mergeCell ref="DO104:DO105"/>
    <mergeCell ref="DP104:DP105"/>
    <mergeCell ref="DQ104:DQ105"/>
    <mergeCell ref="DR104:DR105"/>
    <mergeCell ref="DS104:DS105"/>
    <mergeCell ref="DU104:DU105"/>
    <mergeCell ref="DV104:DV105"/>
    <mergeCell ref="DW104:DW105"/>
    <mergeCell ref="DX104:DX105"/>
    <mergeCell ref="DY104:DY105"/>
    <mergeCell ref="DZ104:DZ105"/>
    <mergeCell ref="EA104:EA105"/>
    <mergeCell ref="EB104:EB105"/>
    <mergeCell ref="EC104:EC105"/>
    <mergeCell ref="ED104:ED105"/>
    <mergeCell ref="EE104:EE105"/>
    <mergeCell ref="EF104:EF105"/>
    <mergeCell ref="EH104:EH105"/>
    <mergeCell ref="EI104:EI105"/>
    <mergeCell ref="EJ104:EJ105"/>
    <mergeCell ref="EE115:EE116"/>
    <mergeCell ref="EF115:EF116"/>
    <mergeCell ref="EH115:EH116"/>
    <mergeCell ref="EI115:EI116"/>
    <mergeCell ref="EJ115:EJ116"/>
    <mergeCell ref="EK115:EK116"/>
    <mergeCell ref="EL115:EL116"/>
    <mergeCell ref="EM115:EM116"/>
    <mergeCell ref="EN115:EN116"/>
    <mergeCell ref="EO115:EO116"/>
    <mergeCell ref="EP115:EP116"/>
    <mergeCell ref="EQ115:EQ116"/>
    <mergeCell ref="ER115:ER116"/>
    <mergeCell ref="ES115:ES116"/>
    <mergeCell ref="CL115:CL116"/>
    <mergeCell ref="CM115:CM116"/>
    <mergeCell ref="CN115:CN116"/>
    <mergeCell ref="CO115:CO116"/>
    <mergeCell ref="CP115:CP116"/>
    <mergeCell ref="CQ115:CQ116"/>
    <mergeCell ref="CR115:CR116"/>
    <mergeCell ref="CS115:CS116"/>
    <mergeCell ref="CU115:CU116"/>
    <mergeCell ref="CV115:CV116"/>
    <mergeCell ref="CW115:CW116"/>
    <mergeCell ref="CX115:CX116"/>
    <mergeCell ref="CY115:CY116"/>
    <mergeCell ref="CZ115:CZ116"/>
    <mergeCell ref="DA115:DA116"/>
    <mergeCell ref="DB115:DB116"/>
    <mergeCell ref="DC115:DC116"/>
    <mergeCell ref="DD115:DD116"/>
    <mergeCell ref="DE115:DE116"/>
    <mergeCell ref="DF115:DF116"/>
    <mergeCell ref="DH115:DH116"/>
    <mergeCell ref="DI115:DI116"/>
    <mergeCell ref="DJ115:DJ116"/>
    <mergeCell ref="DK115:DK116"/>
    <mergeCell ref="DL115:DL116"/>
    <mergeCell ref="DM115:DM116"/>
    <mergeCell ref="DN115:DN116"/>
    <mergeCell ref="DO115:DO116"/>
    <mergeCell ref="DP115:DP116"/>
    <mergeCell ref="DQ115:DQ116"/>
    <mergeCell ref="DR115:DR116"/>
    <mergeCell ref="DS115:DS116"/>
    <mergeCell ref="DU115:DU116"/>
    <mergeCell ref="DV115:DV116"/>
    <mergeCell ref="DW115:DW116"/>
    <mergeCell ref="DX115:DX116"/>
    <mergeCell ref="DY115:DY116"/>
    <mergeCell ref="DZ115:DZ116"/>
    <mergeCell ref="EA115:EA116"/>
    <mergeCell ref="EB115:EB116"/>
    <mergeCell ref="EC115:EC116"/>
    <mergeCell ref="ED115:ED116"/>
    <mergeCell ref="EU115:EU116"/>
    <mergeCell ref="EV115:EV116"/>
    <mergeCell ref="AW121:AW122"/>
    <mergeCell ref="AX121:AX122"/>
    <mergeCell ref="AO121:AO122"/>
    <mergeCell ref="AP121:AP122"/>
    <mergeCell ref="AQ121:AQ122"/>
    <mergeCell ref="AR121:AR122"/>
    <mergeCell ref="AS121:AS122"/>
    <mergeCell ref="AU121:AU122"/>
    <mergeCell ref="AV121:AV122"/>
    <mergeCell ref="M119:M120"/>
    <mergeCell ref="N119:N120"/>
    <mergeCell ref="O119:O120"/>
    <mergeCell ref="P119:P120"/>
    <mergeCell ref="Q119:Q120"/>
    <mergeCell ref="R119:R120"/>
    <mergeCell ref="U119:U120"/>
    <mergeCell ref="V119:V120"/>
    <mergeCell ref="W119:W120"/>
    <mergeCell ref="X119:X120"/>
    <mergeCell ref="Y119:Y120"/>
    <mergeCell ref="Z119:Z120"/>
    <mergeCell ref="AA119:AA120"/>
    <mergeCell ref="AB119:AB120"/>
    <mergeCell ref="AZ119:AZ120"/>
    <mergeCell ref="BA119:BA120"/>
    <mergeCell ref="BB119:BB120"/>
    <mergeCell ref="BC119:BC120"/>
    <mergeCell ref="BD119:BD120"/>
    <mergeCell ref="BE119:BE120"/>
    <mergeCell ref="BF119:BF120"/>
    <mergeCell ref="M121:M122"/>
    <mergeCell ref="N121:N122"/>
    <mergeCell ref="O121:O122"/>
    <mergeCell ref="P121:P122"/>
    <mergeCell ref="Q121:Q122"/>
    <mergeCell ref="R121:R122"/>
    <mergeCell ref="U121:U122"/>
    <mergeCell ref="AC119:AC120"/>
    <mergeCell ref="AD119:AD120"/>
    <mergeCell ref="AE119:AE120"/>
    <mergeCell ref="AF119:AF120"/>
    <mergeCell ref="AH119:AH120"/>
    <mergeCell ref="AI119:AI120"/>
    <mergeCell ref="AJ119:AJ120"/>
    <mergeCell ref="AK119:AK120"/>
    <mergeCell ref="AL119:AL120"/>
    <mergeCell ref="AM119:AM120"/>
    <mergeCell ref="AN119:AN120"/>
    <mergeCell ref="AO119:AO120"/>
    <mergeCell ref="AP119:AP120"/>
    <mergeCell ref="AQ119:AQ120"/>
    <mergeCell ref="AY121:AY122"/>
    <mergeCell ref="AZ121:AZ122"/>
    <mergeCell ref="BA121:BA122"/>
    <mergeCell ref="BB121:BB122"/>
    <mergeCell ref="BC121:BC122"/>
    <mergeCell ref="BD121:BD122"/>
    <mergeCell ref="BE121:BE122"/>
    <mergeCell ref="BF121:BF122"/>
    <mergeCell ref="AR119:AR120"/>
    <mergeCell ref="AS119:AS120"/>
    <mergeCell ref="AU119:AU120"/>
    <mergeCell ref="AV119:AV120"/>
    <mergeCell ref="AW119:AW120"/>
    <mergeCell ref="AX119:AX120"/>
    <mergeCell ref="AY119:AY120"/>
    <mergeCell ref="AR123:AR124"/>
    <mergeCell ref="AS123:AS124"/>
    <mergeCell ref="AU123:AU124"/>
    <mergeCell ref="AV123:AV124"/>
    <mergeCell ref="AW123:AW124"/>
    <mergeCell ref="AX123:AX124"/>
    <mergeCell ref="AY123:AY124"/>
    <mergeCell ref="AZ123:AZ124"/>
    <mergeCell ref="BA123:BA124"/>
    <mergeCell ref="BB123:BB124"/>
    <mergeCell ref="BC123:BC124"/>
    <mergeCell ref="BD123:BD124"/>
    <mergeCell ref="BE123:BE124"/>
    <mergeCell ref="BF123:BF124"/>
    <mergeCell ref="BH123:BH124"/>
    <mergeCell ref="BI123:BI124"/>
    <mergeCell ref="BJ123:BJ124"/>
    <mergeCell ref="BK123:BK124"/>
    <mergeCell ref="BL123:BL124"/>
    <mergeCell ref="BM123:BM124"/>
    <mergeCell ref="BN123:BN124"/>
    <mergeCell ref="BO123:BO124"/>
    <mergeCell ref="BP123:BP124"/>
    <mergeCell ref="BQ123:BQ124"/>
    <mergeCell ref="BR123:BR124"/>
    <mergeCell ref="BS123:BS124"/>
    <mergeCell ref="BU123:BU124"/>
    <mergeCell ref="BV123:BV124"/>
    <mergeCell ref="BW123:BW124"/>
    <mergeCell ref="BX123:BX124"/>
    <mergeCell ref="BY123:BY124"/>
    <mergeCell ref="BZ123:BZ124"/>
    <mergeCell ref="CA123:CA124"/>
    <mergeCell ref="CB123:CB124"/>
    <mergeCell ref="CC123:CC124"/>
    <mergeCell ref="CD123:CD124"/>
    <mergeCell ref="CE123:CE124"/>
    <mergeCell ref="CF123:CF124"/>
    <mergeCell ref="CH123:CH124"/>
    <mergeCell ref="CI123:CI124"/>
    <mergeCell ref="CJ123:CJ124"/>
    <mergeCell ref="CK123:CK124"/>
    <mergeCell ref="CL123:CL124"/>
    <mergeCell ref="CM123:CM124"/>
    <mergeCell ref="CN123:CN124"/>
    <mergeCell ref="CO123:CO124"/>
    <mergeCell ref="CP123:CP124"/>
    <mergeCell ref="CQ123:CQ124"/>
    <mergeCell ref="CR123:CR124"/>
    <mergeCell ref="FB123:FB124"/>
    <mergeCell ref="FC123:FC124"/>
    <mergeCell ref="FD123:FD124"/>
    <mergeCell ref="FE123:FE124"/>
    <mergeCell ref="FF123:FF124"/>
    <mergeCell ref="FH123:FH124"/>
    <mergeCell ref="FI123:FI124"/>
    <mergeCell ref="FQ123:FQ124"/>
    <mergeCell ref="FR123:FR124"/>
    <mergeCell ref="FS123:FS124"/>
    <mergeCell ref="FJ123:FJ124"/>
    <mergeCell ref="FK123:FK124"/>
    <mergeCell ref="FL123:FL124"/>
    <mergeCell ref="FM123:FM124"/>
    <mergeCell ref="FN123:FN124"/>
    <mergeCell ref="FO123:FO124"/>
    <mergeCell ref="FP123:FP124"/>
    <mergeCell ref="EU123:EU124"/>
    <mergeCell ref="EV123:EV124"/>
    <mergeCell ref="EW123:EW124"/>
    <mergeCell ref="EX123:EX124"/>
    <mergeCell ref="EY123:EY124"/>
    <mergeCell ref="EZ123:EZ124"/>
    <mergeCell ref="FA123:FA124"/>
    <mergeCell ref="EU125:EU126"/>
    <mergeCell ref="EV125:EV126"/>
    <mergeCell ref="EW125:EW126"/>
    <mergeCell ref="EX125:EX126"/>
    <mergeCell ref="EY125:EY126"/>
    <mergeCell ref="EZ125:EZ126"/>
    <mergeCell ref="FA125:FA126"/>
    <mergeCell ref="FB125:FB126"/>
    <mergeCell ref="FC125:FC126"/>
    <mergeCell ref="FD125:FD126"/>
    <mergeCell ref="FE125:FE126"/>
    <mergeCell ref="FF125:FF126"/>
    <mergeCell ref="FH125:FH126"/>
    <mergeCell ref="FI125:FI126"/>
    <mergeCell ref="FQ125:FQ126"/>
    <mergeCell ref="FR125:FR126"/>
    <mergeCell ref="FS125:FS126"/>
    <mergeCell ref="FJ125:FJ126"/>
    <mergeCell ref="FK125:FK126"/>
    <mergeCell ref="FL125:FL126"/>
    <mergeCell ref="FM125:FM126"/>
    <mergeCell ref="FN125:FN126"/>
    <mergeCell ref="FO125:FO126"/>
    <mergeCell ref="FP125:FP126"/>
    <mergeCell ref="CS123:CS124"/>
    <mergeCell ref="CU123:CU124"/>
    <mergeCell ref="CV123:CV124"/>
    <mergeCell ref="CW123:CW124"/>
    <mergeCell ref="CX123:CX124"/>
    <mergeCell ref="CY123:CY124"/>
    <mergeCell ref="CZ123:CZ124"/>
    <mergeCell ref="DA123:DA124"/>
    <mergeCell ref="DB123:DB124"/>
    <mergeCell ref="DC123:DC124"/>
    <mergeCell ref="DD123:DD124"/>
    <mergeCell ref="DE123:DE124"/>
    <mergeCell ref="DF123:DF124"/>
    <mergeCell ref="DH123:DH124"/>
    <mergeCell ref="DI123:DI124"/>
    <mergeCell ref="DJ123:DJ124"/>
    <mergeCell ref="DK123:DK124"/>
    <mergeCell ref="DL123:DL124"/>
    <mergeCell ref="DM123:DM124"/>
    <mergeCell ref="DN123:DN124"/>
    <mergeCell ref="DO123:DO124"/>
    <mergeCell ref="DP123:DP124"/>
    <mergeCell ref="DQ123:DQ124"/>
    <mergeCell ref="DR123:DR124"/>
    <mergeCell ref="DS123:DS124"/>
    <mergeCell ref="DU123:DU124"/>
    <mergeCell ref="DV123:DV124"/>
    <mergeCell ref="DW123:DW124"/>
    <mergeCell ref="DX123:DX124"/>
    <mergeCell ref="DY123:DY124"/>
    <mergeCell ref="DZ123:DZ124"/>
    <mergeCell ref="EA123:EA124"/>
    <mergeCell ref="EB123:EB124"/>
    <mergeCell ref="EC123:EC124"/>
    <mergeCell ref="ED123:ED124"/>
    <mergeCell ref="EE123:EE124"/>
    <mergeCell ref="EF123:EF124"/>
    <mergeCell ref="EH123:EH124"/>
    <mergeCell ref="EI123:EI124"/>
    <mergeCell ref="EJ123:EJ124"/>
    <mergeCell ref="EK123:EK124"/>
    <mergeCell ref="EL123:EL124"/>
    <mergeCell ref="EM123:EM124"/>
    <mergeCell ref="EN123:EN124"/>
    <mergeCell ref="EO123:EO124"/>
    <mergeCell ref="EP123:EP124"/>
    <mergeCell ref="EQ123:EQ124"/>
    <mergeCell ref="ER123:ER124"/>
    <mergeCell ref="ES123:ES124"/>
    <mergeCell ref="B123:B124"/>
    <mergeCell ref="C123:C124"/>
    <mergeCell ref="D123:D124"/>
    <mergeCell ref="E123:E124"/>
    <mergeCell ref="F123:H124"/>
    <mergeCell ref="I123:I124"/>
    <mergeCell ref="J123:J124"/>
    <mergeCell ref="B125:B126"/>
    <mergeCell ref="C125:C126"/>
    <mergeCell ref="D125:D126"/>
    <mergeCell ref="E125:E126"/>
    <mergeCell ref="F125:H126"/>
    <mergeCell ref="I125:I126"/>
    <mergeCell ref="J125:J126"/>
    <mergeCell ref="V125:V126"/>
    <mergeCell ref="W125:W126"/>
    <mergeCell ref="X125:X126"/>
    <mergeCell ref="Y125:Y126"/>
    <mergeCell ref="Z125:Z126"/>
    <mergeCell ref="AA125:AA126"/>
    <mergeCell ref="AB125:AB126"/>
    <mergeCell ref="AC125:AC126"/>
    <mergeCell ref="AD125:AD126"/>
    <mergeCell ref="AR125:AR126"/>
    <mergeCell ref="AS125:AS126"/>
    <mergeCell ref="AU125:AU126"/>
    <mergeCell ref="AV125:AV126"/>
    <mergeCell ref="AW125:AW126"/>
    <mergeCell ref="AX125:AX126"/>
    <mergeCell ref="AY125:AY126"/>
    <mergeCell ref="AZ125:AZ126"/>
    <mergeCell ref="BA125:BA126"/>
    <mergeCell ref="BB125:BB126"/>
    <mergeCell ref="BC125:BC126"/>
    <mergeCell ref="BD125:BD126"/>
    <mergeCell ref="BE125:BE126"/>
    <mergeCell ref="BF125:BF126"/>
    <mergeCell ref="BH125:BH126"/>
    <mergeCell ref="BI125:BI126"/>
    <mergeCell ref="BJ125:BJ126"/>
    <mergeCell ref="BK125:BK126"/>
    <mergeCell ref="BL125:BL126"/>
    <mergeCell ref="BM125:BM126"/>
    <mergeCell ref="BN125:BN126"/>
    <mergeCell ref="BO125:BO126"/>
    <mergeCell ref="BP125:BP126"/>
    <mergeCell ref="BQ125:BQ126"/>
    <mergeCell ref="BR125:BR126"/>
    <mergeCell ref="BS125:BS126"/>
    <mergeCell ref="BU125:BU126"/>
    <mergeCell ref="BV125:BV126"/>
    <mergeCell ref="BW125:BW126"/>
    <mergeCell ref="BX125:BX126"/>
    <mergeCell ref="BY125:BY126"/>
    <mergeCell ref="BZ125:BZ126"/>
    <mergeCell ref="CA125:CA126"/>
    <mergeCell ref="CB125:CB126"/>
    <mergeCell ref="CC125:CC126"/>
    <mergeCell ref="CD125:CD126"/>
    <mergeCell ref="CE125:CE126"/>
    <mergeCell ref="CF125:CF126"/>
    <mergeCell ref="CH125:CH126"/>
    <mergeCell ref="CI125:CI126"/>
    <mergeCell ref="AR129:AR130"/>
    <mergeCell ref="AS129:AS130"/>
    <mergeCell ref="AU129:AU130"/>
    <mergeCell ref="AV129:AV130"/>
    <mergeCell ref="AW129:AW130"/>
    <mergeCell ref="AX129:AX130"/>
    <mergeCell ref="AY129:AY130"/>
    <mergeCell ref="AZ129:AZ130"/>
    <mergeCell ref="BA129:BA130"/>
    <mergeCell ref="BB129:BB130"/>
    <mergeCell ref="BC129:BC130"/>
    <mergeCell ref="BD129:BD130"/>
    <mergeCell ref="BE129:BE130"/>
    <mergeCell ref="BF129:BF130"/>
    <mergeCell ref="BH129:BH130"/>
    <mergeCell ref="BI129:BI130"/>
    <mergeCell ref="BJ129:BJ130"/>
    <mergeCell ref="BK129:BK130"/>
    <mergeCell ref="BL129:BL130"/>
    <mergeCell ref="BM129:BM130"/>
    <mergeCell ref="BN129:BN130"/>
    <mergeCell ref="BO129:BO130"/>
    <mergeCell ref="BP129:BP130"/>
    <mergeCell ref="BQ129:BQ130"/>
    <mergeCell ref="BR129:BR130"/>
    <mergeCell ref="BS129:BS130"/>
    <mergeCell ref="BU129:BU130"/>
    <mergeCell ref="BV129:BV130"/>
    <mergeCell ref="BW129:BW130"/>
    <mergeCell ref="BX129:BX130"/>
    <mergeCell ref="BY129:BY130"/>
    <mergeCell ref="BZ129:BZ130"/>
    <mergeCell ref="CA129:CA130"/>
    <mergeCell ref="CB129:CB130"/>
    <mergeCell ref="CC129:CC130"/>
    <mergeCell ref="CD129:CD130"/>
    <mergeCell ref="CE129:CE130"/>
    <mergeCell ref="CF129:CF130"/>
    <mergeCell ref="CH129:CH130"/>
    <mergeCell ref="CI129:CI130"/>
    <mergeCell ref="CJ129:CJ130"/>
    <mergeCell ref="CK129:CK130"/>
    <mergeCell ref="CL129:CL130"/>
    <mergeCell ref="CM129:CM130"/>
    <mergeCell ref="CN129:CN130"/>
    <mergeCell ref="CO129:CO130"/>
    <mergeCell ref="CP129:CP130"/>
    <mergeCell ref="CQ129:CQ130"/>
    <mergeCell ref="CR129:CR130"/>
    <mergeCell ref="CS129:CS130"/>
    <mergeCell ref="CU129:CU130"/>
    <mergeCell ref="CV129:CV130"/>
    <mergeCell ref="CW129:CW130"/>
    <mergeCell ref="CX129:CX130"/>
    <mergeCell ref="CY129:CY130"/>
    <mergeCell ref="CZ129:CZ130"/>
    <mergeCell ref="DA129:DA130"/>
    <mergeCell ref="DB129:DB130"/>
    <mergeCell ref="DC129:DC130"/>
    <mergeCell ref="DD129:DD130"/>
    <mergeCell ref="DE129:DE130"/>
    <mergeCell ref="DF129:DF130"/>
    <mergeCell ref="DH129:DH130"/>
    <mergeCell ref="DI129:DI130"/>
    <mergeCell ref="DJ129:DJ130"/>
    <mergeCell ref="DK129:DK130"/>
    <mergeCell ref="DL129:DL130"/>
    <mergeCell ref="DM129:DM130"/>
    <mergeCell ref="DN129:DN130"/>
    <mergeCell ref="DO129:DO130"/>
    <mergeCell ref="DP129:DP130"/>
    <mergeCell ref="DQ129:DQ130"/>
    <mergeCell ref="DR129:DR130"/>
    <mergeCell ref="DS129:DS130"/>
    <mergeCell ref="DU129:DU130"/>
    <mergeCell ref="DV129:DV130"/>
    <mergeCell ref="DW129:DW130"/>
    <mergeCell ref="DX129:DX130"/>
    <mergeCell ref="DY129:DY130"/>
    <mergeCell ref="DZ129:DZ130"/>
    <mergeCell ref="EA129:EA130"/>
    <mergeCell ref="EB129:EB130"/>
    <mergeCell ref="EC129:EC130"/>
    <mergeCell ref="ED129:ED130"/>
    <mergeCell ref="EE129:EE130"/>
    <mergeCell ref="EF129:EF130"/>
    <mergeCell ref="EH129:EH130"/>
    <mergeCell ref="EI129:EI130"/>
    <mergeCell ref="EJ129:EJ130"/>
    <mergeCell ref="EK129:EK130"/>
    <mergeCell ref="EL129:EL130"/>
    <mergeCell ref="EM129:EM130"/>
    <mergeCell ref="EN129:EN130"/>
    <mergeCell ref="EO129:EO130"/>
    <mergeCell ref="EP129:EP130"/>
    <mergeCell ref="EQ129:EQ130"/>
    <mergeCell ref="ER129:ER130"/>
    <mergeCell ref="ES129:ES130"/>
    <mergeCell ref="AM121:AM122"/>
    <mergeCell ref="AN121:AN122"/>
    <mergeCell ref="AE121:AE122"/>
    <mergeCell ref="AF121:AF122"/>
    <mergeCell ref="AH121:AH122"/>
    <mergeCell ref="AI121:AI122"/>
    <mergeCell ref="AJ121:AJ122"/>
    <mergeCell ref="AK121:AK122"/>
    <mergeCell ref="AL121:AL122"/>
    <mergeCell ref="M123:M124"/>
    <mergeCell ref="N123:N124"/>
    <mergeCell ref="O123:O124"/>
    <mergeCell ref="P123:P124"/>
    <mergeCell ref="Q123:Q124"/>
    <mergeCell ref="R123:R124"/>
    <mergeCell ref="U123:U124"/>
    <mergeCell ref="M125:M126"/>
    <mergeCell ref="N125:N126"/>
    <mergeCell ref="O125:O126"/>
    <mergeCell ref="P125:P126"/>
    <mergeCell ref="Q125:Q126"/>
    <mergeCell ref="R125:R126"/>
    <mergeCell ref="U125:U126"/>
    <mergeCell ref="AE127:AE128"/>
    <mergeCell ref="AF127:AF128"/>
    <mergeCell ref="X127:X128"/>
    <mergeCell ref="Y127:Y128"/>
    <mergeCell ref="Z127:Z128"/>
    <mergeCell ref="AA127:AA128"/>
    <mergeCell ref="AB127:AB128"/>
    <mergeCell ref="AC127:AC128"/>
    <mergeCell ref="AD127:AD128"/>
    <mergeCell ref="AH127:AH128"/>
    <mergeCell ref="AI127:AI128"/>
    <mergeCell ref="AJ127:AJ128"/>
    <mergeCell ref="AK127:AK128"/>
    <mergeCell ref="AL127:AL128"/>
    <mergeCell ref="AM127:AM128"/>
    <mergeCell ref="AN127:AN128"/>
    <mergeCell ref="AO127:AO128"/>
    <mergeCell ref="AP127:AP128"/>
    <mergeCell ref="AR127:AR128"/>
    <mergeCell ref="AS127:AS128"/>
    <mergeCell ref="AU127:AU128"/>
    <mergeCell ref="AV127:AV128"/>
    <mergeCell ref="AW127:AW128"/>
    <mergeCell ref="AX127:AX128"/>
    <mergeCell ref="AY127:AY128"/>
    <mergeCell ref="AZ127:AZ128"/>
    <mergeCell ref="BA127:BA128"/>
    <mergeCell ref="BB127:BB128"/>
    <mergeCell ref="BC127:BC128"/>
    <mergeCell ref="BD127:BD128"/>
    <mergeCell ref="BE127:BE128"/>
    <mergeCell ref="BF127:BF128"/>
    <mergeCell ref="BH127:BH128"/>
    <mergeCell ref="BI127:BI128"/>
    <mergeCell ref="BJ127:BJ128"/>
    <mergeCell ref="BK127:BK128"/>
    <mergeCell ref="BL127:BL128"/>
    <mergeCell ref="BM127:BM128"/>
    <mergeCell ref="BN127:BN128"/>
    <mergeCell ref="BO127:BO128"/>
    <mergeCell ref="BP127:BP128"/>
    <mergeCell ref="BQ127:BQ128"/>
    <mergeCell ref="BR127:BR128"/>
    <mergeCell ref="BS127:BS128"/>
    <mergeCell ref="BU127:BU128"/>
    <mergeCell ref="BV127:BV128"/>
    <mergeCell ref="BW127:BW128"/>
    <mergeCell ref="BX127:BX128"/>
    <mergeCell ref="BY127:BY128"/>
    <mergeCell ref="BZ127:BZ128"/>
    <mergeCell ref="CA127:CA128"/>
    <mergeCell ref="CB127:CB128"/>
    <mergeCell ref="CC127:CC128"/>
    <mergeCell ref="CD127:CD128"/>
    <mergeCell ref="CE127:CE128"/>
    <mergeCell ref="CF127:CF128"/>
    <mergeCell ref="CH127:CH128"/>
    <mergeCell ref="CI127:CI128"/>
    <mergeCell ref="EK127:EK128"/>
    <mergeCell ref="EL127:EL128"/>
    <mergeCell ref="EM127:EM128"/>
    <mergeCell ref="EN127:EN128"/>
    <mergeCell ref="EO127:EO128"/>
    <mergeCell ref="EP127:EP128"/>
    <mergeCell ref="EQ127:EQ128"/>
    <mergeCell ref="ER127:ER128"/>
    <mergeCell ref="ES127:ES128"/>
    <mergeCell ref="EU127:EU128"/>
    <mergeCell ref="EV127:EV128"/>
    <mergeCell ref="EW127:EW128"/>
    <mergeCell ref="EX127:EX128"/>
    <mergeCell ref="EY127:EY128"/>
    <mergeCell ref="EZ127:EZ128"/>
    <mergeCell ref="FA127:FA128"/>
    <mergeCell ref="FB127:FB128"/>
    <mergeCell ref="FC127:FC128"/>
    <mergeCell ref="FD127:FD128"/>
    <mergeCell ref="FE127:FE128"/>
    <mergeCell ref="FF127:FF128"/>
    <mergeCell ref="FO127:FO128"/>
    <mergeCell ref="FP127:FP128"/>
    <mergeCell ref="FQ127:FQ128"/>
    <mergeCell ref="FR127:FR128"/>
    <mergeCell ref="FS127:FS128"/>
    <mergeCell ref="FH127:FH128"/>
    <mergeCell ref="FI127:FI128"/>
    <mergeCell ref="FJ127:FJ128"/>
    <mergeCell ref="FK127:FK128"/>
    <mergeCell ref="FL127:FL128"/>
    <mergeCell ref="FM127:FM128"/>
    <mergeCell ref="FN127:FN128"/>
    <mergeCell ref="CJ127:CJ128"/>
    <mergeCell ref="CK127:CK128"/>
    <mergeCell ref="CL127:CL128"/>
    <mergeCell ref="CM127:CM128"/>
    <mergeCell ref="CN127:CN128"/>
    <mergeCell ref="CO127:CO128"/>
    <mergeCell ref="CP127:CP128"/>
    <mergeCell ref="CQ127:CQ128"/>
    <mergeCell ref="CR127:CR128"/>
    <mergeCell ref="CS127:CS128"/>
    <mergeCell ref="CU127:CU128"/>
    <mergeCell ref="CV127:CV128"/>
    <mergeCell ref="CW127:CW128"/>
    <mergeCell ref="CX127:CX128"/>
    <mergeCell ref="CY127:CY128"/>
    <mergeCell ref="CZ127:CZ128"/>
    <mergeCell ref="DA127:DA128"/>
    <mergeCell ref="DB127:DB128"/>
    <mergeCell ref="DC127:DC128"/>
    <mergeCell ref="DD127:DD128"/>
    <mergeCell ref="DE127:DE128"/>
    <mergeCell ref="DF127:DF128"/>
    <mergeCell ref="DH127:DH128"/>
    <mergeCell ref="DI127:DI128"/>
    <mergeCell ref="DJ127:DJ128"/>
    <mergeCell ref="DK127:DK128"/>
    <mergeCell ref="DL127:DL128"/>
    <mergeCell ref="DM127:DM128"/>
    <mergeCell ref="DN127:DN128"/>
    <mergeCell ref="DO127:DO128"/>
    <mergeCell ref="DP127:DP128"/>
    <mergeCell ref="DQ127:DQ128"/>
    <mergeCell ref="DR127:DR128"/>
    <mergeCell ref="DS127:DS128"/>
    <mergeCell ref="DU127:DU128"/>
    <mergeCell ref="DV127:DV128"/>
    <mergeCell ref="DW127:DW128"/>
    <mergeCell ref="DX127:DX128"/>
    <mergeCell ref="DY127:DY128"/>
    <mergeCell ref="DZ127:DZ128"/>
    <mergeCell ref="EA127:EA128"/>
    <mergeCell ref="EB127:EB128"/>
    <mergeCell ref="EC127:EC128"/>
    <mergeCell ref="ED127:ED128"/>
    <mergeCell ref="EE127:EE128"/>
    <mergeCell ref="EF127:EF128"/>
    <mergeCell ref="EH127:EH128"/>
    <mergeCell ref="EI127:EI128"/>
    <mergeCell ref="EJ127:EJ128"/>
    <mergeCell ref="EU129:EU130"/>
    <mergeCell ref="EV129:EV130"/>
    <mergeCell ref="EW129:EW130"/>
    <mergeCell ref="EX129:EX130"/>
    <mergeCell ref="EY129:EY130"/>
    <mergeCell ref="EZ129:EZ130"/>
    <mergeCell ref="FA129:FA130"/>
    <mergeCell ref="FB129:FB130"/>
    <mergeCell ref="FC129:FC130"/>
    <mergeCell ref="FD129:FD130"/>
    <mergeCell ref="FE129:FE130"/>
    <mergeCell ref="FF129:FF130"/>
    <mergeCell ref="FH129:FH130"/>
    <mergeCell ref="FI129:FI130"/>
    <mergeCell ref="FQ129:FQ130"/>
    <mergeCell ref="FR129:FR130"/>
    <mergeCell ref="FS129:FS130"/>
    <mergeCell ref="FJ129:FJ130"/>
    <mergeCell ref="FK129:FK130"/>
    <mergeCell ref="FL129:FL130"/>
    <mergeCell ref="FM129:FM130"/>
    <mergeCell ref="FN129:FN130"/>
    <mergeCell ref="FO129:FO130"/>
    <mergeCell ref="FP129:FP130"/>
    <mergeCell ref="ER117:ER118"/>
    <mergeCell ref="ES117:ES118"/>
    <mergeCell ref="EK117:EK118"/>
    <mergeCell ref="EL117:EL118"/>
    <mergeCell ref="EM117:EM118"/>
    <mergeCell ref="EN117:EN118"/>
    <mergeCell ref="EO117:EO118"/>
    <mergeCell ref="EP117:EP118"/>
    <mergeCell ref="EQ117:EQ118"/>
    <mergeCell ref="CJ117:CJ118"/>
    <mergeCell ref="CK117:CK118"/>
    <mergeCell ref="CL117:CL118"/>
    <mergeCell ref="CM117:CM118"/>
    <mergeCell ref="CN117:CN118"/>
    <mergeCell ref="CO117:CO118"/>
    <mergeCell ref="CP117:CP118"/>
    <mergeCell ref="CQ117:CQ118"/>
    <mergeCell ref="CR117:CR118"/>
    <mergeCell ref="CS117:CS118"/>
    <mergeCell ref="CU117:CU118"/>
    <mergeCell ref="CV117:CV118"/>
    <mergeCell ref="CW117:CW118"/>
    <mergeCell ref="CX117:CX118"/>
    <mergeCell ref="CY117:CY118"/>
    <mergeCell ref="CZ117:CZ118"/>
    <mergeCell ref="DA117:DA118"/>
    <mergeCell ref="DB117:DB118"/>
    <mergeCell ref="DC117:DC118"/>
    <mergeCell ref="DD117:DD118"/>
    <mergeCell ref="DE117:DE118"/>
    <mergeCell ref="DF117:DF118"/>
    <mergeCell ref="DH117:DH118"/>
    <mergeCell ref="DI117:DI118"/>
    <mergeCell ref="DJ117:DJ118"/>
    <mergeCell ref="DK117:DK118"/>
    <mergeCell ref="DL117:DL118"/>
    <mergeCell ref="DM117:DM118"/>
    <mergeCell ref="DN117:DN118"/>
    <mergeCell ref="DO117:DO118"/>
    <mergeCell ref="DP117:DP118"/>
    <mergeCell ref="DQ117:DQ118"/>
    <mergeCell ref="DR117:DR118"/>
    <mergeCell ref="DS117:DS118"/>
    <mergeCell ref="DU117:DU118"/>
    <mergeCell ref="DV117:DV118"/>
    <mergeCell ref="DW117:DW118"/>
    <mergeCell ref="DX117:DX118"/>
    <mergeCell ref="DY117:DY118"/>
    <mergeCell ref="DZ117:DZ118"/>
    <mergeCell ref="EA117:EA118"/>
    <mergeCell ref="EB117:EB118"/>
    <mergeCell ref="EC117:EC118"/>
    <mergeCell ref="ED117:ED118"/>
    <mergeCell ref="EE117:EE118"/>
    <mergeCell ref="EF117:EF118"/>
    <mergeCell ref="EH117:EH118"/>
    <mergeCell ref="EI117:EI118"/>
    <mergeCell ref="EJ117:EJ118"/>
    <mergeCell ref="FD115:FD116"/>
    <mergeCell ref="FE115:FE116"/>
    <mergeCell ref="FF115:FF116"/>
    <mergeCell ref="FH115:FH116"/>
    <mergeCell ref="FI115:FI116"/>
    <mergeCell ref="FJ115:FJ116"/>
    <mergeCell ref="FK115:FK116"/>
    <mergeCell ref="EW115:EW116"/>
    <mergeCell ref="EX115:EX116"/>
    <mergeCell ref="EY115:EY116"/>
    <mergeCell ref="EZ115:EZ116"/>
    <mergeCell ref="FA115:FA116"/>
    <mergeCell ref="FB115:FB116"/>
    <mergeCell ref="FC115:FC116"/>
    <mergeCell ref="FM115:FM116"/>
    <mergeCell ref="FN115:FN116"/>
    <mergeCell ref="FO115:FO116"/>
    <mergeCell ref="FP115:FP116"/>
    <mergeCell ref="FQ115:FQ116"/>
    <mergeCell ref="FR115:FR116"/>
    <mergeCell ref="FS115:FS116"/>
    <mergeCell ref="FL115:FL116"/>
    <mergeCell ref="FL117:FL118"/>
    <mergeCell ref="FM117:FM118"/>
    <mergeCell ref="FN117:FN118"/>
    <mergeCell ref="FO117:FO118"/>
    <mergeCell ref="FP117:FP118"/>
    <mergeCell ref="FQ117:FQ118"/>
    <mergeCell ref="DR113:DR114"/>
    <mergeCell ref="DS113:DS114"/>
    <mergeCell ref="DU113:DV113"/>
    <mergeCell ref="DW113:DX113"/>
    <mergeCell ref="DY113:DZ113"/>
    <mergeCell ref="EA113:EB113"/>
    <mergeCell ref="EC113:ED113"/>
    <mergeCell ref="EE113:EE114"/>
    <mergeCell ref="EF113:EF114"/>
    <mergeCell ref="EH113:EI113"/>
    <mergeCell ref="EJ113:EK113"/>
    <mergeCell ref="EL113:EM113"/>
    <mergeCell ref="EN113:EO113"/>
    <mergeCell ref="EP113:EQ113"/>
    <mergeCell ref="FR113:FR114"/>
    <mergeCell ref="FS113:FS114"/>
    <mergeCell ref="FE113:FE114"/>
    <mergeCell ref="FF113:FF114"/>
    <mergeCell ref="FH113:FI113"/>
    <mergeCell ref="FJ113:FK113"/>
    <mergeCell ref="FL113:FM113"/>
    <mergeCell ref="FN113:FO113"/>
    <mergeCell ref="FP113:FQ113"/>
    <mergeCell ref="ER113:ER114"/>
    <mergeCell ref="ES113:ES114"/>
    <mergeCell ref="EU113:EV113"/>
    <mergeCell ref="EW113:EX113"/>
    <mergeCell ref="EY113:EZ113"/>
    <mergeCell ref="FA113:FB113"/>
    <mergeCell ref="FC113:FD113"/>
    <mergeCell ref="EU117:EU118"/>
    <mergeCell ref="EV117:EV118"/>
    <mergeCell ref="EW117:EW118"/>
    <mergeCell ref="EX117:EX118"/>
    <mergeCell ref="EY117:EY118"/>
    <mergeCell ref="EZ117:EZ118"/>
    <mergeCell ref="FA117:FA118"/>
    <mergeCell ref="FR117:FR118"/>
    <mergeCell ref="FS117:FS118"/>
    <mergeCell ref="V100:V101"/>
    <mergeCell ref="W100:W101"/>
    <mergeCell ref="X100:X101"/>
    <mergeCell ref="Y100:Y101"/>
    <mergeCell ref="Z100:Z101"/>
    <mergeCell ref="AA100:AA101"/>
    <mergeCell ref="AB100:AB101"/>
    <mergeCell ref="V102:V103"/>
    <mergeCell ref="W102:W103"/>
    <mergeCell ref="X102:X103"/>
    <mergeCell ref="Y102:Y103"/>
    <mergeCell ref="Z102:Z103"/>
    <mergeCell ref="AA102:AA103"/>
    <mergeCell ref="AB102:AB103"/>
    <mergeCell ref="AC102:AC103"/>
    <mergeCell ref="AD102:AD103"/>
    <mergeCell ref="AE102:AE103"/>
    <mergeCell ref="AF102:AF103"/>
    <mergeCell ref="AH102:AH103"/>
    <mergeCell ref="AI102:AI103"/>
    <mergeCell ref="AJ102:AJ103"/>
    <mergeCell ref="AK102:AK103"/>
    <mergeCell ref="AL102:AL103"/>
    <mergeCell ref="AM102:AM103"/>
    <mergeCell ref="AN102:AN103"/>
    <mergeCell ref="AO102:AO103"/>
    <mergeCell ref="AP102:AP103"/>
    <mergeCell ref="AQ102:AQ103"/>
    <mergeCell ref="AK104:AK105"/>
    <mergeCell ref="AL104:AL105"/>
    <mergeCell ref="AM104:AM105"/>
    <mergeCell ref="AN104:AN105"/>
    <mergeCell ref="AO104:AO105"/>
    <mergeCell ref="AP104:AP105"/>
    <mergeCell ref="AQ104:AQ105"/>
    <mergeCell ref="AQ106:AQ107"/>
    <mergeCell ref="B106:B107"/>
    <mergeCell ref="C106:C107"/>
    <mergeCell ref="D106:D107"/>
    <mergeCell ref="E106:E107"/>
    <mergeCell ref="F106:H107"/>
    <mergeCell ref="I106:I107"/>
    <mergeCell ref="J106:J107"/>
    <mergeCell ref="AC100:AC101"/>
    <mergeCell ref="AD100:AD101"/>
    <mergeCell ref="AE104:AE105"/>
    <mergeCell ref="AF104:AF105"/>
    <mergeCell ref="AH104:AH105"/>
    <mergeCell ref="AI104:AI105"/>
    <mergeCell ref="AJ104:AJ105"/>
    <mergeCell ref="DU111:EF111"/>
    <mergeCell ref="EH111:ES111"/>
    <mergeCell ref="EU111:FF111"/>
    <mergeCell ref="FH111:FS111"/>
    <mergeCell ref="AH111:AS111"/>
    <mergeCell ref="AU111:BF111"/>
    <mergeCell ref="BH111:BS111"/>
    <mergeCell ref="BU111:CF111"/>
    <mergeCell ref="CH111:CS111"/>
    <mergeCell ref="CU111:DF111"/>
    <mergeCell ref="DH111:DS111"/>
    <mergeCell ref="AE113:AE114"/>
    <mergeCell ref="AF113:AF114"/>
    <mergeCell ref="AH113:AI113"/>
    <mergeCell ref="AJ113:AK113"/>
    <mergeCell ref="AL113:AM113"/>
    <mergeCell ref="AN113:AO113"/>
    <mergeCell ref="AP113:AQ113"/>
    <mergeCell ref="AR113:AR114"/>
    <mergeCell ref="AS113:AS114"/>
    <mergeCell ref="AU113:AV113"/>
    <mergeCell ref="AW113:AX113"/>
    <mergeCell ref="AY113:AZ113"/>
    <mergeCell ref="BA113:BB113"/>
    <mergeCell ref="BC113:BD113"/>
    <mergeCell ref="BE113:BE114"/>
    <mergeCell ref="BF113:BF114"/>
    <mergeCell ref="BH113:BI113"/>
    <mergeCell ref="BJ113:BK113"/>
    <mergeCell ref="BL113:BM113"/>
    <mergeCell ref="BN113:BO113"/>
    <mergeCell ref="BP113:BQ113"/>
    <mergeCell ref="BR113:BR114"/>
    <mergeCell ref="BS113:BS114"/>
    <mergeCell ref="BU113:BV113"/>
    <mergeCell ref="BW113:BX113"/>
    <mergeCell ref="BY113:BZ113"/>
    <mergeCell ref="CA113:CB113"/>
    <mergeCell ref="CC113:CD113"/>
    <mergeCell ref="CE113:CE114"/>
    <mergeCell ref="CF113:CF114"/>
    <mergeCell ref="CH113:CI113"/>
    <mergeCell ref="CJ113:CK113"/>
    <mergeCell ref="CL113:CM113"/>
    <mergeCell ref="CN113:CO113"/>
    <mergeCell ref="CP113:CQ113"/>
    <mergeCell ref="CR113:CR114"/>
    <mergeCell ref="CS113:CS114"/>
    <mergeCell ref="CU113:CV113"/>
    <mergeCell ref="CW113:CX113"/>
    <mergeCell ref="CY113:CZ113"/>
    <mergeCell ref="DA113:DB113"/>
    <mergeCell ref="DC113:DD113"/>
    <mergeCell ref="DE113:DE114"/>
    <mergeCell ref="DF113:DF114"/>
    <mergeCell ref="DH113:DI113"/>
    <mergeCell ref="DJ113:DK113"/>
    <mergeCell ref="DL113:DM113"/>
    <mergeCell ref="DN113:DO113"/>
    <mergeCell ref="DP113:DQ113"/>
    <mergeCell ref="AK115:AK116"/>
    <mergeCell ref="AL115:AL116"/>
    <mergeCell ref="AM115:AM116"/>
    <mergeCell ref="AN115:AN116"/>
    <mergeCell ref="AO115:AO116"/>
    <mergeCell ref="AP115:AP116"/>
    <mergeCell ref="AQ115:AQ116"/>
    <mergeCell ref="AR115:AR116"/>
    <mergeCell ref="AS115:AS116"/>
    <mergeCell ref="AU115:AU116"/>
    <mergeCell ref="AV115:AV116"/>
    <mergeCell ref="AW115:AW116"/>
    <mergeCell ref="AX115:AX116"/>
    <mergeCell ref="AY115:AY116"/>
    <mergeCell ref="AZ115:AZ116"/>
    <mergeCell ref="BA115:BA116"/>
    <mergeCell ref="BB115:BB116"/>
    <mergeCell ref="BC115:BC116"/>
    <mergeCell ref="BD115:BD116"/>
    <mergeCell ref="BE115:BE116"/>
    <mergeCell ref="BF115:BF116"/>
    <mergeCell ref="BH115:BH116"/>
    <mergeCell ref="BI115:BI116"/>
    <mergeCell ref="BJ115:BJ116"/>
    <mergeCell ref="BK115:BK116"/>
    <mergeCell ref="BL115:BL116"/>
    <mergeCell ref="BM115:BM116"/>
    <mergeCell ref="BN115:BN116"/>
    <mergeCell ref="BO115:BO116"/>
    <mergeCell ref="BP115:BP116"/>
    <mergeCell ref="BQ115:BQ116"/>
    <mergeCell ref="BR115:BR116"/>
    <mergeCell ref="BS115:BS116"/>
    <mergeCell ref="BU115:BU116"/>
    <mergeCell ref="BV115:BV116"/>
    <mergeCell ref="BW115:BW116"/>
    <mergeCell ref="BX115:BX116"/>
    <mergeCell ref="BY115:BY116"/>
    <mergeCell ref="BZ115:BZ116"/>
    <mergeCell ref="CA115:CA116"/>
    <mergeCell ref="CB115:CB116"/>
    <mergeCell ref="CC115:CC116"/>
    <mergeCell ref="CD115:CD116"/>
    <mergeCell ref="CE115:CE116"/>
    <mergeCell ref="CF115:CF116"/>
    <mergeCell ref="CH115:CH116"/>
    <mergeCell ref="CI115:CI116"/>
    <mergeCell ref="CJ115:CJ116"/>
    <mergeCell ref="CK115:CK116"/>
    <mergeCell ref="B115:B116"/>
    <mergeCell ref="C115:C116"/>
    <mergeCell ref="D115:D116"/>
    <mergeCell ref="E115:E116"/>
    <mergeCell ref="F115:H116"/>
    <mergeCell ref="I115:I116"/>
    <mergeCell ref="J115:J116"/>
    <mergeCell ref="B117:B118"/>
    <mergeCell ref="C117:C118"/>
    <mergeCell ref="D117:D118"/>
    <mergeCell ref="E117:E118"/>
    <mergeCell ref="F117:H118"/>
    <mergeCell ref="I117:I118"/>
    <mergeCell ref="J117:J118"/>
    <mergeCell ref="V117:V118"/>
    <mergeCell ref="W117:W118"/>
    <mergeCell ref="X117:X118"/>
    <mergeCell ref="Y117:Y118"/>
    <mergeCell ref="Z117:Z118"/>
    <mergeCell ref="AA117:AA118"/>
    <mergeCell ref="AB117:AB118"/>
    <mergeCell ref="AC117:AC118"/>
    <mergeCell ref="AD117:AD118"/>
    <mergeCell ref="AR117:AR118"/>
    <mergeCell ref="AS117:AS118"/>
    <mergeCell ref="AU117:AU118"/>
    <mergeCell ref="AV117:AV118"/>
    <mergeCell ref="AW117:AW118"/>
    <mergeCell ref="AX117:AX118"/>
    <mergeCell ref="AY117:AY118"/>
    <mergeCell ref="AZ117:AZ118"/>
    <mergeCell ref="BA117:BA118"/>
    <mergeCell ref="BB117:BB118"/>
    <mergeCell ref="BC117:BC118"/>
    <mergeCell ref="BD117:BD118"/>
    <mergeCell ref="BE117:BE118"/>
    <mergeCell ref="BF117:BF118"/>
    <mergeCell ref="BH117:BH118"/>
    <mergeCell ref="BI117:BI118"/>
    <mergeCell ref="BJ117:BJ118"/>
    <mergeCell ref="BK117:BK118"/>
    <mergeCell ref="BL117:BL118"/>
    <mergeCell ref="BM117:BM118"/>
    <mergeCell ref="BN117:BN118"/>
    <mergeCell ref="BO117:BO118"/>
    <mergeCell ref="BP117:BP118"/>
    <mergeCell ref="BQ117:BQ118"/>
    <mergeCell ref="BR117:BR118"/>
    <mergeCell ref="BS117:BS118"/>
    <mergeCell ref="BU117:BU118"/>
    <mergeCell ref="BV117:BV118"/>
    <mergeCell ref="BW117:BW118"/>
    <mergeCell ref="BX117:BX118"/>
    <mergeCell ref="BY117:BY118"/>
    <mergeCell ref="BZ117:BZ118"/>
    <mergeCell ref="CA117:CA118"/>
    <mergeCell ref="CB117:CB118"/>
    <mergeCell ref="CC117:CC118"/>
    <mergeCell ref="CD117:CD118"/>
    <mergeCell ref="CE117:CE118"/>
    <mergeCell ref="CF117:CF118"/>
    <mergeCell ref="CH117:CH118"/>
    <mergeCell ref="CI117:CI118"/>
    <mergeCell ref="FJ117:FJ118"/>
    <mergeCell ref="FK117:FK118"/>
    <mergeCell ref="FB117:FB118"/>
    <mergeCell ref="FC117:FC118"/>
    <mergeCell ref="FD117:FD118"/>
    <mergeCell ref="FE117:FE118"/>
    <mergeCell ref="FF117:FF118"/>
    <mergeCell ref="FH117:FH118"/>
    <mergeCell ref="FI117:FI118"/>
    <mergeCell ref="DP121:DP122"/>
    <mergeCell ref="DQ121:DQ122"/>
    <mergeCell ref="DI121:DI122"/>
    <mergeCell ref="DJ121:DJ122"/>
    <mergeCell ref="DK121:DK122"/>
    <mergeCell ref="DL121:DL122"/>
    <mergeCell ref="DM121:DM122"/>
    <mergeCell ref="DN121:DN122"/>
    <mergeCell ref="DO121:DO122"/>
    <mergeCell ref="BH121:BH122"/>
    <mergeCell ref="BI121:BI122"/>
    <mergeCell ref="BJ121:BJ122"/>
    <mergeCell ref="BK121:BK122"/>
    <mergeCell ref="BL121:BL122"/>
    <mergeCell ref="BM121:BM122"/>
    <mergeCell ref="BN121:BN122"/>
    <mergeCell ref="BO121:BO122"/>
    <mergeCell ref="BP121:BP122"/>
    <mergeCell ref="BQ121:BQ122"/>
    <mergeCell ref="BR121:BR122"/>
    <mergeCell ref="BS121:BS122"/>
    <mergeCell ref="BU121:BU122"/>
    <mergeCell ref="BV121:BV122"/>
    <mergeCell ref="BW121:BW122"/>
    <mergeCell ref="BX121:BX122"/>
    <mergeCell ref="BY121:BY122"/>
    <mergeCell ref="BZ121:BZ122"/>
    <mergeCell ref="CA121:CA122"/>
    <mergeCell ref="CB121:CB122"/>
    <mergeCell ref="CC121:CC122"/>
    <mergeCell ref="CD121:CD122"/>
    <mergeCell ref="CE121:CE122"/>
    <mergeCell ref="CF121:CF122"/>
    <mergeCell ref="CH121:CH122"/>
    <mergeCell ref="CI121:CI122"/>
    <mergeCell ref="CJ121:CJ122"/>
    <mergeCell ref="CK121:CK122"/>
    <mergeCell ref="CL121:CL122"/>
    <mergeCell ref="CM121:CM122"/>
    <mergeCell ref="CN121:CN122"/>
    <mergeCell ref="CO121:CO122"/>
    <mergeCell ref="CP121:CP122"/>
    <mergeCell ref="CQ121:CQ122"/>
    <mergeCell ref="CR121:CR122"/>
    <mergeCell ref="CS121:CS122"/>
    <mergeCell ref="CU121:CU122"/>
    <mergeCell ref="CV121:CV122"/>
    <mergeCell ref="CW121:CW122"/>
    <mergeCell ref="CX121:CX122"/>
    <mergeCell ref="CY121:CY122"/>
    <mergeCell ref="CZ121:CZ122"/>
    <mergeCell ref="DA121:DA122"/>
    <mergeCell ref="DB121:DB122"/>
    <mergeCell ref="DC121:DC122"/>
    <mergeCell ref="DD121:DD122"/>
    <mergeCell ref="DE121:DE122"/>
    <mergeCell ref="DF121:DF122"/>
    <mergeCell ref="DH121:DH122"/>
    <mergeCell ref="V106:V107"/>
    <mergeCell ref="W106:W107"/>
    <mergeCell ref="M106:M107"/>
    <mergeCell ref="N106:N107"/>
    <mergeCell ref="O106:O107"/>
    <mergeCell ref="P106:P107"/>
    <mergeCell ref="Q106:Q107"/>
    <mergeCell ref="R106:R107"/>
    <mergeCell ref="U106:U107"/>
    <mergeCell ref="M108:M109"/>
    <mergeCell ref="N108:N109"/>
    <mergeCell ref="O108:O109"/>
    <mergeCell ref="P108:P109"/>
    <mergeCell ref="Q108:Q109"/>
    <mergeCell ref="R108:R109"/>
    <mergeCell ref="U108:U109"/>
    <mergeCell ref="V108:V109"/>
    <mergeCell ref="W108:W109"/>
    <mergeCell ref="X108:X109"/>
    <mergeCell ref="Y108:Y109"/>
    <mergeCell ref="Z108:Z109"/>
    <mergeCell ref="AA108:AA109"/>
    <mergeCell ref="AB108:AB109"/>
    <mergeCell ref="U111:AF111"/>
    <mergeCell ref="AC108:AC109"/>
    <mergeCell ref="AD108:AD109"/>
    <mergeCell ref="AE108:AE109"/>
    <mergeCell ref="AF108:AF109"/>
    <mergeCell ref="AH108:AH109"/>
    <mergeCell ref="AI108:AI109"/>
    <mergeCell ref="AJ108:AJ109"/>
    <mergeCell ref="AK108:AK109"/>
    <mergeCell ref="AL108:AL109"/>
    <mergeCell ref="AM108:AM109"/>
    <mergeCell ref="AN108:AN109"/>
    <mergeCell ref="AO108:AO109"/>
    <mergeCell ref="AP108:AP109"/>
    <mergeCell ref="AQ108:AQ109"/>
    <mergeCell ref="K113:K114"/>
    <mergeCell ref="L113:L114"/>
    <mergeCell ref="U113:V113"/>
    <mergeCell ref="W113:X113"/>
    <mergeCell ref="Y113:Z113"/>
    <mergeCell ref="AA113:AB113"/>
    <mergeCell ref="AC113:AD113"/>
    <mergeCell ref="AM117:AM118"/>
    <mergeCell ref="AN117:AN118"/>
    <mergeCell ref="AO117:AO118"/>
    <mergeCell ref="AP117:AP118"/>
    <mergeCell ref="AQ117:AQ118"/>
    <mergeCell ref="AE117:AE118"/>
    <mergeCell ref="AF117:AF118"/>
    <mergeCell ref="AH117:AH118"/>
    <mergeCell ref="AI117:AI118"/>
    <mergeCell ref="AJ117:AJ118"/>
    <mergeCell ref="AK117:AK118"/>
    <mergeCell ref="AL117:AL118"/>
    <mergeCell ref="C108:C109"/>
    <mergeCell ref="D108:D109"/>
    <mergeCell ref="E108:E109"/>
    <mergeCell ref="F108:H109"/>
    <mergeCell ref="I108:I109"/>
    <mergeCell ref="J108:J109"/>
    <mergeCell ref="B111:R111"/>
    <mergeCell ref="M113:P114"/>
    <mergeCell ref="Q113:Q114"/>
    <mergeCell ref="R113:R114"/>
    <mergeCell ref="M115:M116"/>
    <mergeCell ref="N115:N116"/>
    <mergeCell ref="O115:O116"/>
    <mergeCell ref="P115:P116"/>
    <mergeCell ref="Q115:Q116"/>
    <mergeCell ref="R115:R116"/>
    <mergeCell ref="U115:U116"/>
    <mergeCell ref="V115:V116"/>
    <mergeCell ref="W115:W116"/>
    <mergeCell ref="X115:X116"/>
    <mergeCell ref="Y115:Y116"/>
    <mergeCell ref="Z115:Z116"/>
    <mergeCell ref="AA115:AA116"/>
    <mergeCell ref="AB115:AB116"/>
    <mergeCell ref="M117:M118"/>
    <mergeCell ref="N117:N118"/>
    <mergeCell ref="O117:O118"/>
    <mergeCell ref="P117:P118"/>
    <mergeCell ref="Q117:Q118"/>
    <mergeCell ref="R117:R118"/>
    <mergeCell ref="U117:U118"/>
    <mergeCell ref="AC115:AC116"/>
    <mergeCell ref="AD115:AD116"/>
    <mergeCell ref="AE115:AE116"/>
    <mergeCell ref="AF115:AF116"/>
    <mergeCell ref="AH115:AH116"/>
    <mergeCell ref="AI115:AI116"/>
    <mergeCell ref="AJ115:AJ116"/>
    <mergeCell ref="B108:B109"/>
    <mergeCell ref="B113:B114"/>
    <mergeCell ref="C113:C114"/>
    <mergeCell ref="D113:E114"/>
    <mergeCell ref="F113:H114"/>
    <mergeCell ref="I113:I114"/>
    <mergeCell ref="J113:J114"/>
    <mergeCell ref="FQ119:FQ120"/>
    <mergeCell ref="FR119:FR120"/>
    <mergeCell ref="FS119:FS120"/>
    <mergeCell ref="FJ119:FJ120"/>
    <mergeCell ref="FK119:FK120"/>
    <mergeCell ref="FL119:FL120"/>
    <mergeCell ref="FM119:FM120"/>
    <mergeCell ref="FN119:FN120"/>
    <mergeCell ref="FO119:FO120"/>
    <mergeCell ref="FP119:FP120"/>
    <mergeCell ref="B119:B120"/>
    <mergeCell ref="C119:C120"/>
    <mergeCell ref="D119:D120"/>
    <mergeCell ref="E119:E120"/>
    <mergeCell ref="F119:H120"/>
    <mergeCell ref="I119:I120"/>
    <mergeCell ref="J119:J120"/>
    <mergeCell ref="B121:B122"/>
    <mergeCell ref="C121:C122"/>
    <mergeCell ref="D121:D122"/>
    <mergeCell ref="E121:E122"/>
    <mergeCell ref="F121:H122"/>
    <mergeCell ref="I121:I122"/>
    <mergeCell ref="J121:J122"/>
    <mergeCell ref="BO119:BO120"/>
    <mergeCell ref="BP119:BP120"/>
    <mergeCell ref="BQ119:BQ120"/>
    <mergeCell ref="BR119:BR120"/>
    <mergeCell ref="BS119:BS120"/>
    <mergeCell ref="BU119:BU120"/>
    <mergeCell ref="BV119:BV120"/>
    <mergeCell ref="BW119:BW120"/>
    <mergeCell ref="BX119:BX120"/>
    <mergeCell ref="BY119:BY120"/>
    <mergeCell ref="BZ119:BZ120"/>
    <mergeCell ref="CA119:CA120"/>
    <mergeCell ref="CB119:CB120"/>
    <mergeCell ref="CC119:CC120"/>
    <mergeCell ref="CD119:CD120"/>
    <mergeCell ref="CE119:CE120"/>
    <mergeCell ref="CF119:CF120"/>
    <mergeCell ref="CH119:CH120"/>
    <mergeCell ref="CI119:CI120"/>
    <mergeCell ref="CJ119:CJ120"/>
    <mergeCell ref="CK119:CK120"/>
    <mergeCell ref="CL119:CL120"/>
    <mergeCell ref="CM119:CM120"/>
    <mergeCell ref="CN119:CN120"/>
    <mergeCell ref="CO119:CO120"/>
    <mergeCell ref="CP119:CP120"/>
    <mergeCell ref="CQ119:CQ120"/>
    <mergeCell ref="CR119:CR120"/>
    <mergeCell ref="CS119:CS120"/>
    <mergeCell ref="CU119:CU120"/>
    <mergeCell ref="CV119:CV120"/>
    <mergeCell ref="CW119:CW120"/>
    <mergeCell ref="CX119:CX120"/>
    <mergeCell ref="CY119:CY120"/>
    <mergeCell ref="CZ119:CZ120"/>
    <mergeCell ref="DA119:DA120"/>
    <mergeCell ref="DB119:DB120"/>
    <mergeCell ref="DC119:DC120"/>
    <mergeCell ref="DD119:DD120"/>
    <mergeCell ref="DE119:DE120"/>
    <mergeCell ref="DF119:DF120"/>
    <mergeCell ref="DH119:DH120"/>
    <mergeCell ref="BH119:BH120"/>
    <mergeCell ref="BI119:BI120"/>
    <mergeCell ref="BJ119:BJ120"/>
    <mergeCell ref="BK119:BK120"/>
    <mergeCell ref="BL119:BL120"/>
    <mergeCell ref="BM119:BM120"/>
    <mergeCell ref="BN119:BN120"/>
    <mergeCell ref="DR121:DR122"/>
    <mergeCell ref="DS121:DS122"/>
    <mergeCell ref="DU121:DU122"/>
    <mergeCell ref="DV121:DV122"/>
    <mergeCell ref="DW121:DW122"/>
    <mergeCell ref="DX121:DX122"/>
    <mergeCell ref="DY121:DY122"/>
    <mergeCell ref="DZ121:DZ122"/>
    <mergeCell ref="EA121:EA122"/>
    <mergeCell ref="EB121:EB122"/>
    <mergeCell ref="EC121:EC122"/>
    <mergeCell ref="ED121:ED122"/>
    <mergeCell ref="EE121:EE122"/>
    <mergeCell ref="EF121:EF122"/>
    <mergeCell ref="EH121:EH122"/>
    <mergeCell ref="EI121:EI122"/>
    <mergeCell ref="EJ121:EJ122"/>
    <mergeCell ref="EK121:EK122"/>
    <mergeCell ref="EL121:EL122"/>
    <mergeCell ref="EM121:EM122"/>
    <mergeCell ref="EN121:EN122"/>
    <mergeCell ref="EO121:EO122"/>
    <mergeCell ref="EP121:EP122"/>
    <mergeCell ref="EQ121:EQ122"/>
    <mergeCell ref="ER121:ER122"/>
    <mergeCell ref="ES121:ES122"/>
    <mergeCell ref="EU121:EU122"/>
    <mergeCell ref="EV121:EV122"/>
    <mergeCell ref="EW121:EW122"/>
    <mergeCell ref="EX121:EX122"/>
    <mergeCell ref="EY121:EY122"/>
    <mergeCell ref="EZ121:EZ122"/>
    <mergeCell ref="FA121:FA122"/>
    <mergeCell ref="FB121:FB122"/>
    <mergeCell ref="FC121:FC122"/>
    <mergeCell ref="FL121:FL122"/>
    <mergeCell ref="FM121:FM122"/>
    <mergeCell ref="FN121:FN122"/>
    <mergeCell ref="FO121:FO122"/>
    <mergeCell ref="FP121:FP122"/>
    <mergeCell ref="FQ121:FQ122"/>
    <mergeCell ref="FR121:FR122"/>
    <mergeCell ref="FS121:FS122"/>
    <mergeCell ref="FD121:FD122"/>
    <mergeCell ref="FE121:FE122"/>
    <mergeCell ref="FF121:FF122"/>
    <mergeCell ref="FH121:FH122"/>
    <mergeCell ref="FI121:FI122"/>
    <mergeCell ref="FJ121:FJ122"/>
    <mergeCell ref="FK121:FK122"/>
    <mergeCell ref="DI119:DI120"/>
    <mergeCell ref="DJ119:DJ120"/>
    <mergeCell ref="DK119:DK120"/>
    <mergeCell ref="DL119:DL120"/>
    <mergeCell ref="DM119:DM120"/>
    <mergeCell ref="DN119:DN120"/>
    <mergeCell ref="DO119:DO120"/>
    <mergeCell ref="DX119:DX120"/>
    <mergeCell ref="DY119:DY120"/>
    <mergeCell ref="DZ119:DZ120"/>
    <mergeCell ref="EA119:EA120"/>
    <mergeCell ref="EB119:EB120"/>
    <mergeCell ref="EC119:EC120"/>
    <mergeCell ref="ED119:ED120"/>
    <mergeCell ref="EE119:EE120"/>
    <mergeCell ref="EF119:EF120"/>
    <mergeCell ref="EH119:EH120"/>
    <mergeCell ref="EI119:EI120"/>
    <mergeCell ref="EJ119:EJ120"/>
    <mergeCell ref="EK119:EK120"/>
    <mergeCell ref="EL119:EL120"/>
    <mergeCell ref="EM119:EM120"/>
    <mergeCell ref="EN119:EN120"/>
    <mergeCell ref="EO119:EO120"/>
    <mergeCell ref="EP119:EP120"/>
    <mergeCell ref="EQ119:EQ120"/>
    <mergeCell ref="ER119:ER120"/>
    <mergeCell ref="ES119:ES120"/>
    <mergeCell ref="EU119:EU120"/>
    <mergeCell ref="EV119:EV120"/>
    <mergeCell ref="EW119:EW120"/>
    <mergeCell ref="EX119:EX120"/>
    <mergeCell ref="EY119:EY120"/>
    <mergeCell ref="EZ119:EZ120"/>
    <mergeCell ref="FA119:FA120"/>
    <mergeCell ref="FB119:FB120"/>
    <mergeCell ref="FC119:FC120"/>
    <mergeCell ref="FD119:FD120"/>
    <mergeCell ref="FE119:FE120"/>
    <mergeCell ref="FF119:FF120"/>
    <mergeCell ref="FH119:FH120"/>
    <mergeCell ref="FI119:FI120"/>
    <mergeCell ref="DP119:DP120"/>
    <mergeCell ref="DQ119:DQ120"/>
    <mergeCell ref="DR119:DR120"/>
    <mergeCell ref="DS119:DS120"/>
    <mergeCell ref="DU119:DU120"/>
    <mergeCell ref="DV119:DV120"/>
    <mergeCell ref="DW119:DW120"/>
    <mergeCell ref="ER125:ER126"/>
    <mergeCell ref="ES125:ES126"/>
    <mergeCell ref="EK125:EK126"/>
    <mergeCell ref="EL125:EL126"/>
    <mergeCell ref="EM125:EM126"/>
    <mergeCell ref="EN125:EN126"/>
    <mergeCell ref="EO125:EO126"/>
    <mergeCell ref="EP125:EP126"/>
    <mergeCell ref="EQ125:EQ126"/>
    <mergeCell ref="CJ125:CJ126"/>
    <mergeCell ref="CK125:CK126"/>
    <mergeCell ref="CL125:CL126"/>
    <mergeCell ref="CM125:CM126"/>
    <mergeCell ref="CN125:CN126"/>
    <mergeCell ref="CO125:CO126"/>
    <mergeCell ref="CP125:CP126"/>
    <mergeCell ref="CQ125:CQ126"/>
    <mergeCell ref="CR125:CR126"/>
    <mergeCell ref="CS125:CS126"/>
    <mergeCell ref="CU125:CU126"/>
    <mergeCell ref="CV125:CV126"/>
    <mergeCell ref="CW125:CW126"/>
    <mergeCell ref="CX125:CX126"/>
    <mergeCell ref="CY125:CY126"/>
    <mergeCell ref="CZ125:CZ126"/>
    <mergeCell ref="DA125:DA126"/>
    <mergeCell ref="DB125:DB126"/>
    <mergeCell ref="DC125:DC126"/>
    <mergeCell ref="DD125:DD126"/>
    <mergeCell ref="DE125:DE126"/>
    <mergeCell ref="DF125:DF126"/>
    <mergeCell ref="DH125:DH126"/>
    <mergeCell ref="DI125:DI126"/>
    <mergeCell ref="DJ125:DJ126"/>
    <mergeCell ref="DK125:DK126"/>
    <mergeCell ref="DL125:DL126"/>
    <mergeCell ref="DM125:DM126"/>
    <mergeCell ref="DN125:DN126"/>
    <mergeCell ref="DO125:DO126"/>
    <mergeCell ref="DP125:DP126"/>
    <mergeCell ref="DQ125:DQ126"/>
    <mergeCell ref="DR125:DR126"/>
    <mergeCell ref="DS125:DS126"/>
    <mergeCell ref="DU125:DU126"/>
    <mergeCell ref="DV125:DV126"/>
    <mergeCell ref="DW125:DW126"/>
    <mergeCell ref="DX125:DX126"/>
    <mergeCell ref="DY125:DY126"/>
    <mergeCell ref="DZ125:DZ126"/>
    <mergeCell ref="EA125:EA126"/>
    <mergeCell ref="EB125:EB126"/>
    <mergeCell ref="EC125:EC126"/>
    <mergeCell ref="ED125:ED126"/>
    <mergeCell ref="EE125:EE126"/>
    <mergeCell ref="EF125:EF126"/>
    <mergeCell ref="EH125:EH126"/>
    <mergeCell ref="EI125:EI126"/>
    <mergeCell ref="EJ125:EJ126"/>
    <mergeCell ref="V121:V122"/>
    <mergeCell ref="W121:W122"/>
    <mergeCell ref="X121:X122"/>
    <mergeCell ref="Y121:Y122"/>
    <mergeCell ref="Z121:Z122"/>
    <mergeCell ref="AA121:AA122"/>
    <mergeCell ref="AB121:AB122"/>
    <mergeCell ref="V123:V124"/>
    <mergeCell ref="W123:W124"/>
    <mergeCell ref="X123:X124"/>
    <mergeCell ref="Y123:Y124"/>
    <mergeCell ref="Z123:Z124"/>
    <mergeCell ref="AA123:AA124"/>
    <mergeCell ref="AB123:AB124"/>
    <mergeCell ref="AC123:AC124"/>
    <mergeCell ref="AD123:AD124"/>
    <mergeCell ref="AE123:AE124"/>
    <mergeCell ref="AF123:AF124"/>
    <mergeCell ref="AH123:AH124"/>
    <mergeCell ref="AI123:AI124"/>
    <mergeCell ref="AJ123:AJ124"/>
    <mergeCell ref="AK123:AK124"/>
    <mergeCell ref="AL123:AL124"/>
    <mergeCell ref="AM123:AM124"/>
    <mergeCell ref="AN123:AN124"/>
    <mergeCell ref="AO123:AO124"/>
    <mergeCell ref="AP123:AP124"/>
    <mergeCell ref="AQ123:AQ124"/>
    <mergeCell ref="AK125:AK126"/>
    <mergeCell ref="AL125:AL126"/>
    <mergeCell ref="AM125:AM126"/>
    <mergeCell ref="AN125:AN126"/>
    <mergeCell ref="AO125:AO126"/>
    <mergeCell ref="AP125:AP126"/>
    <mergeCell ref="AQ125:AQ126"/>
    <mergeCell ref="AQ127:AQ128"/>
    <mergeCell ref="B127:B128"/>
    <mergeCell ref="C127:C128"/>
    <mergeCell ref="D127:D128"/>
    <mergeCell ref="E127:E128"/>
    <mergeCell ref="F127:H128"/>
    <mergeCell ref="I127:I128"/>
    <mergeCell ref="J127:J128"/>
    <mergeCell ref="AC121:AC122"/>
    <mergeCell ref="AD121:AD122"/>
    <mergeCell ref="AE125:AE126"/>
    <mergeCell ref="AF125:AF126"/>
    <mergeCell ref="AH125:AH126"/>
    <mergeCell ref="AI125:AI126"/>
    <mergeCell ref="AJ125:AJ126"/>
    <mergeCell ref="V127:V128"/>
    <mergeCell ref="W127:W128"/>
    <mergeCell ref="M127:M128"/>
    <mergeCell ref="N127:N128"/>
    <mergeCell ref="O127:O128"/>
    <mergeCell ref="P127:P128"/>
    <mergeCell ref="Q127:Q128"/>
    <mergeCell ref="R127:R128"/>
    <mergeCell ref="U127:U128"/>
    <mergeCell ref="B129:B130"/>
    <mergeCell ref="C129:C130"/>
    <mergeCell ref="D129:D130"/>
    <mergeCell ref="E129:E130"/>
    <mergeCell ref="F129:H130"/>
    <mergeCell ref="I129:I130"/>
    <mergeCell ref="J129:J130"/>
    <mergeCell ref="M129:M130"/>
    <mergeCell ref="N129:N130"/>
    <mergeCell ref="O129:O130"/>
    <mergeCell ref="P129:P130"/>
    <mergeCell ref="Q129:Q130"/>
    <mergeCell ref="R129:R130"/>
    <mergeCell ref="U129:U130"/>
    <mergeCell ref="V129:V130"/>
    <mergeCell ref="W129:W130"/>
    <mergeCell ref="X129:X130"/>
    <mergeCell ref="Y129:Y130"/>
    <mergeCell ref="Z129:Z130"/>
    <mergeCell ref="AA129:AA130"/>
    <mergeCell ref="AB129:AB130"/>
    <mergeCell ref="AC129:AC130"/>
    <mergeCell ref="AD129:AD130"/>
    <mergeCell ref="AE129:AE130"/>
    <mergeCell ref="AF129:AF130"/>
    <mergeCell ref="AH129:AH130"/>
    <mergeCell ref="AI129:AI130"/>
    <mergeCell ref="AJ129:AJ130"/>
    <mergeCell ref="AK129:AK130"/>
    <mergeCell ref="AL129:AL130"/>
    <mergeCell ref="AM129:AM130"/>
    <mergeCell ref="AN129:AN130"/>
    <mergeCell ref="AO129:AO130"/>
    <mergeCell ref="AP129:AP130"/>
    <mergeCell ref="AQ129:AQ130"/>
    <mergeCell ref="BF12:BF13"/>
    <mergeCell ref="BH12:BH13"/>
    <mergeCell ref="M14:M15"/>
    <mergeCell ref="N14:N15"/>
    <mergeCell ref="O14:O15"/>
    <mergeCell ref="P14:P15"/>
    <mergeCell ref="Q14:Q15"/>
    <mergeCell ref="R14:R15"/>
    <mergeCell ref="U14:U15"/>
    <mergeCell ref="V14:V15"/>
    <mergeCell ref="W14:W15"/>
    <mergeCell ref="X14:X15"/>
    <mergeCell ref="Y14:Y15"/>
    <mergeCell ref="Z14:Z15"/>
    <mergeCell ref="AA14:AA15"/>
    <mergeCell ref="AB14:AB15"/>
    <mergeCell ref="M16:M17"/>
    <mergeCell ref="N16:N17"/>
    <mergeCell ref="O16:O17"/>
    <mergeCell ref="P16:P17"/>
    <mergeCell ref="Q16:Q17"/>
    <mergeCell ref="R16:R17"/>
    <mergeCell ref="U16:U17"/>
    <mergeCell ref="AC14:AC15"/>
    <mergeCell ref="AD14:AD15"/>
    <mergeCell ref="AE14:AE15"/>
    <mergeCell ref="AF14:AF15"/>
    <mergeCell ref="AH14:AH15"/>
    <mergeCell ref="AI14:AI15"/>
    <mergeCell ref="AJ14:AJ15"/>
    <mergeCell ref="AK14:AK15"/>
    <mergeCell ref="AL14:AL15"/>
    <mergeCell ref="AM14:AM15"/>
    <mergeCell ref="AN14:AN15"/>
    <mergeCell ref="AO14:AO15"/>
    <mergeCell ref="AP14:AP15"/>
    <mergeCell ref="AQ14:AQ15"/>
    <mergeCell ref="AY12:AY13"/>
    <mergeCell ref="AZ12:AZ13"/>
    <mergeCell ref="BA12:BA13"/>
    <mergeCell ref="BB12:BB13"/>
    <mergeCell ref="BC12:BC13"/>
    <mergeCell ref="BD12:BD13"/>
    <mergeCell ref="BE12:BE13"/>
    <mergeCell ref="AO20:AO21"/>
    <mergeCell ref="AP20:AP21"/>
    <mergeCell ref="AQ20:AQ21"/>
    <mergeCell ref="AR20:AR21"/>
    <mergeCell ref="AS20:AS21"/>
    <mergeCell ref="AU20:AU21"/>
    <mergeCell ref="AV20:AV21"/>
    <mergeCell ref="BD20:BD21"/>
    <mergeCell ref="BE20:BE21"/>
    <mergeCell ref="BF20:BF21"/>
    <mergeCell ref="BH20:BH21"/>
    <mergeCell ref="AW20:AW21"/>
    <mergeCell ref="AX20:AX21"/>
    <mergeCell ref="AY20:AY21"/>
    <mergeCell ref="AZ20:AZ21"/>
    <mergeCell ref="BA20:BA21"/>
    <mergeCell ref="BB20:BB21"/>
    <mergeCell ref="BC20:BC21"/>
    <mergeCell ref="AR22:AR23"/>
    <mergeCell ref="AS22:AS23"/>
    <mergeCell ref="AU22:AU23"/>
    <mergeCell ref="AV22:AV23"/>
    <mergeCell ref="AW22:AW23"/>
    <mergeCell ref="AX22:AX23"/>
    <mergeCell ref="AY22:AY23"/>
    <mergeCell ref="AZ22:AZ23"/>
    <mergeCell ref="BA22:BA23"/>
    <mergeCell ref="BB22:BB23"/>
    <mergeCell ref="BC22:BC23"/>
    <mergeCell ref="BD22:BD23"/>
    <mergeCell ref="BE22:BE23"/>
    <mergeCell ref="BF22:BF23"/>
    <mergeCell ref="BH22:BH23"/>
    <mergeCell ref="BI22:BI23"/>
    <mergeCell ref="BJ22:BJ23"/>
    <mergeCell ref="BK22:BK23"/>
    <mergeCell ref="BL22:BL23"/>
    <mergeCell ref="BM22:BM23"/>
    <mergeCell ref="BN22:BN23"/>
    <mergeCell ref="BO22:BO23"/>
    <mergeCell ref="BP22:BP23"/>
    <mergeCell ref="BQ22:BQ23"/>
    <mergeCell ref="BR22:BR23"/>
    <mergeCell ref="BS22:BS23"/>
    <mergeCell ref="BU22:BU23"/>
    <mergeCell ref="BV22:BV23"/>
    <mergeCell ref="BW22:BW23"/>
    <mergeCell ref="BX22:BX23"/>
    <mergeCell ref="BY22:BY23"/>
    <mergeCell ref="BZ22:BZ23"/>
    <mergeCell ref="CA22:CA23"/>
    <mergeCell ref="CB22:CB23"/>
    <mergeCell ref="CC22:CC23"/>
    <mergeCell ref="CD22:CD23"/>
    <mergeCell ref="CE22:CE23"/>
    <mergeCell ref="CF22:CF23"/>
    <mergeCell ref="CH22:CH23"/>
    <mergeCell ref="CI22:CI23"/>
    <mergeCell ref="CJ22:CJ23"/>
    <mergeCell ref="CK22:CK23"/>
    <mergeCell ref="CL22:CL23"/>
    <mergeCell ref="CM22:CM23"/>
    <mergeCell ref="CN22:CN23"/>
    <mergeCell ref="CO22:CO23"/>
    <mergeCell ref="CP22:CP23"/>
    <mergeCell ref="CQ22:CQ23"/>
    <mergeCell ref="CR22:CR23"/>
    <mergeCell ref="FB22:FB23"/>
    <mergeCell ref="FC22:FC23"/>
    <mergeCell ref="FD22:FD23"/>
    <mergeCell ref="FE22:FE23"/>
    <mergeCell ref="FF22:FF23"/>
    <mergeCell ref="FH22:FH23"/>
    <mergeCell ref="FI22:FI23"/>
    <mergeCell ref="FQ22:FQ23"/>
    <mergeCell ref="FR22:FR23"/>
    <mergeCell ref="FS22:FS23"/>
    <mergeCell ref="FJ22:FJ23"/>
    <mergeCell ref="FK22:FK23"/>
    <mergeCell ref="FL22:FL23"/>
    <mergeCell ref="FM22:FM23"/>
    <mergeCell ref="FN22:FN23"/>
    <mergeCell ref="FO22:FO23"/>
    <mergeCell ref="FP22:FP23"/>
    <mergeCell ref="EU22:EU23"/>
    <mergeCell ref="EV22:EV23"/>
    <mergeCell ref="EW22:EW23"/>
    <mergeCell ref="EX22:EX23"/>
    <mergeCell ref="EY22:EY23"/>
    <mergeCell ref="EZ22:EZ23"/>
    <mergeCell ref="FA22:FA23"/>
    <mergeCell ref="FA24:FA25"/>
    <mergeCell ref="FB24:FB25"/>
    <mergeCell ref="FC24:FC25"/>
    <mergeCell ref="FD24:FD25"/>
    <mergeCell ref="FE24:FE25"/>
    <mergeCell ref="FF24:FF25"/>
    <mergeCell ref="FH24:FH25"/>
    <mergeCell ref="FP24:FP25"/>
    <mergeCell ref="FQ24:FQ25"/>
    <mergeCell ref="FR24:FR25"/>
    <mergeCell ref="FS24:FS25"/>
    <mergeCell ref="FI24:FI25"/>
    <mergeCell ref="FJ24:FJ25"/>
    <mergeCell ref="FK24:FK25"/>
    <mergeCell ref="FL24:FL25"/>
    <mergeCell ref="FM24:FM25"/>
    <mergeCell ref="FN24:FN25"/>
    <mergeCell ref="FO24:FO25"/>
    <mergeCell ref="CS22:CS23"/>
    <mergeCell ref="CU22:CU23"/>
    <mergeCell ref="CV22:CV23"/>
    <mergeCell ref="CW22:CW23"/>
    <mergeCell ref="CX22:CX23"/>
    <mergeCell ref="CY22:CY23"/>
    <mergeCell ref="CZ22:CZ23"/>
    <mergeCell ref="DA22:DA23"/>
    <mergeCell ref="DB22:DB23"/>
    <mergeCell ref="DC22:DC23"/>
    <mergeCell ref="DD22:DD23"/>
    <mergeCell ref="DE22:DE23"/>
    <mergeCell ref="DF22:DF23"/>
    <mergeCell ref="DH22:DH23"/>
    <mergeCell ref="DI22:DI23"/>
    <mergeCell ref="DJ22:DJ23"/>
    <mergeCell ref="DK22:DK23"/>
    <mergeCell ref="DL22:DL23"/>
    <mergeCell ref="DM22:DM23"/>
    <mergeCell ref="DN22:DN23"/>
    <mergeCell ref="DO22:DO23"/>
    <mergeCell ref="DP22:DP23"/>
    <mergeCell ref="DQ22:DQ23"/>
    <mergeCell ref="DR22:DR23"/>
    <mergeCell ref="DS22:DS23"/>
    <mergeCell ref="DU22:DU23"/>
    <mergeCell ref="DV22:DV23"/>
    <mergeCell ref="DW22:DW23"/>
    <mergeCell ref="DX22:DX23"/>
    <mergeCell ref="DY22:DY23"/>
    <mergeCell ref="DZ22:DZ23"/>
    <mergeCell ref="EA22:EA23"/>
    <mergeCell ref="EB22:EB23"/>
    <mergeCell ref="EC22:EC23"/>
    <mergeCell ref="ED22:ED23"/>
    <mergeCell ref="EE22:EE23"/>
    <mergeCell ref="EF22:EF23"/>
    <mergeCell ref="EH22:EH23"/>
    <mergeCell ref="EI22:EI23"/>
    <mergeCell ref="EJ22:EJ23"/>
    <mergeCell ref="EK22:EK23"/>
    <mergeCell ref="EL22:EL23"/>
    <mergeCell ref="EM22:EM23"/>
    <mergeCell ref="EN22:EN23"/>
    <mergeCell ref="EO22:EO23"/>
    <mergeCell ref="EP22:EP23"/>
    <mergeCell ref="EQ22:EQ23"/>
    <mergeCell ref="ER22:ER23"/>
    <mergeCell ref="ES22:ES23"/>
    <mergeCell ref="B22:B23"/>
    <mergeCell ref="C22:C23"/>
    <mergeCell ref="D22:D23"/>
    <mergeCell ref="E22:E23"/>
    <mergeCell ref="F22:H23"/>
    <mergeCell ref="I22:I23"/>
    <mergeCell ref="J22:J23"/>
    <mergeCell ref="B24:B25"/>
    <mergeCell ref="C24:C25"/>
    <mergeCell ref="D24:D25"/>
    <mergeCell ref="E24:E25"/>
    <mergeCell ref="F24:H25"/>
    <mergeCell ref="I24:I25"/>
    <mergeCell ref="J24:J25"/>
    <mergeCell ref="V24:V25"/>
    <mergeCell ref="W24:W25"/>
    <mergeCell ref="X24:X25"/>
    <mergeCell ref="Y24:Y25"/>
    <mergeCell ref="Z24:Z25"/>
    <mergeCell ref="AA24:AA25"/>
    <mergeCell ref="AB24:AB25"/>
    <mergeCell ref="AC24:AC25"/>
    <mergeCell ref="AD24:AD25"/>
    <mergeCell ref="AY24:AY25"/>
    <mergeCell ref="AZ24:AZ25"/>
    <mergeCell ref="BA24:BA25"/>
    <mergeCell ref="BB24:BB25"/>
    <mergeCell ref="BC24:BC25"/>
    <mergeCell ref="BD24:BD25"/>
    <mergeCell ref="BE24:BE25"/>
    <mergeCell ref="BF24:BF25"/>
    <mergeCell ref="BH24:BH25"/>
    <mergeCell ref="BI24:BI25"/>
    <mergeCell ref="BJ24:BJ25"/>
    <mergeCell ref="BK24:BK25"/>
    <mergeCell ref="BL24:BL25"/>
    <mergeCell ref="BM24:BM25"/>
    <mergeCell ref="BN24:BN25"/>
    <mergeCell ref="BO24:BO25"/>
    <mergeCell ref="BP24:BP25"/>
    <mergeCell ref="BQ24:BQ25"/>
    <mergeCell ref="BR24:BR25"/>
    <mergeCell ref="BS24:BS25"/>
    <mergeCell ref="BU24:BU25"/>
    <mergeCell ref="BV24:BV25"/>
    <mergeCell ref="BW24:BW25"/>
    <mergeCell ref="BX24:BX25"/>
    <mergeCell ref="BY24:BY25"/>
    <mergeCell ref="BZ24:BZ25"/>
    <mergeCell ref="CA24:CA25"/>
    <mergeCell ref="CB24:CB25"/>
    <mergeCell ref="CC24:CC25"/>
    <mergeCell ref="CD24:CD25"/>
    <mergeCell ref="CE24:CE25"/>
    <mergeCell ref="CF24:CF25"/>
    <mergeCell ref="CH24:CH25"/>
    <mergeCell ref="CI24:CI25"/>
    <mergeCell ref="CJ24:CJ25"/>
    <mergeCell ref="CK24:CK25"/>
    <mergeCell ref="CL24:CL25"/>
    <mergeCell ref="CM24:CM25"/>
    <mergeCell ref="CN24:CN25"/>
    <mergeCell ref="CO24:CO25"/>
    <mergeCell ref="AW16:AW17"/>
    <mergeCell ref="AX16:AX17"/>
    <mergeCell ref="AO16:AO17"/>
    <mergeCell ref="AP16:AP17"/>
    <mergeCell ref="AQ16:AQ17"/>
    <mergeCell ref="AR16:AR17"/>
    <mergeCell ref="AS16:AS17"/>
    <mergeCell ref="AU16:AU17"/>
    <mergeCell ref="AV16:AV17"/>
    <mergeCell ref="M18:M19"/>
    <mergeCell ref="N18:N19"/>
    <mergeCell ref="O18:O19"/>
    <mergeCell ref="P18:P19"/>
    <mergeCell ref="Q18:Q19"/>
    <mergeCell ref="R18:R19"/>
    <mergeCell ref="U18:U19"/>
    <mergeCell ref="V18:V19"/>
    <mergeCell ref="W18:W19"/>
    <mergeCell ref="X18:X19"/>
    <mergeCell ref="Y18:Y19"/>
    <mergeCell ref="Z18:Z19"/>
    <mergeCell ref="AA18:AA19"/>
    <mergeCell ref="AB18:AB19"/>
    <mergeCell ref="M20:M21"/>
    <mergeCell ref="N20:N21"/>
    <mergeCell ref="O20:O21"/>
    <mergeCell ref="P20:P21"/>
    <mergeCell ref="Q20:Q21"/>
    <mergeCell ref="R20:R21"/>
    <mergeCell ref="U20:U21"/>
    <mergeCell ref="AC18:AC19"/>
    <mergeCell ref="AD18:AD19"/>
    <mergeCell ref="AE18:AE19"/>
    <mergeCell ref="AF18:AF19"/>
    <mergeCell ref="AH18:AH19"/>
    <mergeCell ref="AI18:AI19"/>
    <mergeCell ref="AJ18:AJ19"/>
    <mergeCell ref="AK18:AK19"/>
    <mergeCell ref="AL18:AL19"/>
    <mergeCell ref="AM18:AM19"/>
    <mergeCell ref="AN18:AN19"/>
    <mergeCell ref="AO18:AO19"/>
    <mergeCell ref="AP18:AP19"/>
    <mergeCell ref="AQ18:AQ19"/>
    <mergeCell ref="AW24:AW25"/>
    <mergeCell ref="AX24:AX25"/>
    <mergeCell ref="AU27:BF27"/>
    <mergeCell ref="BH27:BS27"/>
    <mergeCell ref="BU27:CF27"/>
    <mergeCell ref="CH27:CS27"/>
    <mergeCell ref="AO24:AO25"/>
    <mergeCell ref="AP24:AP25"/>
    <mergeCell ref="AQ24:AQ25"/>
    <mergeCell ref="AR24:AR25"/>
    <mergeCell ref="AS24:AS25"/>
    <mergeCell ref="AU24:AU25"/>
    <mergeCell ref="AV24:AV25"/>
    <mergeCell ref="AM20:AM21"/>
    <mergeCell ref="AN20:AN21"/>
    <mergeCell ref="AE20:AE21"/>
    <mergeCell ref="AF20:AF21"/>
    <mergeCell ref="AH20:AH21"/>
    <mergeCell ref="AI20:AI21"/>
    <mergeCell ref="AJ20:AJ21"/>
    <mergeCell ref="AK20:AK21"/>
    <mergeCell ref="AL20:AL21"/>
    <mergeCell ref="M22:M23"/>
    <mergeCell ref="N22:N23"/>
    <mergeCell ref="O22:O23"/>
    <mergeCell ref="P22:P23"/>
    <mergeCell ref="Q22:Q23"/>
    <mergeCell ref="R22:R23"/>
    <mergeCell ref="U22:U23"/>
    <mergeCell ref="V22:V23"/>
    <mergeCell ref="W22:W23"/>
    <mergeCell ref="X22:X23"/>
    <mergeCell ref="Y22:Y23"/>
    <mergeCell ref="Z22:Z23"/>
    <mergeCell ref="AA22:AA23"/>
    <mergeCell ref="AB22:AB23"/>
    <mergeCell ref="M24:M25"/>
    <mergeCell ref="N24:N25"/>
    <mergeCell ref="O24:O25"/>
    <mergeCell ref="P24:P25"/>
    <mergeCell ref="Q24:Q25"/>
    <mergeCell ref="R24:R25"/>
    <mergeCell ref="U24:U25"/>
    <mergeCell ref="AC22:AC23"/>
    <mergeCell ref="AD22:AD23"/>
    <mergeCell ref="AE22:AE23"/>
    <mergeCell ref="AF22:AF23"/>
    <mergeCell ref="AH22:AH23"/>
    <mergeCell ref="AI22:AI23"/>
    <mergeCell ref="AJ22:AJ23"/>
    <mergeCell ref="AK22:AK23"/>
    <mergeCell ref="AL22:AL23"/>
    <mergeCell ref="AM22:AM23"/>
    <mergeCell ref="AN22:AN23"/>
    <mergeCell ref="AO22:AO23"/>
    <mergeCell ref="AP22:AP23"/>
    <mergeCell ref="AQ22:AQ23"/>
    <mergeCell ref="AM24:AM25"/>
    <mergeCell ref="AN24:AN25"/>
    <mergeCell ref="AE24:AE25"/>
    <mergeCell ref="AF24:AF25"/>
    <mergeCell ref="AH24:AH25"/>
    <mergeCell ref="AI24:AI25"/>
    <mergeCell ref="AJ24:AJ25"/>
    <mergeCell ref="AK24:AK25"/>
    <mergeCell ref="AL24:AL25"/>
    <mergeCell ref="I29:I30"/>
    <mergeCell ref="J29:J30"/>
    <mergeCell ref="K29:K30"/>
    <mergeCell ref="L29:L30"/>
    <mergeCell ref="M29:P30"/>
    <mergeCell ref="Q29:Q30"/>
    <mergeCell ref="W29:X29"/>
    <mergeCell ref="Y29:Z29"/>
    <mergeCell ref="AA29:AB29"/>
    <mergeCell ref="AC29:AD29"/>
    <mergeCell ref="BE29:BE30"/>
    <mergeCell ref="BF29:BF30"/>
    <mergeCell ref="BH29:BI29"/>
    <mergeCell ref="BJ29:BK29"/>
    <mergeCell ref="BL29:BM29"/>
    <mergeCell ref="BN29:BO29"/>
    <mergeCell ref="BP29:BQ29"/>
    <mergeCell ref="BR29:BR30"/>
    <mergeCell ref="BS29:BS30"/>
    <mergeCell ref="BU29:BV29"/>
    <mergeCell ref="BW29:BX29"/>
    <mergeCell ref="BY29:BZ29"/>
    <mergeCell ref="CA29:CB29"/>
    <mergeCell ref="CC29:CD29"/>
    <mergeCell ref="CE29:CE30"/>
    <mergeCell ref="CF29:CF30"/>
    <mergeCell ref="CH29:CI29"/>
    <mergeCell ref="CJ29:CK29"/>
    <mergeCell ref="CL29:CM29"/>
    <mergeCell ref="CN29:CO29"/>
    <mergeCell ref="CP29:CQ29"/>
    <mergeCell ref="CR29:CR30"/>
    <mergeCell ref="CS29:CS30"/>
    <mergeCell ref="CU29:CV29"/>
    <mergeCell ref="CW29:CX29"/>
    <mergeCell ref="CY29:CZ29"/>
    <mergeCell ref="DA29:DB29"/>
    <mergeCell ref="DC29:DD29"/>
    <mergeCell ref="DE29:DE30"/>
    <mergeCell ref="DF29:DF30"/>
    <mergeCell ref="DH29:DI29"/>
    <mergeCell ref="DJ29:DK29"/>
    <mergeCell ref="DL29:DM29"/>
    <mergeCell ref="DN29:DO29"/>
    <mergeCell ref="DP29:DQ29"/>
    <mergeCell ref="DR29:DR30"/>
    <mergeCell ref="DS29:DS30"/>
    <mergeCell ref="FL29:FM29"/>
    <mergeCell ref="FN29:FO29"/>
    <mergeCell ref="FP29:FQ29"/>
    <mergeCell ref="FR29:FR30"/>
    <mergeCell ref="FS29:FS30"/>
    <mergeCell ref="EY29:EZ29"/>
    <mergeCell ref="FA29:FB29"/>
    <mergeCell ref="FC29:FD29"/>
    <mergeCell ref="FE29:FE30"/>
    <mergeCell ref="FF29:FF30"/>
    <mergeCell ref="FH29:FI29"/>
    <mergeCell ref="FJ29:FK29"/>
    <mergeCell ref="DU29:DV29"/>
    <mergeCell ref="DW29:DX29"/>
    <mergeCell ref="DY29:DZ29"/>
    <mergeCell ref="EA29:EB29"/>
    <mergeCell ref="EC29:ED29"/>
    <mergeCell ref="EE29:EE30"/>
    <mergeCell ref="EF29:EF30"/>
    <mergeCell ref="EH29:EI29"/>
    <mergeCell ref="EJ29:EK29"/>
    <mergeCell ref="EL29:EM29"/>
    <mergeCell ref="EN29:EO29"/>
    <mergeCell ref="EP29:EQ29"/>
    <mergeCell ref="ER29:ER30"/>
    <mergeCell ref="ES29:ES30"/>
    <mergeCell ref="AJ31:AJ32"/>
    <mergeCell ref="AK31:AK32"/>
    <mergeCell ref="AB31:AB32"/>
    <mergeCell ref="AC31:AC32"/>
    <mergeCell ref="AD31:AD32"/>
    <mergeCell ref="AE31:AE32"/>
    <mergeCell ref="AF31:AF32"/>
    <mergeCell ref="AH31:AH32"/>
    <mergeCell ref="AI31:AI32"/>
    <mergeCell ref="AY31:AY32"/>
    <mergeCell ref="AZ31:AZ32"/>
    <mergeCell ref="AQ31:AQ32"/>
    <mergeCell ref="AR31:AR32"/>
    <mergeCell ref="AS31:AS32"/>
    <mergeCell ref="AU31:AU32"/>
    <mergeCell ref="AV31:AV32"/>
    <mergeCell ref="AW31:AW32"/>
    <mergeCell ref="AX31:AX32"/>
    <mergeCell ref="BN31:BN32"/>
    <mergeCell ref="BO31:BO32"/>
    <mergeCell ref="BF31:BF32"/>
    <mergeCell ref="BH31:BH32"/>
    <mergeCell ref="BI31:BI32"/>
    <mergeCell ref="BJ31:BJ32"/>
    <mergeCell ref="BK31:BK32"/>
    <mergeCell ref="BL31:BL32"/>
    <mergeCell ref="BM31:BM32"/>
    <mergeCell ref="BX31:BX32"/>
    <mergeCell ref="BY31:BY32"/>
    <mergeCell ref="BP31:BP32"/>
    <mergeCell ref="BQ31:BQ32"/>
    <mergeCell ref="BR31:BR32"/>
    <mergeCell ref="BS31:BS32"/>
    <mergeCell ref="BU31:BU32"/>
    <mergeCell ref="BV31:BV32"/>
    <mergeCell ref="BW31:BW32"/>
    <mergeCell ref="CH31:CH32"/>
    <mergeCell ref="CI31:CI32"/>
    <mergeCell ref="BZ31:BZ32"/>
    <mergeCell ref="CA31:CA32"/>
    <mergeCell ref="CB31:CB32"/>
    <mergeCell ref="CC31:CC32"/>
    <mergeCell ref="CD31:CD32"/>
    <mergeCell ref="CE31:CE32"/>
    <mergeCell ref="CF31:CF32"/>
    <mergeCell ref="CQ31:CQ32"/>
    <mergeCell ref="CR31:CR32"/>
    <mergeCell ref="CJ31:CJ32"/>
    <mergeCell ref="CK31:CK32"/>
    <mergeCell ref="CL31:CL32"/>
    <mergeCell ref="CM31:CM32"/>
    <mergeCell ref="CN31:CN32"/>
    <mergeCell ref="CO31:CO32"/>
    <mergeCell ref="CP31:CP32"/>
    <mergeCell ref="DK31:DK32"/>
    <mergeCell ref="DL31:DL32"/>
    <mergeCell ref="DC31:DC32"/>
    <mergeCell ref="DD31:DD32"/>
    <mergeCell ref="DE31:DE32"/>
    <mergeCell ref="DF31:DF32"/>
    <mergeCell ref="DH31:DH32"/>
    <mergeCell ref="DI31:DI32"/>
    <mergeCell ref="DJ31:DJ32"/>
    <mergeCell ref="AE29:AE30"/>
    <mergeCell ref="AF29:AF30"/>
    <mergeCell ref="B27:R27"/>
    <mergeCell ref="U27:AF27"/>
    <mergeCell ref="AH27:AS27"/>
    <mergeCell ref="B29:B30"/>
    <mergeCell ref="C29:C30"/>
    <mergeCell ref="D29:E30"/>
    <mergeCell ref="F29:H30"/>
    <mergeCell ref="AS29:AS30"/>
    <mergeCell ref="AL29:AM29"/>
    <mergeCell ref="AN29:AO29"/>
    <mergeCell ref="AU29:AV29"/>
    <mergeCell ref="AW29:AX29"/>
    <mergeCell ref="AY29:AZ29"/>
    <mergeCell ref="BA29:BB29"/>
    <mergeCell ref="BC29:BD29"/>
    <mergeCell ref="AH29:AI29"/>
    <mergeCell ref="AJ29:AK29"/>
    <mergeCell ref="AL31:AL32"/>
    <mergeCell ref="AM31:AM32"/>
    <mergeCell ref="AN31:AN32"/>
    <mergeCell ref="AO31:AO32"/>
    <mergeCell ref="AP31:AP32"/>
    <mergeCell ref="AP29:AQ29"/>
    <mergeCell ref="AR29:AR30"/>
    <mergeCell ref="BA31:BA32"/>
    <mergeCell ref="BB31:BB32"/>
    <mergeCell ref="BC31:BC32"/>
    <mergeCell ref="BD31:BD32"/>
    <mergeCell ref="BE31:BE32"/>
    <mergeCell ref="I31:I32"/>
    <mergeCell ref="J31:J32"/>
    <mergeCell ref="W31:W32"/>
    <mergeCell ref="X31:X32"/>
    <mergeCell ref="Y31:Y32"/>
    <mergeCell ref="Z31:Z32"/>
    <mergeCell ref="AA31:AA32"/>
    <mergeCell ref="DR31:DR32"/>
    <mergeCell ref="DS31:DS32"/>
    <mergeCell ref="DU31:DU32"/>
    <mergeCell ref="DV31:DV32"/>
    <mergeCell ref="DW31:DW32"/>
    <mergeCell ref="DX31:DX32"/>
    <mergeCell ref="DY31:DY32"/>
    <mergeCell ref="DZ31:DZ32"/>
    <mergeCell ref="EA31:EA32"/>
    <mergeCell ref="EB31:EB32"/>
    <mergeCell ref="EC31:EC32"/>
    <mergeCell ref="ED31:ED32"/>
    <mergeCell ref="EE31:EE32"/>
    <mergeCell ref="EF31:EF32"/>
    <mergeCell ref="EH31:EH32"/>
    <mergeCell ref="EI31:EI32"/>
    <mergeCell ref="EW31:EW32"/>
    <mergeCell ref="EX31:EX32"/>
    <mergeCell ref="EY31:EY32"/>
    <mergeCell ref="EZ31:EZ32"/>
    <mergeCell ref="FA31:FA32"/>
    <mergeCell ref="FB31:FB32"/>
    <mergeCell ref="FC31:FC32"/>
    <mergeCell ref="FL31:FL32"/>
    <mergeCell ref="FM31:FM32"/>
    <mergeCell ref="FN31:FN32"/>
    <mergeCell ref="FO31:FO32"/>
    <mergeCell ref="FP31:FP32"/>
    <mergeCell ref="FQ31:FQ32"/>
    <mergeCell ref="FR31:FR32"/>
    <mergeCell ref="FS31:FS32"/>
    <mergeCell ref="FD31:FD32"/>
    <mergeCell ref="FE31:FE32"/>
    <mergeCell ref="FF31:FF32"/>
    <mergeCell ref="FH31:FH32"/>
    <mergeCell ref="FI31:FI32"/>
    <mergeCell ref="FJ31:FJ32"/>
    <mergeCell ref="FK31:FK32"/>
    <mergeCell ref="EJ31:EJ32"/>
    <mergeCell ref="EK31:EK32"/>
    <mergeCell ref="EL31:EL32"/>
    <mergeCell ref="EM31:EM32"/>
    <mergeCell ref="EN31:EN32"/>
    <mergeCell ref="EO31:EO32"/>
    <mergeCell ref="EP31:EP32"/>
    <mergeCell ref="EQ31:EQ32"/>
    <mergeCell ref="ER31:ER32"/>
    <mergeCell ref="ES31:ES32"/>
    <mergeCell ref="EU31:EU32"/>
    <mergeCell ref="EV31:EV32"/>
    <mergeCell ref="EU29:EV29"/>
    <mergeCell ref="EW29:EX29"/>
    <mergeCell ref="DM31:DM32"/>
    <mergeCell ref="DN31:DN32"/>
    <mergeCell ref="DO31:DO32"/>
    <mergeCell ref="DP31:DP32"/>
    <mergeCell ref="DQ31:DQ32"/>
    <mergeCell ref="M31:M32"/>
    <mergeCell ref="N31:N32"/>
    <mergeCell ref="M33:M34"/>
    <mergeCell ref="N33:N34"/>
    <mergeCell ref="O31:O32"/>
    <mergeCell ref="P31:P32"/>
    <mergeCell ref="O33:O34"/>
    <mergeCell ref="P33:P34"/>
    <mergeCell ref="Q31:Q32"/>
    <mergeCell ref="R31:R32"/>
    <mergeCell ref="Q33:Q34"/>
    <mergeCell ref="R33:R34"/>
    <mergeCell ref="B33:B34"/>
    <mergeCell ref="C33:C34"/>
    <mergeCell ref="D33:D34"/>
    <mergeCell ref="E33:E34"/>
    <mergeCell ref="F33:H34"/>
    <mergeCell ref="I33:I34"/>
    <mergeCell ref="J33:J34"/>
    <mergeCell ref="R29:R30"/>
    <mergeCell ref="U29:V29"/>
    <mergeCell ref="B31:B32"/>
    <mergeCell ref="C31:C32"/>
    <mergeCell ref="D31:D32"/>
    <mergeCell ref="E31:E32"/>
    <mergeCell ref="F31:H32"/>
    <mergeCell ref="U31:U32"/>
    <mergeCell ref="V31:V32"/>
    <mergeCell ref="U33:U34"/>
    <mergeCell ref="V33:V34"/>
    <mergeCell ref="W33:W34"/>
    <mergeCell ref="X33:X34"/>
    <mergeCell ref="Y33:Y34"/>
    <mergeCell ref="Z33:Z34"/>
    <mergeCell ref="AA33:AA34"/>
    <mergeCell ref="AB33:AB34"/>
    <mergeCell ref="AC33:AC34"/>
    <mergeCell ref="AD33:AD34"/>
    <mergeCell ref="AE33:AE34"/>
    <mergeCell ref="AF33:AF34"/>
    <mergeCell ref="ED33:ED34"/>
    <mergeCell ref="EE33:EE34"/>
    <mergeCell ref="EF33:EF34"/>
    <mergeCell ref="EH33:EH34"/>
    <mergeCell ref="EI33:EI34"/>
    <mergeCell ref="EJ33:EJ34"/>
    <mergeCell ref="EK33:EK34"/>
    <mergeCell ref="EL33:EL34"/>
    <mergeCell ref="EM33:EM34"/>
    <mergeCell ref="EN33:EN34"/>
    <mergeCell ref="EO33:EO34"/>
    <mergeCell ref="EP33:EP34"/>
    <mergeCell ref="EQ33:EQ34"/>
    <mergeCell ref="ER33:ER34"/>
    <mergeCell ref="ES33:ES34"/>
    <mergeCell ref="EU33:EU34"/>
    <mergeCell ref="EV33:EV34"/>
    <mergeCell ref="EW33:EW34"/>
    <mergeCell ref="EX33:EX34"/>
    <mergeCell ref="EY33:EY34"/>
    <mergeCell ref="EZ33:EZ34"/>
    <mergeCell ref="FA33:FA34"/>
    <mergeCell ref="FB33:FB34"/>
    <mergeCell ref="FC33:FC34"/>
    <mergeCell ref="FD33:FD34"/>
    <mergeCell ref="FE33:FE34"/>
    <mergeCell ref="FF33:FF34"/>
    <mergeCell ref="FH33:FH34"/>
    <mergeCell ref="FP33:FP34"/>
    <mergeCell ref="FQ33:FQ34"/>
    <mergeCell ref="FR33:FR34"/>
    <mergeCell ref="FS33:FS34"/>
    <mergeCell ref="FI33:FI34"/>
    <mergeCell ref="FJ33:FJ34"/>
    <mergeCell ref="FK33:FK34"/>
    <mergeCell ref="FL33:FL34"/>
    <mergeCell ref="FM33:FM34"/>
    <mergeCell ref="FN33:FN34"/>
    <mergeCell ref="FO33:FO34"/>
    <mergeCell ref="DA31:DA32"/>
    <mergeCell ref="DB31:DB32"/>
    <mergeCell ref="CS31:CS32"/>
    <mergeCell ref="CU31:CU32"/>
    <mergeCell ref="CV31:CV32"/>
    <mergeCell ref="CW31:CW32"/>
    <mergeCell ref="CX31:CX32"/>
    <mergeCell ref="CY31:CY32"/>
    <mergeCell ref="CZ31:CZ32"/>
    <mergeCell ref="CR33:CR34"/>
    <mergeCell ref="CS33:CS34"/>
    <mergeCell ref="CU33:CU34"/>
    <mergeCell ref="CV33:CV34"/>
    <mergeCell ref="CW33:CW34"/>
    <mergeCell ref="CX33:CX34"/>
    <mergeCell ref="CY33:CY34"/>
    <mergeCell ref="CZ33:CZ34"/>
    <mergeCell ref="DA33:DA34"/>
    <mergeCell ref="DB33:DB34"/>
    <mergeCell ref="DC33:DC34"/>
    <mergeCell ref="DD33:DD34"/>
    <mergeCell ref="DE33:DE34"/>
    <mergeCell ref="DF33:DF34"/>
    <mergeCell ref="DH33:DH34"/>
    <mergeCell ref="DI33:DI34"/>
    <mergeCell ref="DJ33:DJ34"/>
    <mergeCell ref="DK33:DK34"/>
    <mergeCell ref="DL33:DL34"/>
    <mergeCell ref="DM33:DM34"/>
    <mergeCell ref="DN33:DN34"/>
    <mergeCell ref="DO33:DO34"/>
    <mergeCell ref="DP33:DP34"/>
    <mergeCell ref="DQ33:DQ34"/>
    <mergeCell ref="DR33:DR34"/>
    <mergeCell ref="DS33:DS34"/>
    <mergeCell ref="DU33:DU34"/>
    <mergeCell ref="DV33:DV34"/>
    <mergeCell ref="DW33:DW34"/>
    <mergeCell ref="DX33:DX34"/>
    <mergeCell ref="DY33:DY34"/>
    <mergeCell ref="DZ33:DZ34"/>
    <mergeCell ref="EA33:EA34"/>
    <mergeCell ref="EB33:EB34"/>
    <mergeCell ref="EC33:EC34"/>
    <mergeCell ref="AM37:AM38"/>
    <mergeCell ref="AN37:AN38"/>
    <mergeCell ref="AE37:AE38"/>
    <mergeCell ref="AF37:AF38"/>
    <mergeCell ref="AH37:AH38"/>
    <mergeCell ref="AI37:AI38"/>
    <mergeCell ref="AJ37:AJ38"/>
    <mergeCell ref="AK37:AK38"/>
    <mergeCell ref="AL37:AL38"/>
    <mergeCell ref="AW37:AW38"/>
    <mergeCell ref="AX37:AX38"/>
    <mergeCell ref="AO37:AO38"/>
    <mergeCell ref="AP37:AP38"/>
    <mergeCell ref="AQ37:AQ38"/>
    <mergeCell ref="AR37:AR38"/>
    <mergeCell ref="AS37:AS38"/>
    <mergeCell ref="AU37:AU38"/>
    <mergeCell ref="AV37:AV38"/>
    <mergeCell ref="M35:M36"/>
    <mergeCell ref="N35:N36"/>
    <mergeCell ref="O35:O36"/>
    <mergeCell ref="P35:P36"/>
    <mergeCell ref="Q35:Q36"/>
    <mergeCell ref="R35:R36"/>
    <mergeCell ref="U35:U36"/>
    <mergeCell ref="V35:V36"/>
    <mergeCell ref="W35:W36"/>
    <mergeCell ref="X35:X36"/>
    <mergeCell ref="Y35:Y36"/>
    <mergeCell ref="Z35:Z36"/>
    <mergeCell ref="AA35:AA36"/>
    <mergeCell ref="AB35:AB36"/>
    <mergeCell ref="AZ35:AZ36"/>
    <mergeCell ref="BA35:BA36"/>
    <mergeCell ref="BB35:BB36"/>
    <mergeCell ref="BC35:BC36"/>
    <mergeCell ref="BD35:BD36"/>
    <mergeCell ref="BE35:BE36"/>
    <mergeCell ref="BF35:BF36"/>
    <mergeCell ref="M37:M38"/>
    <mergeCell ref="N37:N38"/>
    <mergeCell ref="O37:O38"/>
    <mergeCell ref="P37:P38"/>
    <mergeCell ref="Q37:Q38"/>
    <mergeCell ref="R37:R38"/>
    <mergeCell ref="U37:U38"/>
    <mergeCell ref="AC35:AC36"/>
    <mergeCell ref="AD35:AD36"/>
    <mergeCell ref="AE35:AE36"/>
    <mergeCell ref="AF35:AF36"/>
    <mergeCell ref="AH35:AH36"/>
    <mergeCell ref="AI35:AI36"/>
    <mergeCell ref="AJ35:AJ36"/>
    <mergeCell ref="AK35:AK36"/>
    <mergeCell ref="AL35:AL36"/>
    <mergeCell ref="AM35:AM36"/>
    <mergeCell ref="AN35:AN36"/>
    <mergeCell ref="AO35:AO36"/>
    <mergeCell ref="AP35:AP36"/>
    <mergeCell ref="AQ35:AQ36"/>
    <mergeCell ref="AY37:AY38"/>
    <mergeCell ref="AZ37:AZ38"/>
    <mergeCell ref="BA37:BA38"/>
    <mergeCell ref="BB37:BB38"/>
    <mergeCell ref="BC37:BC38"/>
    <mergeCell ref="BD37:BD38"/>
    <mergeCell ref="BE37:BE38"/>
    <mergeCell ref="BF37:BF38"/>
    <mergeCell ref="AR35:AR36"/>
    <mergeCell ref="AS35:AS36"/>
    <mergeCell ref="AU35:AU36"/>
    <mergeCell ref="AV35:AV36"/>
    <mergeCell ref="AW35:AW36"/>
    <mergeCell ref="AX35:AX36"/>
    <mergeCell ref="AY35:AY36"/>
    <mergeCell ref="CP33:CP34"/>
    <mergeCell ref="CQ33:CQ34"/>
    <mergeCell ref="CI33:CI34"/>
    <mergeCell ref="CJ33:CJ34"/>
    <mergeCell ref="CK33:CK34"/>
    <mergeCell ref="CL33:CL34"/>
    <mergeCell ref="CM33:CM34"/>
    <mergeCell ref="CN33:CN34"/>
    <mergeCell ref="CO33:CO34"/>
    <mergeCell ref="AO33:AO34"/>
    <mergeCell ref="AP33:AP34"/>
    <mergeCell ref="AQ33:AQ34"/>
    <mergeCell ref="AR33:AR34"/>
    <mergeCell ref="AS33:AS34"/>
    <mergeCell ref="AU33:AU34"/>
    <mergeCell ref="AV33:AV34"/>
    <mergeCell ref="AW33:AW34"/>
    <mergeCell ref="AX33:AX34"/>
    <mergeCell ref="AY33:AY34"/>
    <mergeCell ref="AZ33:AZ34"/>
    <mergeCell ref="BA33:BA34"/>
    <mergeCell ref="BB33:BB34"/>
    <mergeCell ref="BC33:BC34"/>
    <mergeCell ref="BD33:BD34"/>
    <mergeCell ref="BE33:BE34"/>
    <mergeCell ref="BF33:BF34"/>
    <mergeCell ref="BH33:BH34"/>
    <mergeCell ref="BI33:BI34"/>
    <mergeCell ref="BJ33:BJ34"/>
    <mergeCell ref="BK33:BK34"/>
    <mergeCell ref="BL33:BL34"/>
    <mergeCell ref="BM33:BM34"/>
    <mergeCell ref="BN33:BN34"/>
    <mergeCell ref="BO33:BO34"/>
    <mergeCell ref="BP33:BP34"/>
    <mergeCell ref="BQ33:BQ34"/>
    <mergeCell ref="BR33:BR34"/>
    <mergeCell ref="BS33:BS34"/>
    <mergeCell ref="BU33:BU34"/>
    <mergeCell ref="BV33:BV34"/>
    <mergeCell ref="BW33:BW34"/>
    <mergeCell ref="BX33:BX34"/>
    <mergeCell ref="BY33:BY34"/>
    <mergeCell ref="BZ33:BZ34"/>
    <mergeCell ref="CA33:CA34"/>
    <mergeCell ref="CB33:CB34"/>
    <mergeCell ref="CC33:CC34"/>
    <mergeCell ref="CD33:CD34"/>
    <mergeCell ref="CE33:CE34"/>
    <mergeCell ref="CF33:CF34"/>
    <mergeCell ref="CH33:CH34"/>
    <mergeCell ref="AH33:AH34"/>
    <mergeCell ref="AI33:AI34"/>
    <mergeCell ref="AJ33:AJ34"/>
    <mergeCell ref="AK33:AK34"/>
    <mergeCell ref="AL33:AL34"/>
    <mergeCell ref="AM33:AM34"/>
    <mergeCell ref="AN33:AN34"/>
    <mergeCell ref="BH35:BH36"/>
    <mergeCell ref="BI35:BI36"/>
    <mergeCell ref="BJ35:BJ36"/>
    <mergeCell ref="BK35:BK36"/>
    <mergeCell ref="BL35:BL36"/>
    <mergeCell ref="BM35:BM36"/>
    <mergeCell ref="BN35:BN36"/>
    <mergeCell ref="BO35:BO36"/>
    <mergeCell ref="BP35:BP36"/>
    <mergeCell ref="BQ35:BQ36"/>
    <mergeCell ref="BR35:BR36"/>
    <mergeCell ref="BS35:BS36"/>
    <mergeCell ref="BU35:BU36"/>
    <mergeCell ref="BV35:BV36"/>
    <mergeCell ref="BW35:BW36"/>
    <mergeCell ref="BX35:BX36"/>
    <mergeCell ref="BY35:BY36"/>
    <mergeCell ref="BZ35:BZ36"/>
    <mergeCell ref="CA35:CA36"/>
    <mergeCell ref="CB35:CB36"/>
    <mergeCell ref="CC35:CC36"/>
    <mergeCell ref="CD35:CD36"/>
    <mergeCell ref="CE35:CE36"/>
    <mergeCell ref="CF35:CF36"/>
    <mergeCell ref="CH35:CH36"/>
    <mergeCell ref="CI35:CI36"/>
    <mergeCell ref="CJ35:CJ36"/>
    <mergeCell ref="CK35:CK36"/>
    <mergeCell ref="CL35:CL36"/>
    <mergeCell ref="CM35:CM36"/>
    <mergeCell ref="CN35:CN36"/>
    <mergeCell ref="CO35:CO36"/>
    <mergeCell ref="CP35:CP36"/>
    <mergeCell ref="CQ35:CQ36"/>
    <mergeCell ref="CR35:CR36"/>
    <mergeCell ref="CS35:CS36"/>
    <mergeCell ref="CU35:CU36"/>
    <mergeCell ref="CV35:CV36"/>
    <mergeCell ref="CW35:CW36"/>
    <mergeCell ref="CX35:CX36"/>
    <mergeCell ref="CY35:CY36"/>
    <mergeCell ref="CZ35:CZ36"/>
    <mergeCell ref="DA35:DA36"/>
    <mergeCell ref="DB35:DB36"/>
    <mergeCell ref="DC35:DC36"/>
    <mergeCell ref="DD35:DD36"/>
    <mergeCell ref="DE35:DE36"/>
    <mergeCell ref="DF35:DF36"/>
    <mergeCell ref="DH35:DH36"/>
    <mergeCell ref="FQ35:FQ36"/>
    <mergeCell ref="FR35:FR36"/>
    <mergeCell ref="FS35:FS36"/>
    <mergeCell ref="FJ35:FJ36"/>
    <mergeCell ref="FK35:FK36"/>
    <mergeCell ref="FL35:FL36"/>
    <mergeCell ref="FM35:FM36"/>
    <mergeCell ref="FN35:FN36"/>
    <mergeCell ref="FO35:FO36"/>
    <mergeCell ref="FP35:FP36"/>
    <mergeCell ref="FQ37:FQ38"/>
    <mergeCell ref="FR37:FR38"/>
    <mergeCell ref="FS37:FS38"/>
    <mergeCell ref="FJ37:FJ38"/>
    <mergeCell ref="FK37:FK38"/>
    <mergeCell ref="FL37:FL38"/>
    <mergeCell ref="FM37:FM38"/>
    <mergeCell ref="FN37:FN38"/>
    <mergeCell ref="FO37:FO38"/>
    <mergeCell ref="FP37:FP38"/>
    <mergeCell ref="DI35:DI36"/>
    <mergeCell ref="DJ35:DJ36"/>
    <mergeCell ref="DK35:DK36"/>
    <mergeCell ref="DL35:DL36"/>
    <mergeCell ref="DM35:DM36"/>
    <mergeCell ref="DN35:DN36"/>
    <mergeCell ref="DO35:DO36"/>
    <mergeCell ref="DP35:DP36"/>
    <mergeCell ref="DQ35:DQ36"/>
    <mergeCell ref="DR35:DR36"/>
    <mergeCell ref="DS35:DS36"/>
    <mergeCell ref="DU35:DU36"/>
    <mergeCell ref="DV35:DV36"/>
    <mergeCell ref="DW35:DW36"/>
    <mergeCell ref="DX35:DX36"/>
    <mergeCell ref="DY35:DY36"/>
    <mergeCell ref="DZ35:DZ36"/>
    <mergeCell ref="EA35:EA36"/>
    <mergeCell ref="EB35:EB36"/>
    <mergeCell ref="EC35:EC36"/>
    <mergeCell ref="ED35:ED36"/>
    <mergeCell ref="EE35:EE36"/>
    <mergeCell ref="EF35:EF36"/>
    <mergeCell ref="EH35:EH36"/>
    <mergeCell ref="EI35:EI36"/>
    <mergeCell ref="EJ35:EJ36"/>
    <mergeCell ref="EK35:EK36"/>
    <mergeCell ref="EL35:EL36"/>
    <mergeCell ref="EM35:EM36"/>
    <mergeCell ref="EN35:EN36"/>
    <mergeCell ref="EO35:EO36"/>
    <mergeCell ref="EP35:EP36"/>
    <mergeCell ref="EQ35:EQ36"/>
    <mergeCell ref="ER35:ER36"/>
    <mergeCell ref="ES35:ES36"/>
    <mergeCell ref="EU35:EU36"/>
    <mergeCell ref="EV35:EV36"/>
    <mergeCell ref="EW35:EW36"/>
    <mergeCell ref="EX35:EX36"/>
    <mergeCell ref="EY35:EY36"/>
    <mergeCell ref="EZ35:EZ36"/>
    <mergeCell ref="FA35:FA36"/>
    <mergeCell ref="FB35:FB36"/>
    <mergeCell ref="FC35:FC36"/>
    <mergeCell ref="FD35:FD36"/>
    <mergeCell ref="FE35:FE36"/>
    <mergeCell ref="FF35:FF36"/>
    <mergeCell ref="FH35:FH36"/>
    <mergeCell ref="FI35:FI36"/>
    <mergeCell ref="B35:B36"/>
    <mergeCell ref="C35:C36"/>
    <mergeCell ref="D35:D36"/>
    <mergeCell ref="E35:E36"/>
    <mergeCell ref="F35:H36"/>
    <mergeCell ref="I35:I36"/>
    <mergeCell ref="J35:J36"/>
    <mergeCell ref="B37:B38"/>
    <mergeCell ref="C37:C38"/>
    <mergeCell ref="D37:D38"/>
    <mergeCell ref="E37:E38"/>
    <mergeCell ref="F37:H38"/>
    <mergeCell ref="I37:I38"/>
    <mergeCell ref="J37:J38"/>
    <mergeCell ref="V37:V38"/>
    <mergeCell ref="W37:W38"/>
    <mergeCell ref="X37:X38"/>
    <mergeCell ref="Y37:Y38"/>
    <mergeCell ref="Z37:Z38"/>
    <mergeCell ref="AA37:AA38"/>
    <mergeCell ref="AB37:AB38"/>
    <mergeCell ref="AC37:AC38"/>
    <mergeCell ref="AD37:AD38"/>
    <mergeCell ref="BH37:BH38"/>
    <mergeCell ref="BI37:BI38"/>
    <mergeCell ref="BJ37:BJ38"/>
    <mergeCell ref="BK37:BK38"/>
    <mergeCell ref="BL37:BL38"/>
    <mergeCell ref="BM37:BM38"/>
    <mergeCell ref="BN37:BN38"/>
    <mergeCell ref="BO37:BO38"/>
    <mergeCell ref="BP37:BP38"/>
    <mergeCell ref="BQ37:BQ38"/>
    <mergeCell ref="BR37:BR38"/>
    <mergeCell ref="BS37:BS38"/>
    <mergeCell ref="BU37:BU38"/>
    <mergeCell ref="BV37:BV38"/>
    <mergeCell ref="BW37:BW38"/>
    <mergeCell ref="BX37:BX38"/>
    <mergeCell ref="BY37:BY38"/>
    <mergeCell ref="BZ37:BZ38"/>
    <mergeCell ref="CA37:CA38"/>
    <mergeCell ref="CB37:CB38"/>
    <mergeCell ref="CC37:CC38"/>
    <mergeCell ref="CD37:CD38"/>
    <mergeCell ref="CE37:CE38"/>
    <mergeCell ref="CF37:CF38"/>
    <mergeCell ref="CH37:CH38"/>
    <mergeCell ref="CI37:CI38"/>
    <mergeCell ref="CJ37:CJ38"/>
    <mergeCell ref="CK37:CK38"/>
    <mergeCell ref="CL37:CL38"/>
    <mergeCell ref="CM37:CM38"/>
    <mergeCell ref="CN37:CN38"/>
    <mergeCell ref="CO37:CO38"/>
    <mergeCell ref="CP37:CP38"/>
    <mergeCell ref="CQ37:CQ38"/>
    <mergeCell ref="CR37:CR38"/>
    <mergeCell ref="CS37:CS38"/>
    <mergeCell ref="CU37:CU38"/>
    <mergeCell ref="CV37:CV38"/>
    <mergeCell ref="CW37:CW38"/>
    <mergeCell ref="CX37:CX38"/>
    <mergeCell ref="AM41:AM42"/>
    <mergeCell ref="AN41:AN42"/>
    <mergeCell ref="AE41:AE42"/>
    <mergeCell ref="AF41:AF42"/>
    <mergeCell ref="AH41:AH42"/>
    <mergeCell ref="AI41:AI42"/>
    <mergeCell ref="AJ41:AJ42"/>
    <mergeCell ref="AK41:AK42"/>
    <mergeCell ref="AL41:AL42"/>
    <mergeCell ref="AW41:AW42"/>
    <mergeCell ref="AX41:AX42"/>
    <mergeCell ref="AO41:AO42"/>
    <mergeCell ref="AP41:AP42"/>
    <mergeCell ref="AQ41:AQ42"/>
    <mergeCell ref="AR41:AR42"/>
    <mergeCell ref="AS41:AS42"/>
    <mergeCell ref="AU41:AU42"/>
    <mergeCell ref="AV41:AV42"/>
    <mergeCell ref="M39:M40"/>
    <mergeCell ref="N39:N40"/>
    <mergeCell ref="O39:O40"/>
    <mergeCell ref="P39:P40"/>
    <mergeCell ref="Q39:Q40"/>
    <mergeCell ref="R39:R40"/>
    <mergeCell ref="U39:U40"/>
    <mergeCell ref="V39:V40"/>
    <mergeCell ref="W39:W40"/>
    <mergeCell ref="X39:X40"/>
    <mergeCell ref="Y39:Y40"/>
    <mergeCell ref="Z39:Z40"/>
    <mergeCell ref="AA39:AA40"/>
    <mergeCell ref="AB39:AB40"/>
    <mergeCell ref="AZ39:AZ40"/>
    <mergeCell ref="BA39:BA40"/>
    <mergeCell ref="BB39:BB40"/>
    <mergeCell ref="BC39:BC40"/>
    <mergeCell ref="BD39:BD40"/>
    <mergeCell ref="BE39:BE40"/>
    <mergeCell ref="BF39:BF40"/>
    <mergeCell ref="M41:M42"/>
    <mergeCell ref="N41:N42"/>
    <mergeCell ref="O41:O42"/>
    <mergeCell ref="P41:P42"/>
    <mergeCell ref="Q41:Q42"/>
    <mergeCell ref="R41:R42"/>
    <mergeCell ref="U41:U42"/>
    <mergeCell ref="AC39:AC40"/>
    <mergeCell ref="AD39:AD40"/>
    <mergeCell ref="AE39:AE40"/>
    <mergeCell ref="AF39:AF40"/>
    <mergeCell ref="AH39:AH40"/>
    <mergeCell ref="AI39:AI40"/>
    <mergeCell ref="AJ39:AJ40"/>
    <mergeCell ref="AK39:AK40"/>
    <mergeCell ref="AL39:AL40"/>
    <mergeCell ref="AM39:AM40"/>
    <mergeCell ref="AN39:AN40"/>
    <mergeCell ref="AO39:AO40"/>
    <mergeCell ref="AP39:AP40"/>
    <mergeCell ref="AQ39:AQ40"/>
    <mergeCell ref="AY41:AY42"/>
    <mergeCell ref="AZ41:AZ42"/>
    <mergeCell ref="BA41:BA42"/>
    <mergeCell ref="BB41:BB42"/>
    <mergeCell ref="BC41:BC42"/>
    <mergeCell ref="BD41:BD42"/>
    <mergeCell ref="BE41:BE42"/>
    <mergeCell ref="BF41:BF42"/>
    <mergeCell ref="AR39:AR40"/>
    <mergeCell ref="AS39:AS40"/>
    <mergeCell ref="AU39:AU40"/>
    <mergeCell ref="AV39:AV40"/>
    <mergeCell ref="AW39:AW40"/>
    <mergeCell ref="AX39:AX40"/>
    <mergeCell ref="AY39:AY40"/>
    <mergeCell ref="ER37:ER38"/>
    <mergeCell ref="ES37:ES38"/>
    <mergeCell ref="EU37:EU38"/>
    <mergeCell ref="EV37:EV38"/>
    <mergeCell ref="EW37:EW38"/>
    <mergeCell ref="EX37:EX38"/>
    <mergeCell ref="EY37:EY38"/>
    <mergeCell ref="EZ37:EZ38"/>
    <mergeCell ref="FA37:FA38"/>
    <mergeCell ref="FB37:FB38"/>
    <mergeCell ref="FC37:FC38"/>
    <mergeCell ref="FD37:FD38"/>
    <mergeCell ref="FE37:FE38"/>
    <mergeCell ref="FF37:FF38"/>
    <mergeCell ref="DF37:DF38"/>
    <mergeCell ref="DH37:DH38"/>
    <mergeCell ref="DI37:DI38"/>
    <mergeCell ref="DJ37:DJ38"/>
    <mergeCell ref="DK37:DK38"/>
    <mergeCell ref="DL37:DL38"/>
    <mergeCell ref="DM37:DM38"/>
    <mergeCell ref="DN37:DN38"/>
    <mergeCell ref="DO37:DO38"/>
    <mergeCell ref="DP37:DP38"/>
    <mergeCell ref="DQ37:DQ38"/>
    <mergeCell ref="DR37:DR38"/>
    <mergeCell ref="DS37:DS38"/>
    <mergeCell ref="DU37:DU38"/>
    <mergeCell ref="DV37:DV38"/>
    <mergeCell ref="DW37:DW38"/>
    <mergeCell ref="DX37:DX38"/>
    <mergeCell ref="DY37:DY38"/>
    <mergeCell ref="DZ37:DZ38"/>
    <mergeCell ref="EA37:EA38"/>
    <mergeCell ref="EB37:EB38"/>
    <mergeCell ref="EC37:EC38"/>
    <mergeCell ref="ED37:ED38"/>
    <mergeCell ref="EE37:EE38"/>
    <mergeCell ref="EF37:EF38"/>
    <mergeCell ref="EH37:EH38"/>
    <mergeCell ref="EI37:EI38"/>
    <mergeCell ref="EJ37:EJ38"/>
    <mergeCell ref="EK37:EK38"/>
    <mergeCell ref="EL37:EL38"/>
    <mergeCell ref="EM37:EM38"/>
    <mergeCell ref="EN37:EN38"/>
    <mergeCell ref="EO37:EO38"/>
    <mergeCell ref="EP37:EP38"/>
    <mergeCell ref="EQ37:EQ38"/>
    <mergeCell ref="FH37:FH38"/>
    <mergeCell ref="FI37:FI38"/>
    <mergeCell ref="CY37:CY38"/>
    <mergeCell ref="CZ37:CZ38"/>
    <mergeCell ref="DA37:DA38"/>
    <mergeCell ref="DB37:DB38"/>
    <mergeCell ref="DC37:DC38"/>
    <mergeCell ref="DD37:DD38"/>
    <mergeCell ref="DE37:DE38"/>
    <mergeCell ref="BH39:BH40"/>
    <mergeCell ref="BI39:BI40"/>
    <mergeCell ref="BJ39:BJ40"/>
    <mergeCell ref="BK39:BK40"/>
    <mergeCell ref="BL39:BL40"/>
    <mergeCell ref="BM39:BM40"/>
    <mergeCell ref="BN39:BN40"/>
    <mergeCell ref="BO39:BO40"/>
    <mergeCell ref="BP39:BP40"/>
    <mergeCell ref="BQ39:BQ40"/>
    <mergeCell ref="BR39:BR40"/>
    <mergeCell ref="BS39:BS40"/>
    <mergeCell ref="BU39:BU40"/>
    <mergeCell ref="BV39:BV40"/>
    <mergeCell ref="BW39:BW40"/>
    <mergeCell ref="BX39:BX40"/>
    <mergeCell ref="BY39:BY40"/>
    <mergeCell ref="BZ39:BZ40"/>
    <mergeCell ref="CA39:CA40"/>
    <mergeCell ref="CB39:CB40"/>
    <mergeCell ref="CC39:CC40"/>
    <mergeCell ref="CD39:CD40"/>
    <mergeCell ref="CE39:CE40"/>
    <mergeCell ref="CF39:CF40"/>
    <mergeCell ref="CH39:CH40"/>
    <mergeCell ref="CI39:CI40"/>
    <mergeCell ref="CJ39:CJ40"/>
    <mergeCell ref="CK39:CK40"/>
    <mergeCell ref="CL39:CL40"/>
    <mergeCell ref="CM39:CM40"/>
    <mergeCell ref="CN39:CN40"/>
    <mergeCell ref="CO39:CO40"/>
    <mergeCell ref="CP39:CP40"/>
    <mergeCell ref="CQ39:CQ40"/>
    <mergeCell ref="CR39:CR40"/>
    <mergeCell ref="CS39:CS40"/>
    <mergeCell ref="CU39:CU40"/>
    <mergeCell ref="CV39:CV40"/>
    <mergeCell ref="CW39:CW40"/>
    <mergeCell ref="CX39:CX40"/>
    <mergeCell ref="CY39:CY40"/>
    <mergeCell ref="CZ39:CZ40"/>
    <mergeCell ref="DA39:DA40"/>
    <mergeCell ref="DB39:DB40"/>
    <mergeCell ref="DC39:DC40"/>
    <mergeCell ref="DD39:DD40"/>
    <mergeCell ref="DE39:DE40"/>
    <mergeCell ref="DF39:DF40"/>
    <mergeCell ref="DH39:DH40"/>
    <mergeCell ref="FQ39:FQ40"/>
    <mergeCell ref="FR39:FR40"/>
    <mergeCell ref="FS39:FS40"/>
    <mergeCell ref="FJ39:FJ40"/>
    <mergeCell ref="FK39:FK40"/>
    <mergeCell ref="FL39:FL40"/>
    <mergeCell ref="FM39:FM40"/>
    <mergeCell ref="FN39:FN40"/>
    <mergeCell ref="FO39:FO40"/>
    <mergeCell ref="FP39:FP40"/>
    <mergeCell ref="FQ41:FQ42"/>
    <mergeCell ref="FR41:FR42"/>
    <mergeCell ref="FS41:FS42"/>
    <mergeCell ref="FJ41:FJ42"/>
    <mergeCell ref="FK41:FK42"/>
    <mergeCell ref="FL41:FL42"/>
    <mergeCell ref="FM41:FM42"/>
    <mergeCell ref="FN41:FN42"/>
    <mergeCell ref="FO41:FO42"/>
    <mergeCell ref="FP41:FP42"/>
    <mergeCell ref="DI39:DI40"/>
    <mergeCell ref="DJ39:DJ40"/>
    <mergeCell ref="DK39:DK40"/>
    <mergeCell ref="DL39:DL40"/>
    <mergeCell ref="DM39:DM40"/>
    <mergeCell ref="DN39:DN40"/>
    <mergeCell ref="DO39:DO40"/>
    <mergeCell ref="DP39:DP40"/>
    <mergeCell ref="DQ39:DQ40"/>
    <mergeCell ref="DR39:DR40"/>
    <mergeCell ref="DS39:DS40"/>
    <mergeCell ref="DU39:DU40"/>
    <mergeCell ref="DV39:DV40"/>
    <mergeCell ref="DW39:DW40"/>
    <mergeCell ref="DX39:DX40"/>
    <mergeCell ref="DY39:DY40"/>
    <mergeCell ref="DZ39:DZ40"/>
    <mergeCell ref="EA39:EA40"/>
    <mergeCell ref="EB39:EB40"/>
    <mergeCell ref="EC39:EC40"/>
    <mergeCell ref="ED39:ED40"/>
    <mergeCell ref="EE39:EE40"/>
    <mergeCell ref="EF39:EF40"/>
    <mergeCell ref="EH39:EH40"/>
    <mergeCell ref="EI39:EI40"/>
    <mergeCell ref="EJ39:EJ40"/>
    <mergeCell ref="EK39:EK40"/>
    <mergeCell ref="EL39:EL40"/>
    <mergeCell ref="EM39:EM40"/>
    <mergeCell ref="EN39:EN40"/>
    <mergeCell ref="EO39:EO40"/>
    <mergeCell ref="EP39:EP40"/>
    <mergeCell ref="EQ39:EQ40"/>
    <mergeCell ref="ER39:ER40"/>
    <mergeCell ref="ES39:ES40"/>
    <mergeCell ref="EU39:EU40"/>
    <mergeCell ref="EV39:EV40"/>
    <mergeCell ref="EW39:EW40"/>
    <mergeCell ref="EX39:EX40"/>
    <mergeCell ref="EY39:EY40"/>
    <mergeCell ref="EZ39:EZ40"/>
    <mergeCell ref="FA39:FA40"/>
    <mergeCell ref="FB39:FB40"/>
    <mergeCell ref="FC39:FC40"/>
    <mergeCell ref="FD39:FD40"/>
    <mergeCell ref="FE39:FE40"/>
    <mergeCell ref="FF39:FF40"/>
    <mergeCell ref="FH39:FH40"/>
    <mergeCell ref="FI39:FI40"/>
    <mergeCell ref="B39:B40"/>
    <mergeCell ref="C39:C40"/>
    <mergeCell ref="D39:D40"/>
    <mergeCell ref="E39:E40"/>
    <mergeCell ref="F39:H40"/>
    <mergeCell ref="I39:I40"/>
    <mergeCell ref="J39:J40"/>
    <mergeCell ref="B41:B42"/>
    <mergeCell ref="C41:C42"/>
    <mergeCell ref="D41:D42"/>
    <mergeCell ref="E41:E42"/>
    <mergeCell ref="F41:H42"/>
    <mergeCell ref="I41:I42"/>
    <mergeCell ref="J41:J42"/>
    <mergeCell ref="V41:V42"/>
    <mergeCell ref="W41:W42"/>
    <mergeCell ref="X41:X42"/>
    <mergeCell ref="Y41:Y42"/>
    <mergeCell ref="Z41:Z42"/>
    <mergeCell ref="AA41:AA42"/>
    <mergeCell ref="AB41:AB42"/>
    <mergeCell ref="AC41:AC42"/>
    <mergeCell ref="AD41:AD42"/>
    <mergeCell ref="BH41:BH42"/>
    <mergeCell ref="BI41:BI42"/>
    <mergeCell ref="BJ41:BJ42"/>
    <mergeCell ref="BK41:BK42"/>
    <mergeCell ref="BL41:BL42"/>
    <mergeCell ref="BM41:BM42"/>
    <mergeCell ref="BN41:BN42"/>
    <mergeCell ref="BO41:BO42"/>
    <mergeCell ref="BP41:BP42"/>
    <mergeCell ref="BQ41:BQ42"/>
    <mergeCell ref="BR41:BR42"/>
    <mergeCell ref="BS41:BS42"/>
    <mergeCell ref="BU41:BU42"/>
    <mergeCell ref="BV41:BV42"/>
    <mergeCell ref="BW41:BW42"/>
    <mergeCell ref="BX41:BX42"/>
    <mergeCell ref="BY41:BY42"/>
    <mergeCell ref="BZ41:BZ42"/>
    <mergeCell ref="CA41:CA42"/>
    <mergeCell ref="CB41:CB42"/>
    <mergeCell ref="CC41:CC42"/>
    <mergeCell ref="CD41:CD42"/>
    <mergeCell ref="CE41:CE42"/>
    <mergeCell ref="CF41:CF42"/>
    <mergeCell ref="CH41:CH42"/>
    <mergeCell ref="CI41:CI42"/>
    <mergeCell ref="CJ41:CJ42"/>
    <mergeCell ref="CK41:CK42"/>
    <mergeCell ref="CL41:CL42"/>
    <mergeCell ref="CM41:CM42"/>
    <mergeCell ref="CN41:CN42"/>
    <mergeCell ref="CO41:CO42"/>
    <mergeCell ref="CP41:CP42"/>
    <mergeCell ref="CQ41:CQ42"/>
    <mergeCell ref="CR41:CR42"/>
    <mergeCell ref="CS41:CS42"/>
    <mergeCell ref="CU41:CU42"/>
    <mergeCell ref="CV41:CV42"/>
    <mergeCell ref="CW41:CW42"/>
    <mergeCell ref="CX41:CX42"/>
    <mergeCell ref="AM45:AM46"/>
    <mergeCell ref="AN45:AN46"/>
    <mergeCell ref="AE45:AE46"/>
    <mergeCell ref="AF45:AF46"/>
    <mergeCell ref="AH45:AH46"/>
    <mergeCell ref="AI45:AI46"/>
    <mergeCell ref="AJ45:AJ46"/>
    <mergeCell ref="AK45:AK46"/>
    <mergeCell ref="AL45:AL46"/>
    <mergeCell ref="AW45:AW46"/>
    <mergeCell ref="AX45:AX46"/>
    <mergeCell ref="AO45:AO46"/>
    <mergeCell ref="AP45:AP46"/>
    <mergeCell ref="AQ45:AQ46"/>
    <mergeCell ref="AR45:AR46"/>
    <mergeCell ref="AS45:AS46"/>
    <mergeCell ref="AU45:AU46"/>
    <mergeCell ref="AV45:AV46"/>
    <mergeCell ref="M43:M44"/>
    <mergeCell ref="N43:N44"/>
    <mergeCell ref="O43:O44"/>
    <mergeCell ref="P43:P44"/>
    <mergeCell ref="Q43:Q44"/>
    <mergeCell ref="R43:R44"/>
    <mergeCell ref="U43:U44"/>
    <mergeCell ref="V43:V44"/>
    <mergeCell ref="W43:W44"/>
    <mergeCell ref="X43:X44"/>
    <mergeCell ref="Y43:Y44"/>
    <mergeCell ref="Z43:Z44"/>
    <mergeCell ref="AA43:AA44"/>
    <mergeCell ref="AB43:AB44"/>
    <mergeCell ref="AZ43:AZ44"/>
    <mergeCell ref="BA43:BA44"/>
    <mergeCell ref="BB43:BB44"/>
    <mergeCell ref="BC43:BC44"/>
    <mergeCell ref="BD43:BD44"/>
    <mergeCell ref="BE43:BE44"/>
    <mergeCell ref="BF43:BF44"/>
    <mergeCell ref="M45:M46"/>
    <mergeCell ref="N45:N46"/>
    <mergeCell ref="O45:O46"/>
    <mergeCell ref="P45:P46"/>
    <mergeCell ref="Q45:Q46"/>
    <mergeCell ref="R45:R46"/>
    <mergeCell ref="U45:U46"/>
    <mergeCell ref="AC43:AC44"/>
    <mergeCell ref="AD43:AD44"/>
    <mergeCell ref="AE43:AE44"/>
    <mergeCell ref="AF43:AF44"/>
    <mergeCell ref="AH43:AH44"/>
    <mergeCell ref="AI43:AI44"/>
    <mergeCell ref="AJ43:AJ44"/>
    <mergeCell ref="AK43:AK44"/>
    <mergeCell ref="AL43:AL44"/>
    <mergeCell ref="AM43:AM44"/>
    <mergeCell ref="AN43:AN44"/>
    <mergeCell ref="AO43:AO44"/>
    <mergeCell ref="AP43:AP44"/>
    <mergeCell ref="AQ43:AQ44"/>
    <mergeCell ref="AY45:AY46"/>
    <mergeCell ref="AZ45:AZ46"/>
    <mergeCell ref="BA45:BA46"/>
    <mergeCell ref="BB45:BB46"/>
    <mergeCell ref="BC45:BC46"/>
    <mergeCell ref="BD45:BD46"/>
    <mergeCell ref="BE45:BE46"/>
    <mergeCell ref="BF45:BF46"/>
    <mergeCell ref="AR43:AR44"/>
    <mergeCell ref="AS43:AS44"/>
    <mergeCell ref="AU43:AU44"/>
    <mergeCell ref="AV43:AV44"/>
    <mergeCell ref="AW43:AW44"/>
    <mergeCell ref="AX43:AX44"/>
    <mergeCell ref="AY43:AY44"/>
    <mergeCell ref="ER41:ER42"/>
    <mergeCell ref="ES41:ES42"/>
    <mergeCell ref="EU41:EU42"/>
    <mergeCell ref="EV41:EV42"/>
    <mergeCell ref="EW41:EW42"/>
    <mergeCell ref="EX41:EX42"/>
    <mergeCell ref="EY41:EY42"/>
    <mergeCell ref="EZ41:EZ42"/>
    <mergeCell ref="FA41:FA42"/>
    <mergeCell ref="FB41:FB42"/>
    <mergeCell ref="FC41:FC42"/>
    <mergeCell ref="FD41:FD42"/>
    <mergeCell ref="FE41:FE42"/>
    <mergeCell ref="FF41:FF42"/>
    <mergeCell ref="DF41:DF42"/>
    <mergeCell ref="DH41:DH42"/>
    <mergeCell ref="DI41:DI42"/>
    <mergeCell ref="DJ41:DJ42"/>
    <mergeCell ref="DK41:DK42"/>
    <mergeCell ref="DL41:DL42"/>
    <mergeCell ref="DM41:DM42"/>
    <mergeCell ref="DN41:DN42"/>
    <mergeCell ref="DO41:DO42"/>
    <mergeCell ref="DP41:DP42"/>
    <mergeCell ref="DQ41:DQ42"/>
    <mergeCell ref="DR41:DR42"/>
    <mergeCell ref="DS41:DS42"/>
    <mergeCell ref="DU41:DU42"/>
    <mergeCell ref="DV41:DV42"/>
    <mergeCell ref="DW41:DW42"/>
    <mergeCell ref="DX41:DX42"/>
    <mergeCell ref="DY41:DY42"/>
    <mergeCell ref="DZ41:DZ42"/>
    <mergeCell ref="EA41:EA42"/>
    <mergeCell ref="EB41:EB42"/>
    <mergeCell ref="EC41:EC42"/>
    <mergeCell ref="ED41:ED42"/>
    <mergeCell ref="EE41:EE42"/>
    <mergeCell ref="EF41:EF42"/>
    <mergeCell ref="EH41:EH42"/>
    <mergeCell ref="EI41:EI42"/>
    <mergeCell ref="EJ41:EJ42"/>
    <mergeCell ref="EK41:EK42"/>
    <mergeCell ref="EL41:EL42"/>
    <mergeCell ref="EM41:EM42"/>
    <mergeCell ref="EN41:EN42"/>
    <mergeCell ref="EO41:EO42"/>
    <mergeCell ref="EP41:EP42"/>
    <mergeCell ref="EQ41:EQ42"/>
    <mergeCell ref="FH41:FH42"/>
    <mergeCell ref="FI41:FI42"/>
    <mergeCell ref="CY41:CY42"/>
    <mergeCell ref="CZ41:CZ42"/>
    <mergeCell ref="DA41:DA42"/>
    <mergeCell ref="DB41:DB42"/>
    <mergeCell ref="DC41:DC42"/>
    <mergeCell ref="DD41:DD42"/>
    <mergeCell ref="DE41:DE42"/>
    <mergeCell ref="BH43:BH44"/>
    <mergeCell ref="BI43:BI44"/>
    <mergeCell ref="BJ43:BJ44"/>
    <mergeCell ref="BK43:BK44"/>
    <mergeCell ref="BL43:BL44"/>
    <mergeCell ref="BM43:BM44"/>
    <mergeCell ref="BN43:BN44"/>
    <mergeCell ref="BO43:BO44"/>
    <mergeCell ref="BP43:BP44"/>
    <mergeCell ref="BQ43:BQ44"/>
    <mergeCell ref="BR43:BR44"/>
    <mergeCell ref="BS43:BS44"/>
    <mergeCell ref="BU43:BU44"/>
    <mergeCell ref="BV43:BV44"/>
    <mergeCell ref="BW43:BW44"/>
    <mergeCell ref="BX43:BX44"/>
    <mergeCell ref="BY43:BY44"/>
    <mergeCell ref="BZ43:BZ44"/>
    <mergeCell ref="CA43:CA44"/>
    <mergeCell ref="CB43:CB44"/>
    <mergeCell ref="CC43:CC44"/>
    <mergeCell ref="CD43:CD44"/>
    <mergeCell ref="CE43:CE44"/>
    <mergeCell ref="CF43:CF44"/>
    <mergeCell ref="CH43:CH44"/>
    <mergeCell ref="CI43:CI44"/>
    <mergeCell ref="CJ43:CJ44"/>
    <mergeCell ref="CK43:CK44"/>
    <mergeCell ref="CL43:CL44"/>
    <mergeCell ref="CM43:CM44"/>
    <mergeCell ref="CN43:CN44"/>
    <mergeCell ref="CO43:CO44"/>
    <mergeCell ref="CP43:CP44"/>
    <mergeCell ref="CQ43:CQ44"/>
    <mergeCell ref="CR43:CR44"/>
    <mergeCell ref="CS43:CS44"/>
    <mergeCell ref="CU43:CU44"/>
    <mergeCell ref="CV43:CV44"/>
    <mergeCell ref="CW43:CW44"/>
    <mergeCell ref="CX43:CX44"/>
    <mergeCell ref="CY43:CY44"/>
    <mergeCell ref="CZ43:CZ44"/>
    <mergeCell ref="DA43:DA44"/>
    <mergeCell ref="DB43:DB44"/>
    <mergeCell ref="DC43:DC44"/>
    <mergeCell ref="DD43:DD44"/>
    <mergeCell ref="DE43:DE44"/>
    <mergeCell ref="DF43:DF44"/>
    <mergeCell ref="DH43:DH44"/>
    <mergeCell ref="FQ43:FQ44"/>
    <mergeCell ref="FR43:FR44"/>
    <mergeCell ref="FS43:FS44"/>
    <mergeCell ref="FJ43:FJ44"/>
    <mergeCell ref="FK43:FK44"/>
    <mergeCell ref="FL43:FL44"/>
    <mergeCell ref="FM43:FM44"/>
    <mergeCell ref="FN43:FN44"/>
    <mergeCell ref="FO43:FO44"/>
    <mergeCell ref="FP43:FP44"/>
    <mergeCell ref="FQ45:FQ46"/>
    <mergeCell ref="FR45:FR46"/>
    <mergeCell ref="FS45:FS46"/>
    <mergeCell ref="FJ45:FJ46"/>
    <mergeCell ref="FK45:FK46"/>
    <mergeCell ref="FL45:FL46"/>
    <mergeCell ref="FM45:FM46"/>
    <mergeCell ref="FN45:FN46"/>
    <mergeCell ref="FO45:FO46"/>
    <mergeCell ref="FP45:FP46"/>
    <mergeCell ref="DI43:DI44"/>
    <mergeCell ref="DJ43:DJ44"/>
    <mergeCell ref="DK43:DK44"/>
    <mergeCell ref="DL43:DL44"/>
    <mergeCell ref="DM43:DM44"/>
    <mergeCell ref="DN43:DN44"/>
    <mergeCell ref="DO43:DO44"/>
    <mergeCell ref="DP43:DP44"/>
    <mergeCell ref="DQ43:DQ44"/>
    <mergeCell ref="DR43:DR44"/>
    <mergeCell ref="DS43:DS44"/>
    <mergeCell ref="DU43:DU44"/>
    <mergeCell ref="DV43:DV44"/>
    <mergeCell ref="DW43:DW44"/>
    <mergeCell ref="DX43:DX44"/>
    <mergeCell ref="DY43:DY44"/>
    <mergeCell ref="DZ43:DZ44"/>
    <mergeCell ref="EA43:EA44"/>
    <mergeCell ref="EB43:EB44"/>
    <mergeCell ref="EC43:EC44"/>
    <mergeCell ref="ED43:ED44"/>
    <mergeCell ref="EE43:EE44"/>
    <mergeCell ref="EF43:EF44"/>
    <mergeCell ref="EH43:EH44"/>
    <mergeCell ref="EI43:EI44"/>
    <mergeCell ref="EJ43:EJ44"/>
    <mergeCell ref="EK43:EK44"/>
    <mergeCell ref="EL43:EL44"/>
    <mergeCell ref="EM43:EM44"/>
    <mergeCell ref="EN43:EN44"/>
    <mergeCell ref="EO43:EO44"/>
    <mergeCell ref="EP43:EP44"/>
    <mergeCell ref="EQ43:EQ44"/>
    <mergeCell ref="ER43:ER44"/>
    <mergeCell ref="ES43:ES44"/>
    <mergeCell ref="EU43:EU44"/>
    <mergeCell ref="EV43:EV44"/>
    <mergeCell ref="EW43:EW44"/>
    <mergeCell ref="EX43:EX44"/>
    <mergeCell ref="EY43:EY44"/>
    <mergeCell ref="EZ43:EZ44"/>
    <mergeCell ref="FA43:FA44"/>
    <mergeCell ref="FB43:FB44"/>
    <mergeCell ref="FC43:FC44"/>
    <mergeCell ref="FD43:FD44"/>
    <mergeCell ref="FE43:FE44"/>
    <mergeCell ref="FF43:FF44"/>
    <mergeCell ref="FH43:FH44"/>
    <mergeCell ref="FI43:FI44"/>
    <mergeCell ref="B43:B44"/>
    <mergeCell ref="C43:C44"/>
    <mergeCell ref="D43:D44"/>
    <mergeCell ref="E43:E44"/>
    <mergeCell ref="F43:H44"/>
    <mergeCell ref="I43:I44"/>
    <mergeCell ref="J43:J44"/>
    <mergeCell ref="B45:B46"/>
    <mergeCell ref="C45:C46"/>
    <mergeCell ref="D45:D46"/>
    <mergeCell ref="E45:E46"/>
    <mergeCell ref="F45:H46"/>
    <mergeCell ref="I45:I46"/>
    <mergeCell ref="J45:J46"/>
    <mergeCell ref="V45:V46"/>
    <mergeCell ref="W45:W46"/>
    <mergeCell ref="X45:X46"/>
    <mergeCell ref="Y45:Y46"/>
    <mergeCell ref="Z45:Z46"/>
    <mergeCell ref="AA45:AA46"/>
    <mergeCell ref="AB45:AB46"/>
    <mergeCell ref="AC45:AC46"/>
    <mergeCell ref="AD45:AD46"/>
    <mergeCell ref="BH45:BH46"/>
    <mergeCell ref="BI45:BI46"/>
    <mergeCell ref="BJ45:BJ46"/>
    <mergeCell ref="BK45:BK46"/>
    <mergeCell ref="BL45:BL46"/>
    <mergeCell ref="BM45:BM46"/>
    <mergeCell ref="BN45:BN46"/>
    <mergeCell ref="BO45:BO46"/>
    <mergeCell ref="BP45:BP46"/>
    <mergeCell ref="BQ45:BQ46"/>
    <mergeCell ref="BR45:BR46"/>
    <mergeCell ref="BS45:BS46"/>
    <mergeCell ref="BU45:BU46"/>
    <mergeCell ref="BV45:BV46"/>
    <mergeCell ref="BW45:BW46"/>
    <mergeCell ref="BX45:BX46"/>
    <mergeCell ref="BY45:BY46"/>
    <mergeCell ref="BZ45:BZ46"/>
    <mergeCell ref="CA45:CA46"/>
    <mergeCell ref="CB45:CB46"/>
    <mergeCell ref="CC45:CC46"/>
    <mergeCell ref="CD45:CD46"/>
    <mergeCell ref="CE45:CE46"/>
    <mergeCell ref="CF45:CF46"/>
    <mergeCell ref="CH45:CH46"/>
    <mergeCell ref="CI45:CI46"/>
    <mergeCell ref="CJ45:CJ46"/>
    <mergeCell ref="CK45:CK46"/>
    <mergeCell ref="CL45:CL46"/>
    <mergeCell ref="CM45:CM46"/>
    <mergeCell ref="CN45:CN46"/>
    <mergeCell ref="CO45:CO46"/>
    <mergeCell ref="CP45:CP46"/>
    <mergeCell ref="CQ45:CQ46"/>
    <mergeCell ref="CR45:CR46"/>
    <mergeCell ref="CS45:CS46"/>
    <mergeCell ref="CU45:CU46"/>
    <mergeCell ref="CV45:CV46"/>
    <mergeCell ref="CW45:CW46"/>
    <mergeCell ref="CX45:CX46"/>
    <mergeCell ref="CA8:CB8"/>
    <mergeCell ref="CC8:CD8"/>
    <mergeCell ref="CE8:CE9"/>
    <mergeCell ref="CF8:CF9"/>
    <mergeCell ref="CH8:CI8"/>
    <mergeCell ref="CJ8:CK8"/>
    <mergeCell ref="CL8:CM8"/>
    <mergeCell ref="CN8:CO8"/>
    <mergeCell ref="CP8:CQ8"/>
    <mergeCell ref="CR8:CR9"/>
    <mergeCell ref="CS8:CS9"/>
    <mergeCell ref="CU8:CV8"/>
    <mergeCell ref="CW8:CX8"/>
    <mergeCell ref="CY8:CZ8"/>
    <mergeCell ref="DA8:DB8"/>
    <mergeCell ref="DC8:DD8"/>
    <mergeCell ref="DE8:DE9"/>
    <mergeCell ref="DF8:DF9"/>
    <mergeCell ref="DH8:DI8"/>
    <mergeCell ref="DJ8:DK8"/>
    <mergeCell ref="DL8:DM8"/>
    <mergeCell ref="DN8:DO8"/>
    <mergeCell ref="DP8:DQ8"/>
    <mergeCell ref="DR8:DR9"/>
    <mergeCell ref="DS8:DS9"/>
    <mergeCell ref="DU8:DV8"/>
    <mergeCell ref="DW8:DX8"/>
    <mergeCell ref="DY8:DZ8"/>
    <mergeCell ref="EA8:EB8"/>
    <mergeCell ref="EC8:ED8"/>
    <mergeCell ref="EE8:EE9"/>
    <mergeCell ref="EF8:EF9"/>
    <mergeCell ref="EH8:EI8"/>
    <mergeCell ref="EJ8:EK8"/>
    <mergeCell ref="EL8:EM8"/>
    <mergeCell ref="EN8:EO8"/>
    <mergeCell ref="EP8:EQ8"/>
    <mergeCell ref="ER8:ER9"/>
    <mergeCell ref="ES8:ES9"/>
    <mergeCell ref="EU8:EV8"/>
    <mergeCell ref="EW8:EX8"/>
    <mergeCell ref="EY8:EZ8"/>
    <mergeCell ref="BU6:CF6"/>
    <mergeCell ref="CH6:CS6"/>
    <mergeCell ref="CU6:DF6"/>
    <mergeCell ref="DH6:DS6"/>
    <mergeCell ref="DU6:EF6"/>
    <mergeCell ref="EH6:ES6"/>
    <mergeCell ref="EU6:FF6"/>
    <mergeCell ref="FH6:FS6"/>
    <mergeCell ref="B1:D3"/>
    <mergeCell ref="E1:R3"/>
    <mergeCell ref="B6:R6"/>
    <mergeCell ref="U6:AF6"/>
    <mergeCell ref="AH6:AS6"/>
    <mergeCell ref="AU6:BF6"/>
    <mergeCell ref="BH6:BS6"/>
    <mergeCell ref="B8:B9"/>
    <mergeCell ref="C8:C9"/>
    <mergeCell ref="D8:E9"/>
    <mergeCell ref="F8:H9"/>
    <mergeCell ref="I8:I9"/>
    <mergeCell ref="J8:J9"/>
    <mergeCell ref="K8:K9"/>
    <mergeCell ref="L8:L9"/>
    <mergeCell ref="M8:P9"/>
    <mergeCell ref="Q8:Q9"/>
    <mergeCell ref="R8:R9"/>
    <mergeCell ref="U8:V8"/>
    <mergeCell ref="W8:X8"/>
    <mergeCell ref="Y8:Z8"/>
    <mergeCell ref="AA8:AB8"/>
    <mergeCell ref="AC8:AD8"/>
    <mergeCell ref="AE8:AE9"/>
    <mergeCell ref="AF8:AF9"/>
    <mergeCell ref="AH8:AI8"/>
    <mergeCell ref="AJ8:AK8"/>
    <mergeCell ref="AL8:AM8"/>
    <mergeCell ref="AN8:AO8"/>
    <mergeCell ref="AP8:AQ8"/>
    <mergeCell ref="AR8:AR9"/>
    <mergeCell ref="AS8:AS9"/>
    <mergeCell ref="AU8:AV8"/>
    <mergeCell ref="AW8:AX8"/>
    <mergeCell ref="AY8:AZ8"/>
    <mergeCell ref="FN8:FO8"/>
    <mergeCell ref="FP8:FQ8"/>
    <mergeCell ref="FR8:FR9"/>
    <mergeCell ref="FS8:FS9"/>
    <mergeCell ref="FA8:FB8"/>
    <mergeCell ref="FC8:FD8"/>
    <mergeCell ref="FE8:FE9"/>
    <mergeCell ref="FF8:FF9"/>
    <mergeCell ref="FH8:FI8"/>
    <mergeCell ref="FJ8:FK8"/>
    <mergeCell ref="FL8:FM8"/>
    <mergeCell ref="AZ10:AZ11"/>
    <mergeCell ref="BA10:BA11"/>
    <mergeCell ref="AR10:AR11"/>
    <mergeCell ref="AS10:AS11"/>
    <mergeCell ref="AU10:AU11"/>
    <mergeCell ref="AV10:AV11"/>
    <mergeCell ref="AW10:AW11"/>
    <mergeCell ref="AX10:AX11"/>
    <mergeCell ref="AY10:AY11"/>
    <mergeCell ref="BJ10:BJ11"/>
    <mergeCell ref="BK10:BK11"/>
    <mergeCell ref="BB10:BB11"/>
    <mergeCell ref="BC10:BC11"/>
    <mergeCell ref="BD10:BD11"/>
    <mergeCell ref="BE10:BE11"/>
    <mergeCell ref="BF10:BF11"/>
    <mergeCell ref="BH10:BH11"/>
    <mergeCell ref="BI10:BI11"/>
    <mergeCell ref="DW10:DW11"/>
    <mergeCell ref="DX10:DX11"/>
    <mergeCell ref="DY10:DY11"/>
    <mergeCell ref="DZ10:DZ11"/>
    <mergeCell ref="EA10:EA11"/>
    <mergeCell ref="EB10:EB11"/>
    <mergeCell ref="EC10:EC11"/>
    <mergeCell ref="ED10:ED11"/>
    <mergeCell ref="EE10:EE11"/>
    <mergeCell ref="EF10:EF11"/>
    <mergeCell ref="EH10:EH11"/>
    <mergeCell ref="EI10:EI11"/>
    <mergeCell ref="EJ10:EJ11"/>
    <mergeCell ref="EK10:EK11"/>
    <mergeCell ref="EL10:EL11"/>
    <mergeCell ref="EM10:EM11"/>
    <mergeCell ref="EN10:EN11"/>
    <mergeCell ref="EO10:EO11"/>
    <mergeCell ref="EP10:EP11"/>
    <mergeCell ref="EQ10:EQ11"/>
    <mergeCell ref="ER10:ER11"/>
    <mergeCell ref="ES10:ES11"/>
    <mergeCell ref="EU10:EU11"/>
    <mergeCell ref="EV10:EV11"/>
    <mergeCell ref="EW10:EW11"/>
    <mergeCell ref="EX10:EX11"/>
    <mergeCell ref="EY10:EY11"/>
    <mergeCell ref="EZ10:EZ11"/>
    <mergeCell ref="FA10:FA11"/>
    <mergeCell ref="FB10:FB11"/>
    <mergeCell ref="FC10:FC11"/>
    <mergeCell ref="FD10:FD11"/>
    <mergeCell ref="FE10:FE11"/>
    <mergeCell ref="FF10:FF11"/>
    <mergeCell ref="FH10:FH11"/>
    <mergeCell ref="FP10:FP11"/>
    <mergeCell ref="FQ10:FQ11"/>
    <mergeCell ref="FR10:FR11"/>
    <mergeCell ref="FS10:FS11"/>
    <mergeCell ref="FI10:FI11"/>
    <mergeCell ref="FJ10:FJ11"/>
    <mergeCell ref="FK10:FK11"/>
    <mergeCell ref="FL10:FL11"/>
    <mergeCell ref="FM10:FM11"/>
    <mergeCell ref="FN10:FN11"/>
    <mergeCell ref="FO10:FO11"/>
    <mergeCell ref="BV10:BV11"/>
    <mergeCell ref="BW10:BW11"/>
    <mergeCell ref="BX10:BX11"/>
    <mergeCell ref="BY10:BY11"/>
    <mergeCell ref="BZ10:BZ11"/>
    <mergeCell ref="CA10:CA11"/>
    <mergeCell ref="CB10:CB11"/>
    <mergeCell ref="CC10:CC11"/>
    <mergeCell ref="CD10:CD11"/>
    <mergeCell ref="CE10:CE11"/>
    <mergeCell ref="CF10:CF11"/>
    <mergeCell ref="CH10:CH11"/>
    <mergeCell ref="CI10:CI11"/>
    <mergeCell ref="CJ10:CJ11"/>
    <mergeCell ref="CK10:CK11"/>
    <mergeCell ref="CL10:CL11"/>
    <mergeCell ref="CM10:CM11"/>
    <mergeCell ref="CN10:CN11"/>
    <mergeCell ref="CO10:CO11"/>
    <mergeCell ref="CP10:CP11"/>
    <mergeCell ref="CQ10:CQ11"/>
    <mergeCell ref="CR10:CR11"/>
    <mergeCell ref="CS10:CS11"/>
    <mergeCell ref="CU10:CU11"/>
    <mergeCell ref="CV10:CV11"/>
    <mergeCell ref="CW10:CW11"/>
    <mergeCell ref="CX10:CX11"/>
    <mergeCell ref="CY10:CY11"/>
    <mergeCell ref="CZ10:CZ11"/>
    <mergeCell ref="DA10:DA11"/>
    <mergeCell ref="DB10:DB11"/>
    <mergeCell ref="DC10:DC11"/>
    <mergeCell ref="DD10:DD11"/>
    <mergeCell ref="DE10:DE11"/>
    <mergeCell ref="DF10:DF11"/>
    <mergeCell ref="DH10:DH11"/>
    <mergeCell ref="DI10:DI11"/>
    <mergeCell ref="DJ10:DJ11"/>
    <mergeCell ref="DK10:DK11"/>
    <mergeCell ref="DL10:DL11"/>
    <mergeCell ref="DM10:DM11"/>
    <mergeCell ref="DN10:DN11"/>
    <mergeCell ref="DO10:DO11"/>
    <mergeCell ref="DP10:DP11"/>
    <mergeCell ref="DQ10:DQ11"/>
    <mergeCell ref="DR10:DR11"/>
    <mergeCell ref="DS10:DS11"/>
    <mergeCell ref="DU10:DU11"/>
    <mergeCell ref="DV10:DV11"/>
    <mergeCell ref="BS10:BS11"/>
    <mergeCell ref="BU10:BU11"/>
    <mergeCell ref="BL10:BL11"/>
    <mergeCell ref="BM10:BM11"/>
    <mergeCell ref="BN10:BN11"/>
    <mergeCell ref="BO10:BO11"/>
    <mergeCell ref="BP10:BP11"/>
    <mergeCell ref="BQ10:BQ11"/>
    <mergeCell ref="BR10:BR11"/>
    <mergeCell ref="B10:B11"/>
    <mergeCell ref="C10:C11"/>
    <mergeCell ref="D10:D11"/>
    <mergeCell ref="E10:E11"/>
    <mergeCell ref="F10:H11"/>
    <mergeCell ref="I10:I11"/>
    <mergeCell ref="J10:J11"/>
    <mergeCell ref="B12:B13"/>
    <mergeCell ref="C12:C13"/>
    <mergeCell ref="D12:D13"/>
    <mergeCell ref="E12:E13"/>
    <mergeCell ref="F12:H13"/>
    <mergeCell ref="I12:I13"/>
    <mergeCell ref="J12:J13"/>
    <mergeCell ref="AC12:AC13"/>
    <mergeCell ref="AD12:AD13"/>
    <mergeCell ref="V12:V13"/>
    <mergeCell ref="W12:W13"/>
    <mergeCell ref="X12:X13"/>
    <mergeCell ref="Y12:Y13"/>
    <mergeCell ref="Z12:Z13"/>
    <mergeCell ref="AA12:AA13"/>
    <mergeCell ref="AB12:AB13"/>
    <mergeCell ref="AM12:AM13"/>
    <mergeCell ref="AN12:AN13"/>
    <mergeCell ref="AE12:AE13"/>
    <mergeCell ref="AF12:AF13"/>
    <mergeCell ref="AH12:AH13"/>
    <mergeCell ref="AI12:AI13"/>
    <mergeCell ref="AJ12:AJ13"/>
    <mergeCell ref="AK12:AK13"/>
    <mergeCell ref="AL12:AL13"/>
    <mergeCell ref="AW12:AW13"/>
    <mergeCell ref="AX12:AX13"/>
    <mergeCell ref="AO12:AO13"/>
    <mergeCell ref="AP12:AP13"/>
    <mergeCell ref="AQ12:AQ13"/>
    <mergeCell ref="AR12:AR13"/>
    <mergeCell ref="AS12:AS13"/>
    <mergeCell ref="AU12:AU13"/>
    <mergeCell ref="AV12:AV13"/>
    <mergeCell ref="BP12:BP13"/>
    <mergeCell ref="BQ12:BQ13"/>
    <mergeCell ref="BI12:BI13"/>
    <mergeCell ref="BJ12:BJ13"/>
    <mergeCell ref="BK12:BK13"/>
    <mergeCell ref="BL12:BL13"/>
    <mergeCell ref="BM12:BM13"/>
    <mergeCell ref="BN12:BN13"/>
    <mergeCell ref="BO12:BO13"/>
    <mergeCell ref="DS12:DS13"/>
    <mergeCell ref="DU12:DU13"/>
    <mergeCell ref="DV12:DV13"/>
    <mergeCell ref="DW12:DW13"/>
    <mergeCell ref="DX12:DX13"/>
    <mergeCell ref="DY12:DY13"/>
    <mergeCell ref="DZ12:DZ13"/>
    <mergeCell ref="EA12:EA13"/>
    <mergeCell ref="EB12:EB13"/>
    <mergeCell ref="EC12:EC13"/>
    <mergeCell ref="ED12:ED13"/>
    <mergeCell ref="EE12:EE13"/>
    <mergeCell ref="EF12:EF13"/>
    <mergeCell ref="EH12:EH13"/>
    <mergeCell ref="EI12:EI13"/>
    <mergeCell ref="EJ12:EJ13"/>
    <mergeCell ref="EK12:EK13"/>
    <mergeCell ref="EL12:EL13"/>
    <mergeCell ref="EM12:EM13"/>
    <mergeCell ref="EN12:EN13"/>
    <mergeCell ref="EO12:EO13"/>
    <mergeCell ref="EP12:EP13"/>
    <mergeCell ref="EQ12:EQ13"/>
    <mergeCell ref="ER12:ER13"/>
    <mergeCell ref="ES12:ES13"/>
    <mergeCell ref="EU12:EU13"/>
    <mergeCell ref="EV12:EV13"/>
    <mergeCell ref="EW12:EW13"/>
    <mergeCell ref="EX12:EX13"/>
    <mergeCell ref="EY12:EY13"/>
    <mergeCell ref="EZ12:EZ13"/>
    <mergeCell ref="FA12:FA13"/>
    <mergeCell ref="FB12:FB13"/>
    <mergeCell ref="FC12:FC13"/>
    <mergeCell ref="FD12:FD13"/>
    <mergeCell ref="FM12:FM13"/>
    <mergeCell ref="FN12:FN13"/>
    <mergeCell ref="FO12:FO13"/>
    <mergeCell ref="FP12:FP13"/>
    <mergeCell ref="FQ12:FQ13"/>
    <mergeCell ref="FR12:FR13"/>
    <mergeCell ref="FS12:FS13"/>
    <mergeCell ref="FE12:FE13"/>
    <mergeCell ref="FF12:FF13"/>
    <mergeCell ref="FH12:FH13"/>
    <mergeCell ref="FI12:FI13"/>
    <mergeCell ref="FJ12:FJ13"/>
    <mergeCell ref="FK12:FK13"/>
    <mergeCell ref="FL12:FL13"/>
    <mergeCell ref="BR12:BR13"/>
    <mergeCell ref="BS12:BS13"/>
    <mergeCell ref="BU12:BU13"/>
    <mergeCell ref="BV12:BV13"/>
    <mergeCell ref="BW12:BW13"/>
    <mergeCell ref="BX12:BX13"/>
    <mergeCell ref="BY12:BY13"/>
    <mergeCell ref="BZ12:BZ13"/>
    <mergeCell ref="CA12:CA13"/>
    <mergeCell ref="CB12:CB13"/>
    <mergeCell ref="CC12:CC13"/>
    <mergeCell ref="CD12:CD13"/>
    <mergeCell ref="CE12:CE13"/>
    <mergeCell ref="CF12:CF13"/>
    <mergeCell ref="CH12:CH13"/>
    <mergeCell ref="CI12:CI13"/>
    <mergeCell ref="CJ12:CJ13"/>
    <mergeCell ref="CK12:CK13"/>
    <mergeCell ref="CL12:CL13"/>
    <mergeCell ref="CM12:CM13"/>
    <mergeCell ref="CN12:CN13"/>
    <mergeCell ref="CO12:CO13"/>
    <mergeCell ref="CP12:CP13"/>
    <mergeCell ref="CQ12:CQ13"/>
    <mergeCell ref="CR12:CR13"/>
    <mergeCell ref="CS12:CS13"/>
    <mergeCell ref="CU12:CU13"/>
    <mergeCell ref="CV12:CV13"/>
    <mergeCell ref="CW12:CW13"/>
    <mergeCell ref="CX12:CX13"/>
    <mergeCell ref="CY12:CY13"/>
    <mergeCell ref="CZ12:CZ13"/>
    <mergeCell ref="DA12:DA13"/>
    <mergeCell ref="DB12:DB13"/>
    <mergeCell ref="DC12:DC13"/>
    <mergeCell ref="DD12:DD13"/>
    <mergeCell ref="DE12:DE13"/>
    <mergeCell ref="DF12:DF13"/>
    <mergeCell ref="DH12:DH13"/>
    <mergeCell ref="DI12:DI13"/>
    <mergeCell ref="DJ12:DJ13"/>
    <mergeCell ref="DK12:DK13"/>
    <mergeCell ref="DL12:DL13"/>
    <mergeCell ref="DM12:DM13"/>
    <mergeCell ref="DN12:DN13"/>
    <mergeCell ref="DO12:DO13"/>
    <mergeCell ref="DP12:DP13"/>
    <mergeCell ref="DQ12:DQ13"/>
    <mergeCell ref="DR12:DR13"/>
    <mergeCell ref="AZ14:AZ15"/>
    <mergeCell ref="BA14:BA15"/>
    <mergeCell ref="AR14:AR15"/>
    <mergeCell ref="AS14:AS15"/>
    <mergeCell ref="AU14:AU15"/>
    <mergeCell ref="AV14:AV15"/>
    <mergeCell ref="AW14:AW15"/>
    <mergeCell ref="AX14:AX15"/>
    <mergeCell ref="AY14:AY15"/>
    <mergeCell ref="BB14:BB15"/>
    <mergeCell ref="BC14:BC15"/>
    <mergeCell ref="BD14:BD15"/>
    <mergeCell ref="BE14:BE15"/>
    <mergeCell ref="BF14:BF15"/>
    <mergeCell ref="BH14:BH15"/>
    <mergeCell ref="BI14:BI15"/>
    <mergeCell ref="BJ14:BJ15"/>
    <mergeCell ref="BK14:BK15"/>
    <mergeCell ref="BL14:BL15"/>
    <mergeCell ref="BM14:BM15"/>
    <mergeCell ref="BN14:BN15"/>
    <mergeCell ref="BO14:BO15"/>
    <mergeCell ref="BP14:BP15"/>
    <mergeCell ref="BQ14:BQ15"/>
    <mergeCell ref="BR14:BR15"/>
    <mergeCell ref="BS14:BS15"/>
    <mergeCell ref="BU14:BU15"/>
    <mergeCell ref="BV14:BV15"/>
    <mergeCell ref="BW14:BW15"/>
    <mergeCell ref="BX14:BX15"/>
    <mergeCell ref="BY14:BY15"/>
    <mergeCell ref="BZ14:BZ15"/>
    <mergeCell ref="CA14:CA15"/>
    <mergeCell ref="CB14:CB15"/>
    <mergeCell ref="CC14:CC15"/>
    <mergeCell ref="CD14:CD15"/>
    <mergeCell ref="CE14:CE15"/>
    <mergeCell ref="CF14:CF15"/>
    <mergeCell ref="CH14:CH15"/>
    <mergeCell ref="CI14:CI15"/>
    <mergeCell ref="CJ14:CJ15"/>
    <mergeCell ref="CK14:CK15"/>
    <mergeCell ref="CL14:CL15"/>
    <mergeCell ref="CM14:CM15"/>
    <mergeCell ref="CN14:CN15"/>
    <mergeCell ref="CO14:CO15"/>
    <mergeCell ref="CP14:CP15"/>
    <mergeCell ref="CQ14:CQ15"/>
    <mergeCell ref="CR14:CR15"/>
    <mergeCell ref="CS14:CS15"/>
    <mergeCell ref="CU14:CU15"/>
    <mergeCell ref="CV14:CV15"/>
    <mergeCell ref="CW14:CW15"/>
    <mergeCell ref="CX14:CX15"/>
    <mergeCell ref="CY14:CY15"/>
    <mergeCell ref="CZ14:CZ15"/>
    <mergeCell ref="DA14:DA15"/>
    <mergeCell ref="DB14:DB15"/>
    <mergeCell ref="FL14:FL15"/>
    <mergeCell ref="FM14:FM15"/>
    <mergeCell ref="FN14:FN15"/>
    <mergeCell ref="FO14:FO15"/>
    <mergeCell ref="FP14:FP15"/>
    <mergeCell ref="FQ14:FQ15"/>
    <mergeCell ref="FR14:FR15"/>
    <mergeCell ref="FS14:FS15"/>
    <mergeCell ref="FD14:FD15"/>
    <mergeCell ref="FE14:FE15"/>
    <mergeCell ref="FF14:FF15"/>
    <mergeCell ref="FH14:FH15"/>
    <mergeCell ref="FI14:FI15"/>
    <mergeCell ref="FJ14:FJ15"/>
    <mergeCell ref="FK14:FK15"/>
    <mergeCell ref="DC14:DC15"/>
    <mergeCell ref="DD14:DD15"/>
    <mergeCell ref="DE14:DE15"/>
    <mergeCell ref="DF14:DF15"/>
    <mergeCell ref="DH14:DH15"/>
    <mergeCell ref="DI14:DI15"/>
    <mergeCell ref="DJ14:DJ15"/>
    <mergeCell ref="DK14:DK15"/>
    <mergeCell ref="DL14:DL15"/>
    <mergeCell ref="DM14:DM15"/>
    <mergeCell ref="DN14:DN15"/>
    <mergeCell ref="DO14:DO15"/>
    <mergeCell ref="DP14:DP15"/>
    <mergeCell ref="DQ14:DQ15"/>
    <mergeCell ref="DR14:DR15"/>
    <mergeCell ref="DS14:DS15"/>
    <mergeCell ref="DU14:DU15"/>
    <mergeCell ref="DV14:DV15"/>
    <mergeCell ref="DW14:DW15"/>
    <mergeCell ref="DX14:DX15"/>
    <mergeCell ref="DY14:DY15"/>
    <mergeCell ref="DZ14:DZ15"/>
    <mergeCell ref="EA14:EA15"/>
    <mergeCell ref="EB14:EB15"/>
    <mergeCell ref="EC14:EC15"/>
    <mergeCell ref="ED14:ED15"/>
    <mergeCell ref="EE14:EE15"/>
    <mergeCell ref="EF14:EF15"/>
    <mergeCell ref="EH14:EH15"/>
    <mergeCell ref="EI14:EI15"/>
    <mergeCell ref="EJ14:EJ15"/>
    <mergeCell ref="EK14:EK15"/>
    <mergeCell ref="EL14:EL15"/>
    <mergeCell ref="EM14:EM15"/>
    <mergeCell ref="EN14:EN15"/>
    <mergeCell ref="EO14:EO15"/>
    <mergeCell ref="EP14:EP15"/>
    <mergeCell ref="EQ14:EQ15"/>
    <mergeCell ref="ER14:ER15"/>
    <mergeCell ref="ES14:ES15"/>
    <mergeCell ref="EU14:EU15"/>
    <mergeCell ref="EV14:EV15"/>
    <mergeCell ref="EW14:EW15"/>
    <mergeCell ref="EX14:EX15"/>
    <mergeCell ref="EY14:EY15"/>
    <mergeCell ref="EZ14:EZ15"/>
    <mergeCell ref="FA14:FA15"/>
    <mergeCell ref="FB14:FB15"/>
    <mergeCell ref="FC14:FC15"/>
    <mergeCell ref="B14:B15"/>
    <mergeCell ref="C14:C15"/>
    <mergeCell ref="D14:D15"/>
    <mergeCell ref="E14:E15"/>
    <mergeCell ref="F14:H15"/>
    <mergeCell ref="I14:I15"/>
    <mergeCell ref="J14:J15"/>
    <mergeCell ref="B16:B17"/>
    <mergeCell ref="C16:C17"/>
    <mergeCell ref="D16:D17"/>
    <mergeCell ref="E16:E17"/>
    <mergeCell ref="F16:H17"/>
    <mergeCell ref="I16:I17"/>
    <mergeCell ref="J16:J17"/>
    <mergeCell ref="AC16:AC17"/>
    <mergeCell ref="AD16:AD17"/>
    <mergeCell ref="V16:V17"/>
    <mergeCell ref="W16:W17"/>
    <mergeCell ref="X16:X17"/>
    <mergeCell ref="Y16:Y17"/>
    <mergeCell ref="Z16:Z17"/>
    <mergeCell ref="AA16:AA17"/>
    <mergeCell ref="AB16:AB17"/>
    <mergeCell ref="DR16:DR17"/>
    <mergeCell ref="DS16:DS17"/>
    <mergeCell ref="DU16:DU17"/>
    <mergeCell ref="DV16:DV17"/>
    <mergeCell ref="DW16:DW17"/>
    <mergeCell ref="DX16:DX17"/>
    <mergeCell ref="DY16:DY17"/>
    <mergeCell ref="DZ16:DZ17"/>
    <mergeCell ref="EA16:EA17"/>
    <mergeCell ref="EB16:EB17"/>
    <mergeCell ref="EC16:EC17"/>
    <mergeCell ref="ED16:ED17"/>
    <mergeCell ref="EE16:EE17"/>
    <mergeCell ref="EF16:EF17"/>
    <mergeCell ref="EH16:EH17"/>
    <mergeCell ref="EI16:EI17"/>
    <mergeCell ref="EJ16:EJ17"/>
    <mergeCell ref="EK16:EK17"/>
    <mergeCell ref="EL16:EL17"/>
    <mergeCell ref="EM16:EM17"/>
    <mergeCell ref="EN16:EN17"/>
    <mergeCell ref="EO16:EO17"/>
    <mergeCell ref="EP16:EP17"/>
    <mergeCell ref="EQ16:EQ17"/>
    <mergeCell ref="ER16:ER17"/>
    <mergeCell ref="ES16:ES17"/>
    <mergeCell ref="EU16:EU17"/>
    <mergeCell ref="EV16:EV17"/>
    <mergeCell ref="EW16:EW17"/>
    <mergeCell ref="EX16:EX17"/>
    <mergeCell ref="EY16:EY17"/>
    <mergeCell ref="EZ16:EZ17"/>
    <mergeCell ref="FA16:FA17"/>
    <mergeCell ref="FB16:FB17"/>
    <mergeCell ref="FC16:FC17"/>
    <mergeCell ref="FL16:FL17"/>
    <mergeCell ref="FM16:FM17"/>
    <mergeCell ref="FN16:FN17"/>
    <mergeCell ref="FO16:FO17"/>
    <mergeCell ref="FP16:FP17"/>
    <mergeCell ref="FQ16:FQ17"/>
    <mergeCell ref="FR16:FR17"/>
    <mergeCell ref="FS16:FS17"/>
    <mergeCell ref="FD16:FD17"/>
    <mergeCell ref="FE16:FE17"/>
    <mergeCell ref="FF16:FF17"/>
    <mergeCell ref="FH16:FH17"/>
    <mergeCell ref="FI16:FI17"/>
    <mergeCell ref="FJ16:FJ17"/>
    <mergeCell ref="FK16:FK17"/>
    <mergeCell ref="AE16:AE17"/>
    <mergeCell ref="AF16:AF17"/>
    <mergeCell ref="AH16:AH17"/>
    <mergeCell ref="AI16:AI17"/>
    <mergeCell ref="AJ16:AJ17"/>
    <mergeCell ref="AK16:AK17"/>
    <mergeCell ref="AL16:AL17"/>
    <mergeCell ref="AM16:AM17"/>
    <mergeCell ref="AN16:AN17"/>
    <mergeCell ref="CA16:CA17"/>
    <mergeCell ref="CB16:CB17"/>
    <mergeCell ref="CC16:CC17"/>
    <mergeCell ref="CD16:CD17"/>
    <mergeCell ref="CE16:CE17"/>
    <mergeCell ref="CF16:CF17"/>
    <mergeCell ref="CH16:CH17"/>
    <mergeCell ref="CI16:CI17"/>
    <mergeCell ref="CJ16:CJ17"/>
    <mergeCell ref="CK16:CK17"/>
    <mergeCell ref="CL16:CL17"/>
    <mergeCell ref="CM16:CM17"/>
    <mergeCell ref="CN16:CN17"/>
    <mergeCell ref="CO16:CO17"/>
    <mergeCell ref="CP16:CP17"/>
    <mergeCell ref="CQ16:CQ17"/>
    <mergeCell ref="CR16:CR17"/>
    <mergeCell ref="CS16:CS17"/>
    <mergeCell ref="CU16:CU17"/>
    <mergeCell ref="CV16:CV17"/>
    <mergeCell ref="CW16:CW17"/>
    <mergeCell ref="CX16:CX17"/>
    <mergeCell ref="CY16:CY17"/>
    <mergeCell ref="CZ16:CZ17"/>
    <mergeCell ref="DA16:DA17"/>
    <mergeCell ref="DB16:DB17"/>
    <mergeCell ref="DC16:DC17"/>
    <mergeCell ref="DD16:DD17"/>
    <mergeCell ref="DE16:DE17"/>
    <mergeCell ref="DF16:DF17"/>
    <mergeCell ref="DH16:DH17"/>
    <mergeCell ref="DI16:DI17"/>
    <mergeCell ref="DJ16:DJ17"/>
    <mergeCell ref="DK16:DK17"/>
    <mergeCell ref="DL16:DL17"/>
    <mergeCell ref="DM16:DM17"/>
    <mergeCell ref="DN16:DN17"/>
    <mergeCell ref="DO16:DO17"/>
    <mergeCell ref="DP16:DP17"/>
    <mergeCell ref="DQ16:DQ17"/>
    <mergeCell ref="CR20:CR21"/>
    <mergeCell ref="CS20:CS21"/>
    <mergeCell ref="CU20:CU21"/>
    <mergeCell ref="CV20:CV21"/>
    <mergeCell ref="CW20:CW21"/>
    <mergeCell ref="CX20:CX21"/>
    <mergeCell ref="CY20:CY21"/>
    <mergeCell ref="CZ20:CZ21"/>
    <mergeCell ref="DA20:DA21"/>
    <mergeCell ref="DB20:DB21"/>
    <mergeCell ref="DC20:DC21"/>
    <mergeCell ref="DD20:DD21"/>
    <mergeCell ref="DE20:DE21"/>
    <mergeCell ref="DF20:DF21"/>
    <mergeCell ref="V20:V21"/>
    <mergeCell ref="W20:W21"/>
    <mergeCell ref="X20:X21"/>
    <mergeCell ref="Y20:Y21"/>
    <mergeCell ref="Z20:Z21"/>
    <mergeCell ref="AA20:AA21"/>
    <mergeCell ref="AB20:AB21"/>
    <mergeCell ref="AC20:AC21"/>
    <mergeCell ref="AD20:AD21"/>
    <mergeCell ref="BI20:BI21"/>
    <mergeCell ref="BJ20:BJ21"/>
    <mergeCell ref="BK20:BK21"/>
    <mergeCell ref="BL20:BL21"/>
    <mergeCell ref="BM20:BM21"/>
    <mergeCell ref="BN20:BN21"/>
    <mergeCell ref="BO20:BO21"/>
    <mergeCell ref="BP20:BP21"/>
    <mergeCell ref="BQ20:BQ21"/>
    <mergeCell ref="BR20:BR21"/>
    <mergeCell ref="BS20:BS21"/>
    <mergeCell ref="BU20:BU21"/>
    <mergeCell ref="BV20:BV21"/>
    <mergeCell ref="BW20:BW21"/>
    <mergeCell ref="BX20:BX21"/>
    <mergeCell ref="BY20:BY21"/>
    <mergeCell ref="BZ20:BZ21"/>
    <mergeCell ref="CA20:CA21"/>
    <mergeCell ref="CB20:CB21"/>
    <mergeCell ref="CC20:CC21"/>
    <mergeCell ref="CD20:CD21"/>
    <mergeCell ref="CE20:CE21"/>
    <mergeCell ref="CF20:CF21"/>
    <mergeCell ref="CH20:CH21"/>
    <mergeCell ref="CI20:CI21"/>
    <mergeCell ref="CJ20:CJ21"/>
    <mergeCell ref="CK20:CK21"/>
    <mergeCell ref="CL20:CL21"/>
    <mergeCell ref="CM20:CM21"/>
    <mergeCell ref="CN20:CN21"/>
    <mergeCell ref="CO20:CO21"/>
    <mergeCell ref="CP20:CP21"/>
    <mergeCell ref="CQ20:CQ21"/>
    <mergeCell ref="DH20:DH21"/>
    <mergeCell ref="DI20:DI21"/>
    <mergeCell ref="DJ20:DJ21"/>
    <mergeCell ref="DK20:DK21"/>
    <mergeCell ref="DL20:DL21"/>
    <mergeCell ref="DM20:DM21"/>
    <mergeCell ref="DN20:DN21"/>
    <mergeCell ref="M10:M11"/>
    <mergeCell ref="N10:N11"/>
    <mergeCell ref="O10:O11"/>
    <mergeCell ref="P10:P11"/>
    <mergeCell ref="Q10:Q11"/>
    <mergeCell ref="R10:R11"/>
    <mergeCell ref="U10:U11"/>
    <mergeCell ref="V10:V11"/>
    <mergeCell ref="W10:W11"/>
    <mergeCell ref="X10:X11"/>
    <mergeCell ref="Y10:Y11"/>
    <mergeCell ref="Z10:Z11"/>
    <mergeCell ref="AA10:AA11"/>
    <mergeCell ref="AB10:AB11"/>
    <mergeCell ref="M12:M13"/>
    <mergeCell ref="N12:N13"/>
    <mergeCell ref="O12:O13"/>
    <mergeCell ref="P12:P13"/>
    <mergeCell ref="Q12:Q13"/>
    <mergeCell ref="R12:R13"/>
    <mergeCell ref="U12:U13"/>
    <mergeCell ref="AC10:AC11"/>
    <mergeCell ref="AD10:AD11"/>
    <mergeCell ref="AE10:AE11"/>
    <mergeCell ref="AF10:AF11"/>
    <mergeCell ref="AH10:AH11"/>
    <mergeCell ref="AI10:AI11"/>
    <mergeCell ref="AJ10:AJ11"/>
    <mergeCell ref="AK10:AK11"/>
    <mergeCell ref="AL10:AL11"/>
    <mergeCell ref="AM10:AM11"/>
    <mergeCell ref="AN10:AN11"/>
    <mergeCell ref="AO10:AO11"/>
    <mergeCell ref="AP10:AP11"/>
    <mergeCell ref="AQ10:AQ11"/>
    <mergeCell ref="BA8:BB8"/>
    <mergeCell ref="BC8:BD8"/>
    <mergeCell ref="BE8:BE9"/>
    <mergeCell ref="BF8:BF9"/>
    <mergeCell ref="BH8:BI8"/>
    <mergeCell ref="BJ8:BK8"/>
    <mergeCell ref="BL8:BM8"/>
    <mergeCell ref="BN8:BO8"/>
    <mergeCell ref="BP8:BQ8"/>
    <mergeCell ref="BR8:BR9"/>
    <mergeCell ref="BS8:BS9"/>
    <mergeCell ref="BU8:BV8"/>
    <mergeCell ref="BW8:BX8"/>
    <mergeCell ref="BY8:BZ8"/>
    <mergeCell ref="AY16:AY17"/>
    <mergeCell ref="AZ16:AZ17"/>
    <mergeCell ref="BA16:BA17"/>
    <mergeCell ref="BB16:BB17"/>
    <mergeCell ref="BC16:BC17"/>
    <mergeCell ref="BD16:BD17"/>
    <mergeCell ref="BE16:BE17"/>
    <mergeCell ref="BF16:BF17"/>
    <mergeCell ref="BH16:BH17"/>
    <mergeCell ref="BI16:BI17"/>
    <mergeCell ref="BJ16:BJ17"/>
    <mergeCell ref="BK16:BK17"/>
    <mergeCell ref="BL16:BL17"/>
    <mergeCell ref="BM16:BM17"/>
    <mergeCell ref="BV16:BV17"/>
    <mergeCell ref="BW16:BW17"/>
    <mergeCell ref="BX16:BX17"/>
    <mergeCell ref="BY16:BY17"/>
    <mergeCell ref="BZ16:BZ17"/>
    <mergeCell ref="BN16:BN17"/>
    <mergeCell ref="BO16:BO17"/>
    <mergeCell ref="BP16:BP17"/>
    <mergeCell ref="BQ16:BQ17"/>
    <mergeCell ref="BR16:BR17"/>
    <mergeCell ref="BS16:BS17"/>
    <mergeCell ref="BU16:BU17"/>
    <mergeCell ref="AR18:AR19"/>
    <mergeCell ref="AS18:AS19"/>
    <mergeCell ref="AU18:AU19"/>
    <mergeCell ref="AV18:AV19"/>
    <mergeCell ref="AW18:AW19"/>
    <mergeCell ref="AX18:AX19"/>
    <mergeCell ref="AY18:AY19"/>
    <mergeCell ref="AZ18:AZ19"/>
    <mergeCell ref="BA18:BA19"/>
    <mergeCell ref="BB18:BB19"/>
    <mergeCell ref="BC18:BC19"/>
    <mergeCell ref="BD18:BD19"/>
    <mergeCell ref="BE18:BE19"/>
    <mergeCell ref="BF18:BF19"/>
    <mergeCell ref="BH18:BH19"/>
    <mergeCell ref="BI18:BI19"/>
    <mergeCell ref="BJ18:BJ19"/>
    <mergeCell ref="BK18:BK19"/>
    <mergeCell ref="BL18:BL19"/>
    <mergeCell ref="BM18:BM19"/>
    <mergeCell ref="BN18:BN19"/>
    <mergeCell ref="BO18:BO19"/>
    <mergeCell ref="BP18:BP19"/>
    <mergeCell ref="BQ18:BQ19"/>
    <mergeCell ref="BR18:BR19"/>
    <mergeCell ref="BS18:BS19"/>
    <mergeCell ref="BU18:BU19"/>
    <mergeCell ref="BV18:BV19"/>
    <mergeCell ref="BW18:BW19"/>
    <mergeCell ref="BX18:BX19"/>
    <mergeCell ref="BY18:BY19"/>
    <mergeCell ref="BZ18:BZ19"/>
    <mergeCell ref="CA18:CA19"/>
    <mergeCell ref="CB18:CB19"/>
    <mergeCell ref="CC18:CC19"/>
    <mergeCell ref="CD18:CD19"/>
    <mergeCell ref="CE18:CE19"/>
    <mergeCell ref="CF18:CF19"/>
    <mergeCell ref="CH18:CH19"/>
    <mergeCell ref="CI18:CI19"/>
    <mergeCell ref="CJ18:CJ19"/>
    <mergeCell ref="CK18:CK19"/>
    <mergeCell ref="CL18:CL19"/>
    <mergeCell ref="CM18:CM19"/>
    <mergeCell ref="CN18:CN19"/>
    <mergeCell ref="CO18:CO19"/>
    <mergeCell ref="CP18:CP19"/>
    <mergeCell ref="CQ18:CQ19"/>
    <mergeCell ref="CR18:CR19"/>
    <mergeCell ref="EU18:EU19"/>
    <mergeCell ref="EV18:EV19"/>
    <mergeCell ref="EW18:EW19"/>
    <mergeCell ref="EX18:EX19"/>
    <mergeCell ref="EY18:EY19"/>
    <mergeCell ref="EZ18:EZ19"/>
    <mergeCell ref="FA18:FA19"/>
    <mergeCell ref="FB18:FB19"/>
    <mergeCell ref="FC18:FC19"/>
    <mergeCell ref="FD18:FD19"/>
    <mergeCell ref="FE18:FE19"/>
    <mergeCell ref="FF18:FF19"/>
    <mergeCell ref="FH18:FH19"/>
    <mergeCell ref="FI18:FI19"/>
    <mergeCell ref="FQ18:FQ19"/>
    <mergeCell ref="FR18:FR19"/>
    <mergeCell ref="FS18:FS19"/>
    <mergeCell ref="FJ18:FJ19"/>
    <mergeCell ref="FK18:FK19"/>
    <mergeCell ref="FL18:FL19"/>
    <mergeCell ref="FM18:FM19"/>
    <mergeCell ref="FN18:FN19"/>
    <mergeCell ref="FO18:FO19"/>
    <mergeCell ref="FP18:FP19"/>
    <mergeCell ref="CS18:CS19"/>
    <mergeCell ref="CU18:CU19"/>
    <mergeCell ref="CV18:CV19"/>
    <mergeCell ref="CW18:CW19"/>
    <mergeCell ref="CX18:CX19"/>
    <mergeCell ref="CY18:CY19"/>
    <mergeCell ref="CZ18:CZ19"/>
    <mergeCell ref="DA18:DA19"/>
    <mergeCell ref="DB18:DB19"/>
    <mergeCell ref="DC18:DC19"/>
    <mergeCell ref="DD18:DD19"/>
    <mergeCell ref="DE18:DE19"/>
    <mergeCell ref="DF18:DF19"/>
    <mergeCell ref="DH18:DH19"/>
    <mergeCell ref="DI18:DI19"/>
    <mergeCell ref="DJ18:DJ19"/>
    <mergeCell ref="DK18:DK19"/>
    <mergeCell ref="DL18:DL19"/>
    <mergeCell ref="DM18:DM19"/>
    <mergeCell ref="DN18:DN19"/>
    <mergeCell ref="DO18:DO19"/>
    <mergeCell ref="DP18:DP19"/>
    <mergeCell ref="DQ18:DQ19"/>
    <mergeCell ref="DR18:DR19"/>
    <mergeCell ref="DS18:DS19"/>
    <mergeCell ref="DU18:DU19"/>
    <mergeCell ref="DV18:DV19"/>
    <mergeCell ref="DW18:DW19"/>
    <mergeCell ref="DX18:DX19"/>
    <mergeCell ref="DY18:DY19"/>
    <mergeCell ref="DZ18:DZ19"/>
    <mergeCell ref="EA18:EA19"/>
    <mergeCell ref="EB18:EB19"/>
    <mergeCell ref="EC18:EC19"/>
    <mergeCell ref="ED18:ED19"/>
    <mergeCell ref="EE18:EE19"/>
    <mergeCell ref="EF18:EF19"/>
    <mergeCell ref="EH18:EH19"/>
    <mergeCell ref="EI18:EI19"/>
    <mergeCell ref="EJ18:EJ19"/>
    <mergeCell ref="EK18:EK19"/>
    <mergeCell ref="EL18:EL19"/>
    <mergeCell ref="EM18:EM19"/>
    <mergeCell ref="EN18:EN19"/>
    <mergeCell ref="EO18:EO19"/>
    <mergeCell ref="EP18:EP19"/>
    <mergeCell ref="EQ18:EQ19"/>
    <mergeCell ref="ER18:ER19"/>
    <mergeCell ref="ES18:ES19"/>
    <mergeCell ref="B18:B19"/>
    <mergeCell ref="C18:C19"/>
    <mergeCell ref="D18:D19"/>
    <mergeCell ref="E18:E19"/>
    <mergeCell ref="F18:H19"/>
    <mergeCell ref="I18:I19"/>
    <mergeCell ref="J18:J19"/>
    <mergeCell ref="B20:B21"/>
    <mergeCell ref="C20:C21"/>
    <mergeCell ref="D20:D21"/>
    <mergeCell ref="E20:E21"/>
    <mergeCell ref="F20:H21"/>
    <mergeCell ref="I20:I21"/>
    <mergeCell ref="J20:J21"/>
    <mergeCell ref="DO20:DO21"/>
    <mergeCell ref="DP20:DP21"/>
    <mergeCell ref="DQ20:DQ21"/>
    <mergeCell ref="DR20:DR21"/>
    <mergeCell ref="DS20:DS21"/>
    <mergeCell ref="DU20:DU21"/>
    <mergeCell ref="DV20:DV21"/>
    <mergeCell ref="DW20:DW21"/>
    <mergeCell ref="DX20:DX21"/>
    <mergeCell ref="DY20:DY21"/>
    <mergeCell ref="DZ20:DZ21"/>
    <mergeCell ref="EA20:EA21"/>
    <mergeCell ref="EB20:EB21"/>
    <mergeCell ref="EC20:EC21"/>
    <mergeCell ref="ED20:ED21"/>
    <mergeCell ref="EE20:EE21"/>
    <mergeCell ref="EF20:EF21"/>
    <mergeCell ref="EH20:EH21"/>
    <mergeCell ref="EI20:EI21"/>
    <mergeCell ref="EJ20:EJ21"/>
    <mergeCell ref="EK20:EK21"/>
    <mergeCell ref="EL20:EL21"/>
    <mergeCell ref="EM20:EM21"/>
    <mergeCell ref="EN20:EN21"/>
    <mergeCell ref="EO20:EO21"/>
    <mergeCell ref="EP20:EP21"/>
    <mergeCell ref="EQ20:EQ21"/>
    <mergeCell ref="ER20:ER21"/>
    <mergeCell ref="ES20:ES21"/>
    <mergeCell ref="EU20:EU21"/>
    <mergeCell ref="EV20:EV21"/>
    <mergeCell ref="EW20:EW21"/>
    <mergeCell ref="EX20:EX21"/>
    <mergeCell ref="EY20:EY21"/>
    <mergeCell ref="EZ20:EZ21"/>
    <mergeCell ref="FA20:FA21"/>
    <mergeCell ref="FB20:FB21"/>
    <mergeCell ref="FC20:FC21"/>
    <mergeCell ref="FD20:FD21"/>
    <mergeCell ref="FE20:FE21"/>
    <mergeCell ref="FF20:FF21"/>
    <mergeCell ref="FH20:FH21"/>
    <mergeCell ref="FP20:FP21"/>
    <mergeCell ref="FQ20:FQ21"/>
    <mergeCell ref="FR20:FR21"/>
    <mergeCell ref="FS20:FS21"/>
    <mergeCell ref="FI20:FI21"/>
    <mergeCell ref="FJ20:FJ21"/>
    <mergeCell ref="FK20:FK21"/>
    <mergeCell ref="FL20:FL21"/>
    <mergeCell ref="FM20:FM21"/>
    <mergeCell ref="FN20:FN21"/>
    <mergeCell ref="FO20:FO21"/>
    <mergeCell ref="EY24:EY25"/>
    <mergeCell ref="EZ24:EZ25"/>
    <mergeCell ref="EU27:FF27"/>
    <mergeCell ref="FH27:FS27"/>
    <mergeCell ref="EQ24:EQ25"/>
    <mergeCell ref="ER24:ER25"/>
    <mergeCell ref="ES24:ES25"/>
    <mergeCell ref="EU24:EU25"/>
    <mergeCell ref="EV24:EV25"/>
    <mergeCell ref="EW24:EW25"/>
    <mergeCell ref="EX24:EX25"/>
    <mergeCell ref="CP24:CP25"/>
    <mergeCell ref="CQ24:CQ25"/>
    <mergeCell ref="CR24:CR25"/>
    <mergeCell ref="CS24:CS25"/>
    <mergeCell ref="CU24:CU25"/>
    <mergeCell ref="CV24:CV25"/>
    <mergeCell ref="CW24:CW25"/>
    <mergeCell ref="CX24:CX25"/>
    <mergeCell ref="CY24:CY25"/>
    <mergeCell ref="CZ24:CZ25"/>
    <mergeCell ref="DA24:DA25"/>
    <mergeCell ref="DB24:DB25"/>
    <mergeCell ref="DC24:DC25"/>
    <mergeCell ref="DD24:DD25"/>
    <mergeCell ref="CU27:DF27"/>
    <mergeCell ref="DE24:DE25"/>
    <mergeCell ref="DF24:DF25"/>
    <mergeCell ref="DH24:DH25"/>
    <mergeCell ref="DI24:DI25"/>
    <mergeCell ref="DJ24:DJ25"/>
    <mergeCell ref="DK24:DK25"/>
    <mergeCell ref="DL24:DL25"/>
    <mergeCell ref="DM24:DM25"/>
    <mergeCell ref="DN24:DN25"/>
    <mergeCell ref="DO24:DO25"/>
    <mergeCell ref="DP24:DP25"/>
    <mergeCell ref="DQ24:DQ25"/>
    <mergeCell ref="DR24:DR25"/>
    <mergeCell ref="DS24:DS25"/>
    <mergeCell ref="DH27:DS27"/>
    <mergeCell ref="DU24:DU25"/>
    <mergeCell ref="DV24:DV25"/>
    <mergeCell ref="DW24:DW25"/>
    <mergeCell ref="DX24:DX25"/>
    <mergeCell ref="DY24:DY25"/>
    <mergeCell ref="DZ24:DZ25"/>
    <mergeCell ref="EA24:EA25"/>
    <mergeCell ref="DU27:EF27"/>
    <mergeCell ref="EB24:EB25"/>
    <mergeCell ref="EC24:EC25"/>
    <mergeCell ref="ED24:ED25"/>
    <mergeCell ref="EE24:EE25"/>
    <mergeCell ref="EF24:EF25"/>
    <mergeCell ref="EH24:EH25"/>
    <mergeCell ref="EI24:EI25"/>
    <mergeCell ref="EJ24:EJ25"/>
    <mergeCell ref="EK24:EK25"/>
    <mergeCell ref="EL24:EL25"/>
    <mergeCell ref="EM24:EM25"/>
    <mergeCell ref="EN24:EN25"/>
    <mergeCell ref="EO24:EO25"/>
    <mergeCell ref="EP24:EP25"/>
    <mergeCell ref="EH27:ES27"/>
    <mergeCell ref="ER45:ER46"/>
    <mergeCell ref="ES45:ES46"/>
    <mergeCell ref="EU45:EU46"/>
    <mergeCell ref="EV45:EV46"/>
    <mergeCell ref="EW45:EW46"/>
    <mergeCell ref="EX45:EX46"/>
    <mergeCell ref="EY45:EY46"/>
    <mergeCell ref="EZ45:EZ46"/>
    <mergeCell ref="FA45:FA46"/>
    <mergeCell ref="FB45:FB46"/>
    <mergeCell ref="FC45:FC46"/>
    <mergeCell ref="FD45:FD46"/>
    <mergeCell ref="FE45:FE46"/>
    <mergeCell ref="FF45:FF46"/>
    <mergeCell ref="DF45:DF46"/>
    <mergeCell ref="DH45:DH46"/>
    <mergeCell ref="DI45:DI46"/>
    <mergeCell ref="DJ45:DJ46"/>
    <mergeCell ref="DK45:DK46"/>
    <mergeCell ref="DL45:DL46"/>
    <mergeCell ref="DM45:DM46"/>
    <mergeCell ref="DN45:DN46"/>
    <mergeCell ref="DO45:DO46"/>
    <mergeCell ref="DP45:DP46"/>
    <mergeCell ref="DQ45:DQ46"/>
    <mergeCell ref="DR45:DR46"/>
    <mergeCell ref="DS45:DS46"/>
    <mergeCell ref="DU45:DU46"/>
    <mergeCell ref="DV45:DV46"/>
    <mergeCell ref="DW45:DW46"/>
    <mergeCell ref="DX45:DX46"/>
    <mergeCell ref="DY45:DY46"/>
    <mergeCell ref="DZ45:DZ46"/>
    <mergeCell ref="EA45:EA46"/>
    <mergeCell ref="EB45:EB46"/>
    <mergeCell ref="EC45:EC46"/>
    <mergeCell ref="ED45:ED46"/>
    <mergeCell ref="EE45:EE46"/>
    <mergeCell ref="EF45:EF46"/>
    <mergeCell ref="EH45:EH46"/>
    <mergeCell ref="EI45:EI46"/>
    <mergeCell ref="EJ45:EJ46"/>
    <mergeCell ref="EK45:EK46"/>
    <mergeCell ref="EL45:EL46"/>
    <mergeCell ref="EM45:EM46"/>
    <mergeCell ref="EN45:EN46"/>
    <mergeCell ref="EO45:EO46"/>
    <mergeCell ref="EP45:EP46"/>
    <mergeCell ref="EQ45:EQ46"/>
    <mergeCell ref="FH45:FH46"/>
    <mergeCell ref="FI45:FI46"/>
    <mergeCell ref="CY45:CY46"/>
    <mergeCell ref="CZ45:CZ46"/>
    <mergeCell ref="DA45:DA46"/>
    <mergeCell ref="DB45:DB46"/>
    <mergeCell ref="DC45:DC46"/>
    <mergeCell ref="DD45:DD46"/>
    <mergeCell ref="DE45:DE46"/>
    <mergeCell ref="CA50:CB50"/>
    <mergeCell ref="CC50:CD50"/>
    <mergeCell ref="CE50:CE51"/>
    <mergeCell ref="CF50:CF51"/>
    <mergeCell ref="CH50:CI50"/>
    <mergeCell ref="CJ50:CK50"/>
    <mergeCell ref="CL50:CM50"/>
    <mergeCell ref="CN50:CO50"/>
    <mergeCell ref="CP50:CQ50"/>
    <mergeCell ref="CR50:CR51"/>
    <mergeCell ref="CS50:CS51"/>
    <mergeCell ref="CU50:CV50"/>
    <mergeCell ref="CW50:CX50"/>
    <mergeCell ref="CY50:CZ50"/>
    <mergeCell ref="DA50:DB50"/>
    <mergeCell ref="DC50:DD50"/>
    <mergeCell ref="DE50:DE51"/>
    <mergeCell ref="DF50:DF51"/>
    <mergeCell ref="DH50:DI50"/>
    <mergeCell ref="DJ50:DK50"/>
    <mergeCell ref="DL50:DM50"/>
    <mergeCell ref="DN50:DO50"/>
    <mergeCell ref="DP50:DQ50"/>
    <mergeCell ref="DR50:DR51"/>
    <mergeCell ref="DS50:DS51"/>
    <mergeCell ref="DU50:DV50"/>
    <mergeCell ref="DW50:DX50"/>
    <mergeCell ref="DY50:DZ50"/>
    <mergeCell ref="EA50:EB50"/>
    <mergeCell ref="EC50:ED50"/>
    <mergeCell ref="EE50:EE51"/>
    <mergeCell ref="EF50:EF51"/>
    <mergeCell ref="EH50:EI50"/>
    <mergeCell ref="EJ50:EK50"/>
    <mergeCell ref="EL50:EM50"/>
    <mergeCell ref="EN50:EO50"/>
    <mergeCell ref="EP50:EQ50"/>
    <mergeCell ref="ER50:ER51"/>
    <mergeCell ref="ES50:ES51"/>
    <mergeCell ref="EU50:EV50"/>
    <mergeCell ref="EW50:EX50"/>
    <mergeCell ref="EY50:EZ50"/>
    <mergeCell ref="CU48:DF48"/>
    <mergeCell ref="DH48:DS48"/>
    <mergeCell ref="DU48:EF48"/>
    <mergeCell ref="EH48:ES48"/>
    <mergeCell ref="EU48:FF48"/>
    <mergeCell ref="FH48:FS48"/>
    <mergeCell ref="B48:R48"/>
    <mergeCell ref="U48:AF48"/>
    <mergeCell ref="AH48:AS48"/>
    <mergeCell ref="AU48:BF48"/>
    <mergeCell ref="BH48:BS48"/>
    <mergeCell ref="BU48:CF48"/>
    <mergeCell ref="CH48:CS48"/>
    <mergeCell ref="B50:B51"/>
    <mergeCell ref="C50:C51"/>
    <mergeCell ref="D50:E51"/>
    <mergeCell ref="F50:H51"/>
    <mergeCell ref="I50:I51"/>
    <mergeCell ref="J50:J51"/>
    <mergeCell ref="K50:K51"/>
    <mergeCell ref="L50:L51"/>
    <mergeCell ref="M50:P51"/>
    <mergeCell ref="Q50:Q51"/>
    <mergeCell ref="R50:R51"/>
    <mergeCell ref="U50:V50"/>
    <mergeCell ref="W50:X50"/>
    <mergeCell ref="Y50:Z50"/>
    <mergeCell ref="AA50:AB50"/>
    <mergeCell ref="AC50:AD50"/>
    <mergeCell ref="AE50:AE51"/>
    <mergeCell ref="AF50:AF51"/>
    <mergeCell ref="AH50:AI50"/>
    <mergeCell ref="AJ50:AK50"/>
    <mergeCell ref="AL50:AM50"/>
    <mergeCell ref="AN50:AO50"/>
    <mergeCell ref="AP50:AQ50"/>
    <mergeCell ref="AR50:AR51"/>
    <mergeCell ref="AS50:AS51"/>
    <mergeCell ref="AU50:AV50"/>
    <mergeCell ref="AW50:AX50"/>
    <mergeCell ref="AY50:AZ50"/>
    <mergeCell ref="FN50:FO50"/>
    <mergeCell ref="FP50:FQ50"/>
    <mergeCell ref="FR50:FR51"/>
    <mergeCell ref="FS50:FS51"/>
    <mergeCell ref="FA50:FB50"/>
    <mergeCell ref="FC50:FD50"/>
    <mergeCell ref="FE50:FE51"/>
    <mergeCell ref="FF50:FF51"/>
    <mergeCell ref="FH50:FI50"/>
    <mergeCell ref="FJ50:FK50"/>
    <mergeCell ref="FL50:FM50"/>
    <mergeCell ref="DR52:DR53"/>
    <mergeCell ref="DS52:DS53"/>
    <mergeCell ref="DU52:DU53"/>
    <mergeCell ref="DV52:DV53"/>
    <mergeCell ref="DW52:DW53"/>
    <mergeCell ref="DX52:DX53"/>
    <mergeCell ref="DY52:DY53"/>
    <mergeCell ref="DZ52:DZ53"/>
    <mergeCell ref="EA52:EA53"/>
    <mergeCell ref="EB52:EB53"/>
    <mergeCell ref="EC52:EC53"/>
    <mergeCell ref="ED52:ED53"/>
    <mergeCell ref="EE52:EE53"/>
    <mergeCell ref="EF52:EF53"/>
    <mergeCell ref="EH52:EH53"/>
    <mergeCell ref="EI52:EI53"/>
    <mergeCell ref="EJ52:EJ53"/>
    <mergeCell ref="EK52:EK53"/>
    <mergeCell ref="EL52:EL53"/>
    <mergeCell ref="EM52:EM53"/>
    <mergeCell ref="EN52:EN53"/>
    <mergeCell ref="EO52:EO53"/>
    <mergeCell ref="EP52:EP53"/>
    <mergeCell ref="EQ52:EQ53"/>
    <mergeCell ref="ER52:ER53"/>
    <mergeCell ref="ES52:ES53"/>
    <mergeCell ref="EU52:EU53"/>
    <mergeCell ref="EV52:EV53"/>
    <mergeCell ref="EW52:EW53"/>
    <mergeCell ref="EX52:EX53"/>
    <mergeCell ref="EY52:EY53"/>
    <mergeCell ref="EZ52:EZ53"/>
    <mergeCell ref="FA52:FA53"/>
    <mergeCell ref="FB52:FB53"/>
    <mergeCell ref="FC52:FC53"/>
    <mergeCell ref="FL52:FL53"/>
    <mergeCell ref="FM52:FM53"/>
    <mergeCell ref="FN52:FN53"/>
    <mergeCell ref="FO52:FO53"/>
    <mergeCell ref="FP52:FP53"/>
    <mergeCell ref="FQ52:FQ53"/>
    <mergeCell ref="FR52:FR53"/>
    <mergeCell ref="FS52:FS53"/>
    <mergeCell ref="FD52:FD53"/>
    <mergeCell ref="FE52:FE53"/>
    <mergeCell ref="FF52:FF53"/>
    <mergeCell ref="FH52:FH53"/>
    <mergeCell ref="FI52:FI53"/>
    <mergeCell ref="FJ52:FJ53"/>
    <mergeCell ref="FK52:FK53"/>
    <mergeCell ref="AR52:AR53"/>
    <mergeCell ref="AS52:AS53"/>
    <mergeCell ref="AU52:AU53"/>
    <mergeCell ref="AV52:AV53"/>
    <mergeCell ref="AW52:AW53"/>
    <mergeCell ref="AX52:AX53"/>
    <mergeCell ref="AY52:AY53"/>
    <mergeCell ref="AZ52:AZ53"/>
    <mergeCell ref="BA52:BA53"/>
    <mergeCell ref="CA52:CA53"/>
    <mergeCell ref="CB52:CB53"/>
    <mergeCell ref="CC52:CC53"/>
    <mergeCell ref="CD52:CD53"/>
    <mergeCell ref="CE52:CE53"/>
    <mergeCell ref="CF52:CF53"/>
    <mergeCell ref="CH52:CH53"/>
    <mergeCell ref="CI52:CI53"/>
    <mergeCell ref="CJ52:CJ53"/>
    <mergeCell ref="CK52:CK53"/>
    <mergeCell ref="CL52:CL53"/>
    <mergeCell ref="CM52:CM53"/>
    <mergeCell ref="CN52:CN53"/>
    <mergeCell ref="CO52:CO53"/>
    <mergeCell ref="CP52:CP53"/>
    <mergeCell ref="CQ52:CQ53"/>
    <mergeCell ref="CR52:CR53"/>
    <mergeCell ref="CS52:CS53"/>
    <mergeCell ref="CU52:CU53"/>
    <mergeCell ref="CV52:CV53"/>
    <mergeCell ref="CW52:CW53"/>
    <mergeCell ref="CX52:CX53"/>
    <mergeCell ref="CY52:CY53"/>
    <mergeCell ref="CZ52:CZ53"/>
    <mergeCell ref="DA52:DA53"/>
    <mergeCell ref="DB52:DB53"/>
    <mergeCell ref="DC52:DC53"/>
    <mergeCell ref="DD52:DD53"/>
    <mergeCell ref="DE52:DE53"/>
    <mergeCell ref="DF52:DF53"/>
    <mergeCell ref="DH52:DH53"/>
    <mergeCell ref="DI52:DI53"/>
    <mergeCell ref="DJ52:DJ53"/>
    <mergeCell ref="DK52:DK53"/>
    <mergeCell ref="DL52:DL53"/>
    <mergeCell ref="DM52:DM53"/>
    <mergeCell ref="DN52:DN53"/>
    <mergeCell ref="DO52:DO53"/>
    <mergeCell ref="DP52:DP53"/>
    <mergeCell ref="DQ52:DQ53"/>
    <mergeCell ref="EK79:EK80"/>
    <mergeCell ref="EL79:EL80"/>
    <mergeCell ref="EM79:EM80"/>
    <mergeCell ref="EN79:EN80"/>
    <mergeCell ref="EO79:EO80"/>
    <mergeCell ref="EP79:EP80"/>
    <mergeCell ref="EQ79:EQ80"/>
    <mergeCell ref="ER79:ER80"/>
    <mergeCell ref="ES79:ES80"/>
    <mergeCell ref="EU79:EU80"/>
    <mergeCell ref="EV79:EV80"/>
    <mergeCell ref="EW79:EW80"/>
    <mergeCell ref="EX79:EX80"/>
    <mergeCell ref="EY79:EY80"/>
    <mergeCell ref="EZ79:EZ80"/>
    <mergeCell ref="FA79:FA80"/>
    <mergeCell ref="FB79:FB80"/>
    <mergeCell ref="FC79:FC80"/>
    <mergeCell ref="FD79:FD80"/>
    <mergeCell ref="FE79:FE80"/>
    <mergeCell ref="FF79:FF80"/>
    <mergeCell ref="FO79:FO80"/>
    <mergeCell ref="FP79:FP80"/>
    <mergeCell ref="FQ79:FQ80"/>
    <mergeCell ref="FR79:FR80"/>
    <mergeCell ref="FS79:FS80"/>
    <mergeCell ref="FH79:FH80"/>
    <mergeCell ref="FI79:FI80"/>
    <mergeCell ref="FJ79:FJ80"/>
    <mergeCell ref="FK79:FK80"/>
    <mergeCell ref="FL79:FL80"/>
    <mergeCell ref="FM79:FM80"/>
    <mergeCell ref="FN79:FN80"/>
    <mergeCell ref="CJ79:CJ80"/>
    <mergeCell ref="CK79:CK80"/>
    <mergeCell ref="CL79:CL80"/>
    <mergeCell ref="CM79:CM80"/>
    <mergeCell ref="CN79:CN80"/>
    <mergeCell ref="CO79:CO80"/>
    <mergeCell ref="CP79:CP80"/>
    <mergeCell ref="CQ79:CQ80"/>
    <mergeCell ref="CR79:CR80"/>
    <mergeCell ref="CS79:CS80"/>
    <mergeCell ref="CU79:CU80"/>
    <mergeCell ref="CV79:CV80"/>
    <mergeCell ref="CW79:CW80"/>
    <mergeCell ref="CX79:CX80"/>
    <mergeCell ref="CY79:CY80"/>
    <mergeCell ref="CZ79:CZ80"/>
    <mergeCell ref="DA79:DA80"/>
    <mergeCell ref="DB79:DB80"/>
    <mergeCell ref="DC79:DC80"/>
    <mergeCell ref="DD79:DD80"/>
    <mergeCell ref="DE79:DE80"/>
    <mergeCell ref="DF79:DF80"/>
    <mergeCell ref="DH79:DH80"/>
    <mergeCell ref="DI79:DI80"/>
    <mergeCell ref="DJ79:DJ80"/>
    <mergeCell ref="DK79:DK80"/>
    <mergeCell ref="DL79:DL80"/>
    <mergeCell ref="DM79:DM80"/>
    <mergeCell ref="DN79:DN80"/>
    <mergeCell ref="DO79:DO80"/>
    <mergeCell ref="DP79:DP80"/>
    <mergeCell ref="DQ79:DQ80"/>
    <mergeCell ref="DR79:DR80"/>
    <mergeCell ref="DS79:DS80"/>
    <mergeCell ref="DU79:DU80"/>
    <mergeCell ref="DV79:DV80"/>
    <mergeCell ref="DW79:DW80"/>
    <mergeCell ref="DX79:DX80"/>
    <mergeCell ref="DY79:DY80"/>
    <mergeCell ref="DZ79:DZ80"/>
    <mergeCell ref="EA79:EA80"/>
    <mergeCell ref="EB79:EB80"/>
    <mergeCell ref="EC79:EC80"/>
    <mergeCell ref="ED79:ED80"/>
    <mergeCell ref="EE79:EE80"/>
    <mergeCell ref="EF79:EF80"/>
    <mergeCell ref="EH79:EH80"/>
    <mergeCell ref="EI79:EI80"/>
    <mergeCell ref="EJ79:EJ80"/>
    <mergeCell ref="AM79:AM80"/>
    <mergeCell ref="AN79:AN80"/>
    <mergeCell ref="AE79:AE80"/>
    <mergeCell ref="AF79:AF80"/>
    <mergeCell ref="AH79:AH80"/>
    <mergeCell ref="AI79:AI80"/>
    <mergeCell ref="AJ79:AJ80"/>
    <mergeCell ref="AK79:AK80"/>
    <mergeCell ref="AL79:AL80"/>
    <mergeCell ref="AR81:AR82"/>
    <mergeCell ref="AS81:AS82"/>
    <mergeCell ref="AU81:AU82"/>
    <mergeCell ref="AV81:AV82"/>
    <mergeCell ref="AW81:AW82"/>
    <mergeCell ref="AX81:AX82"/>
    <mergeCell ref="AY81:AY82"/>
    <mergeCell ref="AZ81:AZ82"/>
    <mergeCell ref="BA81:BA82"/>
    <mergeCell ref="BB81:BB82"/>
    <mergeCell ref="BC81:BC82"/>
    <mergeCell ref="BD81:BD82"/>
    <mergeCell ref="BE81:BE82"/>
    <mergeCell ref="BF81:BF82"/>
    <mergeCell ref="BH81:BH82"/>
    <mergeCell ref="BI81:BI82"/>
    <mergeCell ref="BJ81:BJ82"/>
    <mergeCell ref="BK81:BK82"/>
    <mergeCell ref="BL81:BL82"/>
    <mergeCell ref="BM81:BM82"/>
    <mergeCell ref="BN81:BN82"/>
    <mergeCell ref="BO81:BO82"/>
    <mergeCell ref="BP81:BP82"/>
    <mergeCell ref="BQ81:BQ82"/>
    <mergeCell ref="BR81:BR82"/>
    <mergeCell ref="BS81:BS82"/>
    <mergeCell ref="BU81:BU82"/>
    <mergeCell ref="BV81:BV82"/>
    <mergeCell ref="BW81:BW82"/>
    <mergeCell ref="BX81:BX82"/>
    <mergeCell ref="BY81:BY82"/>
    <mergeCell ref="BZ81:BZ82"/>
    <mergeCell ref="CA81:CA82"/>
    <mergeCell ref="CB81:CB82"/>
    <mergeCell ref="CC81:CC82"/>
    <mergeCell ref="CD81:CD82"/>
    <mergeCell ref="CE81:CE82"/>
    <mergeCell ref="CF81:CF82"/>
    <mergeCell ref="CH81:CH82"/>
    <mergeCell ref="CI81:CI82"/>
    <mergeCell ref="CJ81:CJ82"/>
    <mergeCell ref="CK81:CK82"/>
    <mergeCell ref="CL81:CL82"/>
    <mergeCell ref="CM81:CM82"/>
    <mergeCell ref="CN81:CN82"/>
    <mergeCell ref="CO81:CO82"/>
    <mergeCell ref="CP81:CP82"/>
    <mergeCell ref="CQ81:CQ82"/>
    <mergeCell ref="CR81:CR82"/>
    <mergeCell ref="FB81:FB82"/>
    <mergeCell ref="FC81:FC82"/>
    <mergeCell ref="FD81:FD82"/>
    <mergeCell ref="FE81:FE82"/>
    <mergeCell ref="FF81:FF82"/>
    <mergeCell ref="FH81:FH82"/>
    <mergeCell ref="FI81:FI82"/>
    <mergeCell ref="FQ81:FQ82"/>
    <mergeCell ref="FR81:FR82"/>
    <mergeCell ref="FS81:FS82"/>
    <mergeCell ref="FJ81:FJ82"/>
    <mergeCell ref="FK81:FK82"/>
    <mergeCell ref="FL81:FL82"/>
    <mergeCell ref="FM81:FM82"/>
    <mergeCell ref="FN81:FN82"/>
    <mergeCell ref="FO81:FO82"/>
    <mergeCell ref="FP81:FP82"/>
    <mergeCell ref="EU81:EU82"/>
    <mergeCell ref="EV81:EV82"/>
    <mergeCell ref="EW81:EW82"/>
    <mergeCell ref="EX81:EX82"/>
    <mergeCell ref="EY81:EY82"/>
    <mergeCell ref="EZ81:EZ82"/>
    <mergeCell ref="FA81:FA82"/>
    <mergeCell ref="EU83:EU84"/>
    <mergeCell ref="EV83:EV84"/>
    <mergeCell ref="EW83:EW84"/>
    <mergeCell ref="EX83:EX84"/>
    <mergeCell ref="EY83:EY84"/>
    <mergeCell ref="EZ83:EZ84"/>
    <mergeCell ref="FA83:FA84"/>
    <mergeCell ref="FB83:FB84"/>
    <mergeCell ref="FC83:FC84"/>
    <mergeCell ref="FD83:FD84"/>
    <mergeCell ref="FE83:FE84"/>
    <mergeCell ref="FF83:FF84"/>
    <mergeCell ref="FH83:FH84"/>
    <mergeCell ref="FI83:FI84"/>
    <mergeCell ref="FQ83:FQ84"/>
    <mergeCell ref="FR83:FR84"/>
    <mergeCell ref="FS83:FS84"/>
    <mergeCell ref="FJ83:FJ84"/>
    <mergeCell ref="FK83:FK84"/>
    <mergeCell ref="FL83:FL84"/>
    <mergeCell ref="FM83:FM84"/>
    <mergeCell ref="FN83:FN84"/>
    <mergeCell ref="FO83:FO84"/>
    <mergeCell ref="FP83:FP84"/>
    <mergeCell ref="CS81:CS82"/>
    <mergeCell ref="CU81:CU82"/>
    <mergeCell ref="CV81:CV82"/>
    <mergeCell ref="CW81:CW82"/>
    <mergeCell ref="CX81:CX82"/>
    <mergeCell ref="CY81:CY82"/>
    <mergeCell ref="CZ81:CZ82"/>
    <mergeCell ref="DA81:DA82"/>
    <mergeCell ref="DB81:DB82"/>
    <mergeCell ref="DC81:DC82"/>
    <mergeCell ref="DD81:DD82"/>
    <mergeCell ref="DE81:DE82"/>
    <mergeCell ref="DF81:DF82"/>
    <mergeCell ref="DH81:DH82"/>
    <mergeCell ref="DI81:DI82"/>
    <mergeCell ref="DJ81:DJ82"/>
    <mergeCell ref="DK81:DK82"/>
    <mergeCell ref="DL81:DL82"/>
    <mergeCell ref="DM81:DM82"/>
    <mergeCell ref="DN81:DN82"/>
    <mergeCell ref="DO81:DO82"/>
    <mergeCell ref="DP81:DP82"/>
    <mergeCell ref="DQ81:DQ82"/>
    <mergeCell ref="DR81:DR82"/>
    <mergeCell ref="DS81:DS82"/>
    <mergeCell ref="DU81:DU82"/>
    <mergeCell ref="DV81:DV82"/>
    <mergeCell ref="DW81:DW82"/>
    <mergeCell ref="DX81:DX82"/>
    <mergeCell ref="DY81:DY82"/>
    <mergeCell ref="DZ81:DZ82"/>
    <mergeCell ref="EA81:EA82"/>
    <mergeCell ref="EB81:EB82"/>
    <mergeCell ref="EC81:EC82"/>
    <mergeCell ref="ED81:ED82"/>
    <mergeCell ref="EE81:EE82"/>
    <mergeCell ref="EF81:EF82"/>
    <mergeCell ref="EH81:EH82"/>
    <mergeCell ref="EI81:EI82"/>
    <mergeCell ref="EJ81:EJ82"/>
    <mergeCell ref="EK81:EK82"/>
    <mergeCell ref="EL81:EL82"/>
    <mergeCell ref="EM81:EM82"/>
    <mergeCell ref="EN81:EN82"/>
    <mergeCell ref="EO81:EO82"/>
    <mergeCell ref="EP81:EP82"/>
    <mergeCell ref="EQ81:EQ82"/>
    <mergeCell ref="ER81:ER82"/>
    <mergeCell ref="ES81:ES82"/>
    <mergeCell ref="B81:B82"/>
    <mergeCell ref="C81:C82"/>
    <mergeCell ref="D81:D82"/>
    <mergeCell ref="E81:E82"/>
    <mergeCell ref="F81:H82"/>
    <mergeCell ref="I81:I82"/>
    <mergeCell ref="J81:J82"/>
    <mergeCell ref="B83:B84"/>
    <mergeCell ref="C83:C84"/>
    <mergeCell ref="D83:D84"/>
    <mergeCell ref="E83:E84"/>
    <mergeCell ref="F83:H84"/>
    <mergeCell ref="I83:I84"/>
    <mergeCell ref="J83:J84"/>
    <mergeCell ref="AC83:AC84"/>
    <mergeCell ref="AD83:AD84"/>
    <mergeCell ref="V83:V84"/>
    <mergeCell ref="W83:W84"/>
    <mergeCell ref="X83:X84"/>
    <mergeCell ref="Y83:Y84"/>
    <mergeCell ref="Z83:Z84"/>
    <mergeCell ref="AA83:AA84"/>
    <mergeCell ref="AB83:AB84"/>
    <mergeCell ref="AE83:AE84"/>
    <mergeCell ref="AF83:AF84"/>
    <mergeCell ref="AH83:AH84"/>
    <mergeCell ref="AI83:AI84"/>
    <mergeCell ref="AJ83:AJ84"/>
    <mergeCell ref="AK83:AK84"/>
    <mergeCell ref="AL83:AL84"/>
    <mergeCell ref="AM83:AM84"/>
    <mergeCell ref="AN83:AN84"/>
    <mergeCell ref="AR83:AR84"/>
    <mergeCell ref="AS83:AS84"/>
    <mergeCell ref="AU83:AU84"/>
    <mergeCell ref="AV83:AV84"/>
    <mergeCell ref="AW83:AW84"/>
    <mergeCell ref="AX83:AX84"/>
    <mergeCell ref="AY83:AY84"/>
    <mergeCell ref="AZ83:AZ84"/>
    <mergeCell ref="BA83:BA84"/>
    <mergeCell ref="BB83:BB84"/>
    <mergeCell ref="BC83:BC84"/>
    <mergeCell ref="BD83:BD84"/>
    <mergeCell ref="BE83:BE84"/>
    <mergeCell ref="BF83:BF84"/>
    <mergeCell ref="BH83:BH84"/>
    <mergeCell ref="BI83:BI84"/>
    <mergeCell ref="BJ83:BJ84"/>
    <mergeCell ref="BK83:BK84"/>
    <mergeCell ref="BL83:BL84"/>
    <mergeCell ref="BM83:BM84"/>
    <mergeCell ref="BN83:BN84"/>
    <mergeCell ref="BO83:BO84"/>
    <mergeCell ref="BP83:BP84"/>
    <mergeCell ref="BQ83:BQ84"/>
    <mergeCell ref="BR83:BR84"/>
    <mergeCell ref="BS83:BS84"/>
    <mergeCell ref="BU83:BU84"/>
    <mergeCell ref="BV83:BV84"/>
    <mergeCell ref="BW83:BW84"/>
    <mergeCell ref="BX83:BX84"/>
    <mergeCell ref="BY83:BY84"/>
    <mergeCell ref="BZ83:BZ84"/>
    <mergeCell ref="CA83:CA84"/>
    <mergeCell ref="CB83:CB84"/>
    <mergeCell ref="CC83:CC84"/>
    <mergeCell ref="CD83:CD84"/>
    <mergeCell ref="CE83:CE84"/>
    <mergeCell ref="CF83:CF84"/>
    <mergeCell ref="CH83:CH84"/>
    <mergeCell ref="CI83:CI84"/>
  </mergeCells>
  <dataValidations>
    <dataValidation type="list" allowBlank="1" showErrorMessage="1" sqref="E10 E12 E14 E16 E18 E20 E22 E24 E31 E33 E35 E37 E39 E41 E43 E45 E52 E54 E56 E58 E60 E62 E64 E66 E73 E75 E77 E79 E81 E83 E85 E87 E94 E96 E98 E100 E102 E104 E106 E108 E115 E117 E119 E121 E123 E125 E127 E129">
      <formula1>"1,2,3,4,5,6"</formula1>
    </dataValidation>
    <dataValidation type="list" allowBlank="1" sqref="B10 B31 B52 B73 B94 B115">
      <formula1>"CHEST,LATS,DELTS,LOWER,ARMS,ABS"</formula1>
    </dataValidation>
    <dataValidation type="list" allowBlank="1" sqref="F94 F96 F98 F100 F102 F104 F106">
      <formula1>'Exercise Log'!$E$6:$E$991</formula1>
    </dataValidation>
    <dataValidation type="list" allowBlank="1" sqref="F10 F12 F14 F16 F18 F20 F22 F24 F31 F33 F35 F37 F39 F41 F43 F45 F52 F54 F56 F58 F60 F62 F64 F66 F73 F75 F77 F79 F81 F83 F85 F87 F108 F115 F117 F119 F121 F123 F125 F127 F129">
      <formula1>'Exercise Log'!$E$6:$E$990</formula1>
    </dataValidation>
    <dataValidation type="list" allowBlank="1" showErrorMessage="1" sqref="D24 D45 D66 D87 D108 D115 D117 D119 D121 D123 D125 D127 D129">
      <formula1>"A,B,C,D"</formula1>
    </dataValidation>
    <dataValidation type="list" allowBlank="1" showErrorMessage="1" sqref="D10 D12 D14 D16 D18 D20 D22 D31 D33 D35 D37 D39 D41 D43 D52 D54 D56 D58 D60 D62 D64 D73 D75 D77 D79 D81 D83 D85 D94 D96 D98 D100 D102 D104 D106">
      <formula1>"A,B,C,D,E,F,G,H"</formula1>
    </dataValidation>
    <dataValidation type="list" allowBlank="1" sqref="N10 R10 N12 R12 N14 R14 N16 R16 N18 R18 N20 R20 N22 R22 N24 R24 R31 R33 R35 R37 R39 R41 R43 R45 N52 R52 N54 R54 N56 R56 N58 R58 N60 R60 N62 R62 N64 R64 N66 R66 N73 R73 N75 R75 N77 R77 N79 R79 N81 R81 N83 R83 N85 R85 N87 R87 N94 R94 N96 R96 N98 R98 N100 R100 N102 R102 N104 R104 N106 R106 N108 R108 R115 R117 R119 R121 R123 R125 R127 R129">
      <formula1>"STRAIGHT SET,SUPER SET,DROP SET,REST PAUSE SET,CLUSTER SET,GIANT SET,STRAIGHT SET/DOWN SETS,ASCENDING SET"</formula1>
    </dataValidation>
    <dataValidation type="list" allowBlank="1" sqref="B12 B14 B16 B18 B20 B22 B24 B33 B35 B37 B39 B41 B43 B45 B54 B56 B58 B60 B62 B64 B66 B75 B77 B79 B81 B83 B85 B87 B96 B98 B100 B102 B104 B106 B108 B117 B119 B121 B123 B125 B127 B129">
      <formula1>"CHEST,BACK,SHOULDERS,QUADS,GLUTES/HAMS,BICEPS,TRICEPS,CALVES,ABDOMINALS"</formula1>
    </dataValidation>
  </dataValidations>
  <printOptions horizontalCentered="1"/>
  <pageMargins bottom="0.75" footer="0.0" header="0.0" left="0.25" right="0.25" top="0.75"/>
  <pageSetup paperSize="9" orientation="landscape"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sheetPr>
  <sheetViews>
    <sheetView showGridLines="0" workbookViewId="0"/>
  </sheetViews>
  <sheetFormatPr customHeight="1" defaultColWidth="12.63" defaultRowHeight="15.75"/>
  <cols>
    <col customWidth="1" min="1" max="1" width="3.88"/>
    <col customWidth="1" min="4" max="4" width="1.38"/>
    <col customWidth="1" min="5" max="10" width="18.88"/>
    <col customWidth="1" min="11" max="11" width="43.88"/>
    <col customWidth="1" min="12" max="14" width="3.88"/>
    <col customWidth="1" min="15" max="15" width="3.63"/>
  </cols>
  <sheetData>
    <row r="1" ht="196.5" customHeight="1">
      <c r="A1" s="11"/>
      <c r="E1" s="12" t="s">
        <v>238</v>
      </c>
      <c r="L1" s="262"/>
      <c r="M1" s="262"/>
      <c r="N1" s="262"/>
      <c r="O1" s="262"/>
    </row>
    <row r="2">
      <c r="A2" s="262"/>
      <c r="B2" s="262"/>
      <c r="C2" s="262"/>
      <c r="D2" s="262"/>
      <c r="E2" s="263" t="s">
        <v>25</v>
      </c>
      <c r="F2" s="2"/>
      <c r="G2" s="3"/>
      <c r="H2" s="263" t="s">
        <v>24</v>
      </c>
      <c r="I2" s="2"/>
      <c r="J2" s="3"/>
      <c r="K2" s="262"/>
      <c r="L2" s="262"/>
      <c r="M2" s="262"/>
      <c r="N2" s="262"/>
      <c r="O2" s="262"/>
    </row>
    <row r="3">
      <c r="A3" s="262"/>
      <c r="B3" s="262"/>
      <c r="C3" s="262"/>
      <c r="D3" s="262"/>
      <c r="E3" s="6"/>
      <c r="F3" s="7"/>
      <c r="G3" s="8"/>
      <c r="H3" s="6"/>
      <c r="I3" s="7"/>
      <c r="J3" s="8"/>
      <c r="K3" s="262"/>
      <c r="L3" s="262"/>
      <c r="M3" s="262"/>
      <c r="N3" s="262"/>
      <c r="O3" s="262"/>
    </row>
    <row r="4">
      <c r="A4" s="262"/>
      <c r="B4" s="262"/>
      <c r="C4" s="262"/>
      <c r="D4" s="262"/>
      <c r="E4" s="264">
        <f>'Client Dashboard'!H31</f>
        <v>60</v>
      </c>
      <c r="F4" s="2"/>
      <c r="G4" s="3"/>
      <c r="H4" s="265">
        <f>'Client Dashboard'!E31</f>
        <v>70000</v>
      </c>
      <c r="I4" s="2"/>
      <c r="J4" s="3"/>
      <c r="K4" s="262"/>
      <c r="L4" s="262"/>
      <c r="M4" s="262"/>
      <c r="N4" s="262"/>
      <c r="O4" s="262"/>
    </row>
    <row r="5">
      <c r="A5" s="262"/>
      <c r="B5" s="262"/>
      <c r="C5" s="262"/>
      <c r="D5" s="262"/>
      <c r="E5" s="6"/>
      <c r="F5" s="7"/>
      <c r="G5" s="8"/>
      <c r="H5" s="6"/>
      <c r="I5" s="7"/>
      <c r="J5" s="8"/>
      <c r="K5" s="262"/>
      <c r="L5" s="262"/>
      <c r="M5" s="262"/>
      <c r="N5" s="262"/>
      <c r="O5" s="262"/>
    </row>
    <row r="6">
      <c r="A6" s="262"/>
      <c r="B6" s="262"/>
      <c r="C6" s="262"/>
      <c r="D6" s="262"/>
      <c r="E6" s="262"/>
      <c r="F6" s="262"/>
      <c r="G6" s="262"/>
      <c r="H6" s="262"/>
      <c r="I6" s="262"/>
      <c r="J6" s="262"/>
      <c r="K6" s="262"/>
      <c r="L6" s="262"/>
      <c r="M6" s="262"/>
      <c r="N6" s="262"/>
      <c r="O6" s="262"/>
    </row>
    <row r="7">
      <c r="A7" s="266"/>
      <c r="B7" s="267"/>
      <c r="C7" s="268" t="s">
        <v>27</v>
      </c>
      <c r="D7" s="269"/>
      <c r="E7" s="270" t="s">
        <v>31</v>
      </c>
      <c r="F7" s="270" t="s">
        <v>239</v>
      </c>
      <c r="G7" s="270" t="s">
        <v>240</v>
      </c>
      <c r="H7" s="270" t="s">
        <v>241</v>
      </c>
      <c r="I7" s="270" t="s">
        <v>242</v>
      </c>
      <c r="J7" s="270" t="s">
        <v>243</v>
      </c>
      <c r="K7" s="270" t="s">
        <v>173</v>
      </c>
      <c r="L7" s="266"/>
      <c r="M7" s="266"/>
      <c r="N7" s="266"/>
      <c r="O7" s="266"/>
    </row>
    <row r="8">
      <c r="A8" s="266"/>
      <c r="B8" s="271"/>
      <c r="C8" s="8"/>
      <c r="D8" s="269"/>
      <c r="E8" s="34"/>
      <c r="F8" s="34"/>
      <c r="G8" s="34"/>
      <c r="H8" s="34"/>
      <c r="I8" s="34"/>
      <c r="J8" s="34"/>
      <c r="K8" s="34"/>
      <c r="L8" s="266"/>
      <c r="M8" s="266"/>
      <c r="N8" s="266"/>
      <c r="O8" s="266"/>
    </row>
    <row r="9">
      <c r="A9" s="262"/>
      <c r="B9" s="57" t="str">
        <f>'Client Dashboard'!B38</f>
        <v>DAY 1</v>
      </c>
      <c r="C9" s="272" t="s">
        <v>244</v>
      </c>
      <c r="D9" s="273"/>
      <c r="E9" s="274">
        <v>10000.0</v>
      </c>
      <c r="F9" s="274"/>
      <c r="G9" s="274"/>
      <c r="H9" s="274"/>
      <c r="I9" s="274"/>
      <c r="J9" s="274"/>
      <c r="K9" s="275"/>
      <c r="L9" s="262"/>
      <c r="M9" s="262"/>
      <c r="N9" s="262"/>
      <c r="O9" s="262"/>
    </row>
    <row r="10">
      <c r="A10" s="262"/>
      <c r="B10" s="34"/>
      <c r="C10" s="34"/>
      <c r="D10" s="273"/>
      <c r="E10" s="34"/>
      <c r="F10" s="34"/>
      <c r="G10" s="34"/>
      <c r="H10" s="34"/>
      <c r="I10" s="34"/>
      <c r="J10" s="34"/>
      <c r="K10" s="34"/>
      <c r="L10" s="262"/>
      <c r="M10" s="262"/>
      <c r="N10" s="262"/>
      <c r="O10" s="262"/>
    </row>
    <row r="11">
      <c r="A11" s="262"/>
      <c r="B11" s="267" t="str">
        <f>'Client Dashboard'!B40</f>
        <v>DAY 2</v>
      </c>
      <c r="C11" s="272" t="s">
        <v>245</v>
      </c>
      <c r="D11" s="273"/>
      <c r="E11" s="274">
        <v>10000.0</v>
      </c>
      <c r="F11" s="274"/>
      <c r="G11" s="274"/>
      <c r="H11" s="274"/>
      <c r="I11" s="274"/>
      <c r="J11" s="274"/>
      <c r="K11" s="275"/>
      <c r="L11" s="262"/>
      <c r="M11" s="262"/>
      <c r="N11" s="262"/>
      <c r="O11" s="262"/>
    </row>
    <row r="12">
      <c r="A12" s="262"/>
      <c r="B12" s="34"/>
      <c r="C12" s="34"/>
      <c r="D12" s="273"/>
      <c r="E12" s="34"/>
      <c r="F12" s="34"/>
      <c r="G12" s="34"/>
      <c r="H12" s="34"/>
      <c r="I12" s="34"/>
      <c r="J12" s="34"/>
      <c r="K12" s="34"/>
      <c r="L12" s="262"/>
      <c r="M12" s="262"/>
      <c r="N12" s="262"/>
      <c r="O12" s="262"/>
    </row>
    <row r="13">
      <c r="A13" s="262"/>
      <c r="B13" s="267" t="str">
        <f>'Client Dashboard'!B42</f>
        <v>DAY 3</v>
      </c>
      <c r="C13" s="272" t="s">
        <v>246</v>
      </c>
      <c r="D13" s="273"/>
      <c r="E13" s="274">
        <v>10000.0</v>
      </c>
      <c r="F13" s="274" t="s">
        <v>247</v>
      </c>
      <c r="G13" s="274">
        <v>30.0</v>
      </c>
      <c r="H13" s="274" t="s">
        <v>248</v>
      </c>
      <c r="I13" s="274" t="s">
        <v>249</v>
      </c>
      <c r="J13" s="274" t="s">
        <v>250</v>
      </c>
      <c r="K13" s="275"/>
      <c r="L13" s="262"/>
      <c r="M13" s="262"/>
      <c r="N13" s="262"/>
      <c r="O13" s="262"/>
    </row>
    <row r="14">
      <c r="A14" s="262"/>
      <c r="B14" s="34"/>
      <c r="C14" s="34"/>
      <c r="D14" s="273"/>
      <c r="E14" s="34"/>
      <c r="F14" s="34"/>
      <c r="G14" s="34"/>
      <c r="H14" s="34"/>
      <c r="I14" s="34"/>
      <c r="J14" s="34"/>
      <c r="K14" s="34"/>
      <c r="L14" s="262"/>
      <c r="M14" s="262"/>
      <c r="N14" s="262"/>
      <c r="O14" s="262"/>
    </row>
    <row r="15">
      <c r="A15" s="262"/>
      <c r="B15" s="267" t="str">
        <f>'Client Dashboard'!B44</f>
        <v>DAY 4</v>
      </c>
      <c r="C15" s="272" t="s">
        <v>251</v>
      </c>
      <c r="D15" s="273"/>
      <c r="E15" s="274">
        <v>10000.0</v>
      </c>
      <c r="F15" s="274"/>
      <c r="G15" s="274"/>
      <c r="H15" s="274"/>
      <c r="I15" s="274"/>
      <c r="J15" s="274"/>
      <c r="K15" s="275"/>
      <c r="L15" s="262"/>
      <c r="M15" s="262"/>
      <c r="N15" s="262"/>
      <c r="O15" s="262"/>
    </row>
    <row r="16">
      <c r="A16" s="262"/>
      <c r="B16" s="34"/>
      <c r="C16" s="34"/>
      <c r="D16" s="273"/>
      <c r="E16" s="34"/>
      <c r="F16" s="34"/>
      <c r="G16" s="34"/>
      <c r="H16" s="34"/>
      <c r="I16" s="34"/>
      <c r="J16" s="34"/>
      <c r="K16" s="34"/>
      <c r="L16" s="262"/>
      <c r="M16" s="262"/>
      <c r="N16" s="262"/>
      <c r="O16" s="262"/>
    </row>
    <row r="17">
      <c r="A17" s="262"/>
      <c r="B17" s="267" t="str">
        <f>'Client Dashboard'!B46</f>
        <v>DAY 5</v>
      </c>
      <c r="C17" s="272" t="s">
        <v>252</v>
      </c>
      <c r="D17" s="273"/>
      <c r="E17" s="274">
        <v>10000.0</v>
      </c>
      <c r="F17" s="274"/>
      <c r="G17" s="274"/>
      <c r="H17" s="274"/>
      <c r="I17" s="274"/>
      <c r="J17" s="274"/>
      <c r="K17" s="275"/>
      <c r="L17" s="262"/>
      <c r="M17" s="262"/>
      <c r="N17" s="262"/>
      <c r="O17" s="262"/>
    </row>
    <row r="18">
      <c r="A18" s="262"/>
      <c r="B18" s="34"/>
      <c r="C18" s="34"/>
      <c r="D18" s="273"/>
      <c r="E18" s="34"/>
      <c r="F18" s="34"/>
      <c r="G18" s="34"/>
      <c r="H18" s="34"/>
      <c r="I18" s="34"/>
      <c r="J18" s="34"/>
      <c r="K18" s="34"/>
      <c r="L18" s="262"/>
      <c r="M18" s="262"/>
      <c r="N18" s="262"/>
      <c r="O18" s="262"/>
    </row>
    <row r="19">
      <c r="A19" s="262"/>
      <c r="B19" s="267" t="str">
        <f>'Client Dashboard'!B48</f>
        <v>DAY 6</v>
      </c>
      <c r="C19" s="272" t="s">
        <v>253</v>
      </c>
      <c r="D19" s="273"/>
      <c r="E19" s="274">
        <v>10000.0</v>
      </c>
      <c r="F19" s="274"/>
      <c r="G19" s="274"/>
      <c r="H19" s="274"/>
      <c r="I19" s="274"/>
      <c r="J19" s="274"/>
      <c r="K19" s="275"/>
      <c r="L19" s="262"/>
      <c r="M19" s="262"/>
      <c r="N19" s="262"/>
      <c r="O19" s="262"/>
    </row>
    <row r="20">
      <c r="A20" s="262"/>
      <c r="B20" s="34"/>
      <c r="C20" s="34"/>
      <c r="D20" s="273"/>
      <c r="E20" s="34"/>
      <c r="F20" s="34"/>
      <c r="G20" s="34"/>
      <c r="H20" s="34"/>
      <c r="I20" s="34"/>
      <c r="J20" s="34"/>
      <c r="K20" s="34"/>
      <c r="L20" s="262"/>
      <c r="M20" s="262"/>
      <c r="N20" s="262"/>
      <c r="O20" s="262"/>
    </row>
    <row r="21">
      <c r="A21" s="262"/>
      <c r="B21" s="267" t="str">
        <f>'Client Dashboard'!B50</f>
        <v>DAY 7</v>
      </c>
      <c r="C21" s="272" t="s">
        <v>254</v>
      </c>
      <c r="D21" s="273"/>
      <c r="E21" s="274">
        <v>10000.0</v>
      </c>
      <c r="F21" s="274" t="s">
        <v>247</v>
      </c>
      <c r="G21" s="274">
        <v>30.0</v>
      </c>
      <c r="H21" s="274" t="s">
        <v>248</v>
      </c>
      <c r="I21" s="274" t="s">
        <v>249</v>
      </c>
      <c r="J21" s="274" t="s">
        <v>250</v>
      </c>
      <c r="K21" s="275"/>
      <c r="L21" s="262"/>
      <c r="M21" s="262"/>
      <c r="N21" s="262"/>
      <c r="O21" s="262"/>
    </row>
    <row r="22">
      <c r="A22" s="262"/>
      <c r="B22" s="34"/>
      <c r="C22" s="34"/>
      <c r="D22" s="273"/>
      <c r="E22" s="34"/>
      <c r="F22" s="34"/>
      <c r="G22" s="34"/>
      <c r="H22" s="34"/>
      <c r="I22" s="34"/>
      <c r="J22" s="34"/>
      <c r="K22" s="34"/>
      <c r="L22" s="262"/>
      <c r="M22" s="262"/>
      <c r="N22" s="262"/>
      <c r="O22" s="262"/>
    </row>
    <row r="23">
      <c r="A23" s="262"/>
      <c r="B23" s="262"/>
      <c r="C23" s="262"/>
      <c r="D23" s="262"/>
      <c r="E23" s="262"/>
      <c r="F23" s="262"/>
      <c r="G23" s="262"/>
      <c r="H23" s="262"/>
      <c r="I23" s="262"/>
      <c r="J23" s="262"/>
      <c r="K23" s="262"/>
      <c r="L23" s="262"/>
      <c r="M23" s="262"/>
      <c r="N23" s="262"/>
      <c r="O23" s="262"/>
    </row>
    <row r="24">
      <c r="A24" s="262"/>
      <c r="B24" s="262"/>
      <c r="C24" s="262"/>
      <c r="D24" s="262"/>
      <c r="E24" s="262"/>
      <c r="F24" s="262"/>
      <c r="G24" s="262"/>
      <c r="H24" s="262"/>
      <c r="I24" s="262"/>
      <c r="J24" s="262"/>
      <c r="K24" s="262"/>
      <c r="L24" s="262"/>
      <c r="M24" s="262"/>
      <c r="N24" s="262"/>
      <c r="O24" s="262"/>
    </row>
  </sheetData>
  <mergeCells count="77">
    <mergeCell ref="G13:G14"/>
    <mergeCell ref="G15:G16"/>
    <mergeCell ref="G17:G18"/>
    <mergeCell ref="G7:G8"/>
    <mergeCell ref="H7:H8"/>
    <mergeCell ref="G9:G10"/>
    <mergeCell ref="H9:H10"/>
    <mergeCell ref="G11:G12"/>
    <mergeCell ref="H11:H12"/>
    <mergeCell ref="H13:H14"/>
    <mergeCell ref="J19:J20"/>
    <mergeCell ref="K19:K20"/>
    <mergeCell ref="B19:B20"/>
    <mergeCell ref="C19:C20"/>
    <mergeCell ref="E19:E20"/>
    <mergeCell ref="F19:F20"/>
    <mergeCell ref="G19:G20"/>
    <mergeCell ref="H19:H20"/>
    <mergeCell ref="I19:I20"/>
    <mergeCell ref="J21:J22"/>
    <mergeCell ref="K21:K22"/>
    <mergeCell ref="B21:B22"/>
    <mergeCell ref="C21:C22"/>
    <mergeCell ref="E21:E22"/>
    <mergeCell ref="F21:F22"/>
    <mergeCell ref="G21:G22"/>
    <mergeCell ref="H21:H22"/>
    <mergeCell ref="I21:I22"/>
    <mergeCell ref="A1:D1"/>
    <mergeCell ref="E1:K1"/>
    <mergeCell ref="E2:G3"/>
    <mergeCell ref="H2:J3"/>
    <mergeCell ref="E4:G5"/>
    <mergeCell ref="H4:J5"/>
    <mergeCell ref="C7:C8"/>
    <mergeCell ref="K7:K8"/>
    <mergeCell ref="E9:E10"/>
    <mergeCell ref="E11:E12"/>
    <mergeCell ref="E13:E14"/>
    <mergeCell ref="F13:F14"/>
    <mergeCell ref="E15:E16"/>
    <mergeCell ref="F15:F16"/>
    <mergeCell ref="E17:E18"/>
    <mergeCell ref="F17:F18"/>
    <mergeCell ref="E7:E8"/>
    <mergeCell ref="F7:F8"/>
    <mergeCell ref="B9:B10"/>
    <mergeCell ref="C9:C10"/>
    <mergeCell ref="F9:F10"/>
    <mergeCell ref="C11:C12"/>
    <mergeCell ref="F11:F12"/>
    <mergeCell ref="I11:I12"/>
    <mergeCell ref="I13:I14"/>
    <mergeCell ref="J13:J14"/>
    <mergeCell ref="K13:K14"/>
    <mergeCell ref="I15:I16"/>
    <mergeCell ref="J15:J16"/>
    <mergeCell ref="K15:K16"/>
    <mergeCell ref="I7:I8"/>
    <mergeCell ref="J7:J8"/>
    <mergeCell ref="I9:I10"/>
    <mergeCell ref="J9:J10"/>
    <mergeCell ref="K9:K10"/>
    <mergeCell ref="J11:J12"/>
    <mergeCell ref="K11:K12"/>
    <mergeCell ref="H15:H16"/>
    <mergeCell ref="H17:H18"/>
    <mergeCell ref="I17:I18"/>
    <mergeCell ref="J17:J18"/>
    <mergeCell ref="K17:K18"/>
    <mergeCell ref="B11:B12"/>
    <mergeCell ref="B13:B14"/>
    <mergeCell ref="C13:C14"/>
    <mergeCell ref="B15:B16"/>
    <mergeCell ref="C15:C16"/>
    <mergeCell ref="B17:B18"/>
    <mergeCell ref="C17:C18"/>
  </mergeCells>
  <dataValidations>
    <dataValidation type="list" allowBlank="1" sqref="F9 F11 F13 F15 F17 F19 F21">
      <formula1>"LISS,HIIT,MISS,NEAT"</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13"/>
    <col customWidth="1" min="2" max="2" width="57.25"/>
    <col customWidth="1" min="3" max="3" width="34.13"/>
    <col customWidth="1" min="4" max="4" width="29.38"/>
    <col customWidth="1" min="5" max="5" width="33.5"/>
    <col customWidth="1" min="6" max="6" width="34.38"/>
    <col customWidth="1" min="7" max="7" width="43.5"/>
  </cols>
  <sheetData>
    <row r="1">
      <c r="A1" s="276" t="s">
        <v>255</v>
      </c>
      <c r="C1" s="277"/>
      <c r="D1" s="277"/>
      <c r="E1" s="277"/>
      <c r="F1" s="277"/>
      <c r="G1" s="277"/>
    </row>
    <row r="2">
      <c r="A2" s="278" t="s">
        <v>256</v>
      </c>
      <c r="B2" s="278" t="s">
        <v>18</v>
      </c>
      <c r="C2" s="278" t="s">
        <v>257</v>
      </c>
      <c r="D2" s="279" t="s">
        <v>258</v>
      </c>
      <c r="E2" s="280" t="s">
        <v>259</v>
      </c>
      <c r="F2" s="281" t="s">
        <v>260</v>
      </c>
      <c r="G2" s="282" t="s">
        <v>261</v>
      </c>
    </row>
    <row r="3">
      <c r="A3" s="283" t="s">
        <v>262</v>
      </c>
      <c r="B3" s="284" t="s">
        <v>263</v>
      </c>
      <c r="C3" s="284" t="s">
        <v>264</v>
      </c>
      <c r="D3" s="285" t="s">
        <v>265</v>
      </c>
      <c r="E3" s="284" t="s">
        <v>266</v>
      </c>
      <c r="F3" s="284" t="s">
        <v>267</v>
      </c>
      <c r="G3" s="284" t="s">
        <v>268</v>
      </c>
    </row>
    <row r="4">
      <c r="A4" s="283" t="s">
        <v>269</v>
      </c>
      <c r="B4" s="284" t="s">
        <v>270</v>
      </c>
      <c r="C4" s="284" t="s">
        <v>271</v>
      </c>
      <c r="D4" s="284" t="s">
        <v>272</v>
      </c>
      <c r="E4" s="284" t="s">
        <v>273</v>
      </c>
      <c r="F4" s="283" t="s">
        <v>274</v>
      </c>
      <c r="G4" s="284" t="s">
        <v>275</v>
      </c>
    </row>
    <row r="5">
      <c r="A5" s="284" t="s">
        <v>276</v>
      </c>
      <c r="B5" s="284" t="s">
        <v>277</v>
      </c>
      <c r="C5" s="284" t="s">
        <v>278</v>
      </c>
      <c r="D5" s="283" t="s">
        <v>279</v>
      </c>
      <c r="E5" s="284" t="s">
        <v>280</v>
      </c>
      <c r="F5" s="284" t="s">
        <v>281</v>
      </c>
      <c r="G5" s="284" t="s">
        <v>282</v>
      </c>
    </row>
    <row r="6">
      <c r="A6" s="283" t="s">
        <v>283</v>
      </c>
      <c r="B6" s="284" t="s">
        <v>284</v>
      </c>
      <c r="C6" s="284" t="s">
        <v>285</v>
      </c>
      <c r="D6" s="284" t="s">
        <v>286</v>
      </c>
      <c r="E6" s="284" t="s">
        <v>287</v>
      </c>
      <c r="F6" s="284" t="s">
        <v>288</v>
      </c>
      <c r="G6" s="284" t="s">
        <v>289</v>
      </c>
    </row>
    <row r="7">
      <c r="A7" s="284" t="s">
        <v>290</v>
      </c>
      <c r="B7" s="284" t="s">
        <v>291</v>
      </c>
      <c r="C7" s="284" t="s">
        <v>292</v>
      </c>
      <c r="D7" s="284" t="s">
        <v>293</v>
      </c>
      <c r="E7" s="284" t="s">
        <v>294</v>
      </c>
      <c r="F7" s="284" t="s">
        <v>295</v>
      </c>
      <c r="G7" s="284" t="s">
        <v>296</v>
      </c>
    </row>
    <row r="8">
      <c r="A8" s="284" t="s">
        <v>297</v>
      </c>
      <c r="B8" s="284" t="s">
        <v>298</v>
      </c>
      <c r="C8" s="284" t="s">
        <v>299</v>
      </c>
      <c r="D8" s="284" t="s">
        <v>300</v>
      </c>
      <c r="E8" s="284" t="s">
        <v>301</v>
      </c>
      <c r="F8" s="284" t="s">
        <v>302</v>
      </c>
      <c r="G8" s="284"/>
    </row>
    <row r="9">
      <c r="A9" s="283" t="s">
        <v>303</v>
      </c>
      <c r="B9" s="283" t="s">
        <v>304</v>
      </c>
      <c r="C9" s="284" t="s">
        <v>305</v>
      </c>
      <c r="D9" s="284" t="s">
        <v>306</v>
      </c>
      <c r="E9" s="284" t="s">
        <v>307</v>
      </c>
      <c r="F9" s="284" t="s">
        <v>308</v>
      </c>
      <c r="G9" s="284"/>
    </row>
    <row r="10">
      <c r="A10" s="284" t="s">
        <v>309</v>
      </c>
      <c r="B10" s="284" t="s">
        <v>310</v>
      </c>
      <c r="C10" s="284" t="s">
        <v>311</v>
      </c>
      <c r="D10" s="284" t="s">
        <v>312</v>
      </c>
      <c r="E10" s="284" t="s">
        <v>313</v>
      </c>
      <c r="F10" s="284" t="s">
        <v>314</v>
      </c>
      <c r="G10" s="284"/>
    </row>
    <row r="11">
      <c r="A11" s="283" t="s">
        <v>315</v>
      </c>
      <c r="B11" s="283" t="s">
        <v>316</v>
      </c>
      <c r="C11" s="284" t="s">
        <v>317</v>
      </c>
      <c r="D11" s="284" t="s">
        <v>318</v>
      </c>
      <c r="E11" s="284" t="s">
        <v>319</v>
      </c>
      <c r="F11" s="284"/>
      <c r="G11" s="284"/>
    </row>
    <row r="12">
      <c r="A12" s="283" t="s">
        <v>320</v>
      </c>
      <c r="B12" s="284" t="s">
        <v>321</v>
      </c>
      <c r="C12" s="284"/>
      <c r="D12" s="284" t="s">
        <v>322</v>
      </c>
      <c r="E12" s="284" t="s">
        <v>323</v>
      </c>
      <c r="F12" s="284"/>
      <c r="G12" s="284"/>
    </row>
    <row r="13">
      <c r="A13" s="283" t="s">
        <v>324</v>
      </c>
      <c r="B13" s="286" t="s">
        <v>325</v>
      </c>
      <c r="C13" s="284"/>
      <c r="D13" s="284" t="s">
        <v>326</v>
      </c>
      <c r="E13" s="284" t="s">
        <v>327</v>
      </c>
      <c r="F13" s="284"/>
      <c r="G13" s="284"/>
    </row>
    <row r="14">
      <c r="A14" s="284"/>
      <c r="B14" s="284"/>
      <c r="C14" s="284"/>
      <c r="D14" s="284" t="s">
        <v>328</v>
      </c>
      <c r="E14" s="284" t="s">
        <v>329</v>
      </c>
      <c r="F14" s="284"/>
      <c r="G14" s="284"/>
    </row>
    <row r="15">
      <c r="A15" s="284"/>
      <c r="B15" s="284"/>
      <c r="C15" s="284"/>
      <c r="D15" s="284" t="s">
        <v>330</v>
      </c>
      <c r="E15" s="284" t="s">
        <v>331</v>
      </c>
      <c r="F15" s="284"/>
      <c r="G15" s="284"/>
    </row>
    <row r="16">
      <c r="A16" s="284"/>
      <c r="B16" s="284"/>
      <c r="C16" s="284"/>
      <c r="D16" s="284" t="s">
        <v>332</v>
      </c>
      <c r="E16" s="284" t="s">
        <v>333</v>
      </c>
      <c r="F16" s="284"/>
      <c r="G16" s="284"/>
    </row>
    <row r="17">
      <c r="A17" s="284"/>
      <c r="B17" s="284"/>
      <c r="C17" s="284"/>
      <c r="D17" s="284" t="s">
        <v>334</v>
      </c>
      <c r="E17" s="284" t="s">
        <v>335</v>
      </c>
      <c r="F17" s="284"/>
      <c r="G17" s="284"/>
    </row>
    <row r="18">
      <c r="A18" s="284"/>
      <c r="B18" s="284"/>
      <c r="C18" s="284"/>
      <c r="D18" s="284" t="s">
        <v>336</v>
      </c>
      <c r="E18" s="283" t="s">
        <v>337</v>
      </c>
      <c r="F18" s="284"/>
      <c r="G18" s="284"/>
    </row>
    <row r="19">
      <c r="A19" s="284"/>
      <c r="B19" s="284"/>
      <c r="C19" s="284"/>
      <c r="D19" s="284" t="s">
        <v>338</v>
      </c>
      <c r="E19" s="284" t="s">
        <v>339</v>
      </c>
      <c r="F19" s="284"/>
      <c r="G19" s="284"/>
    </row>
    <row r="20">
      <c r="A20" s="284"/>
      <c r="B20" s="284"/>
      <c r="C20" s="284"/>
      <c r="D20" s="284" t="s">
        <v>340</v>
      </c>
      <c r="E20" s="284" t="s">
        <v>341</v>
      </c>
      <c r="F20" s="284"/>
      <c r="G20" s="284"/>
    </row>
    <row r="21">
      <c r="A21" s="284"/>
      <c r="B21" s="284"/>
      <c r="C21" s="284"/>
      <c r="D21" s="284" t="s">
        <v>278</v>
      </c>
      <c r="E21" s="284"/>
      <c r="F21" s="284"/>
      <c r="G21" s="284"/>
    </row>
    <row r="22">
      <c r="A22" s="284"/>
      <c r="B22" s="284"/>
      <c r="C22" s="284"/>
      <c r="D22" s="284" t="s">
        <v>342</v>
      </c>
      <c r="E22" s="284"/>
      <c r="F22" s="284"/>
      <c r="G22" s="284"/>
    </row>
    <row r="23">
      <c r="A23" s="284"/>
      <c r="B23" s="284"/>
      <c r="C23" s="284"/>
      <c r="D23" s="284" t="s">
        <v>271</v>
      </c>
      <c r="E23" s="284"/>
      <c r="F23" s="284"/>
      <c r="G23" s="284"/>
    </row>
    <row r="24">
      <c r="A24" s="284"/>
      <c r="B24" s="284"/>
      <c r="C24" s="284"/>
      <c r="D24" s="284" t="s">
        <v>264</v>
      </c>
      <c r="E24" s="284"/>
      <c r="F24" s="284"/>
      <c r="G24" s="284"/>
    </row>
    <row r="25">
      <c r="A25" s="284"/>
      <c r="B25" s="284"/>
      <c r="C25" s="284"/>
      <c r="D25" s="284" t="s">
        <v>343</v>
      </c>
      <c r="E25" s="284"/>
      <c r="F25" s="284"/>
      <c r="G25" s="284"/>
    </row>
    <row r="26">
      <c r="A26" s="284"/>
      <c r="B26" s="284"/>
      <c r="C26" s="284"/>
      <c r="D26" s="284" t="s">
        <v>344</v>
      </c>
      <c r="E26" s="284"/>
      <c r="F26" s="284"/>
      <c r="G26" s="284"/>
    </row>
    <row r="27">
      <c r="A27" s="284"/>
      <c r="B27" s="284"/>
      <c r="C27" s="284"/>
      <c r="D27" s="284" t="s">
        <v>345</v>
      </c>
      <c r="E27" s="284"/>
      <c r="F27" s="284"/>
      <c r="G27" s="284"/>
    </row>
    <row r="28">
      <c r="A28" s="284"/>
      <c r="B28" s="284"/>
      <c r="C28" s="284"/>
      <c r="D28" s="284" t="s">
        <v>346</v>
      </c>
      <c r="E28" s="284"/>
      <c r="F28" s="284"/>
      <c r="G28" s="284"/>
    </row>
    <row r="29">
      <c r="A29" s="277"/>
      <c r="B29" s="277"/>
      <c r="C29" s="277"/>
      <c r="D29" s="277"/>
      <c r="E29" s="277"/>
      <c r="F29" s="277"/>
      <c r="G29" s="277"/>
    </row>
    <row r="30">
      <c r="A30" s="277"/>
      <c r="B30" s="277"/>
      <c r="C30" s="277"/>
      <c r="D30" s="277"/>
      <c r="E30" s="277"/>
      <c r="F30" s="277"/>
      <c r="G30" s="277"/>
    </row>
    <row r="31">
      <c r="A31" s="277"/>
      <c r="B31" s="277"/>
      <c r="C31" s="277"/>
      <c r="D31" s="277"/>
      <c r="E31" s="277"/>
      <c r="F31" s="277"/>
      <c r="G31" s="277"/>
    </row>
    <row r="32">
      <c r="A32" s="287" t="s">
        <v>347</v>
      </c>
      <c r="C32" s="277"/>
      <c r="D32" s="277"/>
      <c r="E32" s="277"/>
      <c r="F32" s="277"/>
      <c r="G32" s="277"/>
    </row>
    <row r="33">
      <c r="A33" s="277"/>
      <c r="B33" s="277"/>
      <c r="C33" s="277"/>
      <c r="D33" s="277"/>
      <c r="E33" s="277"/>
      <c r="F33" s="277"/>
      <c r="G33" s="277"/>
    </row>
    <row r="34">
      <c r="A34" s="288" t="s">
        <v>348</v>
      </c>
      <c r="C34" s="277"/>
      <c r="D34" s="277"/>
      <c r="E34" s="277"/>
      <c r="F34" s="277"/>
      <c r="G34" s="277"/>
    </row>
    <row r="35">
      <c r="A35" s="288" t="s">
        <v>349</v>
      </c>
      <c r="C35" s="277"/>
      <c r="D35" s="277"/>
      <c r="E35" s="277"/>
      <c r="F35" s="277"/>
      <c r="G35" s="277"/>
    </row>
    <row r="36">
      <c r="A36" s="277"/>
      <c r="B36" s="277"/>
      <c r="C36" s="277"/>
      <c r="D36" s="277"/>
      <c r="E36" s="277"/>
      <c r="F36" s="277"/>
      <c r="G36" s="277"/>
    </row>
    <row r="37">
      <c r="A37" s="288" t="s">
        <v>350</v>
      </c>
      <c r="C37" s="277"/>
      <c r="D37" s="277"/>
      <c r="E37" s="277"/>
      <c r="F37" s="277"/>
      <c r="G37" s="277"/>
    </row>
    <row r="38">
      <c r="A38" s="288" t="s">
        <v>351</v>
      </c>
      <c r="C38" s="277"/>
      <c r="D38" s="277"/>
      <c r="E38" s="277"/>
      <c r="F38" s="277"/>
      <c r="G38" s="277"/>
    </row>
    <row r="39">
      <c r="A39" s="288" t="s">
        <v>352</v>
      </c>
      <c r="C39" s="277"/>
      <c r="D39" s="277"/>
      <c r="E39" s="277"/>
      <c r="F39" s="277"/>
      <c r="G39" s="277"/>
    </row>
  </sheetData>
  <mergeCells count="7">
    <mergeCell ref="A1:B1"/>
    <mergeCell ref="A32:B32"/>
    <mergeCell ref="A34:B34"/>
    <mergeCell ref="A35:B35"/>
    <mergeCell ref="A37:B37"/>
    <mergeCell ref="A38:B38"/>
    <mergeCell ref="A39:B3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pageSetUpPr fitToPage="1"/>
  </sheetPr>
  <sheetViews>
    <sheetView showGridLines="0" workbookViewId="0"/>
  </sheetViews>
  <sheetFormatPr customHeight="1" defaultColWidth="12.63" defaultRowHeight="15.75"/>
  <cols>
    <col customWidth="1" min="1" max="1" width="3.25"/>
    <col customWidth="1" min="2" max="3" width="6.38"/>
    <col customWidth="1" min="4" max="4" width="16.38"/>
    <col customWidth="1" min="5" max="5" width="12.63"/>
    <col customWidth="1" min="6" max="7" width="5.13"/>
    <col customWidth="1" min="8" max="13" width="11.38"/>
    <col customWidth="1" min="14" max="14" width="22.63"/>
    <col customWidth="1" min="15" max="17" width="7.63"/>
    <col customWidth="1" min="18" max="18" width="22.63"/>
    <col customWidth="1" min="19" max="19" width="1.38"/>
    <col customWidth="1" min="20" max="21" width="6.38"/>
    <col customWidth="1" min="22" max="22" width="16.38"/>
    <col customWidth="1" min="23" max="23" width="12.63"/>
    <col customWidth="1" min="24" max="25" width="5.13"/>
    <col customWidth="1" min="26" max="31" width="11.38"/>
    <col customWidth="1" min="32" max="32" width="22.63"/>
    <col customWidth="1" min="33" max="35" width="7.63"/>
    <col customWidth="1" min="36" max="36" width="22.63"/>
    <col customWidth="1" min="37" max="37" width="3.25"/>
  </cols>
  <sheetData>
    <row r="1" ht="187.5" customHeight="1">
      <c r="A1" s="11"/>
      <c r="I1" s="289"/>
      <c r="J1" s="289"/>
      <c r="K1" s="289"/>
      <c r="L1" s="12" t="s">
        <v>353</v>
      </c>
      <c r="AA1" s="290"/>
      <c r="AB1" s="290"/>
      <c r="AC1" s="290"/>
      <c r="AD1" s="290"/>
      <c r="AE1" s="290"/>
      <c r="AF1" s="290"/>
      <c r="AG1" s="290"/>
      <c r="AH1" s="290"/>
      <c r="AI1" s="290"/>
      <c r="AJ1" s="290"/>
      <c r="AK1" s="290"/>
    </row>
    <row r="2" ht="56.25" customHeight="1">
      <c r="A2" s="291"/>
      <c r="B2" s="291"/>
      <c r="C2" s="292" t="str">
        <f>'Coaching Roadmap'!I6</f>
        <v>TRAINING</v>
      </c>
      <c r="D2" s="68"/>
      <c r="E2" s="68"/>
      <c r="F2" s="68"/>
      <c r="G2" s="68"/>
      <c r="H2" s="68"/>
      <c r="I2" s="68"/>
      <c r="J2" s="68"/>
      <c r="K2" s="68"/>
      <c r="L2" s="68"/>
      <c r="M2" s="68"/>
      <c r="N2" s="68"/>
      <c r="O2" s="68"/>
      <c r="P2" s="68"/>
      <c r="Q2" s="68"/>
      <c r="R2" s="290"/>
      <c r="S2" s="290"/>
      <c r="T2" s="290"/>
      <c r="U2" s="292" t="str">
        <f>'Coaching Roadmap'!I7</f>
        <v>REST</v>
      </c>
      <c r="V2" s="68"/>
      <c r="W2" s="68"/>
      <c r="X2" s="68"/>
      <c r="Y2" s="68"/>
      <c r="Z2" s="68"/>
      <c r="AA2" s="68"/>
      <c r="AB2" s="68"/>
      <c r="AC2" s="68"/>
      <c r="AD2" s="68"/>
      <c r="AE2" s="68"/>
      <c r="AF2" s="68"/>
      <c r="AG2" s="68"/>
      <c r="AH2" s="68"/>
      <c r="AI2" s="68"/>
      <c r="AJ2" s="293"/>
      <c r="AK2" s="293"/>
    </row>
    <row r="3" ht="18.75" customHeight="1">
      <c r="A3" s="291"/>
      <c r="B3" s="291"/>
      <c r="C3" s="293"/>
      <c r="D3" s="293"/>
      <c r="E3" s="293"/>
      <c r="F3" s="293"/>
      <c r="G3" s="293"/>
      <c r="H3" s="293"/>
      <c r="I3" s="293"/>
      <c r="J3" s="293"/>
      <c r="K3" s="293"/>
      <c r="L3" s="293"/>
      <c r="M3" s="293"/>
      <c r="N3" s="293"/>
      <c r="O3" s="293"/>
      <c r="P3" s="293"/>
      <c r="Q3" s="293"/>
      <c r="R3" s="293"/>
      <c r="S3" s="293"/>
      <c r="T3" s="293"/>
      <c r="U3" s="293"/>
      <c r="V3" s="293"/>
      <c r="W3" s="293"/>
      <c r="X3" s="293"/>
      <c r="Y3" s="293"/>
      <c r="Z3" s="293"/>
      <c r="AA3" s="293"/>
      <c r="AB3" s="293"/>
      <c r="AC3" s="293"/>
      <c r="AD3" s="293"/>
      <c r="AE3" s="293"/>
      <c r="AF3" s="293"/>
      <c r="AG3" s="293"/>
      <c r="AH3" s="293"/>
      <c r="AI3" s="293"/>
      <c r="AJ3" s="293"/>
      <c r="AK3" s="293"/>
    </row>
    <row r="4" ht="18.75" customHeight="1">
      <c r="A4" s="291"/>
      <c r="B4" s="291"/>
      <c r="C4" s="294" t="s">
        <v>354</v>
      </c>
      <c r="D4" s="2"/>
      <c r="E4" s="2"/>
      <c r="F4" s="3"/>
      <c r="G4" s="291"/>
      <c r="H4" s="295" t="s">
        <v>17</v>
      </c>
      <c r="I4" s="44"/>
      <c r="J4" s="296" t="s">
        <v>18</v>
      </c>
      <c r="K4" s="44"/>
      <c r="L4" s="296" t="s">
        <v>19</v>
      </c>
      <c r="M4" s="44"/>
      <c r="N4" s="297" t="s">
        <v>20</v>
      </c>
      <c r="O4" s="296" t="s">
        <v>16</v>
      </c>
      <c r="P4" s="68"/>
      <c r="Q4" s="44"/>
      <c r="R4" s="293"/>
      <c r="S4" s="293"/>
      <c r="T4" s="293"/>
      <c r="U4" s="294" t="s">
        <v>354</v>
      </c>
      <c r="V4" s="2"/>
      <c r="W4" s="2"/>
      <c r="X4" s="3"/>
      <c r="Y4" s="293"/>
      <c r="Z4" s="295" t="s">
        <v>17</v>
      </c>
      <c r="AA4" s="44"/>
      <c r="AB4" s="296" t="s">
        <v>18</v>
      </c>
      <c r="AC4" s="44"/>
      <c r="AD4" s="296" t="s">
        <v>19</v>
      </c>
      <c r="AE4" s="44"/>
      <c r="AF4" s="297" t="s">
        <v>20</v>
      </c>
      <c r="AG4" s="296" t="s">
        <v>16</v>
      </c>
      <c r="AH4" s="68"/>
      <c r="AI4" s="44"/>
      <c r="AJ4" s="293"/>
      <c r="AK4" s="293"/>
    </row>
    <row r="5" ht="18.75" customHeight="1">
      <c r="A5" s="291"/>
      <c r="B5" s="291"/>
      <c r="C5" s="4"/>
      <c r="F5" s="5"/>
      <c r="G5" s="291"/>
      <c r="H5" s="298">
        <f>'Coaching Roadmap'!N6</f>
        <v>195</v>
      </c>
      <c r="I5" s="3"/>
      <c r="J5" s="298">
        <f>'Coaching Roadmap'!P6</f>
        <v>55</v>
      </c>
      <c r="K5" s="3"/>
      <c r="L5" s="298">
        <f>'Coaching Roadmap'!Q6</f>
        <v>258</v>
      </c>
      <c r="M5" s="3"/>
      <c r="N5" s="299">
        <f>'Coaching Roadmap'!R6</f>
        <v>2307</v>
      </c>
      <c r="O5" s="300">
        <f>'Coaching Roadmap'!L6</f>
        <v>5</v>
      </c>
      <c r="P5" s="2"/>
      <c r="Q5" s="3"/>
      <c r="R5" s="293"/>
      <c r="S5" s="293"/>
      <c r="T5" s="293"/>
      <c r="U5" s="4"/>
      <c r="X5" s="5"/>
      <c r="Y5" s="293"/>
      <c r="Z5" s="298">
        <f>'Coaching Roadmap'!N7</f>
        <v>195</v>
      </c>
      <c r="AA5" s="3"/>
      <c r="AB5" s="298">
        <f>'Coaching Roadmap'!P7</f>
        <v>55</v>
      </c>
      <c r="AC5" s="3"/>
      <c r="AD5" s="298">
        <f>'Coaching Roadmap'!Q7</f>
        <v>199</v>
      </c>
      <c r="AE5" s="3"/>
      <c r="AF5" s="299">
        <f>'Coaching Roadmap'!R7</f>
        <v>2071</v>
      </c>
      <c r="AG5" s="300">
        <f>'Coaching Roadmap'!L7</f>
        <v>2</v>
      </c>
      <c r="AH5" s="2"/>
      <c r="AI5" s="3"/>
      <c r="AJ5" s="293"/>
      <c r="AK5" s="293"/>
    </row>
    <row r="6" ht="18.75" customHeight="1">
      <c r="A6" s="291"/>
      <c r="B6" s="291"/>
      <c r="C6" s="4"/>
      <c r="F6" s="5"/>
      <c r="G6" s="291"/>
      <c r="H6" s="6"/>
      <c r="I6" s="8"/>
      <c r="J6" s="6"/>
      <c r="K6" s="8"/>
      <c r="L6" s="6"/>
      <c r="M6" s="8"/>
      <c r="N6" s="34"/>
      <c r="O6" s="6"/>
      <c r="P6" s="7"/>
      <c r="Q6" s="8"/>
      <c r="R6" s="293"/>
      <c r="S6" s="293"/>
      <c r="T6" s="293"/>
      <c r="U6" s="4"/>
      <c r="X6" s="5"/>
      <c r="Y6" s="293"/>
      <c r="Z6" s="6"/>
      <c r="AA6" s="8"/>
      <c r="AB6" s="6"/>
      <c r="AC6" s="8"/>
      <c r="AD6" s="6"/>
      <c r="AE6" s="8"/>
      <c r="AF6" s="34"/>
      <c r="AG6" s="6"/>
      <c r="AH6" s="7"/>
      <c r="AI6" s="8"/>
      <c r="AJ6" s="293"/>
      <c r="AK6" s="293"/>
    </row>
    <row r="7" ht="18.75" customHeight="1">
      <c r="A7" s="291"/>
      <c r="B7" s="291"/>
      <c r="C7" s="33" t="s">
        <v>355</v>
      </c>
      <c r="D7" s="2"/>
      <c r="E7" s="2"/>
      <c r="F7" s="3"/>
      <c r="G7" s="291"/>
      <c r="H7" s="301">
        <f>H5-SUM(H9:H20)</f>
        <v>195</v>
      </c>
      <c r="I7" s="44"/>
      <c r="J7" s="301">
        <f>J5-SUM(J9:J20)</f>
        <v>55</v>
      </c>
      <c r="K7" s="44"/>
      <c r="L7" s="301">
        <f>L5-SUM(L9:L20)</f>
        <v>225.702</v>
      </c>
      <c r="M7" s="44"/>
      <c r="N7" s="302">
        <f>N5-SUM(N9:N20)</f>
        <v>2307</v>
      </c>
      <c r="O7" s="293"/>
      <c r="P7" s="293"/>
      <c r="Q7" s="293"/>
      <c r="R7" s="293"/>
      <c r="S7" s="293"/>
      <c r="T7" s="293"/>
      <c r="U7" s="33" t="s">
        <v>355</v>
      </c>
      <c r="V7" s="2"/>
      <c r="W7" s="2"/>
      <c r="X7" s="3"/>
      <c r="Y7" s="293"/>
      <c r="Z7" s="301">
        <f>Z5-SUM(Z9:Z20)</f>
        <v>195</v>
      </c>
      <c r="AA7" s="44"/>
      <c r="AB7" s="301">
        <f>AB5-SUM(AB9:AB20)</f>
        <v>55</v>
      </c>
      <c r="AC7" s="44"/>
      <c r="AD7" s="301">
        <f>AD5-SUM(AD9:AD20)</f>
        <v>170.006</v>
      </c>
      <c r="AE7" s="44"/>
      <c r="AF7" s="302">
        <f>AF5-SUM(AF9:AF20)</f>
        <v>2071</v>
      </c>
      <c r="AG7" s="291"/>
      <c r="AH7" s="291"/>
      <c r="AI7" s="291"/>
      <c r="AJ7" s="293"/>
      <c r="AK7" s="293"/>
    </row>
    <row r="8" ht="18.75" customHeight="1">
      <c r="A8" s="291"/>
      <c r="B8" s="291"/>
      <c r="C8" s="303" t="str">
        <f>B23</f>
        <v>MEAL 1</v>
      </c>
      <c r="D8" s="2"/>
      <c r="E8" s="2"/>
      <c r="F8" s="3"/>
      <c r="G8" s="291"/>
      <c r="H8" s="295" t="s">
        <v>17</v>
      </c>
      <c r="I8" s="44"/>
      <c r="J8" s="296" t="s">
        <v>18</v>
      </c>
      <c r="K8" s="44"/>
      <c r="L8" s="296" t="s">
        <v>19</v>
      </c>
      <c r="M8" s="44"/>
      <c r="N8" s="297" t="s">
        <v>20</v>
      </c>
      <c r="O8" s="293"/>
      <c r="P8" s="293"/>
      <c r="Q8" s="293"/>
      <c r="R8" s="293"/>
      <c r="S8" s="293"/>
      <c r="T8" s="293"/>
      <c r="U8" s="303" t="str">
        <f>T23</f>
        <v>MEAL 1</v>
      </c>
      <c r="V8" s="2"/>
      <c r="W8" s="2"/>
      <c r="X8" s="3"/>
      <c r="Y8" s="293"/>
      <c r="Z8" s="295" t="s">
        <v>17</v>
      </c>
      <c r="AA8" s="44"/>
      <c r="AB8" s="296" t="s">
        <v>18</v>
      </c>
      <c r="AC8" s="44"/>
      <c r="AD8" s="296" t="s">
        <v>19</v>
      </c>
      <c r="AE8" s="44"/>
      <c r="AF8" s="297" t="s">
        <v>20</v>
      </c>
      <c r="AG8" s="291"/>
      <c r="AH8" s="291"/>
      <c r="AI8" s="291"/>
      <c r="AJ8" s="293"/>
      <c r="AK8" s="293"/>
    </row>
    <row r="9" ht="18.75" customHeight="1">
      <c r="A9" s="291"/>
      <c r="B9" s="291"/>
      <c r="C9" s="4"/>
      <c r="F9" s="5"/>
      <c r="G9" s="291"/>
      <c r="H9" s="304">
        <f>O32</f>
        <v>0</v>
      </c>
      <c r="J9" s="305">
        <f>P32</f>
        <v>0</v>
      </c>
      <c r="L9" s="305">
        <f>Q32</f>
        <v>0</v>
      </c>
      <c r="N9" s="306">
        <f>R32</f>
        <v>0</v>
      </c>
      <c r="O9" s="293"/>
      <c r="P9" s="293"/>
      <c r="Q9" s="293"/>
      <c r="R9" s="293"/>
      <c r="S9" s="293"/>
      <c r="T9" s="293"/>
      <c r="U9" s="4"/>
      <c r="X9" s="5"/>
      <c r="Y9" s="293"/>
      <c r="Z9" s="304">
        <f>AG32</f>
        <v>0</v>
      </c>
      <c r="AB9" s="305">
        <f>AH32</f>
        <v>0</v>
      </c>
      <c r="AD9" s="305">
        <f>AI32</f>
        <v>0</v>
      </c>
      <c r="AF9" s="306">
        <f>AJ32</f>
        <v>0</v>
      </c>
      <c r="AG9" s="291"/>
      <c r="AH9" s="291"/>
      <c r="AI9" s="291"/>
      <c r="AJ9" s="293"/>
      <c r="AK9" s="293"/>
    </row>
    <row r="10" ht="18.75" customHeight="1">
      <c r="A10" s="291"/>
      <c r="B10" s="291"/>
      <c r="C10" s="303" t="str">
        <f>B36</f>
        <v>MEAL 2</v>
      </c>
      <c r="D10" s="2"/>
      <c r="E10" s="2"/>
      <c r="F10" s="3"/>
      <c r="G10" s="291"/>
      <c r="H10" s="295" t="s">
        <v>17</v>
      </c>
      <c r="I10" s="44"/>
      <c r="J10" s="296" t="s">
        <v>18</v>
      </c>
      <c r="K10" s="44"/>
      <c r="L10" s="296" t="s">
        <v>19</v>
      </c>
      <c r="M10" s="44"/>
      <c r="N10" s="297" t="s">
        <v>20</v>
      </c>
      <c r="O10" s="293"/>
      <c r="P10" s="293"/>
      <c r="Q10" s="293"/>
      <c r="R10" s="293"/>
      <c r="S10" s="293"/>
      <c r="T10" s="293"/>
      <c r="U10" s="303" t="str">
        <f>T36</f>
        <v>MEAL 2</v>
      </c>
      <c r="V10" s="2"/>
      <c r="W10" s="2"/>
      <c r="X10" s="3"/>
      <c r="Y10" s="293"/>
      <c r="Z10" s="295" t="s">
        <v>17</v>
      </c>
      <c r="AA10" s="44"/>
      <c r="AB10" s="296" t="s">
        <v>18</v>
      </c>
      <c r="AC10" s="44"/>
      <c r="AD10" s="296" t="s">
        <v>19</v>
      </c>
      <c r="AE10" s="44"/>
      <c r="AF10" s="297" t="s">
        <v>20</v>
      </c>
      <c r="AG10" s="291"/>
      <c r="AH10" s="291"/>
      <c r="AI10" s="291"/>
      <c r="AJ10" s="293"/>
      <c r="AK10" s="293"/>
    </row>
    <row r="11" ht="18.75" customHeight="1">
      <c r="A11" s="291"/>
      <c r="B11" s="291"/>
      <c r="C11" s="4"/>
      <c r="F11" s="5"/>
      <c r="G11" s="291"/>
      <c r="H11" s="304">
        <f>O45</f>
        <v>0</v>
      </c>
      <c r="J11" s="305">
        <f>P45</f>
        <v>0</v>
      </c>
      <c r="L11" s="305">
        <f>Q45</f>
        <v>0</v>
      </c>
      <c r="N11" s="306">
        <f>R45</f>
        <v>0</v>
      </c>
      <c r="O11" s="293"/>
      <c r="P11" s="293"/>
      <c r="Q11" s="293"/>
      <c r="R11" s="293"/>
      <c r="S11" s="293"/>
      <c r="T11" s="293"/>
      <c r="U11" s="4"/>
      <c r="X11" s="5"/>
      <c r="Y11" s="293"/>
      <c r="Z11" s="304">
        <f>AG45</f>
        <v>0</v>
      </c>
      <c r="AB11" s="305">
        <f>AH45</f>
        <v>0</v>
      </c>
      <c r="AD11" s="305">
        <f>AI45</f>
        <v>0</v>
      </c>
      <c r="AF11" s="306">
        <f>AJ45</f>
        <v>0</v>
      </c>
      <c r="AG11" s="291"/>
      <c r="AH11" s="291"/>
      <c r="AI11" s="291"/>
      <c r="AJ11" s="293"/>
      <c r="AK11" s="293"/>
    </row>
    <row r="12" ht="18.75" customHeight="1">
      <c r="A12" s="291"/>
      <c r="B12" s="291"/>
      <c r="C12" s="303" t="str">
        <f>B49</f>
        <v>MEAL 3</v>
      </c>
      <c r="D12" s="2"/>
      <c r="E12" s="2"/>
      <c r="F12" s="3"/>
      <c r="G12" s="291"/>
      <c r="H12" s="295" t="s">
        <v>17</v>
      </c>
      <c r="I12" s="44"/>
      <c r="J12" s="296" t="s">
        <v>18</v>
      </c>
      <c r="K12" s="44"/>
      <c r="L12" s="296" t="s">
        <v>19</v>
      </c>
      <c r="M12" s="44"/>
      <c r="N12" s="297" t="s">
        <v>20</v>
      </c>
      <c r="O12" s="293"/>
      <c r="P12" s="293"/>
      <c r="Q12" s="293"/>
      <c r="R12" s="293"/>
      <c r="S12" s="293"/>
      <c r="T12" s="293"/>
      <c r="U12" s="303" t="str">
        <f>T49</f>
        <v>MEAL 3</v>
      </c>
      <c r="V12" s="2"/>
      <c r="W12" s="2"/>
      <c r="X12" s="3"/>
      <c r="Y12" s="293"/>
      <c r="Z12" s="295" t="s">
        <v>17</v>
      </c>
      <c r="AA12" s="44"/>
      <c r="AB12" s="296" t="s">
        <v>18</v>
      </c>
      <c r="AC12" s="44"/>
      <c r="AD12" s="296" t="s">
        <v>19</v>
      </c>
      <c r="AE12" s="44"/>
      <c r="AF12" s="297" t="s">
        <v>20</v>
      </c>
      <c r="AG12" s="291"/>
      <c r="AH12" s="291"/>
      <c r="AI12" s="291"/>
      <c r="AJ12" s="293"/>
      <c r="AK12" s="293"/>
    </row>
    <row r="13" ht="18.75" customHeight="1">
      <c r="A13" s="291"/>
      <c r="B13" s="291"/>
      <c r="C13" s="4"/>
      <c r="F13" s="5"/>
      <c r="G13" s="291"/>
      <c r="H13" s="304">
        <f>O58</f>
        <v>0</v>
      </c>
      <c r="J13" s="305">
        <f>P58</f>
        <v>0</v>
      </c>
      <c r="L13" s="305">
        <f>Q58</f>
        <v>0</v>
      </c>
      <c r="N13" s="306">
        <f>R58</f>
        <v>0</v>
      </c>
      <c r="O13" s="293"/>
      <c r="P13" s="293"/>
      <c r="Q13" s="293"/>
      <c r="R13" s="293"/>
      <c r="S13" s="293"/>
      <c r="T13" s="293"/>
      <c r="U13" s="4"/>
      <c r="X13" s="5"/>
      <c r="Y13" s="293"/>
      <c r="Z13" s="304">
        <f>AG58</f>
        <v>0</v>
      </c>
      <c r="AB13" s="305">
        <f>AH58</f>
        <v>0</v>
      </c>
      <c r="AD13" s="305">
        <f>AI58</f>
        <v>0</v>
      </c>
      <c r="AF13" s="306">
        <f>AJ58</f>
        <v>0</v>
      </c>
      <c r="AG13" s="291"/>
      <c r="AH13" s="291"/>
      <c r="AI13" s="291"/>
      <c r="AJ13" s="293"/>
      <c r="AK13" s="293"/>
    </row>
    <row r="14" ht="18.75" customHeight="1">
      <c r="A14" s="291"/>
      <c r="B14" s="291"/>
      <c r="C14" s="303" t="str">
        <f>B62</f>
        <v>MEAL 4</v>
      </c>
      <c r="D14" s="2"/>
      <c r="E14" s="2"/>
      <c r="F14" s="3"/>
      <c r="G14" s="291"/>
      <c r="H14" s="295" t="s">
        <v>17</v>
      </c>
      <c r="I14" s="44"/>
      <c r="J14" s="296" t="s">
        <v>18</v>
      </c>
      <c r="K14" s="44"/>
      <c r="L14" s="296" t="s">
        <v>19</v>
      </c>
      <c r="M14" s="44"/>
      <c r="N14" s="297" t="s">
        <v>20</v>
      </c>
      <c r="O14" s="293"/>
      <c r="P14" s="293"/>
      <c r="Q14" s="293"/>
      <c r="R14" s="293"/>
      <c r="S14" s="293"/>
      <c r="T14" s="293"/>
      <c r="U14" s="303" t="str">
        <f>T62</f>
        <v>MEAL 4</v>
      </c>
      <c r="V14" s="2"/>
      <c r="W14" s="2"/>
      <c r="X14" s="3"/>
      <c r="Y14" s="293"/>
      <c r="Z14" s="295" t="s">
        <v>17</v>
      </c>
      <c r="AA14" s="44"/>
      <c r="AB14" s="296" t="s">
        <v>18</v>
      </c>
      <c r="AC14" s="44"/>
      <c r="AD14" s="296" t="s">
        <v>19</v>
      </c>
      <c r="AE14" s="44"/>
      <c r="AF14" s="297" t="s">
        <v>20</v>
      </c>
      <c r="AG14" s="291"/>
      <c r="AH14" s="291"/>
      <c r="AI14" s="291"/>
      <c r="AJ14" s="293"/>
      <c r="AK14" s="293"/>
    </row>
    <row r="15" ht="18.75" customHeight="1">
      <c r="A15" s="291"/>
      <c r="B15" s="291"/>
      <c r="C15" s="4"/>
      <c r="F15" s="5"/>
      <c r="G15" s="291"/>
      <c r="H15" s="304">
        <f>O71</f>
        <v>0</v>
      </c>
      <c r="J15" s="305">
        <f>P71</f>
        <v>0</v>
      </c>
      <c r="L15" s="305">
        <f>Q71</f>
        <v>0</v>
      </c>
      <c r="N15" s="306">
        <f>R71</f>
        <v>0</v>
      </c>
      <c r="O15" s="293"/>
      <c r="P15" s="293"/>
      <c r="Q15" s="293"/>
      <c r="R15" s="293"/>
      <c r="S15" s="293"/>
      <c r="T15" s="293"/>
      <c r="U15" s="4"/>
      <c r="X15" s="5"/>
      <c r="Y15" s="293"/>
      <c r="Z15" s="304">
        <f>AG71</f>
        <v>0</v>
      </c>
      <c r="AB15" s="305">
        <f>AH71</f>
        <v>0</v>
      </c>
      <c r="AD15" s="305">
        <f>AI71</f>
        <v>0</v>
      </c>
      <c r="AF15" s="306">
        <f>AJ71</f>
        <v>0</v>
      </c>
      <c r="AG15" s="291"/>
      <c r="AH15" s="291"/>
      <c r="AI15" s="291"/>
      <c r="AJ15" s="293"/>
      <c r="AK15" s="293"/>
    </row>
    <row r="16" ht="18.75" customHeight="1">
      <c r="A16" s="291"/>
      <c r="B16" s="291"/>
      <c r="C16" s="303" t="str">
        <f>B75</f>
        <v>MEAL 5</v>
      </c>
      <c r="D16" s="2"/>
      <c r="E16" s="2"/>
      <c r="F16" s="3"/>
      <c r="G16" s="291"/>
      <c r="H16" s="295" t="s">
        <v>17</v>
      </c>
      <c r="I16" s="44"/>
      <c r="J16" s="296" t="s">
        <v>18</v>
      </c>
      <c r="K16" s="44"/>
      <c r="L16" s="296" t="s">
        <v>19</v>
      </c>
      <c r="M16" s="44"/>
      <c r="N16" s="297" t="s">
        <v>20</v>
      </c>
      <c r="O16" s="293"/>
      <c r="P16" s="293"/>
      <c r="Q16" s="293"/>
      <c r="R16" s="293"/>
      <c r="S16" s="293"/>
      <c r="T16" s="293"/>
      <c r="U16" s="303" t="str">
        <f>T75</f>
        <v>MEAL 5</v>
      </c>
      <c r="V16" s="2"/>
      <c r="W16" s="2"/>
      <c r="X16" s="3"/>
      <c r="Y16" s="293"/>
      <c r="Z16" s="295" t="s">
        <v>17</v>
      </c>
      <c r="AA16" s="44"/>
      <c r="AB16" s="296" t="s">
        <v>18</v>
      </c>
      <c r="AC16" s="44"/>
      <c r="AD16" s="296" t="s">
        <v>19</v>
      </c>
      <c r="AE16" s="44"/>
      <c r="AF16" s="297" t="s">
        <v>20</v>
      </c>
      <c r="AG16" s="291"/>
      <c r="AH16" s="291"/>
      <c r="AI16" s="291"/>
      <c r="AJ16" s="293"/>
      <c r="AK16" s="293"/>
    </row>
    <row r="17" ht="18.75" customHeight="1">
      <c r="A17" s="291"/>
      <c r="B17" s="291"/>
      <c r="C17" s="4"/>
      <c r="F17" s="5"/>
      <c r="G17" s="291"/>
      <c r="H17" s="304">
        <f>O84</f>
        <v>0</v>
      </c>
      <c r="J17" s="305">
        <f>P84</f>
        <v>0</v>
      </c>
      <c r="L17" s="305">
        <f>Q84</f>
        <v>0</v>
      </c>
      <c r="N17" s="306">
        <f>R84</f>
        <v>0</v>
      </c>
      <c r="O17" s="293"/>
      <c r="P17" s="293"/>
      <c r="Q17" s="293"/>
      <c r="R17" s="293"/>
      <c r="S17" s="293"/>
      <c r="T17" s="293"/>
      <c r="U17" s="4"/>
      <c r="X17" s="5"/>
      <c r="Y17" s="293"/>
      <c r="Z17" s="304">
        <f>AG84</f>
        <v>0</v>
      </c>
      <c r="AB17" s="305">
        <f>AH84</f>
        <v>0</v>
      </c>
      <c r="AD17" s="305">
        <f>AI84</f>
        <v>0</v>
      </c>
      <c r="AF17" s="306">
        <f>AJ84</f>
        <v>0</v>
      </c>
      <c r="AG17" s="291"/>
      <c r="AH17" s="291"/>
      <c r="AI17" s="291"/>
      <c r="AJ17" s="293"/>
      <c r="AK17" s="293"/>
    </row>
    <row r="18" ht="18.75" customHeight="1">
      <c r="A18" s="291"/>
      <c r="B18" s="291"/>
      <c r="C18" s="303" t="str">
        <f>B88</f>
        <v>MEAL 6</v>
      </c>
      <c r="D18" s="2"/>
      <c r="E18" s="2"/>
      <c r="F18" s="3"/>
      <c r="G18" s="291"/>
      <c r="H18" s="295" t="s">
        <v>17</v>
      </c>
      <c r="I18" s="44"/>
      <c r="J18" s="296" t="s">
        <v>18</v>
      </c>
      <c r="K18" s="44"/>
      <c r="L18" s="296" t="s">
        <v>19</v>
      </c>
      <c r="M18" s="44"/>
      <c r="N18" s="297" t="s">
        <v>20</v>
      </c>
      <c r="O18" s="293"/>
      <c r="P18" s="293"/>
      <c r="Q18" s="293"/>
      <c r="R18" s="293"/>
      <c r="S18" s="293"/>
      <c r="T18" s="293"/>
      <c r="U18" s="303" t="str">
        <f>T88</f>
        <v>MEAL 6</v>
      </c>
      <c r="V18" s="2"/>
      <c r="W18" s="2"/>
      <c r="X18" s="3"/>
      <c r="Y18" s="293"/>
      <c r="Z18" s="295" t="s">
        <v>17</v>
      </c>
      <c r="AA18" s="44"/>
      <c r="AB18" s="296" t="s">
        <v>18</v>
      </c>
      <c r="AC18" s="44"/>
      <c r="AD18" s="296" t="s">
        <v>19</v>
      </c>
      <c r="AE18" s="44"/>
      <c r="AF18" s="297" t="s">
        <v>20</v>
      </c>
      <c r="AG18" s="291"/>
      <c r="AH18" s="291"/>
      <c r="AI18" s="291"/>
      <c r="AJ18" s="293"/>
      <c r="AK18" s="293"/>
    </row>
    <row r="19" ht="18.75" customHeight="1">
      <c r="A19" s="291"/>
      <c r="B19" s="291"/>
      <c r="C19" s="6"/>
      <c r="D19" s="7"/>
      <c r="E19" s="7"/>
      <c r="F19" s="8"/>
      <c r="G19" s="291"/>
      <c r="H19" s="307">
        <f>O97</f>
        <v>0</v>
      </c>
      <c r="I19" s="7"/>
      <c r="J19" s="308">
        <f>P97</f>
        <v>0</v>
      </c>
      <c r="K19" s="7"/>
      <c r="L19" s="308">
        <f>Q97</f>
        <v>0</v>
      </c>
      <c r="M19" s="7"/>
      <c r="N19" s="309">
        <f>R97</f>
        <v>0</v>
      </c>
      <c r="O19" s="293"/>
      <c r="P19" s="293"/>
      <c r="Q19" s="293"/>
      <c r="R19" s="293"/>
      <c r="S19" s="293"/>
      <c r="T19" s="293"/>
      <c r="U19" s="6"/>
      <c r="V19" s="7"/>
      <c r="W19" s="7"/>
      <c r="X19" s="8"/>
      <c r="Y19" s="293"/>
      <c r="Z19" s="307">
        <f>AG97</f>
        <v>0</v>
      </c>
      <c r="AA19" s="7"/>
      <c r="AB19" s="308">
        <f>AH97</f>
        <v>0</v>
      </c>
      <c r="AC19" s="7"/>
      <c r="AD19" s="308">
        <f>AI97</f>
        <v>0</v>
      </c>
      <c r="AE19" s="7"/>
      <c r="AF19" s="309">
        <f>AJ97</f>
        <v>0</v>
      </c>
      <c r="AG19" s="291"/>
      <c r="AH19" s="291"/>
      <c r="AI19" s="291"/>
      <c r="AJ19" s="293"/>
      <c r="AK19" s="293"/>
    </row>
    <row r="20" ht="18.75" customHeight="1">
      <c r="A20" s="291"/>
      <c r="B20" s="291"/>
      <c r="C20" s="291"/>
      <c r="D20" s="291"/>
      <c r="E20" s="291"/>
      <c r="F20" s="291"/>
      <c r="G20" s="291"/>
      <c r="H20" s="310" t="s">
        <v>356</v>
      </c>
      <c r="I20" s="68"/>
      <c r="J20" s="68"/>
      <c r="K20" s="44"/>
      <c r="L20" s="311">
        <f>SUM(N5/1000*14)</f>
        <v>32.298</v>
      </c>
      <c r="M20" s="68"/>
      <c r="N20" s="44"/>
      <c r="O20" s="293"/>
      <c r="P20" s="293"/>
      <c r="Q20" s="293"/>
      <c r="R20" s="293"/>
      <c r="S20" s="293"/>
      <c r="T20" s="293"/>
      <c r="U20" s="293"/>
      <c r="V20" s="293"/>
      <c r="W20" s="293"/>
      <c r="X20" s="293"/>
      <c r="Y20" s="293"/>
      <c r="Z20" s="310" t="s">
        <v>356</v>
      </c>
      <c r="AA20" s="68"/>
      <c r="AB20" s="68"/>
      <c r="AC20" s="44"/>
      <c r="AD20" s="311">
        <f>SUM(AF5/1000*14)</f>
        <v>28.994</v>
      </c>
      <c r="AE20" s="68"/>
      <c r="AF20" s="44"/>
      <c r="AG20" s="291"/>
      <c r="AH20" s="291"/>
      <c r="AI20" s="291"/>
      <c r="AJ20" s="293"/>
      <c r="AK20" s="293"/>
    </row>
    <row r="21" ht="18.75" customHeight="1">
      <c r="A21" s="291"/>
      <c r="B21" s="291"/>
      <c r="C21" s="291"/>
      <c r="D21" s="291"/>
      <c r="E21" s="291"/>
      <c r="F21" s="291"/>
      <c r="G21" s="291"/>
      <c r="H21" s="310" t="s">
        <v>357</v>
      </c>
      <c r="I21" s="68"/>
      <c r="J21" s="68"/>
      <c r="K21" s="44"/>
      <c r="L21" s="311"/>
      <c r="M21" s="68"/>
      <c r="N21" s="44"/>
      <c r="O21" s="293"/>
      <c r="P21" s="293"/>
      <c r="Q21" s="293"/>
      <c r="R21" s="293"/>
      <c r="S21" s="293"/>
      <c r="T21" s="293"/>
      <c r="U21" s="293"/>
      <c r="V21" s="293"/>
      <c r="W21" s="293"/>
      <c r="X21" s="293"/>
      <c r="Y21" s="293"/>
      <c r="Z21" s="310" t="s">
        <v>357</v>
      </c>
      <c r="AA21" s="68"/>
      <c r="AB21" s="68"/>
      <c r="AC21" s="44"/>
      <c r="AD21" s="311"/>
      <c r="AE21" s="68"/>
      <c r="AF21" s="44"/>
      <c r="AG21" s="291"/>
      <c r="AH21" s="291"/>
      <c r="AI21" s="291"/>
      <c r="AJ21" s="293"/>
      <c r="AK21" s="293"/>
    </row>
    <row r="22" ht="18.75" customHeight="1">
      <c r="A22" s="291"/>
      <c r="B22" s="291"/>
      <c r="C22" s="291"/>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row>
    <row r="23" ht="18.75" customHeight="1">
      <c r="A23" s="293"/>
      <c r="B23" s="312" t="s">
        <v>358</v>
      </c>
      <c r="C23" s="313" t="s">
        <v>359</v>
      </c>
      <c r="D23" s="68"/>
      <c r="E23" s="68"/>
      <c r="F23" s="68"/>
      <c r="G23" s="68"/>
      <c r="H23" s="68"/>
      <c r="I23" s="44"/>
      <c r="J23" s="313" t="s">
        <v>360</v>
      </c>
      <c r="K23" s="44"/>
      <c r="L23" s="313" t="s">
        <v>361</v>
      </c>
      <c r="M23" s="44"/>
      <c r="N23" s="314" t="s">
        <v>360</v>
      </c>
      <c r="O23" s="314" t="s">
        <v>69</v>
      </c>
      <c r="P23" s="315" t="s">
        <v>70</v>
      </c>
      <c r="Q23" s="315" t="s">
        <v>71</v>
      </c>
      <c r="R23" s="315" t="s">
        <v>20</v>
      </c>
      <c r="S23" s="293"/>
      <c r="T23" s="312" t="s">
        <v>358</v>
      </c>
      <c r="U23" s="313" t="s">
        <v>359</v>
      </c>
      <c r="V23" s="68"/>
      <c r="W23" s="68"/>
      <c r="X23" s="68"/>
      <c r="Y23" s="68"/>
      <c r="Z23" s="68"/>
      <c r="AA23" s="44"/>
      <c r="AB23" s="313" t="s">
        <v>360</v>
      </c>
      <c r="AC23" s="44"/>
      <c r="AD23" s="313" t="s">
        <v>361</v>
      </c>
      <c r="AE23" s="44"/>
      <c r="AF23" s="314" t="s">
        <v>360</v>
      </c>
      <c r="AG23" s="314" t="s">
        <v>69</v>
      </c>
      <c r="AH23" s="315" t="s">
        <v>70</v>
      </c>
      <c r="AI23" s="315" t="s">
        <v>71</v>
      </c>
      <c r="AJ23" s="315" t="s">
        <v>20</v>
      </c>
      <c r="AK23" s="293"/>
    </row>
    <row r="24" ht="18.75" customHeight="1">
      <c r="A24" s="293"/>
      <c r="B24" s="89"/>
      <c r="C24" s="316"/>
      <c r="I24" s="5"/>
      <c r="J24" s="188" t="str">
        <f>iferror(vlookup(C24,'Food Database'!$C:$D,2,),"")</f>
        <v/>
      </c>
      <c r="K24" s="5"/>
      <c r="L24" s="188"/>
      <c r="M24" s="5"/>
      <c r="N24" s="317" t="str">
        <f>IFERROR(J24*L24&amp;" "&amp;VLOOKUP(C24,'Food Database'!$C$7:$E100,3,0) )</f>
        <v/>
      </c>
      <c r="O24" s="318">
        <f>(iferror(vlookup(C24,'Food Database'!$C:$F,4,),""))*L24</f>
        <v>0</v>
      </c>
      <c r="P24" s="319">
        <f>(iferror(vlookup(C24,'Food Database'!$C:$H,6,),""))*L24</f>
        <v>0</v>
      </c>
      <c r="Q24" s="319">
        <f>(iferror(vlookup(C24,'Food Database'!$C:$G,5,),""))*L24</f>
        <v>0</v>
      </c>
      <c r="R24" s="319">
        <f>(iferror(vlookup(C24,'Food Database'!$C:$I,7,),""))*L24</f>
        <v>0</v>
      </c>
      <c r="S24" s="293"/>
      <c r="T24" s="89"/>
      <c r="U24" s="316"/>
      <c r="AA24" s="5"/>
      <c r="AB24" s="188" t="str">
        <f>iferror(vlookup(U24,'Food Database'!$C:$D,2,),"")</f>
        <v/>
      </c>
      <c r="AC24" s="5"/>
      <c r="AD24" s="188"/>
      <c r="AE24" s="5"/>
      <c r="AF24" s="317" t="str">
        <f>IFERROR(AB24*AD24&amp;" "&amp;VLOOKUP(U24,'Food Database'!$C$7:$E100,3,0) )</f>
        <v/>
      </c>
      <c r="AG24" s="318">
        <f>(iferror(vlookup(U24,'Food Database'!$C:$F,4,),""))*AD24</f>
        <v>0</v>
      </c>
      <c r="AH24" s="319">
        <f>(iferror(vlookup(U24,'Food Database'!$C:$H,6,),""))*AD24</f>
        <v>0</v>
      </c>
      <c r="AI24" s="319">
        <f>(iferror(vlookup(U24,'Food Database'!$C:$G,5,),""))*AD24</f>
        <v>0</v>
      </c>
      <c r="AJ24" s="319">
        <f>(iferror(vlookup(U24,'Food Database'!$C:$I,7,),""))*AD24</f>
        <v>0</v>
      </c>
      <c r="AK24" s="293"/>
    </row>
    <row r="25" ht="18.75" customHeight="1">
      <c r="A25" s="293"/>
      <c r="B25" s="89"/>
      <c r="C25" s="316"/>
      <c r="I25" s="5"/>
      <c r="J25" s="188" t="str">
        <f>iferror(vlookup(C25,'Food Database'!$C:$D,2,),"")</f>
        <v/>
      </c>
      <c r="K25" s="5"/>
      <c r="L25" s="188"/>
      <c r="M25" s="5"/>
      <c r="N25" s="317" t="str">
        <f>IFERROR(J25*L25&amp;" "&amp;VLOOKUP($C25,'Food Database'!$C$7:$E100,3,0) )</f>
        <v/>
      </c>
      <c r="O25" s="318">
        <f>(iferror(vlookup(C25,'Food Database'!$C:$F,4,),""))*L25</f>
        <v>0</v>
      </c>
      <c r="P25" s="319">
        <f>(iferror(vlookup(C25,'Food Database'!$C:$H,6,),""))*L25</f>
        <v>0</v>
      </c>
      <c r="Q25" s="319">
        <f>(iferror(vlookup(C25,'Food Database'!$C:$G,5,),""))*L25</f>
        <v>0</v>
      </c>
      <c r="R25" s="319">
        <f>(iferror(vlookup(C25,'Food Database'!$C:$I,7,),""))*L25</f>
        <v>0</v>
      </c>
      <c r="S25" s="293"/>
      <c r="T25" s="89"/>
      <c r="U25" s="316"/>
      <c r="AA25" s="5"/>
      <c r="AB25" s="188" t="str">
        <f>iferror(vlookup(U25,'Food Database'!$C:$D,2,),"")</f>
        <v/>
      </c>
      <c r="AC25" s="5"/>
      <c r="AD25" s="188"/>
      <c r="AE25" s="5"/>
      <c r="AF25" s="317" t="str">
        <f>IFERROR($AB25*$AD25&amp;" "&amp;VLOOKUP(U25,'Food Database'!$C$7:$E100,3,0) )</f>
        <v/>
      </c>
      <c r="AG25" s="318">
        <f>(iferror(vlookup(U25,'Food Database'!$C:$F,4,),""))*AD25</f>
        <v>0</v>
      </c>
      <c r="AH25" s="319">
        <f>(iferror(vlookup(U25,'Food Database'!$C:$H,6,),""))*AD25</f>
        <v>0</v>
      </c>
      <c r="AI25" s="319">
        <f>(iferror(vlookup(U25,'Food Database'!$C:$G,5,),""))*AD25</f>
        <v>0</v>
      </c>
      <c r="AJ25" s="319">
        <f>(iferror(vlookup(U25,'Food Database'!$C:$I,7,),""))*AD25</f>
        <v>0</v>
      </c>
      <c r="AK25" s="293"/>
    </row>
    <row r="26" ht="18.75" customHeight="1">
      <c r="A26" s="293"/>
      <c r="B26" s="89"/>
      <c r="C26" s="316"/>
      <c r="I26" s="5"/>
      <c r="J26" s="188" t="str">
        <f>iferror(vlookup(C26,'Food Database'!$C:$D,2,),"")</f>
        <v/>
      </c>
      <c r="K26" s="5"/>
      <c r="L26" s="188"/>
      <c r="M26" s="5"/>
      <c r="N26" s="317" t="str">
        <f>IFERROR($J26*$L26&amp;" "&amp;VLOOKUP($C26,'Food Database'!$C$7:$E100,3,0) )</f>
        <v/>
      </c>
      <c r="O26" s="318">
        <f>(iferror(vlookup(C26,'Food Database'!$C:$F,4,),""))*L26</f>
        <v>0</v>
      </c>
      <c r="P26" s="319">
        <f>(iferror(vlookup(C26,'Food Database'!$C:$H,6,),""))*L26</f>
        <v>0</v>
      </c>
      <c r="Q26" s="319">
        <f>(iferror(vlookup(C26,'Food Database'!$C:$G,5,),""))*L26</f>
        <v>0</v>
      </c>
      <c r="R26" s="319">
        <f>(iferror(vlookup(C26,'Food Database'!$C:$I,7,),""))*L26</f>
        <v>0</v>
      </c>
      <c r="S26" s="293"/>
      <c r="T26" s="89"/>
      <c r="U26" s="316"/>
      <c r="AA26" s="5"/>
      <c r="AB26" s="188" t="str">
        <f>iferror(vlookup(U26,'Food Database'!$C:$D,2,),"")</f>
        <v/>
      </c>
      <c r="AC26" s="5"/>
      <c r="AD26" s="188"/>
      <c r="AE26" s="5"/>
      <c r="AF26" s="317" t="str">
        <f>IFERROR(AB26*AD26&amp;" "&amp;VLOOKUP(U26,'Food Database'!$C$7:$E100,3,0) )</f>
        <v/>
      </c>
      <c r="AG26" s="318">
        <f>(iferror(vlookup(U26,'Food Database'!$C:$F,4,),""))*AD26</f>
        <v>0</v>
      </c>
      <c r="AH26" s="319">
        <f>(iferror(vlookup(U26,'Food Database'!$C:$H,6,),""))*AD26</f>
        <v>0</v>
      </c>
      <c r="AI26" s="319">
        <f>(iferror(vlookup(U26,'Food Database'!$C:$G,5,),""))*AD26</f>
        <v>0</v>
      </c>
      <c r="AJ26" s="319">
        <f>(iferror(vlookup(U26,'Food Database'!$C:$I,7,),""))*AD26</f>
        <v>0</v>
      </c>
      <c r="AK26" s="293"/>
    </row>
    <row r="27" ht="18.75" customHeight="1">
      <c r="A27" s="293"/>
      <c r="B27" s="89"/>
      <c r="C27" s="316"/>
      <c r="I27" s="5"/>
      <c r="J27" s="188" t="str">
        <f>iferror(vlookup(C27,'Food Database'!$C:$D,2,),"")</f>
        <v/>
      </c>
      <c r="K27" s="5"/>
      <c r="L27" s="188"/>
      <c r="M27" s="5"/>
      <c r="N27" s="317" t="str">
        <f>IFERROR($J27*$L27&amp;" "&amp;VLOOKUP($C27,'Food Database'!$C$7:$E100,3,0) )</f>
        <v/>
      </c>
      <c r="O27" s="318">
        <f>(iferror(vlookup(C27,'Food Database'!$C:$F,4,),""))*L27</f>
        <v>0</v>
      </c>
      <c r="P27" s="319">
        <f>(iferror(vlookup(C27,'Food Database'!$C:$H,6,),""))*L27</f>
        <v>0</v>
      </c>
      <c r="Q27" s="319">
        <f>(iferror(vlookup(C27,'Food Database'!$C:$G,5,),""))*L27</f>
        <v>0</v>
      </c>
      <c r="R27" s="319">
        <f>(iferror(vlookup(C27,'Food Database'!$C:$I,7,),""))*L27</f>
        <v>0</v>
      </c>
      <c r="S27" s="293"/>
      <c r="T27" s="89"/>
      <c r="U27" s="316"/>
      <c r="AA27" s="5"/>
      <c r="AB27" s="188" t="str">
        <f>iferror(vlookup(U27,'Food Database'!$C:$D,2,),"")</f>
        <v/>
      </c>
      <c r="AC27" s="5"/>
      <c r="AD27" s="188"/>
      <c r="AE27" s="5"/>
      <c r="AF27" s="317" t="str">
        <f>IFERROR($AB27*$AD27&amp;" "&amp;VLOOKUP(U27,'Food Database'!$C$7:$E100,3,0) )</f>
        <v/>
      </c>
      <c r="AG27" s="318">
        <f>(iferror(vlookup(U27,'Food Database'!$C:$F,4,),""))*AD27</f>
        <v>0</v>
      </c>
      <c r="AH27" s="319">
        <f>(iferror(vlookup(U27,'Food Database'!$C:$H,6,),""))*AD27</f>
        <v>0</v>
      </c>
      <c r="AI27" s="319">
        <f>(iferror(vlookup(U27,'Food Database'!$C:$G,5,),""))*AD27</f>
        <v>0</v>
      </c>
      <c r="AJ27" s="319">
        <f>(iferror(vlookup(U27,'Food Database'!$C:$I,7,),""))*AD27</f>
        <v>0</v>
      </c>
      <c r="AK27" s="293"/>
    </row>
    <row r="28" ht="18.75" customHeight="1">
      <c r="A28" s="293"/>
      <c r="B28" s="89"/>
      <c r="C28" s="316"/>
      <c r="I28" s="5"/>
      <c r="J28" s="316" t="str">
        <f>iferror(vlookup(C28,'Food Database'!$C:$D,2,),"")</f>
        <v/>
      </c>
      <c r="K28" s="5"/>
      <c r="L28" s="316"/>
      <c r="M28" s="5"/>
      <c r="N28" s="320" t="str">
        <f>IFERROR($J28*$L28&amp;" "&amp;VLOOKUP($C28,'Food Database'!$C$7:$E100,3,0) )</f>
        <v/>
      </c>
      <c r="O28" s="318">
        <f>(iferror(vlookup(C28,'Food Database'!$C:$F,4,),""))*L28</f>
        <v>0</v>
      </c>
      <c r="P28" s="319">
        <f>(iferror(vlookup(C28,'Food Database'!$C:$H,6,),""))*L28</f>
        <v>0</v>
      </c>
      <c r="Q28" s="319">
        <f>(iferror(vlookup(C28,'Food Database'!$C:$G,5,),""))*L28</f>
        <v>0</v>
      </c>
      <c r="R28" s="319">
        <f>(iferror(vlookup(C28,'Food Database'!$C:$I,7,),""))*L28</f>
        <v>0</v>
      </c>
      <c r="S28" s="293"/>
      <c r="T28" s="89"/>
      <c r="U28" s="316"/>
      <c r="AA28" s="5"/>
      <c r="AB28" s="316" t="str">
        <f>iferror(vlookup(U28,'Food Database'!$C:$D,2,),"")</f>
        <v/>
      </c>
      <c r="AC28" s="5"/>
      <c r="AD28" s="316"/>
      <c r="AE28" s="5"/>
      <c r="AF28" s="320" t="str">
        <f>IFERROR($AB28*$AD28&amp;" "&amp;VLOOKUP(U28,'Food Database'!$C$7:$E100,3,0) )</f>
        <v/>
      </c>
      <c r="AG28" s="318">
        <f>(iferror(vlookup(U28,'Food Database'!$C:$F,4,),""))*AD28</f>
        <v>0</v>
      </c>
      <c r="AH28" s="319">
        <f>(iferror(vlookup(U28,'Food Database'!$C:$H,6,),""))*AD28</f>
        <v>0</v>
      </c>
      <c r="AI28" s="319">
        <f>(iferror(vlookup(U28,'Food Database'!$C:$G,5,),""))*AD28</f>
        <v>0</v>
      </c>
      <c r="AJ28" s="319">
        <f>(iferror(vlookup(U28,'Food Database'!$C:$I,7,),""))*AD28</f>
        <v>0</v>
      </c>
      <c r="AK28" s="293"/>
    </row>
    <row r="29" ht="18.75" customHeight="1">
      <c r="A29" s="293"/>
      <c r="B29" s="89"/>
      <c r="C29" s="316"/>
      <c r="I29" s="5"/>
      <c r="J29" s="321" t="str">
        <f>iferror(vlookup(C29,'Food Database'!$C:$D,2,),"")</f>
        <v/>
      </c>
      <c r="K29" s="5"/>
      <c r="L29" s="321"/>
      <c r="M29" s="5"/>
      <c r="N29" s="322" t="str">
        <f>IFERROR($J29*$L29&amp;" "&amp;VLOOKUP($C29,'Food Database'!$C$7:$E100,3,0) )</f>
        <v/>
      </c>
      <c r="O29" s="319">
        <f>(iferror(vlookup(C29,'Food Database'!$C:$F,4,),""))*L29</f>
        <v>0</v>
      </c>
      <c r="P29" s="319">
        <f>(iferror(vlookup(C29,'Food Database'!$C:$H,6,),""))*L29</f>
        <v>0</v>
      </c>
      <c r="Q29" s="319">
        <f>(iferror(vlookup(C29,'Food Database'!$C:$G,5,),""))*L29</f>
        <v>0</v>
      </c>
      <c r="R29" s="319">
        <f>(iferror(vlookup(C29,'Food Database'!$C:$I,7,),""))*L29</f>
        <v>0</v>
      </c>
      <c r="S29" s="293"/>
      <c r="T29" s="89"/>
      <c r="U29" s="316"/>
      <c r="AA29" s="5"/>
      <c r="AB29" s="321" t="str">
        <f>iferror(vlookup(U29,'Food Database'!$C:$D,2,),"")</f>
        <v/>
      </c>
      <c r="AC29" s="5"/>
      <c r="AD29" s="321"/>
      <c r="AE29" s="5"/>
      <c r="AF29" s="322" t="str">
        <f>IFERROR(AB29*AD29&amp;" "&amp;VLOOKUP(U29,'Food Database'!$C$7:$E100,3,0) )</f>
        <v/>
      </c>
      <c r="AG29" s="319">
        <f>(iferror(vlookup(U29,'Food Database'!$C:$F,4,),""))*AD29</f>
        <v>0</v>
      </c>
      <c r="AH29" s="319">
        <f>(iferror(vlookup(U29,'Food Database'!$C:$H,6,),""))*AD29</f>
        <v>0</v>
      </c>
      <c r="AI29" s="319">
        <f>(iferror(vlookup(U29,'Food Database'!$C:$G,5,),""))*AD29</f>
        <v>0</v>
      </c>
      <c r="AJ29" s="319">
        <f>(iferror(vlookup(U29,'Food Database'!$C:$I,7,),""))*AD29</f>
        <v>0</v>
      </c>
      <c r="AK29" s="293"/>
    </row>
    <row r="30" ht="18.75" customHeight="1">
      <c r="A30" s="293"/>
      <c r="B30" s="89"/>
      <c r="C30" s="316"/>
      <c r="I30" s="5"/>
      <c r="J30" s="188" t="str">
        <f>iferror(vlookup(C30,'Food Database'!$C:$D,2,),"")</f>
        <v/>
      </c>
      <c r="K30" s="5"/>
      <c r="L30" s="188"/>
      <c r="M30" s="5"/>
      <c r="N30" s="317" t="str">
        <f>IFERROR($J30*$L30&amp;" "&amp;VLOOKUP($C30,'Food Database'!$C$7:$E100,3,0) )</f>
        <v/>
      </c>
      <c r="O30" s="318">
        <f>(iferror(vlookup(C30,'Food Database'!$C:$F,4,),""))*L30</f>
        <v>0</v>
      </c>
      <c r="P30" s="319">
        <f>(iferror(vlookup(C30,'Food Database'!$C:$H,6,),""))*L30</f>
        <v>0</v>
      </c>
      <c r="Q30" s="319">
        <f>(iferror(vlookup(C30,'Food Database'!$C:$G,5,),""))*L30</f>
        <v>0</v>
      </c>
      <c r="R30" s="319">
        <f>(iferror(vlookup(C30,'Food Database'!$C:$I,7,),""))*L30</f>
        <v>0</v>
      </c>
      <c r="S30" s="293"/>
      <c r="T30" s="89"/>
      <c r="U30" s="316"/>
      <c r="AA30" s="5"/>
      <c r="AB30" s="321" t="str">
        <f>iferror(vlookup(U30,'Food Database'!$C:$D,2,),"")</f>
        <v/>
      </c>
      <c r="AC30" s="5"/>
      <c r="AD30" s="321"/>
      <c r="AE30" s="5"/>
      <c r="AF30" s="322" t="str">
        <f>IFERROR($AB30*$AD30&amp;" "&amp;VLOOKUP(U30,'Food Database'!$C$7:$E100,3,0) )</f>
        <v/>
      </c>
      <c r="AG30" s="319">
        <f>(iferror(vlookup(U30,'Food Database'!$C:$F,4,),""))*AD30</f>
        <v>0</v>
      </c>
      <c r="AH30" s="319">
        <f>(iferror(vlookup(U30,'Food Database'!$C:$H,6,),""))*AD30</f>
        <v>0</v>
      </c>
      <c r="AI30" s="319">
        <f>(iferror(vlookup(U30,'Food Database'!$C:$G,5,),""))*AD30</f>
        <v>0</v>
      </c>
      <c r="AJ30" s="319">
        <f>(iferror(vlookup(U30,'Food Database'!$C:$I,7,),""))*AD30</f>
        <v>0</v>
      </c>
      <c r="AK30" s="293"/>
    </row>
    <row r="31" ht="18.75" customHeight="1">
      <c r="A31" s="293"/>
      <c r="B31" s="89"/>
      <c r="C31" s="323"/>
      <c r="D31" s="7"/>
      <c r="E31" s="7"/>
      <c r="F31" s="7"/>
      <c r="G31" s="7"/>
      <c r="H31" s="7"/>
      <c r="I31" s="8"/>
      <c r="J31" s="323" t="str">
        <f>iferror(vlookup(C31,'Food Database'!$C:$D,2,),"")</f>
        <v/>
      </c>
      <c r="K31" s="8"/>
      <c r="L31" s="323"/>
      <c r="M31" s="8"/>
      <c r="N31" s="324" t="str">
        <f>IFERROR($J31*$L31&amp;" "&amp;VLOOKUP($C31,'Food Database'!$C$7:$E100,3,0) )</f>
        <v/>
      </c>
      <c r="O31" s="325">
        <f>(iferror(vlookup(C31,'Food Database'!$C:$F,4,),""))*L31</f>
        <v>0</v>
      </c>
      <c r="P31" s="326">
        <f>(iferror(vlookup(C31,'Food Database'!$C:$H,6,),""))*L31</f>
        <v>0</v>
      </c>
      <c r="Q31" s="326">
        <f>(iferror(vlookup(C31,'Food Database'!$C:$G,5,),""))*L31</f>
        <v>0</v>
      </c>
      <c r="R31" s="326">
        <f>(iferror(vlookup(C31,'Food Database'!$C:$I,7,),""))*L31</f>
        <v>0</v>
      </c>
      <c r="S31" s="293"/>
      <c r="T31" s="89"/>
      <c r="U31" s="323"/>
      <c r="V31" s="7"/>
      <c r="W31" s="7"/>
      <c r="X31" s="7"/>
      <c r="Y31" s="7"/>
      <c r="Z31" s="7"/>
      <c r="AA31" s="8"/>
      <c r="AB31" s="327" t="str">
        <f>iferror(vlookup(U31,'Food Database'!$C:$D,2,),"")</f>
        <v/>
      </c>
      <c r="AC31" s="8"/>
      <c r="AD31" s="327"/>
      <c r="AE31" s="8"/>
      <c r="AF31" s="328" t="str">
        <f>IFERROR($AB31*$AD31&amp;" "&amp;VLOOKUP(U31,'Food Database'!$C$7:$E100,3,0) )</f>
        <v/>
      </c>
      <c r="AG31" s="326">
        <f>(iferror(vlookup(U31,'Food Database'!$C:$F,4,),""))*AD31</f>
        <v>0</v>
      </c>
      <c r="AH31" s="326">
        <f>(iferror(vlookup(U31,'Food Database'!$C:$H,6,),""))*AD31</f>
        <v>0</v>
      </c>
      <c r="AI31" s="326">
        <f>(iferror(vlookup(U31,'Food Database'!$C:$G,5,),""))*AD31</f>
        <v>0</v>
      </c>
      <c r="AJ31" s="326">
        <f>(iferror(vlookup(U31,'Food Database'!$C:$I,7,),""))*AD31</f>
        <v>0</v>
      </c>
      <c r="AK31" s="293"/>
    </row>
    <row r="32" ht="18.75" customHeight="1">
      <c r="A32" s="293"/>
      <c r="B32" s="34"/>
      <c r="C32" s="329"/>
      <c r="D32" s="329"/>
      <c r="E32" s="329"/>
      <c r="F32" s="329"/>
      <c r="G32" s="329"/>
      <c r="H32" s="329"/>
      <c r="I32" s="329" t="s">
        <v>183</v>
      </c>
      <c r="J32" s="7"/>
      <c r="K32" s="7"/>
      <c r="L32" s="7"/>
      <c r="M32" s="7"/>
      <c r="N32" s="8"/>
      <c r="O32" s="330">
        <f t="shared" ref="O32:R32" si="1">sum(O24:O31)</f>
        <v>0</v>
      </c>
      <c r="P32" s="330">
        <f t="shared" si="1"/>
        <v>0</v>
      </c>
      <c r="Q32" s="330">
        <f t="shared" si="1"/>
        <v>0</v>
      </c>
      <c r="R32" s="325">
        <f t="shared" si="1"/>
        <v>0</v>
      </c>
      <c r="S32" s="293"/>
      <c r="T32" s="34"/>
      <c r="U32" s="329"/>
      <c r="V32" s="329"/>
      <c r="W32" s="329"/>
      <c r="X32" s="329"/>
      <c r="Y32" s="329"/>
      <c r="Z32" s="329"/>
      <c r="AA32" s="329" t="s">
        <v>183</v>
      </c>
      <c r="AB32" s="7"/>
      <c r="AC32" s="7"/>
      <c r="AD32" s="7"/>
      <c r="AE32" s="7"/>
      <c r="AF32" s="8"/>
      <c r="AG32" s="330">
        <f t="shared" ref="AG32:AJ32" si="2">sum(AG24:AG31)</f>
        <v>0</v>
      </c>
      <c r="AH32" s="330">
        <f t="shared" si="2"/>
        <v>0</v>
      </c>
      <c r="AI32" s="330">
        <f t="shared" si="2"/>
        <v>0</v>
      </c>
      <c r="AJ32" s="325">
        <f t="shared" si="2"/>
        <v>0</v>
      </c>
      <c r="AK32" s="293"/>
    </row>
    <row r="33" ht="18.75" customHeight="1">
      <c r="A33" s="293"/>
      <c r="B33" s="331" t="s">
        <v>362</v>
      </c>
      <c r="C33" s="2"/>
      <c r="D33" s="2"/>
      <c r="E33" s="2"/>
      <c r="F33" s="3"/>
      <c r="G33" s="332"/>
      <c r="H33" s="2"/>
      <c r="I33" s="2"/>
      <c r="J33" s="2"/>
      <c r="K33" s="2"/>
      <c r="L33" s="2"/>
      <c r="M33" s="2"/>
      <c r="N33" s="2"/>
      <c r="O33" s="2"/>
      <c r="P33" s="2"/>
      <c r="Q33" s="2"/>
      <c r="R33" s="3"/>
      <c r="S33" s="293"/>
      <c r="T33" s="331" t="s">
        <v>362</v>
      </c>
      <c r="U33" s="2"/>
      <c r="V33" s="2"/>
      <c r="W33" s="2"/>
      <c r="X33" s="3"/>
      <c r="Y33" s="332"/>
      <c r="Z33" s="2"/>
      <c r="AA33" s="2"/>
      <c r="AB33" s="2"/>
      <c r="AC33" s="2"/>
      <c r="AD33" s="2"/>
      <c r="AE33" s="2"/>
      <c r="AF33" s="2"/>
      <c r="AG33" s="2"/>
      <c r="AH33" s="2"/>
      <c r="AI33" s="2"/>
      <c r="AJ33" s="3"/>
      <c r="AK33" s="293"/>
    </row>
    <row r="34" ht="18.75" customHeight="1">
      <c r="A34" s="293"/>
      <c r="B34" s="6"/>
      <c r="C34" s="7"/>
      <c r="D34" s="7"/>
      <c r="E34" s="7"/>
      <c r="F34" s="8"/>
      <c r="G34" s="6"/>
      <c r="H34" s="7"/>
      <c r="I34" s="7"/>
      <c r="J34" s="7"/>
      <c r="K34" s="7"/>
      <c r="L34" s="7"/>
      <c r="M34" s="7"/>
      <c r="N34" s="7"/>
      <c r="O34" s="7"/>
      <c r="P34" s="7"/>
      <c r="Q34" s="7"/>
      <c r="R34" s="8"/>
      <c r="S34" s="293"/>
      <c r="T34" s="6"/>
      <c r="U34" s="7"/>
      <c r="V34" s="7"/>
      <c r="W34" s="7"/>
      <c r="X34" s="8"/>
      <c r="Y34" s="6"/>
      <c r="Z34" s="7"/>
      <c r="AA34" s="7"/>
      <c r="AB34" s="7"/>
      <c r="AC34" s="7"/>
      <c r="AD34" s="7"/>
      <c r="AE34" s="7"/>
      <c r="AF34" s="7"/>
      <c r="AG34" s="7"/>
      <c r="AH34" s="7"/>
      <c r="AI34" s="7"/>
      <c r="AJ34" s="8"/>
      <c r="AK34" s="293"/>
    </row>
    <row r="35" ht="18.75" customHeight="1">
      <c r="A35" s="293"/>
      <c r="B35" s="293"/>
      <c r="C35" s="293"/>
      <c r="D35" s="293"/>
      <c r="E35" s="293"/>
      <c r="F35" s="293"/>
      <c r="G35" s="293"/>
      <c r="H35" s="293"/>
      <c r="I35" s="293"/>
      <c r="J35" s="293"/>
      <c r="K35" s="293"/>
      <c r="L35" s="293"/>
      <c r="M35" s="293"/>
      <c r="N35" s="293"/>
      <c r="O35" s="293"/>
      <c r="P35" s="293"/>
      <c r="Q35" s="293"/>
      <c r="R35" s="293"/>
      <c r="S35" s="293"/>
      <c r="T35" s="293"/>
      <c r="U35" s="293"/>
      <c r="V35" s="293"/>
      <c r="W35" s="293"/>
      <c r="X35" s="293"/>
      <c r="Y35" s="293"/>
      <c r="Z35" s="293"/>
      <c r="AA35" s="293"/>
      <c r="AB35" s="293"/>
      <c r="AC35" s="293"/>
      <c r="AD35" s="293"/>
      <c r="AE35" s="293"/>
      <c r="AF35" s="293"/>
      <c r="AG35" s="293"/>
      <c r="AH35" s="293"/>
      <c r="AI35" s="293"/>
      <c r="AJ35" s="293"/>
      <c r="AK35" s="293"/>
    </row>
    <row r="36" ht="18.75" customHeight="1">
      <c r="A36" s="293"/>
      <c r="B36" s="312" t="s">
        <v>363</v>
      </c>
      <c r="C36" s="313" t="s">
        <v>359</v>
      </c>
      <c r="D36" s="68"/>
      <c r="E36" s="68"/>
      <c r="F36" s="68"/>
      <c r="G36" s="68"/>
      <c r="H36" s="68"/>
      <c r="I36" s="44"/>
      <c r="J36" s="313" t="s">
        <v>360</v>
      </c>
      <c r="K36" s="44"/>
      <c r="L36" s="313" t="s">
        <v>361</v>
      </c>
      <c r="M36" s="44"/>
      <c r="N36" s="314" t="s">
        <v>360</v>
      </c>
      <c r="O36" s="314" t="s">
        <v>69</v>
      </c>
      <c r="P36" s="315" t="s">
        <v>70</v>
      </c>
      <c r="Q36" s="315" t="s">
        <v>71</v>
      </c>
      <c r="R36" s="315" t="s">
        <v>20</v>
      </c>
      <c r="S36" s="293"/>
      <c r="T36" s="312" t="s">
        <v>363</v>
      </c>
      <c r="U36" s="313" t="s">
        <v>359</v>
      </c>
      <c r="V36" s="68"/>
      <c r="W36" s="68"/>
      <c r="X36" s="68"/>
      <c r="Y36" s="68"/>
      <c r="Z36" s="68"/>
      <c r="AA36" s="44"/>
      <c r="AB36" s="313" t="s">
        <v>360</v>
      </c>
      <c r="AC36" s="44"/>
      <c r="AD36" s="313" t="s">
        <v>361</v>
      </c>
      <c r="AE36" s="44"/>
      <c r="AF36" s="314" t="s">
        <v>360</v>
      </c>
      <c r="AG36" s="314" t="s">
        <v>69</v>
      </c>
      <c r="AH36" s="315" t="s">
        <v>70</v>
      </c>
      <c r="AI36" s="315" t="s">
        <v>71</v>
      </c>
      <c r="AJ36" s="315" t="s">
        <v>20</v>
      </c>
      <c r="AK36" s="293"/>
    </row>
    <row r="37" ht="18.75" customHeight="1">
      <c r="A37" s="293"/>
      <c r="B37" s="89"/>
      <c r="C37" s="316"/>
      <c r="I37" s="5"/>
      <c r="J37" s="188" t="str">
        <f>iferror(vlookup(C37,'Food Database'!$C:$D,2,),"")</f>
        <v/>
      </c>
      <c r="K37" s="5"/>
      <c r="L37" s="188"/>
      <c r="M37" s="5"/>
      <c r="N37" s="317" t="str">
        <f>IFERROR(J37*L37&amp;" "&amp;VLOOKUP(C37,'Food Database'!$C$7:$E100,3,0) )</f>
        <v/>
      </c>
      <c r="O37" s="318">
        <f>(iferror(vlookup(C37,'Food Database'!$C:$F,4,),""))*L37</f>
        <v>0</v>
      </c>
      <c r="P37" s="319">
        <f>(iferror(vlookup(C37,'Food Database'!$C:$H,6,),""))*L37</f>
        <v>0</v>
      </c>
      <c r="Q37" s="319">
        <f>(iferror(vlookup(C37,'Food Database'!$C:$G,5,),""))*L37</f>
        <v>0</v>
      </c>
      <c r="R37" s="319">
        <f>(iferror(vlookup(C37,'Food Database'!$C:$I,7,),""))*L37</f>
        <v>0</v>
      </c>
      <c r="S37" s="293"/>
      <c r="T37" s="89"/>
      <c r="U37" s="316"/>
      <c r="AA37" s="5"/>
      <c r="AB37" s="188" t="str">
        <f>iferror(vlookup(U37,'Food Database'!$C:$D,2,),"")</f>
        <v/>
      </c>
      <c r="AC37" s="5"/>
      <c r="AD37" s="188"/>
      <c r="AE37" s="5"/>
      <c r="AF37" s="317" t="str">
        <f>IFERROR(AB37*AD37&amp;" "&amp;VLOOKUP(U37,'Food Database'!$C$7:$E100,3,0) )</f>
        <v/>
      </c>
      <c r="AG37" s="318">
        <f>(iferror(vlookup(U37,'Food Database'!$C:$F,4,),""))*AD37</f>
        <v>0</v>
      </c>
      <c r="AH37" s="319">
        <f>(iferror(vlookup(U37,'Food Database'!$C:$H,6,),""))*AD37</f>
        <v>0</v>
      </c>
      <c r="AI37" s="319">
        <f>(iferror(vlookup(U37,'Food Database'!$C:$G,5,),""))*AD37</f>
        <v>0</v>
      </c>
      <c r="AJ37" s="319">
        <f>(iferror(vlookup(U37,'Food Database'!$C:$I,7,),""))*AD37</f>
        <v>0</v>
      </c>
      <c r="AK37" s="293"/>
    </row>
    <row r="38" ht="18.75" customHeight="1">
      <c r="A38" s="293"/>
      <c r="B38" s="89"/>
      <c r="C38" s="316"/>
      <c r="I38" s="5"/>
      <c r="J38" s="188" t="str">
        <f>iferror(vlookup(C38,'Food Database'!$C:$D,2,),"")</f>
        <v/>
      </c>
      <c r="K38" s="5"/>
      <c r="L38" s="188"/>
      <c r="M38" s="5"/>
      <c r="N38" s="317" t="str">
        <f>IFERROR(J38*L38&amp;" "&amp;VLOOKUP($C38,'Food Database'!$C$7:$E100,3,0) )</f>
        <v/>
      </c>
      <c r="O38" s="318">
        <f>(iferror(vlookup(C38,'Food Database'!$C:$F,4,),""))*L38</f>
        <v>0</v>
      </c>
      <c r="P38" s="319">
        <f>(iferror(vlookup(C38,'Food Database'!$C:$H,6,),""))*L38</f>
        <v>0</v>
      </c>
      <c r="Q38" s="319">
        <f>(iferror(vlookup(C38,'Food Database'!$C:$G,5,),""))*L38</f>
        <v>0</v>
      </c>
      <c r="R38" s="319">
        <f>(iferror(vlookup(C38,'Food Database'!$C:$I,7,),""))*L38</f>
        <v>0</v>
      </c>
      <c r="S38" s="293"/>
      <c r="T38" s="89"/>
      <c r="U38" s="316"/>
      <c r="AA38" s="5"/>
      <c r="AB38" s="188" t="str">
        <f>iferror(vlookup(U38,'Food Database'!$C:$D,2,),"")</f>
        <v/>
      </c>
      <c r="AC38" s="5"/>
      <c r="AD38" s="188"/>
      <c r="AE38" s="5"/>
      <c r="AF38" s="317" t="str">
        <f>IFERROR($AB38*$AD38&amp;" "&amp;VLOOKUP(U38,'Food Database'!$C$7:$E100,3,0) )</f>
        <v/>
      </c>
      <c r="AG38" s="318">
        <f>(iferror(vlookup(U38,'Food Database'!$C:$F,4,),""))*AD38</f>
        <v>0</v>
      </c>
      <c r="AH38" s="319">
        <f>(iferror(vlookup(U38,'Food Database'!$C:$H,6,),""))*AD38</f>
        <v>0</v>
      </c>
      <c r="AI38" s="319">
        <f>(iferror(vlookup(U38,'Food Database'!$C:$G,5,),""))*AD38</f>
        <v>0</v>
      </c>
      <c r="AJ38" s="319">
        <f>(iferror(vlookup(U38,'Food Database'!$C:$I,7,),""))*AD38</f>
        <v>0</v>
      </c>
      <c r="AK38" s="293"/>
    </row>
    <row r="39" ht="18.75" customHeight="1">
      <c r="A39" s="293"/>
      <c r="B39" s="89"/>
      <c r="C39" s="316"/>
      <c r="I39" s="5"/>
      <c r="J39" s="188" t="str">
        <f>iferror(vlookup(C39,'Food Database'!$C:$D,2,),"")</f>
        <v/>
      </c>
      <c r="K39" s="5"/>
      <c r="L39" s="188"/>
      <c r="M39" s="5"/>
      <c r="N39" s="317" t="str">
        <f>IFERROR($J39*$L39&amp;" "&amp;VLOOKUP($C39,'Food Database'!$C$7:$E100,3,0) )</f>
        <v/>
      </c>
      <c r="O39" s="318">
        <f>(iferror(vlookup(C39,'Food Database'!$C:$F,4,),""))*L39</f>
        <v>0</v>
      </c>
      <c r="P39" s="319">
        <f>(iferror(vlookup(C39,'Food Database'!$C:$H,6,),""))*L39</f>
        <v>0</v>
      </c>
      <c r="Q39" s="319">
        <f>(iferror(vlookup(C39,'Food Database'!$C:$G,5,),""))*L39</f>
        <v>0</v>
      </c>
      <c r="R39" s="319">
        <f>(iferror(vlookup(C39,'Food Database'!$C:$I,7,),""))*L39</f>
        <v>0</v>
      </c>
      <c r="S39" s="293"/>
      <c r="T39" s="89"/>
      <c r="U39" s="316"/>
      <c r="AA39" s="5"/>
      <c r="AB39" s="188" t="str">
        <f>iferror(vlookup(U39,'Food Database'!$C:$D,2,),"")</f>
        <v/>
      </c>
      <c r="AC39" s="5"/>
      <c r="AD39" s="188"/>
      <c r="AE39" s="5"/>
      <c r="AF39" s="317" t="str">
        <f>IFERROR(AB39*AD39&amp;" "&amp;VLOOKUP(U39,'Food Database'!$C$7:$E100,3,0) )</f>
        <v/>
      </c>
      <c r="AG39" s="318">
        <f>(iferror(vlookup(U39,'Food Database'!$C:$F,4,),""))*AD39</f>
        <v>0</v>
      </c>
      <c r="AH39" s="319">
        <f>(iferror(vlookup(U39,'Food Database'!$C:$H,6,),""))*AD39</f>
        <v>0</v>
      </c>
      <c r="AI39" s="319">
        <f>(iferror(vlookup(U39,'Food Database'!$C:$G,5,),""))*AD39</f>
        <v>0</v>
      </c>
      <c r="AJ39" s="319">
        <f>(iferror(vlookup(U39,'Food Database'!$C:$I,7,),""))*AD39</f>
        <v>0</v>
      </c>
      <c r="AK39" s="293"/>
    </row>
    <row r="40" ht="18.75" customHeight="1">
      <c r="A40" s="293"/>
      <c r="B40" s="89"/>
      <c r="C40" s="316"/>
      <c r="I40" s="5"/>
      <c r="J40" s="188" t="str">
        <f>iferror(vlookup(C40,'Food Database'!$C:$D,2,),"")</f>
        <v/>
      </c>
      <c r="K40" s="5"/>
      <c r="L40" s="188"/>
      <c r="M40" s="5"/>
      <c r="N40" s="317" t="str">
        <f>IFERROR($J40*$L40&amp;" "&amp;VLOOKUP($C40,'Food Database'!$C$7:$E100,3,0) )</f>
        <v/>
      </c>
      <c r="O40" s="318">
        <f>(iferror(vlookup(C40,'Food Database'!$C:$F,4,),""))*L40</f>
        <v>0</v>
      </c>
      <c r="P40" s="319">
        <f>(iferror(vlookup(C40,'Food Database'!$C:$H,6,),""))*L40</f>
        <v>0</v>
      </c>
      <c r="Q40" s="319">
        <f>(iferror(vlookup(C40,'Food Database'!$C:$G,5,),""))*L40</f>
        <v>0</v>
      </c>
      <c r="R40" s="319">
        <f>(iferror(vlookup(C40,'Food Database'!$C:$I,7,),""))*L40</f>
        <v>0</v>
      </c>
      <c r="S40" s="293"/>
      <c r="T40" s="89"/>
      <c r="U40" s="316"/>
      <c r="AA40" s="5"/>
      <c r="AB40" s="188" t="str">
        <f>iferror(vlookup(U40,'Food Database'!$C:$D,2,),"")</f>
        <v/>
      </c>
      <c r="AC40" s="5"/>
      <c r="AD40" s="188"/>
      <c r="AE40" s="5"/>
      <c r="AF40" s="317" t="str">
        <f>IFERROR($AB40*$AD40&amp;" "&amp;VLOOKUP(U40,'Food Database'!$C$7:$E100,3,0) )</f>
        <v/>
      </c>
      <c r="AG40" s="318">
        <f>(iferror(vlookup(U40,'Food Database'!$C:$F,4,),""))*AD40</f>
        <v>0</v>
      </c>
      <c r="AH40" s="319">
        <f>(iferror(vlookup(U40,'Food Database'!$C:$H,6,),""))*AD40</f>
        <v>0</v>
      </c>
      <c r="AI40" s="319">
        <f>(iferror(vlookup(U40,'Food Database'!$C:$G,5,),""))*AD40</f>
        <v>0</v>
      </c>
      <c r="AJ40" s="319">
        <f>(iferror(vlookup(U40,'Food Database'!$C:$I,7,),""))*AD40</f>
        <v>0</v>
      </c>
      <c r="AK40" s="293"/>
    </row>
    <row r="41" ht="18.75" customHeight="1">
      <c r="A41" s="293"/>
      <c r="B41" s="89"/>
      <c r="C41" s="316"/>
      <c r="I41" s="5"/>
      <c r="J41" s="316" t="str">
        <f>iferror(vlookup(C41,'Food Database'!$C:$D,2,),"")</f>
        <v/>
      </c>
      <c r="K41" s="5"/>
      <c r="L41" s="316"/>
      <c r="M41" s="5"/>
      <c r="N41" s="320" t="str">
        <f>IFERROR($J41*$L41&amp;" "&amp;VLOOKUP($C41,'Food Database'!$C$7:$E100,3,0) )</f>
        <v/>
      </c>
      <c r="O41" s="318">
        <f>(iferror(vlookup(C41,'Food Database'!$C:$F,4,),""))*L41</f>
        <v>0</v>
      </c>
      <c r="P41" s="319">
        <f>(iferror(vlookup(C41,'Food Database'!$C:$H,6,),""))*L41</f>
        <v>0</v>
      </c>
      <c r="Q41" s="319">
        <f>(iferror(vlookup(C41,'Food Database'!$C:$G,5,),""))*L41</f>
        <v>0</v>
      </c>
      <c r="R41" s="319">
        <f>(iferror(vlookup(C41,'Food Database'!$C:$I,7,),""))*L41</f>
        <v>0</v>
      </c>
      <c r="S41" s="293"/>
      <c r="T41" s="89"/>
      <c r="U41" s="316"/>
      <c r="AA41" s="5"/>
      <c r="AB41" s="316" t="str">
        <f>iferror(vlookup(U41,'Food Database'!$C:$D,2,),"")</f>
        <v/>
      </c>
      <c r="AC41" s="5"/>
      <c r="AD41" s="316"/>
      <c r="AE41" s="5"/>
      <c r="AF41" s="320" t="str">
        <f>IFERROR($AB41*$AD41&amp;" "&amp;VLOOKUP(U41,'Food Database'!$C$7:$E100,3,0) )</f>
        <v/>
      </c>
      <c r="AG41" s="318">
        <f>(iferror(vlookup(U41,'Food Database'!$C:$F,4,),""))*AD41</f>
        <v>0</v>
      </c>
      <c r="AH41" s="319">
        <f>(iferror(vlookup(U41,'Food Database'!$C:$H,6,),""))*AD41</f>
        <v>0</v>
      </c>
      <c r="AI41" s="319">
        <f>(iferror(vlookup(U41,'Food Database'!$C:$G,5,),""))*AD41</f>
        <v>0</v>
      </c>
      <c r="AJ41" s="319">
        <f>(iferror(vlookup(U41,'Food Database'!$C:$I,7,),""))*AD41</f>
        <v>0</v>
      </c>
      <c r="AK41" s="293"/>
    </row>
    <row r="42" ht="18.75" customHeight="1">
      <c r="A42" s="293"/>
      <c r="B42" s="89"/>
      <c r="C42" s="316"/>
      <c r="I42" s="5"/>
      <c r="J42" s="321" t="str">
        <f>iferror(vlookup(C42,'Food Database'!$C:$D,2,),"")</f>
        <v/>
      </c>
      <c r="K42" s="5"/>
      <c r="L42" s="321"/>
      <c r="M42" s="5"/>
      <c r="N42" s="322" t="str">
        <f>IFERROR($J42*$L42&amp;" "&amp;VLOOKUP($C42,'Food Database'!$C$7:$E100,3,0) )</f>
        <v/>
      </c>
      <c r="O42" s="319">
        <f>(iferror(vlookup(C42,'Food Database'!$C:$F,4,),""))*L42</f>
        <v>0</v>
      </c>
      <c r="P42" s="319">
        <f>(iferror(vlookup(C42,'Food Database'!$C:$H,6,),""))*L42</f>
        <v>0</v>
      </c>
      <c r="Q42" s="319">
        <f>(iferror(vlookup(C42,'Food Database'!$C:$G,5,),""))*L42</f>
        <v>0</v>
      </c>
      <c r="R42" s="319">
        <f>(iferror(vlookup(C42,'Food Database'!$C:$I,7,),""))*L42</f>
        <v>0</v>
      </c>
      <c r="S42" s="293"/>
      <c r="T42" s="89"/>
      <c r="U42" s="316"/>
      <c r="AA42" s="5"/>
      <c r="AB42" s="321" t="str">
        <f>iferror(vlookup(U42,'Food Database'!$C:$D,2,),"")</f>
        <v/>
      </c>
      <c r="AC42" s="5"/>
      <c r="AD42" s="321"/>
      <c r="AE42" s="5"/>
      <c r="AF42" s="322" t="str">
        <f>IFERROR(AB42*AD42&amp;" "&amp;VLOOKUP(U42,'Food Database'!$C$7:$E100,3,0) )</f>
        <v/>
      </c>
      <c r="AG42" s="319">
        <f>(iferror(vlookup(U42,'Food Database'!$C:$F,4,),""))*AD42</f>
        <v>0</v>
      </c>
      <c r="AH42" s="319">
        <f>(iferror(vlookup(U42,'Food Database'!$C:$H,6,),""))*AD42</f>
        <v>0</v>
      </c>
      <c r="AI42" s="319">
        <f>(iferror(vlookup(U42,'Food Database'!$C:$G,5,),""))*AD42</f>
        <v>0</v>
      </c>
      <c r="AJ42" s="319">
        <f>(iferror(vlookup(U42,'Food Database'!$C:$I,7,),""))*AD42</f>
        <v>0</v>
      </c>
      <c r="AK42" s="293"/>
    </row>
    <row r="43" ht="18.75" customHeight="1">
      <c r="A43" s="293"/>
      <c r="B43" s="89"/>
      <c r="C43" s="316"/>
      <c r="I43" s="5"/>
      <c r="J43" s="188" t="str">
        <f>iferror(vlookup(C43,'Food Database'!$C:$D,2,),"")</f>
        <v/>
      </c>
      <c r="K43" s="5"/>
      <c r="L43" s="188"/>
      <c r="M43" s="5"/>
      <c r="N43" s="317" t="str">
        <f>IFERROR($J43*$L43&amp;" "&amp;VLOOKUP($C43,'Food Database'!$C$7:$E100,3,0) )</f>
        <v/>
      </c>
      <c r="O43" s="318">
        <f>(iferror(vlookup(C43,'Food Database'!$C:$F,4,),""))*L43</f>
        <v>0</v>
      </c>
      <c r="P43" s="319">
        <f>(iferror(vlookup(C43,'Food Database'!$C:$H,6,),""))*L43</f>
        <v>0</v>
      </c>
      <c r="Q43" s="319">
        <f>(iferror(vlookup(C43,'Food Database'!$C:$G,5,),""))*L43</f>
        <v>0</v>
      </c>
      <c r="R43" s="319">
        <f>(iferror(vlookup(C43,'Food Database'!$C:$I,7,),""))*L43</f>
        <v>0</v>
      </c>
      <c r="S43" s="293"/>
      <c r="T43" s="89"/>
      <c r="U43" s="316"/>
      <c r="AA43" s="5"/>
      <c r="AB43" s="321" t="str">
        <f>iferror(vlookup(U43,'Food Database'!$C:$D,2,),"")</f>
        <v/>
      </c>
      <c r="AC43" s="5"/>
      <c r="AD43" s="321"/>
      <c r="AE43" s="5"/>
      <c r="AF43" s="322" t="str">
        <f>IFERROR($AB43*$AD43&amp;" "&amp;VLOOKUP(U43,'Food Database'!$C$7:$E100,3,0) )</f>
        <v/>
      </c>
      <c r="AG43" s="319">
        <f>(iferror(vlookup(U43,'Food Database'!$C:$F,4,),""))*AD43</f>
        <v>0</v>
      </c>
      <c r="AH43" s="319">
        <f>(iferror(vlookup(U43,'Food Database'!$C:$H,6,),""))*AD43</f>
        <v>0</v>
      </c>
      <c r="AI43" s="319">
        <f>(iferror(vlookup(U43,'Food Database'!$C:$G,5,),""))*AD43</f>
        <v>0</v>
      </c>
      <c r="AJ43" s="319">
        <f>(iferror(vlookup(U43,'Food Database'!$C:$I,7,),""))*AD43</f>
        <v>0</v>
      </c>
      <c r="AK43" s="293"/>
    </row>
    <row r="44" ht="18.75" customHeight="1">
      <c r="A44" s="293"/>
      <c r="B44" s="89"/>
      <c r="C44" s="323"/>
      <c r="D44" s="7"/>
      <c r="E44" s="7"/>
      <c r="F44" s="7"/>
      <c r="G44" s="7"/>
      <c r="H44" s="7"/>
      <c r="I44" s="8"/>
      <c r="J44" s="323" t="str">
        <f>iferror(vlookup(C44,'Food Database'!$C:$D,2,),"")</f>
        <v/>
      </c>
      <c r="K44" s="8"/>
      <c r="L44" s="323"/>
      <c r="M44" s="8"/>
      <c r="N44" s="324" t="str">
        <f>IFERROR($J44*$L44&amp;" "&amp;VLOOKUP($C44,'Food Database'!$C$7:$E100,3,0) )</f>
        <v/>
      </c>
      <c r="O44" s="325">
        <f>(iferror(vlookup(C44,'Food Database'!$C:$F,4,),""))*L44</f>
        <v>0</v>
      </c>
      <c r="P44" s="326">
        <f>(iferror(vlookup(C44,'Food Database'!$C:$H,6,),""))*L44</f>
        <v>0</v>
      </c>
      <c r="Q44" s="326">
        <f>(iferror(vlookup(C44,'Food Database'!$C:$G,5,),""))*L44</f>
        <v>0</v>
      </c>
      <c r="R44" s="326">
        <f>(iferror(vlookup(C44,'Food Database'!$C:$I,7,),""))*L44</f>
        <v>0</v>
      </c>
      <c r="S44" s="293"/>
      <c r="T44" s="89"/>
      <c r="U44" s="323"/>
      <c r="V44" s="7"/>
      <c r="W44" s="7"/>
      <c r="X44" s="7"/>
      <c r="Y44" s="7"/>
      <c r="Z44" s="7"/>
      <c r="AA44" s="8"/>
      <c r="AB44" s="327" t="str">
        <f>iferror(vlookup(U44,'Food Database'!$C:$D,2,),"")</f>
        <v/>
      </c>
      <c r="AC44" s="8"/>
      <c r="AD44" s="327"/>
      <c r="AE44" s="8"/>
      <c r="AF44" s="328" t="str">
        <f>IFERROR($AB44*$AD44&amp;" "&amp;VLOOKUP(U44,'Food Database'!$C$7:$E100,3,0) )</f>
        <v/>
      </c>
      <c r="AG44" s="326">
        <f>(iferror(vlookup(U44,'Food Database'!$C:$F,4,),""))*AD44</f>
        <v>0</v>
      </c>
      <c r="AH44" s="326">
        <f>(iferror(vlookup(U44,'Food Database'!$C:$H,6,),""))*AD44</f>
        <v>0</v>
      </c>
      <c r="AI44" s="326">
        <f>(iferror(vlookup(U44,'Food Database'!$C:$G,5,),""))*AD44</f>
        <v>0</v>
      </c>
      <c r="AJ44" s="326">
        <f>(iferror(vlookup(U44,'Food Database'!$C:$I,7,),""))*AD44</f>
        <v>0</v>
      </c>
      <c r="AK44" s="293"/>
    </row>
    <row r="45" ht="18.75" customHeight="1">
      <c r="A45" s="293"/>
      <c r="B45" s="34"/>
      <c r="C45" s="329"/>
      <c r="D45" s="329"/>
      <c r="E45" s="329"/>
      <c r="F45" s="329"/>
      <c r="G45" s="329"/>
      <c r="H45" s="329"/>
      <c r="I45" s="329" t="s">
        <v>183</v>
      </c>
      <c r="J45" s="7"/>
      <c r="K45" s="7"/>
      <c r="L45" s="7"/>
      <c r="M45" s="7"/>
      <c r="N45" s="8"/>
      <c r="O45" s="330">
        <f t="shared" ref="O45:R45" si="3">sum(O37:O44)</f>
        <v>0</v>
      </c>
      <c r="P45" s="330">
        <f t="shared" si="3"/>
        <v>0</v>
      </c>
      <c r="Q45" s="330">
        <f t="shared" si="3"/>
        <v>0</v>
      </c>
      <c r="R45" s="325">
        <f t="shared" si="3"/>
        <v>0</v>
      </c>
      <c r="S45" s="293"/>
      <c r="T45" s="34"/>
      <c r="U45" s="329"/>
      <c r="V45" s="329"/>
      <c r="W45" s="329"/>
      <c r="X45" s="329"/>
      <c r="Y45" s="329"/>
      <c r="Z45" s="329"/>
      <c r="AA45" s="329" t="s">
        <v>183</v>
      </c>
      <c r="AB45" s="7"/>
      <c r="AC45" s="7"/>
      <c r="AD45" s="7"/>
      <c r="AE45" s="7"/>
      <c r="AF45" s="8"/>
      <c r="AG45" s="330">
        <f t="shared" ref="AG45:AJ45" si="4">sum(AG37:AG44)</f>
        <v>0</v>
      </c>
      <c r="AH45" s="330">
        <f t="shared" si="4"/>
        <v>0</v>
      </c>
      <c r="AI45" s="330">
        <f t="shared" si="4"/>
        <v>0</v>
      </c>
      <c r="AJ45" s="325">
        <f t="shared" si="4"/>
        <v>0</v>
      </c>
      <c r="AK45" s="293"/>
    </row>
    <row r="46" ht="18.75" customHeight="1">
      <c r="A46" s="293"/>
      <c r="B46" s="331" t="s">
        <v>362</v>
      </c>
      <c r="C46" s="2"/>
      <c r="D46" s="2"/>
      <c r="E46" s="2"/>
      <c r="F46" s="3"/>
      <c r="G46" s="332"/>
      <c r="H46" s="2"/>
      <c r="I46" s="2"/>
      <c r="J46" s="2"/>
      <c r="K46" s="2"/>
      <c r="L46" s="2"/>
      <c r="M46" s="2"/>
      <c r="N46" s="2"/>
      <c r="O46" s="2"/>
      <c r="P46" s="2"/>
      <c r="Q46" s="2"/>
      <c r="R46" s="3"/>
      <c r="S46" s="293"/>
      <c r="T46" s="331" t="s">
        <v>362</v>
      </c>
      <c r="U46" s="2"/>
      <c r="V46" s="2"/>
      <c r="W46" s="2"/>
      <c r="X46" s="3"/>
      <c r="Y46" s="332"/>
      <c r="Z46" s="2"/>
      <c r="AA46" s="2"/>
      <c r="AB46" s="2"/>
      <c r="AC46" s="2"/>
      <c r="AD46" s="2"/>
      <c r="AE46" s="2"/>
      <c r="AF46" s="2"/>
      <c r="AG46" s="2"/>
      <c r="AH46" s="2"/>
      <c r="AI46" s="2"/>
      <c r="AJ46" s="3"/>
      <c r="AK46" s="293"/>
    </row>
    <row r="47" ht="18.75" customHeight="1">
      <c r="A47" s="293"/>
      <c r="B47" s="6"/>
      <c r="C47" s="7"/>
      <c r="D47" s="7"/>
      <c r="E47" s="7"/>
      <c r="F47" s="8"/>
      <c r="G47" s="6"/>
      <c r="H47" s="7"/>
      <c r="I47" s="7"/>
      <c r="J47" s="7"/>
      <c r="K47" s="7"/>
      <c r="L47" s="7"/>
      <c r="M47" s="7"/>
      <c r="N47" s="7"/>
      <c r="O47" s="7"/>
      <c r="P47" s="7"/>
      <c r="Q47" s="7"/>
      <c r="R47" s="8"/>
      <c r="S47" s="293"/>
      <c r="T47" s="6"/>
      <c r="U47" s="7"/>
      <c r="V47" s="7"/>
      <c r="W47" s="7"/>
      <c r="X47" s="8"/>
      <c r="Y47" s="6"/>
      <c r="Z47" s="7"/>
      <c r="AA47" s="7"/>
      <c r="AB47" s="7"/>
      <c r="AC47" s="7"/>
      <c r="AD47" s="7"/>
      <c r="AE47" s="7"/>
      <c r="AF47" s="7"/>
      <c r="AG47" s="7"/>
      <c r="AH47" s="7"/>
      <c r="AI47" s="7"/>
      <c r="AJ47" s="8"/>
      <c r="AK47" s="293"/>
    </row>
    <row r="48" ht="18.75" customHeight="1">
      <c r="A48" s="293"/>
      <c r="B48" s="293"/>
      <c r="C48" s="293"/>
      <c r="D48" s="293"/>
      <c r="E48" s="293"/>
      <c r="F48" s="293"/>
      <c r="G48" s="293"/>
      <c r="H48" s="293"/>
      <c r="I48" s="293"/>
      <c r="J48" s="293"/>
      <c r="K48" s="293"/>
      <c r="L48" s="293"/>
      <c r="M48" s="293"/>
      <c r="N48" s="293"/>
      <c r="O48" s="293"/>
      <c r="P48" s="293"/>
      <c r="Q48" s="293"/>
      <c r="R48" s="293"/>
      <c r="S48" s="293"/>
      <c r="T48" s="293"/>
      <c r="U48" s="293"/>
      <c r="V48" s="293"/>
      <c r="W48" s="293"/>
      <c r="X48" s="293"/>
      <c r="Y48" s="293"/>
      <c r="Z48" s="293"/>
      <c r="AA48" s="293"/>
      <c r="AB48" s="293"/>
      <c r="AC48" s="293"/>
      <c r="AD48" s="293"/>
      <c r="AE48" s="293"/>
      <c r="AF48" s="293"/>
      <c r="AG48" s="293"/>
      <c r="AH48" s="293"/>
      <c r="AI48" s="293"/>
      <c r="AJ48" s="293"/>
      <c r="AK48" s="293"/>
    </row>
    <row r="49" ht="18.75" customHeight="1">
      <c r="A49" s="293"/>
      <c r="B49" s="312" t="s">
        <v>364</v>
      </c>
      <c r="C49" s="313" t="s">
        <v>359</v>
      </c>
      <c r="D49" s="68"/>
      <c r="E49" s="68"/>
      <c r="F49" s="68"/>
      <c r="G49" s="68"/>
      <c r="H49" s="68"/>
      <c r="I49" s="44"/>
      <c r="J49" s="313" t="s">
        <v>360</v>
      </c>
      <c r="K49" s="44"/>
      <c r="L49" s="313" t="s">
        <v>361</v>
      </c>
      <c r="M49" s="44"/>
      <c r="N49" s="314" t="s">
        <v>360</v>
      </c>
      <c r="O49" s="314" t="s">
        <v>69</v>
      </c>
      <c r="P49" s="315" t="s">
        <v>70</v>
      </c>
      <c r="Q49" s="315" t="s">
        <v>71</v>
      </c>
      <c r="R49" s="315" t="s">
        <v>20</v>
      </c>
      <c r="S49" s="293"/>
      <c r="T49" s="312" t="s">
        <v>364</v>
      </c>
      <c r="U49" s="313" t="s">
        <v>359</v>
      </c>
      <c r="V49" s="68"/>
      <c r="W49" s="68"/>
      <c r="X49" s="68"/>
      <c r="Y49" s="68"/>
      <c r="Z49" s="68"/>
      <c r="AA49" s="44"/>
      <c r="AB49" s="313" t="s">
        <v>360</v>
      </c>
      <c r="AC49" s="44"/>
      <c r="AD49" s="313" t="s">
        <v>361</v>
      </c>
      <c r="AE49" s="44"/>
      <c r="AF49" s="314" t="s">
        <v>360</v>
      </c>
      <c r="AG49" s="314" t="s">
        <v>69</v>
      </c>
      <c r="AH49" s="315" t="s">
        <v>70</v>
      </c>
      <c r="AI49" s="315" t="s">
        <v>71</v>
      </c>
      <c r="AJ49" s="315" t="s">
        <v>20</v>
      </c>
      <c r="AK49" s="293"/>
    </row>
    <row r="50" ht="18.75" customHeight="1">
      <c r="A50" s="293"/>
      <c r="B50" s="89"/>
      <c r="C50" s="316"/>
      <c r="I50" s="5"/>
      <c r="J50" s="188" t="str">
        <f>iferror(vlookup(C50,'Food Database'!$C:$D,2,),"")</f>
        <v/>
      </c>
      <c r="K50" s="5"/>
      <c r="L50" s="188"/>
      <c r="M50" s="5"/>
      <c r="N50" s="317" t="str">
        <f>IFERROR(J50*L50&amp;" "&amp;VLOOKUP(C50,'Food Database'!$C$7:$E100,3,0) )</f>
        <v/>
      </c>
      <c r="O50" s="318">
        <f>(iferror(vlookup(C50,'Food Database'!$C:$F,4,),""))*L50</f>
        <v>0</v>
      </c>
      <c r="P50" s="319">
        <f>(iferror(vlookup(C50,'Food Database'!$C:$H,6,),""))*L50</f>
        <v>0</v>
      </c>
      <c r="Q50" s="319">
        <f>(iferror(vlookup(C50,'Food Database'!$C:$G,5,),""))*L50</f>
        <v>0</v>
      </c>
      <c r="R50" s="319">
        <f>(iferror(vlookup(C50,'Food Database'!$C:$I,7,),""))*L50</f>
        <v>0</v>
      </c>
      <c r="S50" s="293"/>
      <c r="T50" s="89"/>
      <c r="U50" s="316"/>
      <c r="AA50" s="5"/>
      <c r="AB50" s="188" t="str">
        <f>iferror(vlookup(U50,'Food Database'!$C:$D,2,),"")</f>
        <v/>
      </c>
      <c r="AC50" s="5"/>
      <c r="AD50" s="188"/>
      <c r="AE50" s="5"/>
      <c r="AF50" s="317" t="str">
        <f>IFERROR(AB50*AD50&amp;" "&amp;VLOOKUP(U50,'Food Database'!$C$7:$E100,3,0) )</f>
        <v/>
      </c>
      <c r="AG50" s="318">
        <f>(iferror(vlookup(U50,'Food Database'!$C:$F,4,),""))*AD50</f>
        <v>0</v>
      </c>
      <c r="AH50" s="319">
        <f>(iferror(vlookup(U50,'Food Database'!$C:$H,6,),""))*AD50</f>
        <v>0</v>
      </c>
      <c r="AI50" s="319">
        <f>(iferror(vlookup(U50,'Food Database'!$C:$G,5,),""))*AD50</f>
        <v>0</v>
      </c>
      <c r="AJ50" s="319">
        <f>(iferror(vlookup(U50,'Food Database'!$C:$I,7,),""))*AD50</f>
        <v>0</v>
      </c>
      <c r="AK50" s="293"/>
    </row>
    <row r="51" ht="18.75" customHeight="1">
      <c r="A51" s="293"/>
      <c r="B51" s="89"/>
      <c r="C51" s="316"/>
      <c r="I51" s="5"/>
      <c r="J51" s="188" t="str">
        <f>iferror(vlookup(C51,'Food Database'!$C:$D,2,),"")</f>
        <v/>
      </c>
      <c r="K51" s="5"/>
      <c r="L51" s="188"/>
      <c r="M51" s="5"/>
      <c r="N51" s="317" t="str">
        <f>IFERROR(J51*L51&amp;" "&amp;VLOOKUP($C51,'Food Database'!$C$7:$E100,3,0) )</f>
        <v/>
      </c>
      <c r="O51" s="318">
        <f>(iferror(vlookup(C51,'Food Database'!$C:$F,4,),""))*L51</f>
        <v>0</v>
      </c>
      <c r="P51" s="319">
        <f>(iferror(vlookup(C51,'Food Database'!$C:$H,6,),""))*L51</f>
        <v>0</v>
      </c>
      <c r="Q51" s="319">
        <f>(iferror(vlookup(C51,'Food Database'!$C:$G,5,),""))*L51</f>
        <v>0</v>
      </c>
      <c r="R51" s="319">
        <f>(iferror(vlookup(C51,'Food Database'!$C:$I,7,),""))*L51</f>
        <v>0</v>
      </c>
      <c r="S51" s="293"/>
      <c r="T51" s="89"/>
      <c r="U51" s="316"/>
      <c r="AA51" s="5"/>
      <c r="AB51" s="188" t="str">
        <f>iferror(vlookup(U51,'Food Database'!$C:$D,2,),"")</f>
        <v/>
      </c>
      <c r="AC51" s="5"/>
      <c r="AD51" s="188"/>
      <c r="AE51" s="5"/>
      <c r="AF51" s="317" t="str">
        <f>IFERROR($AB51*$AD51&amp;" "&amp;VLOOKUP(U51,'Food Database'!$C$7:$E100,3,0) )</f>
        <v/>
      </c>
      <c r="AG51" s="318">
        <f>(iferror(vlookup(U51,'Food Database'!$C:$F,4,),""))*AD51</f>
        <v>0</v>
      </c>
      <c r="AH51" s="319">
        <f>(iferror(vlookup(U51,'Food Database'!$C:$H,6,),""))*AD51</f>
        <v>0</v>
      </c>
      <c r="AI51" s="319">
        <f>(iferror(vlookup(U51,'Food Database'!$C:$G,5,),""))*AD51</f>
        <v>0</v>
      </c>
      <c r="AJ51" s="319">
        <f>(iferror(vlookup(U51,'Food Database'!$C:$I,7,),""))*AD51</f>
        <v>0</v>
      </c>
      <c r="AK51" s="293"/>
    </row>
    <row r="52" ht="18.75" customHeight="1">
      <c r="A52" s="293"/>
      <c r="B52" s="89"/>
      <c r="C52" s="316"/>
      <c r="I52" s="5"/>
      <c r="J52" s="188" t="str">
        <f>iferror(vlookup(C52,'Food Database'!$C:$D,2,),"")</f>
        <v/>
      </c>
      <c r="K52" s="5"/>
      <c r="L52" s="188"/>
      <c r="M52" s="5"/>
      <c r="N52" s="317" t="str">
        <f>IFERROR($J52*$L52&amp;" "&amp;VLOOKUP($C52,'Food Database'!$C$7:$E100,3,0) )</f>
        <v/>
      </c>
      <c r="O52" s="318">
        <f>(iferror(vlookup(C52,'Food Database'!$C:$F,4,),""))*L52</f>
        <v>0</v>
      </c>
      <c r="P52" s="319">
        <f>(iferror(vlookup(C52,'Food Database'!$C:$H,6,),""))*L52</f>
        <v>0</v>
      </c>
      <c r="Q52" s="319">
        <f>(iferror(vlookup(C52,'Food Database'!$C:$G,5,),""))*L52</f>
        <v>0</v>
      </c>
      <c r="R52" s="319">
        <f>(iferror(vlookup(C52,'Food Database'!$C:$I,7,),""))*L52</f>
        <v>0</v>
      </c>
      <c r="S52" s="293"/>
      <c r="T52" s="89"/>
      <c r="U52" s="316"/>
      <c r="AA52" s="5"/>
      <c r="AB52" s="188" t="str">
        <f>iferror(vlookup(U52,'Food Database'!$C:$D,2,),"")</f>
        <v/>
      </c>
      <c r="AC52" s="5"/>
      <c r="AD52" s="188"/>
      <c r="AE52" s="5"/>
      <c r="AF52" s="317" t="str">
        <f>IFERROR(AB52*AD52&amp;" "&amp;VLOOKUP(U52,'Food Database'!$C$7:$E100,3,0) )</f>
        <v/>
      </c>
      <c r="AG52" s="318">
        <f>(iferror(vlookup(U52,'Food Database'!$C:$F,4,),""))*AD52</f>
        <v>0</v>
      </c>
      <c r="AH52" s="319">
        <f>(iferror(vlookup(U52,'Food Database'!$C:$H,6,),""))*AD52</f>
        <v>0</v>
      </c>
      <c r="AI52" s="319">
        <f>(iferror(vlookup(U52,'Food Database'!$C:$G,5,),""))*AD52</f>
        <v>0</v>
      </c>
      <c r="AJ52" s="319">
        <f>(iferror(vlookup(U52,'Food Database'!$C:$I,7,),""))*AD52</f>
        <v>0</v>
      </c>
      <c r="AK52" s="293"/>
    </row>
    <row r="53" ht="18.75" customHeight="1">
      <c r="A53" s="293"/>
      <c r="B53" s="89"/>
      <c r="C53" s="316"/>
      <c r="I53" s="5"/>
      <c r="J53" s="188" t="str">
        <f>iferror(vlookup(C53,'Food Database'!$C:$D,2,),"")</f>
        <v/>
      </c>
      <c r="K53" s="5"/>
      <c r="L53" s="188"/>
      <c r="M53" s="5"/>
      <c r="N53" s="317" t="str">
        <f>IFERROR($J53*$L53&amp;" "&amp;VLOOKUP($C53,'Food Database'!$C$7:$E100,3,0) )</f>
        <v/>
      </c>
      <c r="O53" s="318">
        <f>(iferror(vlookup(C53,'Food Database'!$C:$F,4,),""))*L53</f>
        <v>0</v>
      </c>
      <c r="P53" s="319">
        <f>(iferror(vlookup(C53,'Food Database'!$C:$H,6,),""))*L53</f>
        <v>0</v>
      </c>
      <c r="Q53" s="319">
        <f>(iferror(vlookup(C53,'Food Database'!$C:$G,5,),""))*L53</f>
        <v>0</v>
      </c>
      <c r="R53" s="319">
        <f>(iferror(vlookup(C53,'Food Database'!$C:$I,7,),""))*L53</f>
        <v>0</v>
      </c>
      <c r="S53" s="293"/>
      <c r="T53" s="89"/>
      <c r="U53" s="316"/>
      <c r="AA53" s="5"/>
      <c r="AB53" s="188" t="str">
        <f>iferror(vlookup(U53,'Food Database'!$C:$D,2,),"")</f>
        <v/>
      </c>
      <c r="AC53" s="5"/>
      <c r="AD53" s="188"/>
      <c r="AE53" s="5"/>
      <c r="AF53" s="317" t="str">
        <f>IFERROR($AB53*$AD53&amp;" "&amp;VLOOKUP(U53,'Food Database'!$C$7:$E100,3,0) )</f>
        <v/>
      </c>
      <c r="AG53" s="318">
        <f>(iferror(vlookup(U53,'Food Database'!$C:$F,4,),""))*AD53</f>
        <v>0</v>
      </c>
      <c r="AH53" s="319">
        <f>(iferror(vlookup(U53,'Food Database'!$C:$H,6,),""))*AD53</f>
        <v>0</v>
      </c>
      <c r="AI53" s="319">
        <f>(iferror(vlookup(U53,'Food Database'!$C:$G,5,),""))*AD53</f>
        <v>0</v>
      </c>
      <c r="AJ53" s="319">
        <f>(iferror(vlookup(U53,'Food Database'!$C:$I,7,),""))*AD53</f>
        <v>0</v>
      </c>
      <c r="AK53" s="293"/>
    </row>
    <row r="54" ht="18.75" customHeight="1">
      <c r="A54" s="293"/>
      <c r="B54" s="89"/>
      <c r="C54" s="316"/>
      <c r="I54" s="5"/>
      <c r="J54" s="316" t="str">
        <f>iferror(vlookup(C54,'Food Database'!$C:$D,2,),"")</f>
        <v/>
      </c>
      <c r="K54" s="5"/>
      <c r="L54" s="316"/>
      <c r="M54" s="5"/>
      <c r="N54" s="320" t="str">
        <f>IFERROR($J54*$L54&amp;" "&amp;VLOOKUP($C54,'Food Database'!$C$7:$E100,3,0) )</f>
        <v/>
      </c>
      <c r="O54" s="318">
        <f>(iferror(vlookup(C54,'Food Database'!$C:$F,4,),""))*L54</f>
        <v>0</v>
      </c>
      <c r="P54" s="319">
        <f>(iferror(vlookup(C54,'Food Database'!$C:$H,6,),""))*L54</f>
        <v>0</v>
      </c>
      <c r="Q54" s="319">
        <f>(iferror(vlookup(C54,'Food Database'!$C:$G,5,),""))*L54</f>
        <v>0</v>
      </c>
      <c r="R54" s="319">
        <f>(iferror(vlookup(C54,'Food Database'!$C:$I,7,),""))*L54</f>
        <v>0</v>
      </c>
      <c r="S54" s="293"/>
      <c r="T54" s="89"/>
      <c r="U54" s="316"/>
      <c r="AA54" s="5"/>
      <c r="AB54" s="316" t="str">
        <f>iferror(vlookup(U54,'Food Database'!$C:$D,2,),"")</f>
        <v/>
      </c>
      <c r="AC54" s="5"/>
      <c r="AD54" s="316"/>
      <c r="AE54" s="5"/>
      <c r="AF54" s="320" t="str">
        <f>IFERROR($AB54*$AD54&amp;" "&amp;VLOOKUP(U54,'Food Database'!$C$7:$E100,3,0) )</f>
        <v/>
      </c>
      <c r="AG54" s="318">
        <f>(iferror(vlookup(U54,'Food Database'!$C:$F,4,),""))*AD54</f>
        <v>0</v>
      </c>
      <c r="AH54" s="319">
        <f>(iferror(vlookup(U54,'Food Database'!$C:$H,6,),""))*AD54</f>
        <v>0</v>
      </c>
      <c r="AI54" s="319">
        <f>(iferror(vlookup(U54,'Food Database'!$C:$G,5,),""))*AD54</f>
        <v>0</v>
      </c>
      <c r="AJ54" s="319">
        <f>(iferror(vlookup(U54,'Food Database'!$C:$I,7,),""))*AD54</f>
        <v>0</v>
      </c>
      <c r="AK54" s="293"/>
    </row>
    <row r="55" ht="18.75" customHeight="1">
      <c r="A55" s="293"/>
      <c r="B55" s="89"/>
      <c r="C55" s="316"/>
      <c r="I55" s="5"/>
      <c r="J55" s="321" t="str">
        <f>iferror(vlookup(C55,'Food Database'!$C:$D,2,),"")</f>
        <v/>
      </c>
      <c r="K55" s="5"/>
      <c r="L55" s="321"/>
      <c r="M55" s="5"/>
      <c r="N55" s="322" t="str">
        <f>IFERROR($J55*$L55&amp;" "&amp;VLOOKUP($C55,'Food Database'!$C$7:$E100,3,0) )</f>
        <v/>
      </c>
      <c r="O55" s="319">
        <f>(iferror(vlookup(C55,'Food Database'!$C:$F,4,),""))*L55</f>
        <v>0</v>
      </c>
      <c r="P55" s="319">
        <f>(iferror(vlookup(C55,'Food Database'!$C:$H,6,),""))*L55</f>
        <v>0</v>
      </c>
      <c r="Q55" s="319">
        <f>(iferror(vlookup(C55,'Food Database'!$C:$G,5,),""))*L55</f>
        <v>0</v>
      </c>
      <c r="R55" s="319">
        <f>(iferror(vlookup(C55,'Food Database'!$C:$I,7,),""))*L55</f>
        <v>0</v>
      </c>
      <c r="S55" s="293"/>
      <c r="T55" s="89"/>
      <c r="U55" s="316"/>
      <c r="AA55" s="5"/>
      <c r="AB55" s="321" t="str">
        <f>iferror(vlookup(U55,'Food Database'!$C:$D,2,),"")</f>
        <v/>
      </c>
      <c r="AC55" s="5"/>
      <c r="AD55" s="321"/>
      <c r="AE55" s="5"/>
      <c r="AF55" s="322" t="str">
        <f>IFERROR(AB55*AD55&amp;" "&amp;VLOOKUP(U55,'Food Database'!$C$7:$E100,3,0) )</f>
        <v/>
      </c>
      <c r="AG55" s="319">
        <f>(iferror(vlookup(U55,'Food Database'!$C:$F,4,),""))*AD55</f>
        <v>0</v>
      </c>
      <c r="AH55" s="319">
        <f>(iferror(vlookup(U55,'Food Database'!$C:$H,6,),""))*AD55</f>
        <v>0</v>
      </c>
      <c r="AI55" s="319">
        <f>(iferror(vlookup(U55,'Food Database'!$C:$G,5,),""))*AD55</f>
        <v>0</v>
      </c>
      <c r="AJ55" s="319">
        <f>(iferror(vlookup(U55,'Food Database'!$C:$I,7,),""))*AD55</f>
        <v>0</v>
      </c>
      <c r="AK55" s="293"/>
    </row>
    <row r="56" ht="18.75" customHeight="1">
      <c r="A56" s="293"/>
      <c r="B56" s="89"/>
      <c r="C56" s="316"/>
      <c r="I56" s="5"/>
      <c r="J56" s="188" t="str">
        <f>iferror(vlookup(C56,'Food Database'!$C:$D,2,),"")</f>
        <v/>
      </c>
      <c r="K56" s="5"/>
      <c r="L56" s="188"/>
      <c r="M56" s="5"/>
      <c r="N56" s="317" t="str">
        <f>IFERROR($J56*$L56&amp;" "&amp;VLOOKUP($C56,'Food Database'!$C$7:$E100,3,0) )</f>
        <v/>
      </c>
      <c r="O56" s="318">
        <f>(iferror(vlookup(C56,'Food Database'!$C:$F,4,),""))*L56</f>
        <v>0</v>
      </c>
      <c r="P56" s="319">
        <f>(iferror(vlookup(C56,'Food Database'!$C:$H,6,),""))*L56</f>
        <v>0</v>
      </c>
      <c r="Q56" s="319">
        <f>(iferror(vlookup(C56,'Food Database'!$C:$G,5,),""))*L56</f>
        <v>0</v>
      </c>
      <c r="R56" s="319">
        <f>(iferror(vlookup(C56,'Food Database'!$C:$I,7,),""))*L56</f>
        <v>0</v>
      </c>
      <c r="S56" s="293"/>
      <c r="T56" s="89"/>
      <c r="U56" s="316"/>
      <c r="AA56" s="5"/>
      <c r="AB56" s="321" t="str">
        <f>iferror(vlookup(U56,'Food Database'!$C:$D,2,),"")</f>
        <v/>
      </c>
      <c r="AC56" s="5"/>
      <c r="AD56" s="321"/>
      <c r="AE56" s="5"/>
      <c r="AF56" s="322" t="str">
        <f>IFERROR($AB56*$AD56&amp;" "&amp;VLOOKUP(U56,'Food Database'!$C$7:$E100,3,0) )</f>
        <v/>
      </c>
      <c r="AG56" s="319">
        <f>(iferror(vlookup(U56,'Food Database'!$C:$F,4,),""))*AD56</f>
        <v>0</v>
      </c>
      <c r="AH56" s="319">
        <f>(iferror(vlookup(U56,'Food Database'!$C:$H,6,),""))*AD56</f>
        <v>0</v>
      </c>
      <c r="AI56" s="319">
        <f>(iferror(vlookup(U56,'Food Database'!$C:$G,5,),""))*AD56</f>
        <v>0</v>
      </c>
      <c r="AJ56" s="319">
        <f>(iferror(vlookup(U56,'Food Database'!$C:$I,7,),""))*AD56</f>
        <v>0</v>
      </c>
      <c r="AK56" s="293"/>
    </row>
    <row r="57" ht="18.75" customHeight="1">
      <c r="A57" s="293"/>
      <c r="B57" s="89"/>
      <c r="C57" s="323"/>
      <c r="D57" s="7"/>
      <c r="E57" s="7"/>
      <c r="F57" s="7"/>
      <c r="G57" s="7"/>
      <c r="H57" s="7"/>
      <c r="I57" s="8"/>
      <c r="J57" s="323" t="str">
        <f>iferror(vlookup(C57,'Food Database'!$C:$D,2,),"")</f>
        <v/>
      </c>
      <c r="K57" s="8"/>
      <c r="L57" s="323"/>
      <c r="M57" s="8"/>
      <c r="N57" s="324" t="str">
        <f>IFERROR($J57*$L57&amp;" "&amp;VLOOKUP($C57,'Food Database'!$C$7:$E100,3,0) )</f>
        <v/>
      </c>
      <c r="O57" s="325">
        <f>(iferror(vlookup(C57,'Food Database'!$C:$F,4,),""))*L57</f>
        <v>0</v>
      </c>
      <c r="P57" s="326">
        <f>(iferror(vlookup(C57,'Food Database'!$C:$H,6,),""))*L57</f>
        <v>0</v>
      </c>
      <c r="Q57" s="326">
        <f>(iferror(vlookup(C57,'Food Database'!$C:$G,5,),""))*L57</f>
        <v>0</v>
      </c>
      <c r="R57" s="326">
        <f>(iferror(vlookup(C57,'Food Database'!$C:$I,7,),""))*L57</f>
        <v>0</v>
      </c>
      <c r="S57" s="293"/>
      <c r="T57" s="89"/>
      <c r="U57" s="323"/>
      <c r="V57" s="7"/>
      <c r="W57" s="7"/>
      <c r="X57" s="7"/>
      <c r="Y57" s="7"/>
      <c r="Z57" s="7"/>
      <c r="AA57" s="8"/>
      <c r="AB57" s="327" t="str">
        <f>iferror(vlookup(U57,'Food Database'!$C:$D,2,),"")</f>
        <v/>
      </c>
      <c r="AC57" s="8"/>
      <c r="AD57" s="327"/>
      <c r="AE57" s="8"/>
      <c r="AF57" s="328" t="str">
        <f>IFERROR($AB57*$AD57&amp;" "&amp;VLOOKUP(U57,'Food Database'!$C$7:$E100,3,0) )</f>
        <v/>
      </c>
      <c r="AG57" s="326">
        <f>(iferror(vlookup(U57,'Food Database'!$C:$F,4,),""))*AD57</f>
        <v>0</v>
      </c>
      <c r="AH57" s="326">
        <f>(iferror(vlookup(U57,'Food Database'!$C:$H,6,),""))*AD57</f>
        <v>0</v>
      </c>
      <c r="AI57" s="326">
        <f>(iferror(vlookup(U57,'Food Database'!$C:$G,5,),""))*AD57</f>
        <v>0</v>
      </c>
      <c r="AJ57" s="326">
        <f>(iferror(vlookup(U57,'Food Database'!$C:$I,7,),""))*AD57</f>
        <v>0</v>
      </c>
      <c r="AK57" s="293"/>
    </row>
    <row r="58" ht="18.75" customHeight="1">
      <c r="A58" s="293"/>
      <c r="B58" s="34"/>
      <c r="C58" s="329"/>
      <c r="D58" s="329"/>
      <c r="E58" s="329"/>
      <c r="F58" s="329"/>
      <c r="G58" s="329"/>
      <c r="H58" s="329"/>
      <c r="I58" s="329" t="s">
        <v>183</v>
      </c>
      <c r="J58" s="7"/>
      <c r="K58" s="7"/>
      <c r="L58" s="7"/>
      <c r="M58" s="7"/>
      <c r="N58" s="8"/>
      <c r="O58" s="330">
        <f t="shared" ref="O58:R58" si="5">sum(O50:O57)</f>
        <v>0</v>
      </c>
      <c r="P58" s="330">
        <f t="shared" si="5"/>
        <v>0</v>
      </c>
      <c r="Q58" s="330">
        <f t="shared" si="5"/>
        <v>0</v>
      </c>
      <c r="R58" s="325">
        <f t="shared" si="5"/>
        <v>0</v>
      </c>
      <c r="S58" s="293"/>
      <c r="T58" s="34"/>
      <c r="U58" s="329"/>
      <c r="V58" s="329"/>
      <c r="W58" s="329"/>
      <c r="X58" s="329"/>
      <c r="Y58" s="329"/>
      <c r="Z58" s="329"/>
      <c r="AA58" s="329" t="s">
        <v>183</v>
      </c>
      <c r="AB58" s="7"/>
      <c r="AC58" s="7"/>
      <c r="AD58" s="7"/>
      <c r="AE58" s="7"/>
      <c r="AF58" s="8"/>
      <c r="AG58" s="330">
        <f t="shared" ref="AG58:AJ58" si="6">sum(AG50:AG57)</f>
        <v>0</v>
      </c>
      <c r="AH58" s="330">
        <f t="shared" si="6"/>
        <v>0</v>
      </c>
      <c r="AI58" s="330">
        <f t="shared" si="6"/>
        <v>0</v>
      </c>
      <c r="AJ58" s="325">
        <f t="shared" si="6"/>
        <v>0</v>
      </c>
      <c r="AK58" s="293"/>
    </row>
    <row r="59" ht="18.75" customHeight="1">
      <c r="A59" s="293"/>
      <c r="B59" s="331" t="s">
        <v>362</v>
      </c>
      <c r="C59" s="2"/>
      <c r="D59" s="2"/>
      <c r="E59" s="2"/>
      <c r="F59" s="3"/>
      <c r="G59" s="332"/>
      <c r="H59" s="2"/>
      <c r="I59" s="2"/>
      <c r="J59" s="2"/>
      <c r="K59" s="2"/>
      <c r="L59" s="2"/>
      <c r="M59" s="2"/>
      <c r="N59" s="2"/>
      <c r="O59" s="2"/>
      <c r="P59" s="2"/>
      <c r="Q59" s="2"/>
      <c r="R59" s="3"/>
      <c r="S59" s="293"/>
      <c r="T59" s="331" t="s">
        <v>362</v>
      </c>
      <c r="U59" s="2"/>
      <c r="V59" s="2"/>
      <c r="W59" s="2"/>
      <c r="X59" s="3"/>
      <c r="Y59" s="332"/>
      <c r="Z59" s="2"/>
      <c r="AA59" s="2"/>
      <c r="AB59" s="2"/>
      <c r="AC59" s="2"/>
      <c r="AD59" s="2"/>
      <c r="AE59" s="2"/>
      <c r="AF59" s="2"/>
      <c r="AG59" s="2"/>
      <c r="AH59" s="2"/>
      <c r="AI59" s="2"/>
      <c r="AJ59" s="3"/>
      <c r="AK59" s="293"/>
    </row>
    <row r="60" ht="18.75" customHeight="1">
      <c r="A60" s="293"/>
      <c r="B60" s="6"/>
      <c r="C60" s="7"/>
      <c r="D60" s="7"/>
      <c r="E60" s="7"/>
      <c r="F60" s="8"/>
      <c r="G60" s="6"/>
      <c r="H60" s="7"/>
      <c r="I60" s="7"/>
      <c r="J60" s="7"/>
      <c r="K60" s="7"/>
      <c r="L60" s="7"/>
      <c r="M60" s="7"/>
      <c r="N60" s="7"/>
      <c r="O60" s="7"/>
      <c r="P60" s="7"/>
      <c r="Q60" s="7"/>
      <c r="R60" s="8"/>
      <c r="S60" s="293"/>
      <c r="T60" s="6"/>
      <c r="U60" s="7"/>
      <c r="V60" s="7"/>
      <c r="W60" s="7"/>
      <c r="X60" s="8"/>
      <c r="Y60" s="6"/>
      <c r="Z60" s="7"/>
      <c r="AA60" s="7"/>
      <c r="AB60" s="7"/>
      <c r="AC60" s="7"/>
      <c r="AD60" s="7"/>
      <c r="AE60" s="7"/>
      <c r="AF60" s="7"/>
      <c r="AG60" s="7"/>
      <c r="AH60" s="7"/>
      <c r="AI60" s="7"/>
      <c r="AJ60" s="8"/>
      <c r="AK60" s="293"/>
    </row>
    <row r="61" ht="18.75" customHeight="1">
      <c r="A61" s="293"/>
      <c r="B61" s="293"/>
      <c r="C61" s="293"/>
      <c r="D61" s="293"/>
      <c r="E61" s="293"/>
      <c r="F61" s="293"/>
      <c r="G61" s="293"/>
      <c r="H61" s="293"/>
      <c r="I61" s="293"/>
      <c r="J61" s="293"/>
      <c r="K61" s="293"/>
      <c r="L61" s="293"/>
      <c r="M61" s="293"/>
      <c r="N61" s="293"/>
      <c r="O61" s="293"/>
      <c r="P61" s="293"/>
      <c r="Q61" s="293"/>
      <c r="R61" s="293"/>
      <c r="S61" s="293"/>
      <c r="T61" s="293"/>
      <c r="U61" s="293"/>
      <c r="V61" s="293"/>
      <c r="W61" s="293"/>
      <c r="X61" s="293"/>
      <c r="Y61" s="293"/>
      <c r="Z61" s="293"/>
      <c r="AA61" s="293"/>
      <c r="AB61" s="293"/>
      <c r="AC61" s="293"/>
      <c r="AD61" s="293"/>
      <c r="AE61" s="293"/>
      <c r="AF61" s="293"/>
      <c r="AG61" s="293"/>
      <c r="AH61" s="293"/>
      <c r="AI61" s="293"/>
      <c r="AJ61" s="293"/>
      <c r="AK61" s="293"/>
    </row>
    <row r="62" ht="18.75" customHeight="1">
      <c r="A62" s="293"/>
      <c r="B62" s="312" t="s">
        <v>365</v>
      </c>
      <c r="C62" s="313" t="s">
        <v>359</v>
      </c>
      <c r="D62" s="68"/>
      <c r="E62" s="68"/>
      <c r="F62" s="68"/>
      <c r="G62" s="68"/>
      <c r="H62" s="68"/>
      <c r="I62" s="44"/>
      <c r="J62" s="313" t="s">
        <v>360</v>
      </c>
      <c r="K62" s="44"/>
      <c r="L62" s="313" t="s">
        <v>361</v>
      </c>
      <c r="M62" s="44"/>
      <c r="N62" s="314" t="s">
        <v>360</v>
      </c>
      <c r="O62" s="314" t="s">
        <v>69</v>
      </c>
      <c r="P62" s="315" t="s">
        <v>70</v>
      </c>
      <c r="Q62" s="315" t="s">
        <v>71</v>
      </c>
      <c r="R62" s="315" t="s">
        <v>20</v>
      </c>
      <c r="S62" s="293"/>
      <c r="T62" s="312" t="s">
        <v>365</v>
      </c>
      <c r="U62" s="313" t="s">
        <v>359</v>
      </c>
      <c r="V62" s="68"/>
      <c r="W62" s="68"/>
      <c r="X62" s="68"/>
      <c r="Y62" s="68"/>
      <c r="Z62" s="68"/>
      <c r="AA62" s="44"/>
      <c r="AB62" s="313" t="s">
        <v>360</v>
      </c>
      <c r="AC62" s="44"/>
      <c r="AD62" s="313" t="s">
        <v>361</v>
      </c>
      <c r="AE62" s="44"/>
      <c r="AF62" s="314" t="s">
        <v>360</v>
      </c>
      <c r="AG62" s="314" t="s">
        <v>69</v>
      </c>
      <c r="AH62" s="315" t="s">
        <v>70</v>
      </c>
      <c r="AI62" s="315" t="s">
        <v>71</v>
      </c>
      <c r="AJ62" s="315" t="s">
        <v>20</v>
      </c>
      <c r="AK62" s="293"/>
    </row>
    <row r="63" ht="18.75" customHeight="1">
      <c r="A63" s="293"/>
      <c r="B63" s="89"/>
      <c r="C63" s="316"/>
      <c r="I63" s="5"/>
      <c r="J63" s="188" t="str">
        <f>iferror(vlookup(C63,'Food Database'!$C:$D,2,),"")</f>
        <v/>
      </c>
      <c r="K63" s="5"/>
      <c r="L63" s="188"/>
      <c r="M63" s="5"/>
      <c r="N63" s="317" t="str">
        <f>IFERROR(J63*L63&amp;" "&amp;VLOOKUP(C63,'Food Database'!$C$7:$E100,3,0) )</f>
        <v/>
      </c>
      <c r="O63" s="318">
        <f>(iferror(vlookup(C63,'Food Database'!$C:$F,4,),""))*L63</f>
        <v>0</v>
      </c>
      <c r="P63" s="319">
        <f>(iferror(vlookup(C63,'Food Database'!$C:$H,6,),""))*L63</f>
        <v>0</v>
      </c>
      <c r="Q63" s="319">
        <f>(iferror(vlookup(C63,'Food Database'!$C:$G,5,),""))*L63</f>
        <v>0</v>
      </c>
      <c r="R63" s="319">
        <f>(iferror(vlookup(C63,'Food Database'!$C:$I,7,),""))*L63</f>
        <v>0</v>
      </c>
      <c r="S63" s="293"/>
      <c r="T63" s="89"/>
      <c r="U63" s="316"/>
      <c r="AA63" s="5"/>
      <c r="AB63" s="188" t="str">
        <f>iferror(vlookup(U63,'Food Database'!$C:$D,2,),"")</f>
        <v/>
      </c>
      <c r="AC63" s="5"/>
      <c r="AD63" s="188"/>
      <c r="AE63" s="5"/>
      <c r="AF63" s="317" t="str">
        <f>IFERROR(AB63*AD63&amp;" "&amp;VLOOKUP(U63,'Food Database'!$C$7:$E100,3,0) )</f>
        <v/>
      </c>
      <c r="AG63" s="318">
        <f>(iferror(vlookup(U63,'Food Database'!$C:$F,4,),""))*AD63</f>
        <v>0</v>
      </c>
      <c r="AH63" s="319">
        <f>(iferror(vlookup(U63,'Food Database'!$C:$H,6,),""))*AD63</f>
        <v>0</v>
      </c>
      <c r="AI63" s="319">
        <f>(iferror(vlookup(U63,'Food Database'!$C:$G,5,),""))*AD63</f>
        <v>0</v>
      </c>
      <c r="AJ63" s="319">
        <f>(iferror(vlookup(U63,'Food Database'!$C:$I,7,),""))*AD63</f>
        <v>0</v>
      </c>
      <c r="AK63" s="293"/>
    </row>
    <row r="64" ht="18.75" customHeight="1">
      <c r="A64" s="293"/>
      <c r="B64" s="89"/>
      <c r="C64" s="316"/>
      <c r="I64" s="5"/>
      <c r="J64" s="188" t="str">
        <f>iferror(vlookup(C64,'Food Database'!$C:$D,2,),"")</f>
        <v/>
      </c>
      <c r="K64" s="5"/>
      <c r="L64" s="188"/>
      <c r="M64" s="5"/>
      <c r="N64" s="317" t="str">
        <f>IFERROR(J64*L64&amp;" "&amp;VLOOKUP($C64,'Food Database'!$C$7:$E100,3,0) )</f>
        <v/>
      </c>
      <c r="O64" s="318">
        <f>(iferror(vlookup(C64,'Food Database'!$C:$F,4,),""))*L64</f>
        <v>0</v>
      </c>
      <c r="P64" s="319">
        <f>(iferror(vlookup(C64,'Food Database'!$C:$H,6,),""))*L64</f>
        <v>0</v>
      </c>
      <c r="Q64" s="319">
        <f>(iferror(vlookup(C64,'Food Database'!$C:$G,5,),""))*L64</f>
        <v>0</v>
      </c>
      <c r="R64" s="319">
        <f>(iferror(vlookup(C64,'Food Database'!$C:$I,7,),""))*L64</f>
        <v>0</v>
      </c>
      <c r="S64" s="293"/>
      <c r="T64" s="89"/>
      <c r="U64" s="316"/>
      <c r="AA64" s="5"/>
      <c r="AB64" s="188" t="str">
        <f>iferror(vlookup(U64,'Food Database'!$C:$D,2,),"")</f>
        <v/>
      </c>
      <c r="AC64" s="5"/>
      <c r="AD64" s="188"/>
      <c r="AE64" s="5"/>
      <c r="AF64" s="317" t="str">
        <f>IFERROR($AB64*$AD64&amp;" "&amp;VLOOKUP(U64,'Food Database'!$C$7:$E100,3,0) )</f>
        <v/>
      </c>
      <c r="AG64" s="318">
        <f>(iferror(vlookup(U64,'Food Database'!$C:$F,4,),""))*AD64</f>
        <v>0</v>
      </c>
      <c r="AH64" s="319">
        <f>(iferror(vlookup(U64,'Food Database'!$C:$H,6,),""))*AD64</f>
        <v>0</v>
      </c>
      <c r="AI64" s="319">
        <f>(iferror(vlookup(U64,'Food Database'!$C:$G,5,),""))*AD64</f>
        <v>0</v>
      </c>
      <c r="AJ64" s="319">
        <f>(iferror(vlookup(U64,'Food Database'!$C:$I,7,),""))*AD64</f>
        <v>0</v>
      </c>
      <c r="AK64" s="293"/>
    </row>
    <row r="65" ht="18.75" customHeight="1">
      <c r="A65" s="293"/>
      <c r="B65" s="89"/>
      <c r="C65" s="316"/>
      <c r="I65" s="5"/>
      <c r="J65" s="188" t="str">
        <f>iferror(vlookup(C65,'Food Database'!$C:$D,2,),"")</f>
        <v/>
      </c>
      <c r="K65" s="5"/>
      <c r="L65" s="188"/>
      <c r="M65" s="5"/>
      <c r="N65" s="317" t="str">
        <f>IFERROR($J65*$L65&amp;" "&amp;VLOOKUP($C65,'Food Database'!$C$7:$E100,3,0) )</f>
        <v/>
      </c>
      <c r="O65" s="318">
        <f>(iferror(vlookup(C65,'Food Database'!$C:$F,4,),""))*L65</f>
        <v>0</v>
      </c>
      <c r="P65" s="319">
        <f>(iferror(vlookup(C65,'Food Database'!$C:$H,6,),""))*L65</f>
        <v>0</v>
      </c>
      <c r="Q65" s="319">
        <f>(iferror(vlookup(C65,'Food Database'!$C:$G,5,),""))*L65</f>
        <v>0</v>
      </c>
      <c r="R65" s="319">
        <f>(iferror(vlookup(C65,'Food Database'!$C:$I,7,),""))*L65</f>
        <v>0</v>
      </c>
      <c r="S65" s="293"/>
      <c r="T65" s="89"/>
      <c r="U65" s="316"/>
      <c r="AA65" s="5"/>
      <c r="AB65" s="188" t="str">
        <f>iferror(vlookup(U65,'Food Database'!$C:$D,2,),"")</f>
        <v/>
      </c>
      <c r="AC65" s="5"/>
      <c r="AD65" s="188"/>
      <c r="AE65" s="5"/>
      <c r="AF65" s="317" t="str">
        <f>IFERROR(AB65*AD65&amp;" "&amp;VLOOKUP(U65,'Food Database'!$C$7:$E100,3,0) )</f>
        <v/>
      </c>
      <c r="AG65" s="318">
        <f>(iferror(vlookup(U65,'Food Database'!$C:$F,4,),""))*AD65</f>
        <v>0</v>
      </c>
      <c r="AH65" s="319">
        <f>(iferror(vlookup(U65,'Food Database'!$C:$H,6,),""))*AD65</f>
        <v>0</v>
      </c>
      <c r="AI65" s="319">
        <f>(iferror(vlookup(U65,'Food Database'!$C:$G,5,),""))*AD65</f>
        <v>0</v>
      </c>
      <c r="AJ65" s="319">
        <f>(iferror(vlookup(U65,'Food Database'!$C:$I,7,),""))*AD65</f>
        <v>0</v>
      </c>
      <c r="AK65" s="293"/>
    </row>
    <row r="66" ht="18.75" customHeight="1">
      <c r="A66" s="293"/>
      <c r="B66" s="89"/>
      <c r="C66" s="316"/>
      <c r="I66" s="5"/>
      <c r="J66" s="188" t="str">
        <f>iferror(vlookup(C66,'Food Database'!$C:$D,2,),"")</f>
        <v/>
      </c>
      <c r="K66" s="5"/>
      <c r="L66" s="188"/>
      <c r="M66" s="5"/>
      <c r="N66" s="317" t="str">
        <f>IFERROR($J66*$L66&amp;" "&amp;VLOOKUP($C66,'Food Database'!$C$7:$E100,3,0) )</f>
        <v/>
      </c>
      <c r="O66" s="318">
        <f>(iferror(vlookup(C66,'Food Database'!$C:$F,4,),""))*L66</f>
        <v>0</v>
      </c>
      <c r="P66" s="319">
        <f>(iferror(vlookup(C66,'Food Database'!$C:$H,6,),""))*L66</f>
        <v>0</v>
      </c>
      <c r="Q66" s="319">
        <f>(iferror(vlookup(C66,'Food Database'!$C:$G,5,),""))*L66</f>
        <v>0</v>
      </c>
      <c r="R66" s="319">
        <f>(iferror(vlookup(C66,'Food Database'!$C:$I,7,),""))*L66</f>
        <v>0</v>
      </c>
      <c r="S66" s="293"/>
      <c r="T66" s="89"/>
      <c r="U66" s="316"/>
      <c r="AA66" s="5"/>
      <c r="AB66" s="188" t="str">
        <f>iferror(vlookup(U66,'Food Database'!$C:$D,2,),"")</f>
        <v/>
      </c>
      <c r="AC66" s="5"/>
      <c r="AD66" s="188"/>
      <c r="AE66" s="5"/>
      <c r="AF66" s="317" t="str">
        <f>IFERROR($AB66*$AD66&amp;" "&amp;VLOOKUP(U66,'Food Database'!$C$7:$E100,3,0) )</f>
        <v/>
      </c>
      <c r="AG66" s="318">
        <f>(iferror(vlookup(U66,'Food Database'!$C:$F,4,),""))*AD66</f>
        <v>0</v>
      </c>
      <c r="AH66" s="319">
        <f>(iferror(vlookup(U66,'Food Database'!$C:$H,6,),""))*AD66</f>
        <v>0</v>
      </c>
      <c r="AI66" s="319">
        <f>(iferror(vlookup(U66,'Food Database'!$C:$G,5,),""))*AD66</f>
        <v>0</v>
      </c>
      <c r="AJ66" s="319">
        <f>(iferror(vlookup(U66,'Food Database'!$C:$I,7,),""))*AD66</f>
        <v>0</v>
      </c>
      <c r="AK66" s="293"/>
    </row>
    <row r="67" ht="18.75" customHeight="1">
      <c r="A67" s="293"/>
      <c r="B67" s="89"/>
      <c r="C67" s="316"/>
      <c r="I67" s="5"/>
      <c r="J67" s="316" t="str">
        <f>iferror(vlookup(C67,'Food Database'!$C:$D,2,),"")</f>
        <v/>
      </c>
      <c r="K67" s="5"/>
      <c r="L67" s="316"/>
      <c r="M67" s="5"/>
      <c r="N67" s="320" t="str">
        <f>IFERROR($J67*$L67&amp;" "&amp;VLOOKUP($C67,'Food Database'!$C$7:$E100,3,0) )</f>
        <v/>
      </c>
      <c r="O67" s="318">
        <f>(iferror(vlookup(C67,'Food Database'!$C:$F,4,),""))*L67</f>
        <v>0</v>
      </c>
      <c r="P67" s="319">
        <f>(iferror(vlookup(C67,'Food Database'!$C:$H,6,),""))*L67</f>
        <v>0</v>
      </c>
      <c r="Q67" s="319">
        <f>(iferror(vlookup(C67,'Food Database'!$C:$G,5,),""))*L67</f>
        <v>0</v>
      </c>
      <c r="R67" s="319">
        <f>(iferror(vlookup(C67,'Food Database'!$C:$I,7,),""))*L67</f>
        <v>0</v>
      </c>
      <c r="S67" s="293"/>
      <c r="T67" s="89"/>
      <c r="U67" s="316"/>
      <c r="AA67" s="5"/>
      <c r="AB67" s="316" t="str">
        <f>iferror(vlookup(U67,'Food Database'!$C:$D,2,),"")</f>
        <v/>
      </c>
      <c r="AC67" s="5"/>
      <c r="AD67" s="316"/>
      <c r="AE67" s="5"/>
      <c r="AF67" s="320" t="str">
        <f>IFERROR($AB67*$AD67&amp;" "&amp;VLOOKUP(U67,'Food Database'!$C$7:$E100,3,0) )</f>
        <v/>
      </c>
      <c r="AG67" s="318">
        <f>(iferror(vlookup(U67,'Food Database'!$C:$F,4,),""))*AD67</f>
        <v>0</v>
      </c>
      <c r="AH67" s="319">
        <f>(iferror(vlookup(U67,'Food Database'!$C:$H,6,),""))*AD67</f>
        <v>0</v>
      </c>
      <c r="AI67" s="319">
        <f>(iferror(vlookup(U67,'Food Database'!$C:$G,5,),""))*AD67</f>
        <v>0</v>
      </c>
      <c r="AJ67" s="319">
        <f>(iferror(vlookup(U67,'Food Database'!$C:$I,7,),""))*AD67</f>
        <v>0</v>
      </c>
      <c r="AK67" s="293"/>
    </row>
    <row r="68" ht="18.75" customHeight="1">
      <c r="A68" s="293"/>
      <c r="B68" s="89"/>
      <c r="C68" s="316"/>
      <c r="I68" s="5"/>
      <c r="J68" s="321" t="str">
        <f>iferror(vlookup(C68,'Food Database'!$C:$D,2,),"")</f>
        <v/>
      </c>
      <c r="K68" s="5"/>
      <c r="L68" s="321"/>
      <c r="M68" s="5"/>
      <c r="N68" s="322" t="str">
        <f>IFERROR($J68*$L68&amp;" "&amp;VLOOKUP($C68,'Food Database'!$C$7:$E100,3,0) )</f>
        <v/>
      </c>
      <c r="O68" s="319">
        <f>(iferror(vlookup(C68,'Food Database'!$C:$F,4,),""))*L68</f>
        <v>0</v>
      </c>
      <c r="P68" s="319">
        <f>(iferror(vlookup(C68,'Food Database'!$C:$H,6,),""))*L68</f>
        <v>0</v>
      </c>
      <c r="Q68" s="319">
        <f>(iferror(vlookup(C68,'Food Database'!$C:$G,5,),""))*L68</f>
        <v>0</v>
      </c>
      <c r="R68" s="319">
        <f>(iferror(vlookup(C68,'Food Database'!$C:$I,7,),""))*L68</f>
        <v>0</v>
      </c>
      <c r="S68" s="293"/>
      <c r="T68" s="89"/>
      <c r="U68" s="316"/>
      <c r="AA68" s="5"/>
      <c r="AB68" s="321" t="str">
        <f>iferror(vlookup(U68,'Food Database'!$C:$D,2,),"")</f>
        <v/>
      </c>
      <c r="AC68" s="5"/>
      <c r="AD68" s="321"/>
      <c r="AE68" s="5"/>
      <c r="AF68" s="322" t="str">
        <f>IFERROR(AB68*AD68&amp;" "&amp;VLOOKUP(U68,'Food Database'!$C$7:$E100,3,0) )</f>
        <v/>
      </c>
      <c r="AG68" s="319">
        <f>(iferror(vlookup(U68,'Food Database'!$C:$F,4,),""))*AD68</f>
        <v>0</v>
      </c>
      <c r="AH68" s="319">
        <f>(iferror(vlookup(U68,'Food Database'!$C:$H,6,),""))*AD68</f>
        <v>0</v>
      </c>
      <c r="AI68" s="319">
        <f>(iferror(vlookup(U68,'Food Database'!$C:$G,5,),""))*AD68</f>
        <v>0</v>
      </c>
      <c r="AJ68" s="319">
        <f>(iferror(vlookup(U68,'Food Database'!$C:$I,7,),""))*AD68</f>
        <v>0</v>
      </c>
      <c r="AK68" s="293"/>
    </row>
    <row r="69" ht="18.75" customHeight="1">
      <c r="A69" s="293"/>
      <c r="B69" s="89"/>
      <c r="C69" s="316"/>
      <c r="I69" s="5"/>
      <c r="J69" s="188" t="str">
        <f>iferror(vlookup(C69,'Food Database'!$C:$D,2,),"")</f>
        <v/>
      </c>
      <c r="K69" s="5"/>
      <c r="L69" s="188"/>
      <c r="M69" s="5"/>
      <c r="N69" s="317" t="str">
        <f>IFERROR($J69*$L69&amp;" "&amp;VLOOKUP($C69,'Food Database'!$C$7:$E100,3,0) )</f>
        <v/>
      </c>
      <c r="O69" s="318">
        <f>(iferror(vlookup(C69,'Food Database'!$C:$F,4,),""))*L69</f>
        <v>0</v>
      </c>
      <c r="P69" s="319">
        <f>(iferror(vlookup(C69,'Food Database'!$C:$H,6,),""))*L69</f>
        <v>0</v>
      </c>
      <c r="Q69" s="319">
        <f>(iferror(vlookup(C69,'Food Database'!$C:$G,5,),""))*L69</f>
        <v>0</v>
      </c>
      <c r="R69" s="319">
        <f>(iferror(vlookup(C69,'Food Database'!$C:$I,7,),""))*L69</f>
        <v>0</v>
      </c>
      <c r="S69" s="293"/>
      <c r="T69" s="89"/>
      <c r="U69" s="316"/>
      <c r="AA69" s="5"/>
      <c r="AB69" s="321" t="str">
        <f>iferror(vlookup(U69,'Food Database'!$C:$D,2,),"")</f>
        <v/>
      </c>
      <c r="AC69" s="5"/>
      <c r="AD69" s="321"/>
      <c r="AE69" s="5"/>
      <c r="AF69" s="322" t="str">
        <f>IFERROR($AB69*$AD69&amp;" "&amp;VLOOKUP(U69,'Food Database'!$C$7:$E100,3,0) )</f>
        <v/>
      </c>
      <c r="AG69" s="319">
        <f>(iferror(vlookup(U69,'Food Database'!$C:$F,4,),""))*AD69</f>
        <v>0</v>
      </c>
      <c r="AH69" s="319">
        <f>(iferror(vlookup(U69,'Food Database'!$C:$H,6,),""))*AD69</f>
        <v>0</v>
      </c>
      <c r="AI69" s="319">
        <f>(iferror(vlookup(U69,'Food Database'!$C:$G,5,),""))*AD69</f>
        <v>0</v>
      </c>
      <c r="AJ69" s="319">
        <f>(iferror(vlookup(U69,'Food Database'!$C:$I,7,),""))*AD69</f>
        <v>0</v>
      </c>
      <c r="AK69" s="293"/>
    </row>
    <row r="70" ht="18.75" customHeight="1">
      <c r="A70" s="293"/>
      <c r="B70" s="89"/>
      <c r="C70" s="323"/>
      <c r="D70" s="7"/>
      <c r="E70" s="7"/>
      <c r="F70" s="7"/>
      <c r="G70" s="7"/>
      <c r="H70" s="7"/>
      <c r="I70" s="8"/>
      <c r="J70" s="323" t="str">
        <f>iferror(vlookup(C70,'Food Database'!$C:$D,2,),"")</f>
        <v/>
      </c>
      <c r="K70" s="8"/>
      <c r="L70" s="323"/>
      <c r="M70" s="8"/>
      <c r="N70" s="324" t="str">
        <f>IFERROR($J70*$L70&amp;" "&amp;VLOOKUP($C70,'Food Database'!$C$7:$E100,3,0) )</f>
        <v/>
      </c>
      <c r="O70" s="325">
        <f>(iferror(vlookup(C70,'Food Database'!$C:$F,4,),""))*L70</f>
        <v>0</v>
      </c>
      <c r="P70" s="326">
        <f>(iferror(vlookup(C70,'Food Database'!$C:$H,6,),""))*L70</f>
        <v>0</v>
      </c>
      <c r="Q70" s="326">
        <f>(iferror(vlookup(C70,'Food Database'!$C:$G,5,),""))*L70</f>
        <v>0</v>
      </c>
      <c r="R70" s="326">
        <f>(iferror(vlookup(C70,'Food Database'!$C:$I,7,),""))*L70</f>
        <v>0</v>
      </c>
      <c r="S70" s="293"/>
      <c r="T70" s="89"/>
      <c r="U70" s="323"/>
      <c r="V70" s="7"/>
      <c r="W70" s="7"/>
      <c r="X70" s="7"/>
      <c r="Y70" s="7"/>
      <c r="Z70" s="7"/>
      <c r="AA70" s="8"/>
      <c r="AB70" s="327" t="str">
        <f>iferror(vlookup(U70,'Food Database'!$C:$D,2,),"")</f>
        <v/>
      </c>
      <c r="AC70" s="8"/>
      <c r="AD70" s="327"/>
      <c r="AE70" s="8"/>
      <c r="AF70" s="328" t="str">
        <f>IFERROR($AB70*$AD70&amp;" "&amp;VLOOKUP(U70,'Food Database'!$C$7:$E100,3,0) )</f>
        <v/>
      </c>
      <c r="AG70" s="326">
        <f>(iferror(vlookup(U70,'Food Database'!$C:$F,4,),""))*AD70</f>
        <v>0</v>
      </c>
      <c r="AH70" s="326">
        <f>(iferror(vlookup(U70,'Food Database'!$C:$H,6,),""))*AD70</f>
        <v>0</v>
      </c>
      <c r="AI70" s="326">
        <f>(iferror(vlookup(U70,'Food Database'!$C:$G,5,),""))*AD70</f>
        <v>0</v>
      </c>
      <c r="AJ70" s="326">
        <f>(iferror(vlookup(U70,'Food Database'!$C:$I,7,),""))*AD70</f>
        <v>0</v>
      </c>
      <c r="AK70" s="293"/>
    </row>
    <row r="71" ht="18.75" customHeight="1">
      <c r="A71" s="293"/>
      <c r="B71" s="34"/>
      <c r="C71" s="329"/>
      <c r="D71" s="329"/>
      <c r="E71" s="329"/>
      <c r="F71" s="329"/>
      <c r="G71" s="329"/>
      <c r="H71" s="329"/>
      <c r="I71" s="329" t="s">
        <v>183</v>
      </c>
      <c r="J71" s="7"/>
      <c r="K71" s="7"/>
      <c r="L71" s="7"/>
      <c r="M71" s="7"/>
      <c r="N71" s="8"/>
      <c r="O71" s="330">
        <f t="shared" ref="O71:R71" si="7">sum(O63:O70)</f>
        <v>0</v>
      </c>
      <c r="P71" s="330">
        <f t="shared" si="7"/>
        <v>0</v>
      </c>
      <c r="Q71" s="330">
        <f t="shared" si="7"/>
        <v>0</v>
      </c>
      <c r="R71" s="325">
        <f t="shared" si="7"/>
        <v>0</v>
      </c>
      <c r="S71" s="293"/>
      <c r="T71" s="34"/>
      <c r="U71" s="329"/>
      <c r="V71" s="329"/>
      <c r="W71" s="329"/>
      <c r="X71" s="329"/>
      <c r="Y71" s="329"/>
      <c r="Z71" s="329"/>
      <c r="AA71" s="329" t="s">
        <v>183</v>
      </c>
      <c r="AB71" s="7"/>
      <c r="AC71" s="7"/>
      <c r="AD71" s="7"/>
      <c r="AE71" s="7"/>
      <c r="AF71" s="8"/>
      <c r="AG71" s="330">
        <f t="shared" ref="AG71:AJ71" si="8">sum(AG63:AG70)</f>
        <v>0</v>
      </c>
      <c r="AH71" s="330">
        <f t="shared" si="8"/>
        <v>0</v>
      </c>
      <c r="AI71" s="330">
        <f t="shared" si="8"/>
        <v>0</v>
      </c>
      <c r="AJ71" s="325">
        <f t="shared" si="8"/>
        <v>0</v>
      </c>
      <c r="AK71" s="293"/>
    </row>
    <row r="72" ht="18.75" customHeight="1">
      <c r="A72" s="293"/>
      <c r="B72" s="331" t="s">
        <v>362</v>
      </c>
      <c r="C72" s="2"/>
      <c r="D72" s="2"/>
      <c r="E72" s="2"/>
      <c r="F72" s="3"/>
      <c r="G72" s="332"/>
      <c r="H72" s="2"/>
      <c r="I72" s="2"/>
      <c r="J72" s="2"/>
      <c r="K72" s="2"/>
      <c r="L72" s="2"/>
      <c r="M72" s="2"/>
      <c r="N72" s="2"/>
      <c r="O72" s="2"/>
      <c r="P72" s="2"/>
      <c r="Q72" s="2"/>
      <c r="R72" s="3"/>
      <c r="S72" s="293"/>
      <c r="T72" s="331" t="s">
        <v>362</v>
      </c>
      <c r="U72" s="2"/>
      <c r="V72" s="2"/>
      <c r="W72" s="2"/>
      <c r="X72" s="3"/>
      <c r="Y72" s="332"/>
      <c r="Z72" s="2"/>
      <c r="AA72" s="2"/>
      <c r="AB72" s="2"/>
      <c r="AC72" s="2"/>
      <c r="AD72" s="2"/>
      <c r="AE72" s="2"/>
      <c r="AF72" s="2"/>
      <c r="AG72" s="2"/>
      <c r="AH72" s="2"/>
      <c r="AI72" s="2"/>
      <c r="AJ72" s="3"/>
      <c r="AK72" s="293"/>
    </row>
    <row r="73" ht="18.75" customHeight="1">
      <c r="A73" s="293"/>
      <c r="B73" s="6"/>
      <c r="C73" s="7"/>
      <c r="D73" s="7"/>
      <c r="E73" s="7"/>
      <c r="F73" s="8"/>
      <c r="G73" s="6"/>
      <c r="H73" s="7"/>
      <c r="I73" s="7"/>
      <c r="J73" s="7"/>
      <c r="K73" s="7"/>
      <c r="L73" s="7"/>
      <c r="M73" s="7"/>
      <c r="N73" s="7"/>
      <c r="O73" s="7"/>
      <c r="P73" s="7"/>
      <c r="Q73" s="7"/>
      <c r="R73" s="8"/>
      <c r="S73" s="293"/>
      <c r="T73" s="6"/>
      <c r="U73" s="7"/>
      <c r="V73" s="7"/>
      <c r="W73" s="7"/>
      <c r="X73" s="8"/>
      <c r="Y73" s="6"/>
      <c r="Z73" s="7"/>
      <c r="AA73" s="7"/>
      <c r="AB73" s="7"/>
      <c r="AC73" s="7"/>
      <c r="AD73" s="7"/>
      <c r="AE73" s="7"/>
      <c r="AF73" s="7"/>
      <c r="AG73" s="7"/>
      <c r="AH73" s="7"/>
      <c r="AI73" s="7"/>
      <c r="AJ73" s="8"/>
      <c r="AK73" s="293"/>
    </row>
    <row r="74" ht="18.75" customHeight="1">
      <c r="A74" s="293"/>
      <c r="B74" s="293"/>
      <c r="C74" s="293"/>
      <c r="D74" s="293"/>
      <c r="E74" s="293"/>
      <c r="F74" s="293"/>
      <c r="G74" s="293"/>
      <c r="H74" s="293"/>
      <c r="I74" s="293"/>
      <c r="J74" s="293"/>
      <c r="K74" s="293"/>
      <c r="L74" s="293"/>
      <c r="M74" s="293"/>
      <c r="N74" s="293"/>
      <c r="O74" s="293"/>
      <c r="P74" s="293"/>
      <c r="Q74" s="293"/>
      <c r="R74" s="293"/>
      <c r="S74" s="293"/>
      <c r="T74" s="293"/>
      <c r="U74" s="293"/>
      <c r="V74" s="293"/>
      <c r="W74" s="293"/>
      <c r="X74" s="293"/>
      <c r="Y74" s="293"/>
      <c r="Z74" s="293"/>
      <c r="AA74" s="293"/>
      <c r="AB74" s="293"/>
      <c r="AC74" s="293"/>
      <c r="AD74" s="293"/>
      <c r="AE74" s="293"/>
      <c r="AF74" s="293"/>
      <c r="AG74" s="293"/>
      <c r="AH74" s="293"/>
      <c r="AI74" s="293"/>
      <c r="AJ74" s="293"/>
      <c r="AK74" s="293"/>
    </row>
    <row r="75" ht="18.75" customHeight="1">
      <c r="A75" s="293"/>
      <c r="B75" s="312" t="s">
        <v>366</v>
      </c>
      <c r="C75" s="313" t="s">
        <v>359</v>
      </c>
      <c r="D75" s="68"/>
      <c r="E75" s="68"/>
      <c r="F75" s="68"/>
      <c r="G75" s="68"/>
      <c r="H75" s="68"/>
      <c r="I75" s="44"/>
      <c r="J75" s="313" t="s">
        <v>360</v>
      </c>
      <c r="K75" s="44"/>
      <c r="L75" s="313" t="s">
        <v>361</v>
      </c>
      <c r="M75" s="44"/>
      <c r="N75" s="314" t="s">
        <v>360</v>
      </c>
      <c r="O75" s="314" t="s">
        <v>69</v>
      </c>
      <c r="P75" s="315" t="s">
        <v>70</v>
      </c>
      <c r="Q75" s="315" t="s">
        <v>71</v>
      </c>
      <c r="R75" s="315" t="s">
        <v>20</v>
      </c>
      <c r="S75" s="293"/>
      <c r="T75" s="312" t="s">
        <v>366</v>
      </c>
      <c r="U75" s="313" t="s">
        <v>359</v>
      </c>
      <c r="V75" s="68"/>
      <c r="W75" s="68"/>
      <c r="X75" s="68"/>
      <c r="Y75" s="68"/>
      <c r="Z75" s="68"/>
      <c r="AA75" s="44"/>
      <c r="AB75" s="313" t="s">
        <v>360</v>
      </c>
      <c r="AC75" s="44"/>
      <c r="AD75" s="313" t="s">
        <v>361</v>
      </c>
      <c r="AE75" s="44"/>
      <c r="AF75" s="314" t="s">
        <v>360</v>
      </c>
      <c r="AG75" s="314" t="s">
        <v>69</v>
      </c>
      <c r="AH75" s="315" t="s">
        <v>70</v>
      </c>
      <c r="AI75" s="315" t="s">
        <v>71</v>
      </c>
      <c r="AJ75" s="315" t="s">
        <v>20</v>
      </c>
      <c r="AK75" s="293"/>
    </row>
    <row r="76" ht="18.75" customHeight="1">
      <c r="A76" s="293"/>
      <c r="B76" s="89"/>
      <c r="C76" s="316"/>
      <c r="I76" s="5"/>
      <c r="J76" s="188" t="str">
        <f>iferror(vlookup(C76,'Food Database'!$C:$D,2,),"")</f>
        <v/>
      </c>
      <c r="K76" s="5"/>
      <c r="L76" s="188"/>
      <c r="M76" s="5"/>
      <c r="N76" s="317" t="str">
        <f>IFERROR(J76*L76&amp;" "&amp;VLOOKUP(C76,'Food Database'!$C$7:$E100,3,0) )</f>
        <v/>
      </c>
      <c r="O76" s="318">
        <f>(iferror(vlookup(C76,'Food Database'!$C:$F,4,),""))*L76</f>
        <v>0</v>
      </c>
      <c r="P76" s="319">
        <f>(iferror(vlookup(C76,'Food Database'!$C:$H,6,),""))*L76</f>
        <v>0</v>
      </c>
      <c r="Q76" s="319">
        <f>(iferror(vlookup(C76,'Food Database'!$C:$G,5,),""))*L76</f>
        <v>0</v>
      </c>
      <c r="R76" s="319">
        <f>(iferror(vlookup(C76,'Food Database'!$C:$I,7,),""))*L76</f>
        <v>0</v>
      </c>
      <c r="S76" s="293"/>
      <c r="T76" s="89"/>
      <c r="U76" s="316"/>
      <c r="AA76" s="5"/>
      <c r="AB76" s="188" t="str">
        <f>iferror(vlookup(U76,'Food Database'!$C:$D,2,),"")</f>
        <v/>
      </c>
      <c r="AC76" s="5"/>
      <c r="AD76" s="188"/>
      <c r="AE76" s="5"/>
      <c r="AF76" s="317" t="str">
        <f>IFERROR(AB76*AD76&amp;" "&amp;VLOOKUP(U76,'Food Database'!$C$7:$E100,3,0) )</f>
        <v/>
      </c>
      <c r="AG76" s="318">
        <f>(iferror(vlookup(U76,'Food Database'!$C:$F,4,),""))*AD76</f>
        <v>0</v>
      </c>
      <c r="AH76" s="319">
        <f>(iferror(vlookup(U76,'Food Database'!$C:$H,6,),""))*AD76</f>
        <v>0</v>
      </c>
      <c r="AI76" s="319">
        <f>(iferror(vlookup(U76,'Food Database'!$C:$G,5,),""))*AD76</f>
        <v>0</v>
      </c>
      <c r="AJ76" s="319">
        <f>(iferror(vlookup(U76,'Food Database'!$C:$I,7,),""))*AD76</f>
        <v>0</v>
      </c>
      <c r="AK76" s="293"/>
    </row>
    <row r="77" ht="18.75" customHeight="1">
      <c r="A77" s="293"/>
      <c r="B77" s="89"/>
      <c r="C77" s="316"/>
      <c r="I77" s="5"/>
      <c r="J77" s="188" t="str">
        <f>iferror(vlookup(C77,'Food Database'!$C:$D,2,),"")</f>
        <v/>
      </c>
      <c r="K77" s="5"/>
      <c r="L77" s="188"/>
      <c r="M77" s="5"/>
      <c r="N77" s="317" t="str">
        <f>IFERROR(J77*L77&amp;" "&amp;VLOOKUP($C77,'Food Database'!$C$7:$E100,3,0) )</f>
        <v/>
      </c>
      <c r="O77" s="318">
        <f>(iferror(vlookup(C77,'Food Database'!$C:$F,4,),""))*L77</f>
        <v>0</v>
      </c>
      <c r="P77" s="319">
        <f>(iferror(vlookup(C77,'Food Database'!$C:$H,6,),""))*L77</f>
        <v>0</v>
      </c>
      <c r="Q77" s="319">
        <f>(iferror(vlookup(C77,'Food Database'!$C:$G,5,),""))*L77</f>
        <v>0</v>
      </c>
      <c r="R77" s="319">
        <f>(iferror(vlookup(C77,'Food Database'!$C:$I,7,),""))*L77</f>
        <v>0</v>
      </c>
      <c r="S77" s="293"/>
      <c r="T77" s="89"/>
      <c r="U77" s="316"/>
      <c r="AA77" s="5"/>
      <c r="AB77" s="188" t="str">
        <f>iferror(vlookup(U77,'Food Database'!$C:$D,2,),"")</f>
        <v/>
      </c>
      <c r="AC77" s="5"/>
      <c r="AD77" s="188"/>
      <c r="AE77" s="5"/>
      <c r="AF77" s="317" t="str">
        <f>IFERROR($AB77*$AD77&amp;" "&amp;VLOOKUP(U77,'Food Database'!$C$7:$E100,3,0) )</f>
        <v/>
      </c>
      <c r="AG77" s="318">
        <f>(iferror(vlookup(U77,'Food Database'!$C:$F,4,),""))*AD77</f>
        <v>0</v>
      </c>
      <c r="AH77" s="319">
        <f>(iferror(vlookup(U77,'Food Database'!$C:$H,6,),""))*AD77</f>
        <v>0</v>
      </c>
      <c r="AI77" s="319">
        <f>(iferror(vlookup(U77,'Food Database'!$C:$G,5,),""))*AD77</f>
        <v>0</v>
      </c>
      <c r="AJ77" s="319">
        <f>(iferror(vlookup(U77,'Food Database'!$C:$I,7,),""))*AD77</f>
        <v>0</v>
      </c>
      <c r="AK77" s="293"/>
    </row>
    <row r="78" ht="18.75" customHeight="1">
      <c r="A78" s="293"/>
      <c r="B78" s="89"/>
      <c r="C78" s="316"/>
      <c r="I78" s="5"/>
      <c r="J78" s="188" t="str">
        <f>iferror(vlookup(C78,'Food Database'!$C:$D,2,),"")</f>
        <v/>
      </c>
      <c r="K78" s="5"/>
      <c r="L78" s="188"/>
      <c r="M78" s="5"/>
      <c r="N78" s="317" t="str">
        <f>IFERROR($J78*$L78&amp;" "&amp;VLOOKUP($C78,'Food Database'!$C$7:$E100,3,0) )</f>
        <v/>
      </c>
      <c r="O78" s="318">
        <f>(iferror(vlookup(C78,'Food Database'!$C:$F,4,),""))*L78</f>
        <v>0</v>
      </c>
      <c r="P78" s="319">
        <f>(iferror(vlookup(C78,'Food Database'!$C:$H,6,),""))*L78</f>
        <v>0</v>
      </c>
      <c r="Q78" s="319">
        <f>(iferror(vlookup(C78,'Food Database'!$C:$G,5,),""))*L78</f>
        <v>0</v>
      </c>
      <c r="R78" s="319">
        <f>(iferror(vlookup(C78,'Food Database'!$C:$I,7,),""))*L78</f>
        <v>0</v>
      </c>
      <c r="S78" s="293"/>
      <c r="T78" s="89"/>
      <c r="U78" s="316"/>
      <c r="AA78" s="5"/>
      <c r="AB78" s="188" t="str">
        <f>iferror(vlookup(U78,'Food Database'!$C:$D,2,),"")</f>
        <v/>
      </c>
      <c r="AC78" s="5"/>
      <c r="AD78" s="188"/>
      <c r="AE78" s="5"/>
      <c r="AF78" s="317" t="str">
        <f>IFERROR(AB78*AD78&amp;" "&amp;VLOOKUP(U78,'Food Database'!$C$7:$E100,3,0) )</f>
        <v/>
      </c>
      <c r="AG78" s="318">
        <f>(iferror(vlookup(U78,'Food Database'!$C:$F,4,),""))*AD78</f>
        <v>0</v>
      </c>
      <c r="AH78" s="319">
        <f>(iferror(vlookup(U78,'Food Database'!$C:$H,6,),""))*AD78</f>
        <v>0</v>
      </c>
      <c r="AI78" s="319">
        <f>(iferror(vlookup(U78,'Food Database'!$C:$G,5,),""))*AD78</f>
        <v>0</v>
      </c>
      <c r="AJ78" s="319">
        <f>(iferror(vlookup(U78,'Food Database'!$C:$I,7,),""))*AD78</f>
        <v>0</v>
      </c>
      <c r="AK78" s="293"/>
    </row>
    <row r="79" ht="18.75" customHeight="1">
      <c r="A79" s="293"/>
      <c r="B79" s="89"/>
      <c r="C79" s="316"/>
      <c r="I79" s="5"/>
      <c r="J79" s="188" t="str">
        <f>iferror(vlookup(C79,'Food Database'!$C:$D,2,),"")</f>
        <v/>
      </c>
      <c r="K79" s="5"/>
      <c r="L79" s="188"/>
      <c r="M79" s="5"/>
      <c r="N79" s="317" t="str">
        <f>IFERROR($J79*$L79&amp;" "&amp;VLOOKUP($C79,'Food Database'!$C$7:$E100,3,0) )</f>
        <v/>
      </c>
      <c r="O79" s="318">
        <f>(iferror(vlookup(C79,'Food Database'!$C:$F,4,),""))*L79</f>
        <v>0</v>
      </c>
      <c r="P79" s="319">
        <f>(iferror(vlookup(C79,'Food Database'!$C:$H,6,),""))*L79</f>
        <v>0</v>
      </c>
      <c r="Q79" s="319">
        <f>(iferror(vlookup(C79,'Food Database'!$C:$G,5,),""))*L79</f>
        <v>0</v>
      </c>
      <c r="R79" s="319">
        <f>(iferror(vlookup(C79,'Food Database'!$C:$I,7,),""))*L79</f>
        <v>0</v>
      </c>
      <c r="S79" s="293"/>
      <c r="T79" s="89"/>
      <c r="U79" s="316"/>
      <c r="AA79" s="5"/>
      <c r="AB79" s="188" t="str">
        <f>iferror(vlookup(U79,'Food Database'!$C:$D,2,),"")</f>
        <v/>
      </c>
      <c r="AC79" s="5"/>
      <c r="AD79" s="188"/>
      <c r="AE79" s="5"/>
      <c r="AF79" s="317" t="str">
        <f>IFERROR($AB79*$AD79&amp;" "&amp;VLOOKUP(U79,'Food Database'!$C$7:$E100,3,0) )</f>
        <v/>
      </c>
      <c r="AG79" s="318">
        <f>(iferror(vlookup(U79,'Food Database'!$C:$F,4,),""))*AD79</f>
        <v>0</v>
      </c>
      <c r="AH79" s="319">
        <f>(iferror(vlookup(U79,'Food Database'!$C:$H,6,),""))*AD79</f>
        <v>0</v>
      </c>
      <c r="AI79" s="319">
        <f>(iferror(vlookup(U79,'Food Database'!$C:$G,5,),""))*AD79</f>
        <v>0</v>
      </c>
      <c r="AJ79" s="319">
        <f>(iferror(vlookup(U79,'Food Database'!$C:$I,7,),""))*AD79</f>
        <v>0</v>
      </c>
      <c r="AK79" s="293"/>
    </row>
    <row r="80" ht="18.75" customHeight="1">
      <c r="A80" s="293"/>
      <c r="B80" s="89"/>
      <c r="C80" s="316"/>
      <c r="I80" s="5"/>
      <c r="J80" s="316" t="str">
        <f>iferror(vlookup(C80,'Food Database'!$C:$D,2,),"")</f>
        <v/>
      </c>
      <c r="K80" s="5"/>
      <c r="L80" s="316"/>
      <c r="M80" s="5"/>
      <c r="N80" s="320" t="str">
        <f>IFERROR($J80*$L80&amp;" "&amp;VLOOKUP($C80,'Food Database'!$C$7:$E100,3,0) )</f>
        <v/>
      </c>
      <c r="O80" s="318">
        <f>(iferror(vlookup(C80,'Food Database'!$C:$F,4,),""))*L80</f>
        <v>0</v>
      </c>
      <c r="P80" s="319">
        <f>(iferror(vlookup(C80,'Food Database'!$C:$H,6,),""))*L80</f>
        <v>0</v>
      </c>
      <c r="Q80" s="319">
        <f>(iferror(vlookup(C80,'Food Database'!$C:$G,5,),""))*L80</f>
        <v>0</v>
      </c>
      <c r="R80" s="319">
        <f>(iferror(vlookup(C80,'Food Database'!$C:$I,7,),""))*L80</f>
        <v>0</v>
      </c>
      <c r="S80" s="293"/>
      <c r="T80" s="89"/>
      <c r="U80" s="316"/>
      <c r="AA80" s="5"/>
      <c r="AB80" s="316" t="str">
        <f>iferror(vlookup(U80,'Food Database'!$C:$D,2,),"")</f>
        <v/>
      </c>
      <c r="AC80" s="5"/>
      <c r="AD80" s="316"/>
      <c r="AE80" s="5"/>
      <c r="AF80" s="320" t="str">
        <f>IFERROR($AB80*$AD80&amp;" "&amp;VLOOKUP(U80,'Food Database'!$C$7:$E100,3,0) )</f>
        <v/>
      </c>
      <c r="AG80" s="318">
        <f>(iferror(vlookup(U80,'Food Database'!$C:$F,4,),""))*AD80</f>
        <v>0</v>
      </c>
      <c r="AH80" s="319">
        <f>(iferror(vlookup(U80,'Food Database'!$C:$H,6,),""))*AD80</f>
        <v>0</v>
      </c>
      <c r="AI80" s="319">
        <f>(iferror(vlookup(U80,'Food Database'!$C:$G,5,),""))*AD80</f>
        <v>0</v>
      </c>
      <c r="AJ80" s="319">
        <f>(iferror(vlookup(U80,'Food Database'!$C:$I,7,),""))*AD80</f>
        <v>0</v>
      </c>
      <c r="AK80" s="293"/>
    </row>
    <row r="81" ht="18.75" customHeight="1">
      <c r="A81" s="293"/>
      <c r="B81" s="89"/>
      <c r="C81" s="316"/>
      <c r="I81" s="5"/>
      <c r="J81" s="321" t="str">
        <f>iferror(vlookup(C81,'Food Database'!$C:$D,2,),"")</f>
        <v/>
      </c>
      <c r="K81" s="5"/>
      <c r="L81" s="321"/>
      <c r="M81" s="5"/>
      <c r="N81" s="322" t="str">
        <f>IFERROR($J81*$L81&amp;" "&amp;VLOOKUP($C81,'Food Database'!$C$7:$E100,3,0) )</f>
        <v/>
      </c>
      <c r="O81" s="319">
        <f>(iferror(vlookup(C81,'Food Database'!$C:$F,4,),""))*L81</f>
        <v>0</v>
      </c>
      <c r="P81" s="319">
        <f>(iferror(vlookup(C81,'Food Database'!$C:$H,6,),""))*L81</f>
        <v>0</v>
      </c>
      <c r="Q81" s="319">
        <f>(iferror(vlookup(C81,'Food Database'!$C:$G,5,),""))*L81</f>
        <v>0</v>
      </c>
      <c r="R81" s="319">
        <f>(iferror(vlookup(C81,'Food Database'!$C:$I,7,),""))*L81</f>
        <v>0</v>
      </c>
      <c r="S81" s="293"/>
      <c r="T81" s="89"/>
      <c r="U81" s="316"/>
      <c r="AA81" s="5"/>
      <c r="AB81" s="321" t="str">
        <f>iferror(vlookup(U81,'Food Database'!$C:$D,2,),"")</f>
        <v/>
      </c>
      <c r="AC81" s="5"/>
      <c r="AD81" s="321"/>
      <c r="AE81" s="5"/>
      <c r="AF81" s="322" t="str">
        <f>IFERROR(AB81*AD81&amp;" "&amp;VLOOKUP(U81,'Food Database'!$C$7:$E100,3,0) )</f>
        <v/>
      </c>
      <c r="AG81" s="319">
        <f>(iferror(vlookup(U81,'Food Database'!$C:$F,4,),""))*AD81</f>
        <v>0</v>
      </c>
      <c r="AH81" s="319">
        <f>(iferror(vlookup(U81,'Food Database'!$C:$H,6,),""))*AD81</f>
        <v>0</v>
      </c>
      <c r="AI81" s="319">
        <f>(iferror(vlookup(U81,'Food Database'!$C:$G,5,),""))*AD81</f>
        <v>0</v>
      </c>
      <c r="AJ81" s="319">
        <f>(iferror(vlookup(U81,'Food Database'!$C:$I,7,),""))*AD81</f>
        <v>0</v>
      </c>
      <c r="AK81" s="293"/>
    </row>
    <row r="82" ht="18.75" customHeight="1">
      <c r="A82" s="293"/>
      <c r="B82" s="89"/>
      <c r="C82" s="316"/>
      <c r="I82" s="5"/>
      <c r="J82" s="188" t="str">
        <f>iferror(vlookup(C82,'Food Database'!$C:$D,2,),"")</f>
        <v/>
      </c>
      <c r="K82" s="5"/>
      <c r="L82" s="188"/>
      <c r="M82" s="5"/>
      <c r="N82" s="317" t="str">
        <f>IFERROR($J82*$L82&amp;" "&amp;VLOOKUP($C82,'Food Database'!$C$7:$E100,3,0) )</f>
        <v/>
      </c>
      <c r="O82" s="318">
        <f>(iferror(vlookup(C82,'Food Database'!$C:$F,4,),""))*L82</f>
        <v>0</v>
      </c>
      <c r="P82" s="319">
        <f>(iferror(vlookup(C82,'Food Database'!$C:$H,6,),""))*L82</f>
        <v>0</v>
      </c>
      <c r="Q82" s="319">
        <f>(iferror(vlookup(C82,'Food Database'!$C:$G,5,),""))*L82</f>
        <v>0</v>
      </c>
      <c r="R82" s="319">
        <f>(iferror(vlookup(C82,'Food Database'!$C:$I,7,),""))*L82</f>
        <v>0</v>
      </c>
      <c r="S82" s="293"/>
      <c r="T82" s="89"/>
      <c r="U82" s="316"/>
      <c r="AA82" s="5"/>
      <c r="AB82" s="321" t="str">
        <f>iferror(vlookup(U82,'Food Database'!$C:$D,2,),"")</f>
        <v/>
      </c>
      <c r="AC82" s="5"/>
      <c r="AD82" s="321"/>
      <c r="AE82" s="5"/>
      <c r="AF82" s="322" t="str">
        <f>IFERROR($AB82*$AD82&amp;" "&amp;VLOOKUP(U82,'Food Database'!$C$7:$E100,3,0) )</f>
        <v/>
      </c>
      <c r="AG82" s="319">
        <f>(iferror(vlookup(U82,'Food Database'!$C:$F,4,),""))*AD82</f>
        <v>0</v>
      </c>
      <c r="AH82" s="319">
        <f>(iferror(vlookup(U82,'Food Database'!$C:$H,6,),""))*AD82</f>
        <v>0</v>
      </c>
      <c r="AI82" s="319">
        <f>(iferror(vlookup(U82,'Food Database'!$C:$G,5,),""))*AD82</f>
        <v>0</v>
      </c>
      <c r="AJ82" s="319">
        <f>(iferror(vlookup(U82,'Food Database'!$C:$I,7,),""))*AD82</f>
        <v>0</v>
      </c>
      <c r="AK82" s="293"/>
    </row>
    <row r="83" ht="18.75" customHeight="1">
      <c r="A83" s="293"/>
      <c r="B83" s="89"/>
      <c r="C83" s="323"/>
      <c r="D83" s="7"/>
      <c r="E83" s="7"/>
      <c r="F83" s="7"/>
      <c r="G83" s="7"/>
      <c r="H83" s="7"/>
      <c r="I83" s="8"/>
      <c r="J83" s="323" t="str">
        <f>iferror(vlookup(C83,'Food Database'!$C:$D,2,),"")</f>
        <v/>
      </c>
      <c r="K83" s="8"/>
      <c r="L83" s="323"/>
      <c r="M83" s="8"/>
      <c r="N83" s="324" t="str">
        <f>IFERROR($J83*$L83&amp;" "&amp;VLOOKUP($C83,'Food Database'!$C$7:$E100,3,0) )</f>
        <v/>
      </c>
      <c r="O83" s="325">
        <f>(iferror(vlookup(C83,'Food Database'!$C:$F,4,),""))*L83</f>
        <v>0</v>
      </c>
      <c r="P83" s="326">
        <f>(iferror(vlookup(C83,'Food Database'!$C:$H,6,),""))*L83</f>
        <v>0</v>
      </c>
      <c r="Q83" s="326">
        <f>(iferror(vlookup(C83,'Food Database'!$C:$G,5,),""))*L83</f>
        <v>0</v>
      </c>
      <c r="R83" s="326">
        <f>(iferror(vlookup(C83,'Food Database'!$C:$I,7,),""))*L83</f>
        <v>0</v>
      </c>
      <c r="S83" s="293"/>
      <c r="T83" s="89"/>
      <c r="U83" s="323"/>
      <c r="V83" s="7"/>
      <c r="W83" s="7"/>
      <c r="X83" s="7"/>
      <c r="Y83" s="7"/>
      <c r="Z83" s="7"/>
      <c r="AA83" s="8"/>
      <c r="AB83" s="327" t="str">
        <f>iferror(vlookup(U83,'Food Database'!$C:$D,2,),"")</f>
        <v/>
      </c>
      <c r="AC83" s="8"/>
      <c r="AD83" s="327"/>
      <c r="AE83" s="8"/>
      <c r="AF83" s="328" t="str">
        <f>IFERROR($AB83*$AD83&amp;" "&amp;VLOOKUP(U83,'Food Database'!$C$7:$E100,3,0) )</f>
        <v/>
      </c>
      <c r="AG83" s="326">
        <f>(iferror(vlookup(U83,'Food Database'!$C:$F,4,),""))*AD83</f>
        <v>0</v>
      </c>
      <c r="AH83" s="326">
        <f>(iferror(vlookup(U83,'Food Database'!$C:$H,6,),""))*AD83</f>
        <v>0</v>
      </c>
      <c r="AI83" s="326">
        <f>(iferror(vlookup(U83,'Food Database'!$C:$G,5,),""))*AD83</f>
        <v>0</v>
      </c>
      <c r="AJ83" s="326">
        <f>(iferror(vlookup(U83,'Food Database'!$C:$I,7,),""))*AD83</f>
        <v>0</v>
      </c>
      <c r="AK83" s="293"/>
    </row>
    <row r="84" ht="18.75" customHeight="1">
      <c r="A84" s="293"/>
      <c r="B84" s="34"/>
      <c r="C84" s="329"/>
      <c r="D84" s="329"/>
      <c r="E84" s="329"/>
      <c r="F84" s="329"/>
      <c r="G84" s="329"/>
      <c r="H84" s="329"/>
      <c r="I84" s="329" t="s">
        <v>183</v>
      </c>
      <c r="J84" s="7"/>
      <c r="K84" s="7"/>
      <c r="L84" s="7"/>
      <c r="M84" s="7"/>
      <c r="N84" s="8"/>
      <c r="O84" s="330">
        <f t="shared" ref="O84:R84" si="9">sum(O76:O83)</f>
        <v>0</v>
      </c>
      <c r="P84" s="330">
        <f t="shared" si="9"/>
        <v>0</v>
      </c>
      <c r="Q84" s="330">
        <f t="shared" si="9"/>
        <v>0</v>
      </c>
      <c r="R84" s="325">
        <f t="shared" si="9"/>
        <v>0</v>
      </c>
      <c r="S84" s="293"/>
      <c r="T84" s="34"/>
      <c r="U84" s="329"/>
      <c r="V84" s="329"/>
      <c r="W84" s="329"/>
      <c r="X84" s="329"/>
      <c r="Y84" s="329"/>
      <c r="Z84" s="329"/>
      <c r="AA84" s="329" t="s">
        <v>183</v>
      </c>
      <c r="AB84" s="7"/>
      <c r="AC84" s="7"/>
      <c r="AD84" s="7"/>
      <c r="AE84" s="7"/>
      <c r="AF84" s="8"/>
      <c r="AG84" s="330">
        <f t="shared" ref="AG84:AJ84" si="10">sum(AG76:AG83)</f>
        <v>0</v>
      </c>
      <c r="AH84" s="330">
        <f t="shared" si="10"/>
        <v>0</v>
      </c>
      <c r="AI84" s="330">
        <f t="shared" si="10"/>
        <v>0</v>
      </c>
      <c r="AJ84" s="325">
        <f t="shared" si="10"/>
        <v>0</v>
      </c>
      <c r="AK84" s="293"/>
    </row>
    <row r="85" ht="18.75" customHeight="1">
      <c r="A85" s="293"/>
      <c r="B85" s="331" t="s">
        <v>362</v>
      </c>
      <c r="C85" s="2"/>
      <c r="D85" s="2"/>
      <c r="E85" s="2"/>
      <c r="F85" s="3"/>
      <c r="G85" s="332"/>
      <c r="H85" s="2"/>
      <c r="I85" s="2"/>
      <c r="J85" s="2"/>
      <c r="K85" s="2"/>
      <c r="L85" s="2"/>
      <c r="M85" s="2"/>
      <c r="N85" s="2"/>
      <c r="O85" s="2"/>
      <c r="P85" s="2"/>
      <c r="Q85" s="2"/>
      <c r="R85" s="3"/>
      <c r="S85" s="293"/>
      <c r="T85" s="331" t="s">
        <v>362</v>
      </c>
      <c r="U85" s="2"/>
      <c r="V85" s="2"/>
      <c r="W85" s="2"/>
      <c r="X85" s="3"/>
      <c r="Y85" s="332"/>
      <c r="Z85" s="2"/>
      <c r="AA85" s="2"/>
      <c r="AB85" s="2"/>
      <c r="AC85" s="2"/>
      <c r="AD85" s="2"/>
      <c r="AE85" s="2"/>
      <c r="AF85" s="2"/>
      <c r="AG85" s="2"/>
      <c r="AH85" s="2"/>
      <c r="AI85" s="2"/>
      <c r="AJ85" s="3"/>
      <c r="AK85" s="293"/>
    </row>
    <row r="86" ht="18.75" customHeight="1">
      <c r="A86" s="293"/>
      <c r="B86" s="6"/>
      <c r="C86" s="7"/>
      <c r="D86" s="7"/>
      <c r="E86" s="7"/>
      <c r="F86" s="8"/>
      <c r="G86" s="6"/>
      <c r="H86" s="7"/>
      <c r="I86" s="7"/>
      <c r="J86" s="7"/>
      <c r="K86" s="7"/>
      <c r="L86" s="7"/>
      <c r="M86" s="7"/>
      <c r="N86" s="7"/>
      <c r="O86" s="7"/>
      <c r="P86" s="7"/>
      <c r="Q86" s="7"/>
      <c r="R86" s="8"/>
      <c r="S86" s="293"/>
      <c r="T86" s="6"/>
      <c r="U86" s="7"/>
      <c r="V86" s="7"/>
      <c r="W86" s="7"/>
      <c r="X86" s="8"/>
      <c r="Y86" s="6"/>
      <c r="Z86" s="7"/>
      <c r="AA86" s="7"/>
      <c r="AB86" s="7"/>
      <c r="AC86" s="7"/>
      <c r="AD86" s="7"/>
      <c r="AE86" s="7"/>
      <c r="AF86" s="7"/>
      <c r="AG86" s="7"/>
      <c r="AH86" s="7"/>
      <c r="AI86" s="7"/>
      <c r="AJ86" s="8"/>
      <c r="AK86" s="293"/>
    </row>
    <row r="87" ht="18.75" customHeight="1">
      <c r="A87" s="293"/>
      <c r="B87" s="293"/>
      <c r="C87" s="293"/>
      <c r="D87" s="293"/>
      <c r="E87" s="293"/>
      <c r="F87" s="293"/>
      <c r="G87" s="293"/>
      <c r="H87" s="293"/>
      <c r="I87" s="293"/>
      <c r="J87" s="293"/>
      <c r="K87" s="293"/>
      <c r="L87" s="293"/>
      <c r="M87" s="293"/>
      <c r="N87" s="293"/>
      <c r="O87" s="293"/>
      <c r="P87" s="293"/>
      <c r="Q87" s="293"/>
      <c r="R87" s="293"/>
      <c r="S87" s="293"/>
      <c r="T87" s="293"/>
      <c r="U87" s="293"/>
      <c r="V87" s="293"/>
      <c r="W87" s="293"/>
      <c r="X87" s="293"/>
      <c r="Y87" s="293"/>
      <c r="Z87" s="293"/>
      <c r="AA87" s="293"/>
      <c r="AB87" s="293"/>
      <c r="AC87" s="293"/>
      <c r="AD87" s="293"/>
      <c r="AE87" s="293"/>
      <c r="AF87" s="293"/>
      <c r="AG87" s="293"/>
      <c r="AH87" s="293"/>
      <c r="AI87" s="293"/>
      <c r="AJ87" s="293"/>
      <c r="AK87" s="293"/>
    </row>
    <row r="88" ht="18.75" customHeight="1">
      <c r="A88" s="293"/>
      <c r="B88" s="312" t="s">
        <v>367</v>
      </c>
      <c r="C88" s="313" t="s">
        <v>359</v>
      </c>
      <c r="D88" s="68"/>
      <c r="E88" s="68"/>
      <c r="F88" s="68"/>
      <c r="G88" s="68"/>
      <c r="H88" s="68"/>
      <c r="I88" s="44"/>
      <c r="J88" s="313" t="s">
        <v>360</v>
      </c>
      <c r="K88" s="44"/>
      <c r="L88" s="313" t="s">
        <v>361</v>
      </c>
      <c r="M88" s="44"/>
      <c r="N88" s="314" t="s">
        <v>360</v>
      </c>
      <c r="O88" s="314" t="s">
        <v>69</v>
      </c>
      <c r="P88" s="315" t="s">
        <v>70</v>
      </c>
      <c r="Q88" s="315" t="s">
        <v>71</v>
      </c>
      <c r="R88" s="315" t="s">
        <v>20</v>
      </c>
      <c r="S88" s="293"/>
      <c r="T88" s="312" t="s">
        <v>367</v>
      </c>
      <c r="U88" s="313" t="s">
        <v>359</v>
      </c>
      <c r="V88" s="68"/>
      <c r="W88" s="68"/>
      <c r="X88" s="68"/>
      <c r="Y88" s="68"/>
      <c r="Z88" s="68"/>
      <c r="AA88" s="44"/>
      <c r="AB88" s="313" t="s">
        <v>360</v>
      </c>
      <c r="AC88" s="44"/>
      <c r="AD88" s="313" t="s">
        <v>361</v>
      </c>
      <c r="AE88" s="44"/>
      <c r="AF88" s="314" t="s">
        <v>360</v>
      </c>
      <c r="AG88" s="314" t="s">
        <v>69</v>
      </c>
      <c r="AH88" s="315" t="s">
        <v>70</v>
      </c>
      <c r="AI88" s="315" t="s">
        <v>71</v>
      </c>
      <c r="AJ88" s="315" t="s">
        <v>20</v>
      </c>
      <c r="AK88" s="293"/>
    </row>
    <row r="89" ht="18.75" customHeight="1">
      <c r="A89" s="293"/>
      <c r="B89" s="89"/>
      <c r="C89" s="316"/>
      <c r="I89" s="5"/>
      <c r="J89" s="188" t="str">
        <f>iferror(vlookup(C89,'Food Database'!$C:$D,2,),"")</f>
        <v/>
      </c>
      <c r="K89" s="5"/>
      <c r="L89" s="188"/>
      <c r="M89" s="5"/>
      <c r="N89" s="317" t="str">
        <f>IFERROR(J89*L89&amp;" "&amp;VLOOKUP(C89,'Food Database'!$C$7:$E100,3,0) )</f>
        <v/>
      </c>
      <c r="O89" s="318">
        <f>(iferror(vlookup(C89,'Food Database'!$C:$F,4,),""))*L89</f>
        <v>0</v>
      </c>
      <c r="P89" s="319">
        <f>(iferror(vlookup(C89,'Food Database'!$C:$H,6,),""))*L89</f>
        <v>0</v>
      </c>
      <c r="Q89" s="319">
        <f>(iferror(vlookup(C89,'Food Database'!$C:$G,5,),""))*L89</f>
        <v>0</v>
      </c>
      <c r="R89" s="319">
        <f>(iferror(vlookup(C89,'Food Database'!$C:$I,7,),""))*L89</f>
        <v>0</v>
      </c>
      <c r="S89" s="293"/>
      <c r="T89" s="89"/>
      <c r="U89" s="316"/>
      <c r="AA89" s="5"/>
      <c r="AB89" s="188" t="str">
        <f>iferror(vlookup(U89,'Food Database'!$C:$D,2,),"")</f>
        <v/>
      </c>
      <c r="AC89" s="5"/>
      <c r="AD89" s="188"/>
      <c r="AE89" s="5"/>
      <c r="AF89" s="317" t="str">
        <f>IFERROR(AB89*AD89&amp;" "&amp;VLOOKUP(U89,'Food Database'!$C$7:$E100,3,0) )</f>
        <v/>
      </c>
      <c r="AG89" s="318">
        <f>(iferror(vlookup(U89,'Food Database'!$C:$F,4,),""))*AD89</f>
        <v>0</v>
      </c>
      <c r="AH89" s="319">
        <f>(iferror(vlookup(U89,'Food Database'!$C:$H,6,),""))*AD89</f>
        <v>0</v>
      </c>
      <c r="AI89" s="319">
        <f>(iferror(vlookup(U89,'Food Database'!$C:$G,5,),""))*AD89</f>
        <v>0</v>
      </c>
      <c r="AJ89" s="319">
        <f>(iferror(vlookup(U89,'Food Database'!$C:$I,7,),""))*AD89</f>
        <v>0</v>
      </c>
      <c r="AK89" s="293"/>
    </row>
    <row r="90" ht="18.75" customHeight="1">
      <c r="A90" s="293"/>
      <c r="B90" s="89"/>
      <c r="C90" s="316"/>
      <c r="I90" s="5"/>
      <c r="J90" s="188" t="str">
        <f>iferror(vlookup(C90,'Food Database'!$C:$D,2,),"")</f>
        <v/>
      </c>
      <c r="K90" s="5"/>
      <c r="L90" s="188"/>
      <c r="M90" s="5"/>
      <c r="N90" s="317" t="str">
        <f>IFERROR(J90*L90&amp;" "&amp;VLOOKUP($C90,'Food Database'!$C$7:$E100,3,0) )</f>
        <v/>
      </c>
      <c r="O90" s="318">
        <f>(iferror(vlookup(C90,'Food Database'!$C:$F,4,),""))*L90</f>
        <v>0</v>
      </c>
      <c r="P90" s="319">
        <f>(iferror(vlookup(C90,'Food Database'!$C:$H,6,),""))*L90</f>
        <v>0</v>
      </c>
      <c r="Q90" s="319">
        <f>(iferror(vlookup(C90,'Food Database'!$C:$G,5,),""))*L90</f>
        <v>0</v>
      </c>
      <c r="R90" s="319">
        <f>(iferror(vlookup(C90,'Food Database'!$C:$I,7,),""))*L90</f>
        <v>0</v>
      </c>
      <c r="S90" s="293"/>
      <c r="T90" s="89"/>
      <c r="U90" s="316"/>
      <c r="AA90" s="5"/>
      <c r="AB90" s="188" t="str">
        <f>iferror(vlookup(U90,'Food Database'!$C:$D,2,),"")</f>
        <v/>
      </c>
      <c r="AC90" s="5"/>
      <c r="AD90" s="188"/>
      <c r="AE90" s="5"/>
      <c r="AF90" s="317" t="str">
        <f>IFERROR($AB90*$AD90&amp;" "&amp;VLOOKUP(U90,'Food Database'!$C$7:$E100,3,0) )</f>
        <v/>
      </c>
      <c r="AG90" s="318">
        <f>(iferror(vlookup(U90,'Food Database'!$C:$F,4,),""))*AD90</f>
        <v>0</v>
      </c>
      <c r="AH90" s="319">
        <f>(iferror(vlookup(U90,'Food Database'!$C:$H,6,),""))*AD90</f>
        <v>0</v>
      </c>
      <c r="AI90" s="319">
        <f>(iferror(vlookup(U90,'Food Database'!$C:$G,5,),""))*AD90</f>
        <v>0</v>
      </c>
      <c r="AJ90" s="319">
        <f>(iferror(vlookup(U90,'Food Database'!$C:$I,7,),""))*AD90</f>
        <v>0</v>
      </c>
      <c r="AK90" s="293"/>
    </row>
    <row r="91" ht="18.75" customHeight="1">
      <c r="A91" s="293"/>
      <c r="B91" s="89"/>
      <c r="C91" s="316"/>
      <c r="I91" s="5"/>
      <c r="J91" s="188" t="str">
        <f>iferror(vlookup(C91,'Food Database'!$C:$D,2,),"")</f>
        <v/>
      </c>
      <c r="K91" s="5"/>
      <c r="L91" s="188"/>
      <c r="M91" s="5"/>
      <c r="N91" s="317" t="str">
        <f>IFERROR($J91*$L91&amp;" "&amp;VLOOKUP($C91,'Food Database'!$C$7:$E100,3,0) )</f>
        <v/>
      </c>
      <c r="O91" s="318">
        <f>(iferror(vlookup(C91,'Food Database'!$C:$F,4,),""))*L91</f>
        <v>0</v>
      </c>
      <c r="P91" s="319">
        <f>(iferror(vlookup(C91,'Food Database'!$C:$H,6,),""))*L91</f>
        <v>0</v>
      </c>
      <c r="Q91" s="319">
        <f>(iferror(vlookup(C91,'Food Database'!$C:$G,5,),""))*L91</f>
        <v>0</v>
      </c>
      <c r="R91" s="319">
        <f>(iferror(vlookup(C91,'Food Database'!$C:$I,7,),""))*L91</f>
        <v>0</v>
      </c>
      <c r="S91" s="293"/>
      <c r="T91" s="89"/>
      <c r="U91" s="316"/>
      <c r="AA91" s="5"/>
      <c r="AB91" s="188" t="str">
        <f>iferror(vlookup(U91,'Food Database'!$C:$D,2,),"")</f>
        <v/>
      </c>
      <c r="AC91" s="5"/>
      <c r="AD91" s="188"/>
      <c r="AE91" s="5"/>
      <c r="AF91" s="317" t="str">
        <f>IFERROR(AB91*AD91&amp;" "&amp;VLOOKUP(U91,'Food Database'!$C$7:$E100,3,0) )</f>
        <v/>
      </c>
      <c r="AG91" s="318">
        <f>(iferror(vlookup(U91,'Food Database'!$C:$F,4,),""))*AD91</f>
        <v>0</v>
      </c>
      <c r="AH91" s="319">
        <f>(iferror(vlookup(U91,'Food Database'!$C:$H,6,),""))*AD91</f>
        <v>0</v>
      </c>
      <c r="AI91" s="319">
        <f>(iferror(vlookup(U91,'Food Database'!$C:$G,5,),""))*AD91</f>
        <v>0</v>
      </c>
      <c r="AJ91" s="319">
        <f>(iferror(vlookup(U91,'Food Database'!$C:$I,7,),""))*AD91</f>
        <v>0</v>
      </c>
      <c r="AK91" s="293"/>
    </row>
    <row r="92" ht="18.75" customHeight="1">
      <c r="A92" s="293"/>
      <c r="B92" s="89"/>
      <c r="C92" s="316"/>
      <c r="I92" s="5"/>
      <c r="J92" s="188" t="str">
        <f>iferror(vlookup(C92,'Food Database'!$C:$D,2,),"")</f>
        <v/>
      </c>
      <c r="K92" s="5"/>
      <c r="L92" s="188"/>
      <c r="M92" s="5"/>
      <c r="N92" s="317" t="str">
        <f>IFERROR($J92*$L92&amp;" "&amp;VLOOKUP($C92,'Food Database'!$C$7:$E100,3,0) )</f>
        <v/>
      </c>
      <c r="O92" s="318">
        <f>(iferror(vlookup(C92,'Food Database'!$C:$F,4,),""))*L92</f>
        <v>0</v>
      </c>
      <c r="P92" s="319">
        <f>(iferror(vlookup(C92,'Food Database'!$C:$H,6,),""))*L92</f>
        <v>0</v>
      </c>
      <c r="Q92" s="319">
        <f>(iferror(vlookup(C92,'Food Database'!$C:$G,5,),""))*L92</f>
        <v>0</v>
      </c>
      <c r="R92" s="319">
        <f>(iferror(vlookup(C92,'Food Database'!$C:$I,7,),""))*L92</f>
        <v>0</v>
      </c>
      <c r="S92" s="293"/>
      <c r="T92" s="89"/>
      <c r="U92" s="316"/>
      <c r="AA92" s="5"/>
      <c r="AB92" s="188" t="str">
        <f>iferror(vlookup(U92,'Food Database'!$C:$D,2,),"")</f>
        <v/>
      </c>
      <c r="AC92" s="5"/>
      <c r="AD92" s="188"/>
      <c r="AE92" s="5"/>
      <c r="AF92" s="317" t="str">
        <f>IFERROR($AB92*$AD92&amp;" "&amp;VLOOKUP(U92,'Food Database'!$C$7:$E100,3,0) )</f>
        <v/>
      </c>
      <c r="AG92" s="318">
        <f>(iferror(vlookup(U92,'Food Database'!$C:$F,4,),""))*AD92</f>
        <v>0</v>
      </c>
      <c r="AH92" s="319">
        <f>(iferror(vlookup(U92,'Food Database'!$C:$H,6,),""))*AD92</f>
        <v>0</v>
      </c>
      <c r="AI92" s="319">
        <f>(iferror(vlookup(U92,'Food Database'!$C:$G,5,),""))*AD92</f>
        <v>0</v>
      </c>
      <c r="AJ92" s="319">
        <f>(iferror(vlookup(U92,'Food Database'!$C:$I,7,),""))*AD92</f>
        <v>0</v>
      </c>
      <c r="AK92" s="293"/>
    </row>
    <row r="93" ht="18.75" customHeight="1">
      <c r="A93" s="293"/>
      <c r="B93" s="89"/>
      <c r="C93" s="316"/>
      <c r="I93" s="5"/>
      <c r="J93" s="316" t="str">
        <f>iferror(vlookup(C93,'Food Database'!$C:$D,2,),"")</f>
        <v/>
      </c>
      <c r="K93" s="5"/>
      <c r="L93" s="316"/>
      <c r="M93" s="5"/>
      <c r="N93" s="320" t="str">
        <f>IFERROR($J93*$L93&amp;" "&amp;VLOOKUP($C93,'Food Database'!$C$7:$E100,3,0) )</f>
        <v/>
      </c>
      <c r="O93" s="318">
        <f>(iferror(vlookup(C93,'Food Database'!$C:$F,4,),""))*L93</f>
        <v>0</v>
      </c>
      <c r="P93" s="319">
        <f>(iferror(vlookup(C93,'Food Database'!$C:$H,6,),""))*L93</f>
        <v>0</v>
      </c>
      <c r="Q93" s="319">
        <f>(iferror(vlookup(C93,'Food Database'!$C:$G,5,),""))*L93</f>
        <v>0</v>
      </c>
      <c r="R93" s="319">
        <f>(iferror(vlookup(C93,'Food Database'!$C:$I,7,),""))*L93</f>
        <v>0</v>
      </c>
      <c r="S93" s="293"/>
      <c r="T93" s="89"/>
      <c r="U93" s="316"/>
      <c r="AA93" s="5"/>
      <c r="AB93" s="316" t="str">
        <f>iferror(vlookup(U93,'Food Database'!$C:$D,2,),"")</f>
        <v/>
      </c>
      <c r="AC93" s="5"/>
      <c r="AD93" s="316"/>
      <c r="AE93" s="5"/>
      <c r="AF93" s="320" t="str">
        <f>IFERROR($AB93*$AD93&amp;" "&amp;VLOOKUP(U93,'Food Database'!$C$7:$E100,3,0) )</f>
        <v/>
      </c>
      <c r="AG93" s="318">
        <f>(iferror(vlookup(U93,'Food Database'!$C:$F,4,),""))*AD93</f>
        <v>0</v>
      </c>
      <c r="AH93" s="319">
        <f>(iferror(vlookup(U93,'Food Database'!$C:$H,6,),""))*AD93</f>
        <v>0</v>
      </c>
      <c r="AI93" s="319">
        <f>(iferror(vlookup(U93,'Food Database'!$C:$G,5,),""))*AD93</f>
        <v>0</v>
      </c>
      <c r="AJ93" s="319">
        <f>(iferror(vlookup(U93,'Food Database'!$C:$I,7,),""))*AD93</f>
        <v>0</v>
      </c>
      <c r="AK93" s="293"/>
    </row>
    <row r="94" ht="18.75" customHeight="1">
      <c r="A94" s="293"/>
      <c r="B94" s="89"/>
      <c r="C94" s="316"/>
      <c r="I94" s="5"/>
      <c r="J94" s="321" t="str">
        <f>iferror(vlookup(C94,'Food Database'!$C:$D,2,),"")</f>
        <v/>
      </c>
      <c r="K94" s="5"/>
      <c r="L94" s="321"/>
      <c r="M94" s="5"/>
      <c r="N94" s="322" t="str">
        <f>IFERROR($J94*$L94&amp;" "&amp;VLOOKUP($C94,'Food Database'!$C$7:$E100,3,0) )</f>
        <v/>
      </c>
      <c r="O94" s="319">
        <f>(iferror(vlookup(C94,'Food Database'!$C:$F,4,),""))*L94</f>
        <v>0</v>
      </c>
      <c r="P94" s="319">
        <f>(iferror(vlookup(C94,'Food Database'!$C:$H,6,),""))*L94</f>
        <v>0</v>
      </c>
      <c r="Q94" s="319">
        <f>(iferror(vlookup(C94,'Food Database'!$C:$G,5,),""))*L94</f>
        <v>0</v>
      </c>
      <c r="R94" s="319">
        <f>(iferror(vlookup(C94,'Food Database'!$C:$I,7,),""))*L94</f>
        <v>0</v>
      </c>
      <c r="S94" s="293"/>
      <c r="T94" s="89"/>
      <c r="U94" s="316"/>
      <c r="AA94" s="5"/>
      <c r="AB94" s="321" t="str">
        <f>iferror(vlookup(U94,'Food Database'!$C:$D,2,),"")</f>
        <v/>
      </c>
      <c r="AC94" s="5"/>
      <c r="AD94" s="321"/>
      <c r="AE94" s="5"/>
      <c r="AF94" s="322" t="str">
        <f>IFERROR(AB94*AD94&amp;" "&amp;VLOOKUP(U94,'Food Database'!$C$7:$E100,3,0) )</f>
        <v/>
      </c>
      <c r="AG94" s="319">
        <f>(iferror(vlookup(U94,'Food Database'!$C:$F,4,),""))*AD94</f>
        <v>0</v>
      </c>
      <c r="AH94" s="319">
        <f>(iferror(vlookup(U94,'Food Database'!$C:$H,6,),""))*AD94</f>
        <v>0</v>
      </c>
      <c r="AI94" s="319">
        <f>(iferror(vlookup(U94,'Food Database'!$C:$G,5,),""))*AD94</f>
        <v>0</v>
      </c>
      <c r="AJ94" s="319">
        <f>(iferror(vlookup(U94,'Food Database'!$C:$I,7,),""))*AD94</f>
        <v>0</v>
      </c>
      <c r="AK94" s="293"/>
    </row>
    <row r="95" ht="18.75" customHeight="1">
      <c r="A95" s="293"/>
      <c r="B95" s="89"/>
      <c r="C95" s="316"/>
      <c r="I95" s="5"/>
      <c r="J95" s="188" t="str">
        <f>iferror(vlookup(C95,'Food Database'!$C:$D,2,),"")</f>
        <v/>
      </c>
      <c r="K95" s="5"/>
      <c r="L95" s="188"/>
      <c r="M95" s="5"/>
      <c r="N95" s="317" t="str">
        <f>IFERROR($J95*$L95&amp;" "&amp;VLOOKUP($C95,'Food Database'!$C$7:$E100,3,0) )</f>
        <v/>
      </c>
      <c r="O95" s="318">
        <f>(iferror(vlookup(C95,'Food Database'!$C:$F,4,),""))*L95</f>
        <v>0</v>
      </c>
      <c r="P95" s="319">
        <f>(iferror(vlookup(C95,'Food Database'!$C:$H,6,),""))*L95</f>
        <v>0</v>
      </c>
      <c r="Q95" s="319">
        <f>(iferror(vlookup(C95,'Food Database'!$C:$G,5,),""))*L95</f>
        <v>0</v>
      </c>
      <c r="R95" s="319">
        <f>(iferror(vlookup(C95,'Food Database'!$C:$I,7,),""))*L95</f>
        <v>0</v>
      </c>
      <c r="S95" s="293"/>
      <c r="T95" s="89"/>
      <c r="U95" s="316"/>
      <c r="AA95" s="5"/>
      <c r="AB95" s="321" t="str">
        <f>iferror(vlookup(U95,'Food Database'!$C:$D,2,),"")</f>
        <v/>
      </c>
      <c r="AC95" s="5"/>
      <c r="AD95" s="321"/>
      <c r="AE95" s="5"/>
      <c r="AF95" s="322" t="str">
        <f>IFERROR($AB95*$AD95&amp;" "&amp;VLOOKUP(U95,'Food Database'!$C$7:$E100,3,0) )</f>
        <v/>
      </c>
      <c r="AG95" s="319">
        <f>(iferror(vlookup(U95,'Food Database'!$C:$F,4,),""))*AD95</f>
        <v>0</v>
      </c>
      <c r="AH95" s="319">
        <f>(iferror(vlookup(U95,'Food Database'!$C:$H,6,),""))*AD95</f>
        <v>0</v>
      </c>
      <c r="AI95" s="319">
        <f>(iferror(vlookup(U95,'Food Database'!$C:$G,5,),""))*AD95</f>
        <v>0</v>
      </c>
      <c r="AJ95" s="319">
        <f>(iferror(vlookup(U95,'Food Database'!$C:$I,7,),""))*AD95</f>
        <v>0</v>
      </c>
      <c r="AK95" s="293"/>
    </row>
    <row r="96" ht="18.75" customHeight="1">
      <c r="A96" s="293"/>
      <c r="B96" s="89"/>
      <c r="C96" s="323"/>
      <c r="D96" s="7"/>
      <c r="E96" s="7"/>
      <c r="F96" s="7"/>
      <c r="G96" s="7"/>
      <c r="H96" s="7"/>
      <c r="I96" s="8"/>
      <c r="J96" s="323" t="str">
        <f>iferror(vlookup(C96,'Food Database'!$C:$D,2,),"")</f>
        <v/>
      </c>
      <c r="K96" s="8"/>
      <c r="L96" s="323"/>
      <c r="M96" s="8"/>
      <c r="N96" s="324" t="str">
        <f>IFERROR($J96*$L96&amp;" "&amp;VLOOKUP($C96,'Food Database'!$C$7:$E100,3,0) )</f>
        <v/>
      </c>
      <c r="O96" s="325">
        <f>(iferror(vlookup(C96,'Food Database'!$C:$F,4,),""))*L96</f>
        <v>0</v>
      </c>
      <c r="P96" s="326">
        <f>(iferror(vlookup(C96,'Food Database'!$C:$H,6,),""))*L96</f>
        <v>0</v>
      </c>
      <c r="Q96" s="326">
        <f>(iferror(vlookup(C96,'Food Database'!$C:$G,5,),""))*L96</f>
        <v>0</v>
      </c>
      <c r="R96" s="326">
        <f>(iferror(vlookup(C96,'Food Database'!$C:$I,7,),""))*L96</f>
        <v>0</v>
      </c>
      <c r="S96" s="293"/>
      <c r="T96" s="89"/>
      <c r="U96" s="323"/>
      <c r="V96" s="7"/>
      <c r="W96" s="7"/>
      <c r="X96" s="7"/>
      <c r="Y96" s="7"/>
      <c r="Z96" s="7"/>
      <c r="AA96" s="8"/>
      <c r="AB96" s="327" t="str">
        <f>iferror(vlookup(U96,'Food Database'!$C:$D,2,),"")</f>
        <v/>
      </c>
      <c r="AC96" s="8"/>
      <c r="AD96" s="327"/>
      <c r="AE96" s="8"/>
      <c r="AF96" s="328" t="str">
        <f>IFERROR($AB96*$AD96&amp;" "&amp;VLOOKUP(U96,'Food Database'!$C$7:$E100,3,0) )</f>
        <v/>
      </c>
      <c r="AG96" s="326">
        <f>(iferror(vlookup(U96,'Food Database'!$C:$F,4,),""))*AD96</f>
        <v>0</v>
      </c>
      <c r="AH96" s="326">
        <f>(iferror(vlookup(U96,'Food Database'!$C:$H,6,),""))*AD96</f>
        <v>0</v>
      </c>
      <c r="AI96" s="326">
        <f>(iferror(vlookup(U96,'Food Database'!$C:$G,5,),""))*AD96</f>
        <v>0</v>
      </c>
      <c r="AJ96" s="326">
        <f>(iferror(vlookup(U96,'Food Database'!$C:$I,7,),""))*AD96</f>
        <v>0</v>
      </c>
      <c r="AK96" s="293"/>
    </row>
    <row r="97" ht="18.75" customHeight="1">
      <c r="A97" s="293"/>
      <c r="B97" s="34"/>
      <c r="C97" s="329"/>
      <c r="D97" s="329"/>
      <c r="E97" s="329"/>
      <c r="F97" s="329"/>
      <c r="G97" s="329"/>
      <c r="H97" s="329"/>
      <c r="I97" s="329" t="s">
        <v>183</v>
      </c>
      <c r="J97" s="7"/>
      <c r="K97" s="7"/>
      <c r="L97" s="7"/>
      <c r="M97" s="7"/>
      <c r="N97" s="8"/>
      <c r="O97" s="330">
        <f t="shared" ref="O97:R97" si="11">sum(O89:O96)</f>
        <v>0</v>
      </c>
      <c r="P97" s="330">
        <f t="shared" si="11"/>
        <v>0</v>
      </c>
      <c r="Q97" s="330">
        <f t="shared" si="11"/>
        <v>0</v>
      </c>
      <c r="R97" s="325">
        <f t="shared" si="11"/>
        <v>0</v>
      </c>
      <c r="S97" s="293"/>
      <c r="T97" s="34"/>
      <c r="U97" s="329"/>
      <c r="V97" s="329"/>
      <c r="W97" s="329"/>
      <c r="X97" s="329"/>
      <c r="Y97" s="329"/>
      <c r="Z97" s="329"/>
      <c r="AA97" s="329" t="s">
        <v>183</v>
      </c>
      <c r="AB97" s="7"/>
      <c r="AC97" s="7"/>
      <c r="AD97" s="7"/>
      <c r="AE97" s="7"/>
      <c r="AF97" s="8"/>
      <c r="AG97" s="330">
        <f t="shared" ref="AG97:AJ97" si="12">sum(AG89:AG96)</f>
        <v>0</v>
      </c>
      <c r="AH97" s="330">
        <f t="shared" si="12"/>
        <v>0</v>
      </c>
      <c r="AI97" s="330">
        <f t="shared" si="12"/>
        <v>0</v>
      </c>
      <c r="AJ97" s="325">
        <f t="shared" si="12"/>
        <v>0</v>
      </c>
      <c r="AK97" s="293"/>
    </row>
    <row r="98" ht="18.75" customHeight="1">
      <c r="A98" s="293"/>
      <c r="B98" s="331" t="s">
        <v>362</v>
      </c>
      <c r="C98" s="2"/>
      <c r="D98" s="2"/>
      <c r="E98" s="2"/>
      <c r="F98" s="3"/>
      <c r="G98" s="332"/>
      <c r="H98" s="2"/>
      <c r="I98" s="2"/>
      <c r="J98" s="2"/>
      <c r="K98" s="2"/>
      <c r="L98" s="2"/>
      <c r="M98" s="2"/>
      <c r="N98" s="2"/>
      <c r="O98" s="2"/>
      <c r="P98" s="2"/>
      <c r="Q98" s="2"/>
      <c r="R98" s="3"/>
      <c r="S98" s="293"/>
      <c r="T98" s="331" t="s">
        <v>362</v>
      </c>
      <c r="U98" s="2"/>
      <c r="V98" s="2"/>
      <c r="W98" s="2"/>
      <c r="X98" s="3"/>
      <c r="Y98" s="332"/>
      <c r="Z98" s="2"/>
      <c r="AA98" s="2"/>
      <c r="AB98" s="2"/>
      <c r="AC98" s="2"/>
      <c r="AD98" s="2"/>
      <c r="AE98" s="2"/>
      <c r="AF98" s="2"/>
      <c r="AG98" s="2"/>
      <c r="AH98" s="2"/>
      <c r="AI98" s="2"/>
      <c r="AJ98" s="3"/>
      <c r="AK98" s="293"/>
    </row>
    <row r="99" ht="18.75" customHeight="1">
      <c r="A99" s="293"/>
      <c r="B99" s="6"/>
      <c r="C99" s="7"/>
      <c r="D99" s="7"/>
      <c r="E99" s="7"/>
      <c r="F99" s="8"/>
      <c r="G99" s="6"/>
      <c r="H99" s="7"/>
      <c r="I99" s="7"/>
      <c r="J99" s="7"/>
      <c r="K99" s="7"/>
      <c r="L99" s="7"/>
      <c r="M99" s="7"/>
      <c r="N99" s="7"/>
      <c r="O99" s="7"/>
      <c r="P99" s="7"/>
      <c r="Q99" s="7"/>
      <c r="R99" s="8"/>
      <c r="S99" s="293"/>
      <c r="T99" s="6"/>
      <c r="U99" s="7"/>
      <c r="V99" s="7"/>
      <c r="W99" s="7"/>
      <c r="X99" s="8"/>
      <c r="Y99" s="6"/>
      <c r="Z99" s="7"/>
      <c r="AA99" s="7"/>
      <c r="AB99" s="7"/>
      <c r="AC99" s="7"/>
      <c r="AD99" s="7"/>
      <c r="AE99" s="7"/>
      <c r="AF99" s="7"/>
      <c r="AG99" s="7"/>
      <c r="AH99" s="7"/>
      <c r="AI99" s="7"/>
      <c r="AJ99" s="8"/>
      <c r="AK99" s="293"/>
    </row>
    <row r="100" ht="18.75" customHeight="1">
      <c r="A100" s="293"/>
      <c r="B100" s="293"/>
      <c r="C100" s="293"/>
      <c r="D100" s="293"/>
      <c r="E100" s="293"/>
      <c r="F100" s="293"/>
      <c r="G100" s="293"/>
      <c r="H100" s="293"/>
      <c r="I100" s="293"/>
      <c r="J100" s="293"/>
      <c r="K100" s="293"/>
      <c r="L100" s="293"/>
      <c r="M100" s="293"/>
      <c r="N100" s="293"/>
      <c r="O100" s="293"/>
      <c r="P100" s="293"/>
      <c r="Q100" s="293"/>
      <c r="R100" s="293"/>
      <c r="S100" s="293"/>
      <c r="T100" s="293"/>
      <c r="U100" s="293"/>
      <c r="V100" s="293"/>
      <c r="W100" s="293"/>
      <c r="X100" s="293"/>
      <c r="Y100" s="293"/>
      <c r="Z100" s="293"/>
      <c r="AA100" s="293"/>
      <c r="AB100" s="293"/>
      <c r="AC100" s="293"/>
      <c r="AD100" s="293"/>
      <c r="AE100" s="293"/>
      <c r="AF100" s="293"/>
      <c r="AG100" s="293"/>
      <c r="AH100" s="293"/>
      <c r="AI100" s="293"/>
      <c r="AJ100" s="293"/>
      <c r="AK100" s="293"/>
    </row>
  </sheetData>
  <mergeCells count="496">
    <mergeCell ref="U16:X17"/>
    <mergeCell ref="U18:X19"/>
    <mergeCell ref="U23:AA23"/>
    <mergeCell ref="AB23:AC23"/>
    <mergeCell ref="AD23:AE23"/>
    <mergeCell ref="AB24:AC24"/>
    <mergeCell ref="AD24:AE24"/>
    <mergeCell ref="U24:AA24"/>
    <mergeCell ref="U25:AA25"/>
    <mergeCell ref="AB25:AC25"/>
    <mergeCell ref="AD25:AE25"/>
    <mergeCell ref="U26:AA26"/>
    <mergeCell ref="AB26:AC26"/>
    <mergeCell ref="AD26:AE26"/>
    <mergeCell ref="Z12:AA12"/>
    <mergeCell ref="Z13:AA13"/>
    <mergeCell ref="AB13:AC13"/>
    <mergeCell ref="AD13:AE13"/>
    <mergeCell ref="U10:X11"/>
    <mergeCell ref="Z11:AA11"/>
    <mergeCell ref="AB11:AC11"/>
    <mergeCell ref="AD11:AE11"/>
    <mergeCell ref="U12:X13"/>
    <mergeCell ref="AB12:AC12"/>
    <mergeCell ref="AD12:AE12"/>
    <mergeCell ref="Z15:AA15"/>
    <mergeCell ref="Z16:AA16"/>
    <mergeCell ref="AB16:AC16"/>
    <mergeCell ref="AD16:AE16"/>
    <mergeCell ref="U14:X15"/>
    <mergeCell ref="Z14:AA14"/>
    <mergeCell ref="AB14:AC14"/>
    <mergeCell ref="AD14:AE14"/>
    <mergeCell ref="AB15:AC15"/>
    <mergeCell ref="AD15:AE15"/>
    <mergeCell ref="AD17:AE17"/>
    <mergeCell ref="U50:AA50"/>
    <mergeCell ref="AB50:AC50"/>
    <mergeCell ref="U49:AA49"/>
    <mergeCell ref="U51:AA51"/>
    <mergeCell ref="AB51:AC51"/>
    <mergeCell ref="AD51:AE51"/>
    <mergeCell ref="U52:AA52"/>
    <mergeCell ref="AB52:AC52"/>
    <mergeCell ref="AD52:AE52"/>
    <mergeCell ref="U53:AA53"/>
    <mergeCell ref="AB53:AC53"/>
    <mergeCell ref="AD53:AE53"/>
    <mergeCell ref="U54:AA54"/>
    <mergeCell ref="AB54:AC54"/>
    <mergeCell ref="AD54:AE54"/>
    <mergeCell ref="U55:AA55"/>
    <mergeCell ref="AB55:AC55"/>
    <mergeCell ref="AD55:AE55"/>
    <mergeCell ref="U56:AA56"/>
    <mergeCell ref="AB56:AC56"/>
    <mergeCell ref="Y59:AJ60"/>
    <mergeCell ref="AD56:AE56"/>
    <mergeCell ref="U57:AA57"/>
    <mergeCell ref="AB57:AC57"/>
    <mergeCell ref="AD57:AE57"/>
    <mergeCell ref="AA58:AF58"/>
    <mergeCell ref="U30:AA30"/>
    <mergeCell ref="AB30:AC30"/>
    <mergeCell ref="AD30:AE30"/>
    <mergeCell ref="T49:T58"/>
    <mergeCell ref="AB49:AC49"/>
    <mergeCell ref="AD49:AE49"/>
    <mergeCell ref="AD50:AE50"/>
    <mergeCell ref="T59:X60"/>
    <mergeCell ref="U62:AA62"/>
    <mergeCell ref="AB62:AC62"/>
    <mergeCell ref="AD62:AE62"/>
    <mergeCell ref="U63:AA63"/>
    <mergeCell ref="AB63:AC63"/>
    <mergeCell ref="AD63:AE63"/>
    <mergeCell ref="AB66:AC66"/>
    <mergeCell ref="AD66:AE66"/>
    <mergeCell ref="U64:AA64"/>
    <mergeCell ref="AB64:AC64"/>
    <mergeCell ref="AD64:AE64"/>
    <mergeCell ref="U65:AA65"/>
    <mergeCell ref="AB65:AC65"/>
    <mergeCell ref="AD65:AE65"/>
    <mergeCell ref="U66:AA66"/>
    <mergeCell ref="AB69:AC69"/>
    <mergeCell ref="AD69:AE69"/>
    <mergeCell ref="U67:AA67"/>
    <mergeCell ref="AB67:AC67"/>
    <mergeCell ref="AD67:AE67"/>
    <mergeCell ref="U68:AA68"/>
    <mergeCell ref="AB68:AC68"/>
    <mergeCell ref="AD68:AE68"/>
    <mergeCell ref="U69:AA69"/>
    <mergeCell ref="T85:X86"/>
    <mergeCell ref="Y85:AJ86"/>
    <mergeCell ref="U88:AA88"/>
    <mergeCell ref="AB88:AC88"/>
    <mergeCell ref="AD88:AE88"/>
    <mergeCell ref="AB89:AC89"/>
    <mergeCell ref="AD89:AE89"/>
    <mergeCell ref="U89:AA89"/>
    <mergeCell ref="U90:AA90"/>
    <mergeCell ref="AB90:AC90"/>
    <mergeCell ref="AD90:AE90"/>
    <mergeCell ref="U91:AA91"/>
    <mergeCell ref="AB91:AC91"/>
    <mergeCell ref="AD91:AE91"/>
    <mergeCell ref="AB94:AC94"/>
    <mergeCell ref="AD94:AE94"/>
    <mergeCell ref="U92:AA92"/>
    <mergeCell ref="AB92:AC92"/>
    <mergeCell ref="AD92:AE92"/>
    <mergeCell ref="U93:AA93"/>
    <mergeCell ref="AB93:AC93"/>
    <mergeCell ref="AD93:AE93"/>
    <mergeCell ref="U94:AA94"/>
    <mergeCell ref="T98:X99"/>
    <mergeCell ref="Y98:AJ99"/>
    <mergeCell ref="U95:AA95"/>
    <mergeCell ref="AB95:AC95"/>
    <mergeCell ref="AD95:AE95"/>
    <mergeCell ref="U96:AA96"/>
    <mergeCell ref="AB96:AC96"/>
    <mergeCell ref="AD96:AE96"/>
    <mergeCell ref="AA97:AF97"/>
    <mergeCell ref="AB75:AC75"/>
    <mergeCell ref="AD75:AE75"/>
    <mergeCell ref="U70:AA70"/>
    <mergeCell ref="AB70:AC70"/>
    <mergeCell ref="AD70:AE70"/>
    <mergeCell ref="AA71:AF71"/>
    <mergeCell ref="T72:X73"/>
    <mergeCell ref="Y72:AJ73"/>
    <mergeCell ref="U75:AA75"/>
    <mergeCell ref="AB78:AC78"/>
    <mergeCell ref="AD78:AE78"/>
    <mergeCell ref="U76:AA76"/>
    <mergeCell ref="AB76:AC76"/>
    <mergeCell ref="AD76:AE76"/>
    <mergeCell ref="U77:AA77"/>
    <mergeCell ref="AB77:AC77"/>
    <mergeCell ref="AD77:AE77"/>
    <mergeCell ref="U78:AA78"/>
    <mergeCell ref="AB81:AC81"/>
    <mergeCell ref="AD81:AE81"/>
    <mergeCell ref="U79:AA79"/>
    <mergeCell ref="AB79:AC79"/>
    <mergeCell ref="AD79:AE79"/>
    <mergeCell ref="U80:AA80"/>
    <mergeCell ref="AB80:AC80"/>
    <mergeCell ref="AD80:AE80"/>
    <mergeCell ref="U81:AA81"/>
    <mergeCell ref="U82:AA82"/>
    <mergeCell ref="AB82:AC82"/>
    <mergeCell ref="AD82:AE82"/>
    <mergeCell ref="U83:AA83"/>
    <mergeCell ref="AB83:AC83"/>
    <mergeCell ref="AD83:AE83"/>
    <mergeCell ref="AA84:AF84"/>
    <mergeCell ref="L4:M4"/>
    <mergeCell ref="O4:Q4"/>
    <mergeCell ref="AB4:AC4"/>
    <mergeCell ref="AD4:AE4"/>
    <mergeCell ref="H4:I4"/>
    <mergeCell ref="H5:I6"/>
    <mergeCell ref="J5:K6"/>
    <mergeCell ref="L5:M6"/>
    <mergeCell ref="N5:N6"/>
    <mergeCell ref="O5:Q6"/>
    <mergeCell ref="AB5:AC6"/>
    <mergeCell ref="AD5:AE6"/>
    <mergeCell ref="AF5:AF6"/>
    <mergeCell ref="AG5:AI6"/>
    <mergeCell ref="A1:H1"/>
    <mergeCell ref="L1:Z1"/>
    <mergeCell ref="C2:Q2"/>
    <mergeCell ref="U2:AI2"/>
    <mergeCell ref="C4:F6"/>
    <mergeCell ref="J4:K4"/>
    <mergeCell ref="AG4:AI4"/>
    <mergeCell ref="Z7:AA7"/>
    <mergeCell ref="Z8:AA8"/>
    <mergeCell ref="AB8:AC8"/>
    <mergeCell ref="AD8:AE8"/>
    <mergeCell ref="H8:I8"/>
    <mergeCell ref="H9:I9"/>
    <mergeCell ref="Z9:AA9"/>
    <mergeCell ref="AB9:AC9"/>
    <mergeCell ref="Z10:AA10"/>
    <mergeCell ref="AB10:AC10"/>
    <mergeCell ref="AD10:AE10"/>
    <mergeCell ref="U4:X6"/>
    <mergeCell ref="Z4:AA4"/>
    <mergeCell ref="Z5:AA6"/>
    <mergeCell ref="U7:X7"/>
    <mergeCell ref="AB7:AC7"/>
    <mergeCell ref="AD7:AE7"/>
    <mergeCell ref="U8:X9"/>
    <mergeCell ref="AD9:AE9"/>
    <mergeCell ref="C10:F11"/>
    <mergeCell ref="H10:I10"/>
    <mergeCell ref="J10:K10"/>
    <mergeCell ref="L10:M10"/>
    <mergeCell ref="H11:I11"/>
    <mergeCell ref="J11:K11"/>
    <mergeCell ref="L11:M11"/>
    <mergeCell ref="H15:I15"/>
    <mergeCell ref="J15:K15"/>
    <mergeCell ref="H16:I16"/>
    <mergeCell ref="J16:K16"/>
    <mergeCell ref="L16:M16"/>
    <mergeCell ref="J17:K17"/>
    <mergeCell ref="L17:M17"/>
    <mergeCell ref="H17:I17"/>
    <mergeCell ref="H18:I18"/>
    <mergeCell ref="J18:K18"/>
    <mergeCell ref="L18:M18"/>
    <mergeCell ref="H19:I19"/>
    <mergeCell ref="J19:K19"/>
    <mergeCell ref="L19:M19"/>
    <mergeCell ref="AB19:AC19"/>
    <mergeCell ref="Z20:AC20"/>
    <mergeCell ref="AD20:AF20"/>
    <mergeCell ref="Z21:AC21"/>
    <mergeCell ref="AD21:AF21"/>
    <mergeCell ref="Z17:AA17"/>
    <mergeCell ref="AB17:AC17"/>
    <mergeCell ref="Z18:AA18"/>
    <mergeCell ref="AB18:AC18"/>
    <mergeCell ref="AD18:AE18"/>
    <mergeCell ref="Z19:AA19"/>
    <mergeCell ref="AD19:AE19"/>
    <mergeCell ref="J31:K31"/>
    <mergeCell ref="L31:M31"/>
    <mergeCell ref="I32:N32"/>
    <mergeCell ref="G33:R34"/>
    <mergeCell ref="T36:T45"/>
    <mergeCell ref="I45:N45"/>
    <mergeCell ref="G46:R47"/>
    <mergeCell ref="H20:K20"/>
    <mergeCell ref="L20:N20"/>
    <mergeCell ref="H21:K21"/>
    <mergeCell ref="L21:N21"/>
    <mergeCell ref="J23:K23"/>
    <mergeCell ref="L23:M23"/>
    <mergeCell ref="T23:T32"/>
    <mergeCell ref="J24:K24"/>
    <mergeCell ref="L24:M24"/>
    <mergeCell ref="J25:K25"/>
    <mergeCell ref="L25:M25"/>
    <mergeCell ref="J26:K26"/>
    <mergeCell ref="L26:M26"/>
    <mergeCell ref="J27:K27"/>
    <mergeCell ref="L27:M27"/>
    <mergeCell ref="J28:K28"/>
    <mergeCell ref="L28:M28"/>
    <mergeCell ref="J29:K29"/>
    <mergeCell ref="L29:M29"/>
    <mergeCell ref="J30:K30"/>
    <mergeCell ref="L30:M30"/>
    <mergeCell ref="AB42:AC42"/>
    <mergeCell ref="AD42:AE42"/>
    <mergeCell ref="U40:AA40"/>
    <mergeCell ref="AB40:AC40"/>
    <mergeCell ref="AD40:AE40"/>
    <mergeCell ref="U41:AA41"/>
    <mergeCell ref="AB41:AC41"/>
    <mergeCell ref="AD41:AE41"/>
    <mergeCell ref="U42:AA42"/>
    <mergeCell ref="AB29:AC29"/>
    <mergeCell ref="AD29:AE29"/>
    <mergeCell ref="U27:AA27"/>
    <mergeCell ref="AB27:AC27"/>
    <mergeCell ref="AD27:AE27"/>
    <mergeCell ref="U28:AA28"/>
    <mergeCell ref="AB28:AC28"/>
    <mergeCell ref="AD28:AE28"/>
    <mergeCell ref="U29:AA29"/>
    <mergeCell ref="AB36:AC36"/>
    <mergeCell ref="AD36:AE36"/>
    <mergeCell ref="U31:AA31"/>
    <mergeCell ref="AB31:AC31"/>
    <mergeCell ref="AD31:AE31"/>
    <mergeCell ref="AA32:AF32"/>
    <mergeCell ref="T33:X34"/>
    <mergeCell ref="Y33:AJ34"/>
    <mergeCell ref="U36:AA36"/>
    <mergeCell ref="AB39:AC39"/>
    <mergeCell ref="AD39:AE39"/>
    <mergeCell ref="U37:AA37"/>
    <mergeCell ref="AB37:AC37"/>
    <mergeCell ref="AD37:AE37"/>
    <mergeCell ref="U38:AA38"/>
    <mergeCell ref="AB38:AC38"/>
    <mergeCell ref="AD38:AE38"/>
    <mergeCell ref="U39:AA39"/>
    <mergeCell ref="T46:X47"/>
    <mergeCell ref="Y46:AJ47"/>
    <mergeCell ref="U43:AA43"/>
    <mergeCell ref="AB43:AC43"/>
    <mergeCell ref="AD43:AE43"/>
    <mergeCell ref="U44:AA44"/>
    <mergeCell ref="AB44:AC44"/>
    <mergeCell ref="AD44:AE44"/>
    <mergeCell ref="AA45:AF45"/>
    <mergeCell ref="J9:K9"/>
    <mergeCell ref="L9:M9"/>
    <mergeCell ref="C7:F7"/>
    <mergeCell ref="H7:I7"/>
    <mergeCell ref="J7:K7"/>
    <mergeCell ref="L7:M7"/>
    <mergeCell ref="C8:F9"/>
    <mergeCell ref="J8:K8"/>
    <mergeCell ref="L8:M8"/>
    <mergeCell ref="H13:I13"/>
    <mergeCell ref="H14:I14"/>
    <mergeCell ref="J14:K14"/>
    <mergeCell ref="L14:M14"/>
    <mergeCell ref="C12:F13"/>
    <mergeCell ref="H12:I12"/>
    <mergeCell ref="J12:K12"/>
    <mergeCell ref="L12:M12"/>
    <mergeCell ref="J13:K13"/>
    <mergeCell ref="L13:M13"/>
    <mergeCell ref="L15:M15"/>
    <mergeCell ref="C23:I23"/>
    <mergeCell ref="C24:I24"/>
    <mergeCell ref="C25:I25"/>
    <mergeCell ref="C26:I26"/>
    <mergeCell ref="C27:I27"/>
    <mergeCell ref="C28:I28"/>
    <mergeCell ref="C29:I29"/>
    <mergeCell ref="C62:I62"/>
    <mergeCell ref="J62:K62"/>
    <mergeCell ref="L62:M62"/>
    <mergeCell ref="C55:I55"/>
    <mergeCell ref="J55:K55"/>
    <mergeCell ref="L55:M55"/>
    <mergeCell ref="C56:I56"/>
    <mergeCell ref="J56:K56"/>
    <mergeCell ref="L56:M56"/>
    <mergeCell ref="C57:I57"/>
    <mergeCell ref="C63:I63"/>
    <mergeCell ref="C64:I64"/>
    <mergeCell ref="C65:I65"/>
    <mergeCell ref="C66:I66"/>
    <mergeCell ref="C67:I67"/>
    <mergeCell ref="C68:I68"/>
    <mergeCell ref="C69:I69"/>
    <mergeCell ref="J64:K64"/>
    <mergeCell ref="L64:M64"/>
    <mergeCell ref="J65:K65"/>
    <mergeCell ref="L65:M65"/>
    <mergeCell ref="J66:K66"/>
    <mergeCell ref="L66:M66"/>
    <mergeCell ref="J67:K67"/>
    <mergeCell ref="L67:M67"/>
    <mergeCell ref="J68:K68"/>
    <mergeCell ref="L68:M68"/>
    <mergeCell ref="L92:M92"/>
    <mergeCell ref="J93:K93"/>
    <mergeCell ref="G85:R86"/>
    <mergeCell ref="C88:I88"/>
    <mergeCell ref="J88:K88"/>
    <mergeCell ref="L88:M88"/>
    <mergeCell ref="C89:I89"/>
    <mergeCell ref="C90:I90"/>
    <mergeCell ref="C91:I91"/>
    <mergeCell ref="J94:K94"/>
    <mergeCell ref="L94:M94"/>
    <mergeCell ref="L83:M83"/>
    <mergeCell ref="I84:N84"/>
    <mergeCell ref="T88:T97"/>
    <mergeCell ref="J89:K89"/>
    <mergeCell ref="L89:M89"/>
    <mergeCell ref="J90:K90"/>
    <mergeCell ref="L90:M90"/>
    <mergeCell ref="I97:N97"/>
    <mergeCell ref="J96:K96"/>
    <mergeCell ref="L96:M96"/>
    <mergeCell ref="C93:I93"/>
    <mergeCell ref="L93:M93"/>
    <mergeCell ref="C94:I94"/>
    <mergeCell ref="C95:I95"/>
    <mergeCell ref="J95:K95"/>
    <mergeCell ref="L95:M95"/>
    <mergeCell ref="C96:I96"/>
    <mergeCell ref="L79:M79"/>
    <mergeCell ref="C80:I80"/>
    <mergeCell ref="J80:K80"/>
    <mergeCell ref="L80:M80"/>
    <mergeCell ref="C81:I81"/>
    <mergeCell ref="J81:K81"/>
    <mergeCell ref="L81:M81"/>
    <mergeCell ref="C82:I82"/>
    <mergeCell ref="J82:K82"/>
    <mergeCell ref="L82:M82"/>
    <mergeCell ref="C83:I83"/>
    <mergeCell ref="J83:K83"/>
    <mergeCell ref="I71:N71"/>
    <mergeCell ref="G72:R73"/>
    <mergeCell ref="C75:I75"/>
    <mergeCell ref="J75:K75"/>
    <mergeCell ref="L75:M75"/>
    <mergeCell ref="T75:T84"/>
    <mergeCell ref="L77:M77"/>
    <mergeCell ref="J91:K91"/>
    <mergeCell ref="L91:M91"/>
    <mergeCell ref="C92:I92"/>
    <mergeCell ref="J92:K92"/>
    <mergeCell ref="C37:I37"/>
    <mergeCell ref="C38:I38"/>
    <mergeCell ref="J38:K38"/>
    <mergeCell ref="L38:M38"/>
    <mergeCell ref="C30:I30"/>
    <mergeCell ref="C31:I31"/>
    <mergeCell ref="C36:I36"/>
    <mergeCell ref="J36:K36"/>
    <mergeCell ref="L36:M36"/>
    <mergeCell ref="J37:K37"/>
    <mergeCell ref="L37:M37"/>
    <mergeCell ref="J41:K41"/>
    <mergeCell ref="L41:M41"/>
    <mergeCell ref="C39:I39"/>
    <mergeCell ref="J39:K39"/>
    <mergeCell ref="L39:M39"/>
    <mergeCell ref="C40:I40"/>
    <mergeCell ref="J40:K40"/>
    <mergeCell ref="L40:M40"/>
    <mergeCell ref="C41:I41"/>
    <mergeCell ref="J44:K44"/>
    <mergeCell ref="L44:M44"/>
    <mergeCell ref="C42:I42"/>
    <mergeCell ref="J42:K42"/>
    <mergeCell ref="L42:M42"/>
    <mergeCell ref="C43:I43"/>
    <mergeCell ref="J43:K43"/>
    <mergeCell ref="L43:M43"/>
    <mergeCell ref="C44:I44"/>
    <mergeCell ref="C51:I51"/>
    <mergeCell ref="J51:K51"/>
    <mergeCell ref="L51:M51"/>
    <mergeCell ref="B46:F47"/>
    <mergeCell ref="C49:I49"/>
    <mergeCell ref="J49:K49"/>
    <mergeCell ref="L49:M49"/>
    <mergeCell ref="C50:I50"/>
    <mergeCell ref="J50:K50"/>
    <mergeCell ref="L50:M50"/>
    <mergeCell ref="J54:K54"/>
    <mergeCell ref="L54:M54"/>
    <mergeCell ref="C52:I52"/>
    <mergeCell ref="J52:K52"/>
    <mergeCell ref="L52:M52"/>
    <mergeCell ref="C53:I53"/>
    <mergeCell ref="J53:K53"/>
    <mergeCell ref="L53:M53"/>
    <mergeCell ref="C54:I54"/>
    <mergeCell ref="B49:B58"/>
    <mergeCell ref="B62:B71"/>
    <mergeCell ref="B75:B84"/>
    <mergeCell ref="B88:B97"/>
    <mergeCell ref="B72:F73"/>
    <mergeCell ref="B85:F86"/>
    <mergeCell ref="B98:F99"/>
    <mergeCell ref="C14:F15"/>
    <mergeCell ref="C16:F17"/>
    <mergeCell ref="C18:F19"/>
    <mergeCell ref="B23:B32"/>
    <mergeCell ref="B33:F34"/>
    <mergeCell ref="B36:B45"/>
    <mergeCell ref="B59:F60"/>
    <mergeCell ref="J69:K69"/>
    <mergeCell ref="L69:M69"/>
    <mergeCell ref="C70:I70"/>
    <mergeCell ref="J70:K70"/>
    <mergeCell ref="L70:M70"/>
    <mergeCell ref="J57:K57"/>
    <mergeCell ref="L57:M57"/>
    <mergeCell ref="I58:N58"/>
    <mergeCell ref="G59:R60"/>
    <mergeCell ref="T62:T71"/>
    <mergeCell ref="J63:K63"/>
    <mergeCell ref="L63:M63"/>
    <mergeCell ref="J76:K76"/>
    <mergeCell ref="L76:M76"/>
    <mergeCell ref="C77:I77"/>
    <mergeCell ref="J77:K77"/>
    <mergeCell ref="C76:I76"/>
    <mergeCell ref="C78:I78"/>
    <mergeCell ref="J78:K78"/>
    <mergeCell ref="L78:M78"/>
    <mergeCell ref="G98:R99"/>
    <mergeCell ref="C79:I79"/>
    <mergeCell ref="J79:K79"/>
  </mergeCells>
  <dataValidations>
    <dataValidation type="list" allowBlank="1" sqref="C24:C31 U24:U31 C37:C44 U37:U44 C50:C57 U50:U57 C63:C70 U63:U70 C76:C83 U76:U83 C89:C96 U89:U96">
      <formula1>'Food Database'!$C$7:$C$1000</formula1>
    </dataValidation>
  </dataValidations>
  <printOptions horizontalCentered="1"/>
  <pageMargins bottom="0.75" footer="0.0" header="0.0" left="0.25" right="0.25" top="0.75"/>
  <pageSetup paperSize="9" orientation="portrait"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pageSetUpPr fitToPage="1"/>
  </sheetPr>
  <sheetViews>
    <sheetView showGridLines="0" workbookViewId="0"/>
  </sheetViews>
  <sheetFormatPr customHeight="1" defaultColWidth="12.63" defaultRowHeight="15.75"/>
  <cols>
    <col customWidth="1" min="1" max="1" width="2.63"/>
    <col customWidth="1" min="2" max="2" width="6.38"/>
    <col customWidth="1" min="3" max="6" width="18.88"/>
    <col customWidth="1" min="7" max="7" width="2.63"/>
    <col customWidth="1" min="8" max="8" width="6.38"/>
    <col customWidth="1" min="9" max="12" width="18.88"/>
    <col customWidth="1" min="13" max="13" width="2.63"/>
    <col customWidth="1" min="14" max="14" width="50.13"/>
    <col customWidth="1" min="15" max="15" width="46.0"/>
    <col customWidth="1" min="16" max="16" width="2.63"/>
    <col customWidth="1" hidden="1" min="17" max="18" width="25.13"/>
    <col customWidth="1" hidden="1" min="19" max="19" width="12.63"/>
    <col customWidth="1" hidden="1" min="20" max="20" width="25.13"/>
    <col customWidth="1" hidden="1" min="21" max="25" width="12.63"/>
  </cols>
  <sheetData>
    <row r="1" ht="60.0" customHeight="1">
      <c r="A1" s="333"/>
      <c r="B1" s="11"/>
      <c r="F1" s="12" t="s">
        <v>368</v>
      </c>
      <c r="P1" s="333"/>
      <c r="Q1" s="333"/>
      <c r="R1" s="333"/>
      <c r="S1" s="333"/>
      <c r="T1" s="333"/>
      <c r="U1" s="333"/>
      <c r="V1" s="333"/>
      <c r="W1" s="333"/>
      <c r="X1" s="333"/>
      <c r="Y1" s="333"/>
    </row>
    <row r="2" ht="60.0" customHeight="1">
      <c r="A2" s="333"/>
      <c r="P2" s="333"/>
      <c r="Q2" s="333"/>
      <c r="R2" s="333"/>
      <c r="S2" s="333"/>
      <c r="T2" s="333"/>
      <c r="U2" s="333"/>
      <c r="V2" s="333"/>
      <c r="W2" s="333"/>
      <c r="X2" s="333"/>
      <c r="Y2" s="333"/>
    </row>
    <row r="3" ht="60.0" customHeight="1">
      <c r="A3" s="334"/>
      <c r="P3" s="333"/>
      <c r="Q3" s="334"/>
      <c r="R3" s="334"/>
      <c r="S3" s="334"/>
      <c r="T3" s="334"/>
      <c r="U3" s="334"/>
      <c r="V3" s="334"/>
      <c r="W3" s="334"/>
      <c r="X3" s="334"/>
      <c r="Y3" s="334"/>
    </row>
    <row r="4">
      <c r="A4" s="334"/>
      <c r="B4" s="335" t="str">
        <f>'Nutrition Plan'!C2</f>
        <v>TRAINING</v>
      </c>
      <c r="C4" s="2"/>
      <c r="D4" s="2"/>
      <c r="E4" s="2"/>
      <c r="F4" s="3"/>
      <c r="G4" s="336"/>
      <c r="H4" s="335" t="str">
        <f>'Nutrition Plan'!U2</f>
        <v>REST</v>
      </c>
      <c r="I4" s="2"/>
      <c r="J4" s="2"/>
      <c r="K4" s="2"/>
      <c r="L4" s="3"/>
      <c r="M4" s="119"/>
      <c r="N4" s="119"/>
      <c r="O4" s="119"/>
      <c r="P4" s="333"/>
      <c r="Q4" s="334"/>
      <c r="R4" s="334"/>
      <c r="S4" s="334"/>
      <c r="T4" s="334"/>
      <c r="U4" s="334"/>
      <c r="V4" s="334"/>
      <c r="W4" s="334"/>
      <c r="X4" s="334"/>
      <c r="Y4" s="334"/>
    </row>
    <row r="5">
      <c r="A5" s="334"/>
      <c r="B5" s="6"/>
      <c r="C5" s="7"/>
      <c r="D5" s="7"/>
      <c r="E5" s="7"/>
      <c r="F5" s="8"/>
      <c r="G5" s="336"/>
      <c r="H5" s="6"/>
      <c r="I5" s="7"/>
      <c r="J5" s="7"/>
      <c r="K5" s="7"/>
      <c r="L5" s="8"/>
      <c r="M5" s="119"/>
      <c r="N5" s="119"/>
      <c r="O5" s="119"/>
      <c r="P5" s="333"/>
      <c r="Q5" s="334"/>
      <c r="R5" s="334"/>
      <c r="S5" s="334"/>
      <c r="T5" s="334"/>
      <c r="U5" s="334"/>
      <c r="V5" s="334"/>
      <c r="W5" s="334"/>
      <c r="X5" s="334"/>
      <c r="Y5" s="334"/>
    </row>
    <row r="6">
      <c r="A6" s="334"/>
      <c r="B6" s="334"/>
      <c r="C6" s="334"/>
      <c r="D6" s="334"/>
      <c r="E6" s="334"/>
      <c r="F6" s="334"/>
      <c r="G6" s="334"/>
      <c r="H6" s="334"/>
      <c r="I6" s="334"/>
      <c r="J6" s="334"/>
      <c r="K6" s="334"/>
      <c r="L6" s="334"/>
      <c r="M6" s="119"/>
      <c r="N6" s="119"/>
      <c r="O6" s="119"/>
      <c r="P6" s="333"/>
      <c r="Q6" s="333"/>
      <c r="R6" s="333"/>
      <c r="S6" s="333"/>
      <c r="T6" s="333"/>
      <c r="U6" s="333"/>
      <c r="V6" s="333"/>
      <c r="W6" s="333"/>
      <c r="X6" s="333"/>
      <c r="Y6" s="333"/>
    </row>
    <row r="7">
      <c r="A7" s="334"/>
      <c r="B7" s="337" t="s">
        <v>20</v>
      </c>
      <c r="C7" s="44"/>
      <c r="D7" s="338" t="s">
        <v>17</v>
      </c>
      <c r="E7" s="338" t="s">
        <v>18</v>
      </c>
      <c r="F7" s="338" t="s">
        <v>19</v>
      </c>
      <c r="G7" s="334"/>
      <c r="H7" s="337" t="s">
        <v>20</v>
      </c>
      <c r="I7" s="44"/>
      <c r="J7" s="338" t="s">
        <v>17</v>
      </c>
      <c r="K7" s="338" t="s">
        <v>18</v>
      </c>
      <c r="L7" s="338" t="s">
        <v>19</v>
      </c>
      <c r="M7" s="119"/>
      <c r="N7" s="119"/>
      <c r="O7" s="119"/>
      <c r="P7" s="333"/>
      <c r="Q7" s="333"/>
      <c r="R7" s="333"/>
      <c r="S7" s="333"/>
      <c r="T7" s="333"/>
      <c r="U7" s="333"/>
      <c r="V7" s="333"/>
      <c r="W7" s="333"/>
      <c r="X7" s="333"/>
      <c r="Y7" s="333"/>
    </row>
    <row r="8">
      <c r="A8" s="334"/>
      <c r="B8" s="339">
        <f>'Nutrition Plan'!N5</f>
        <v>2307</v>
      </c>
      <c r="C8" s="44"/>
      <c r="D8" s="340">
        <f>'Nutrition Plan'!H5</f>
        <v>195</v>
      </c>
      <c r="E8" s="340">
        <f>'Nutrition Plan'!J5</f>
        <v>55</v>
      </c>
      <c r="F8" s="340">
        <f>'Nutrition Plan'!L5</f>
        <v>258</v>
      </c>
      <c r="G8" s="334"/>
      <c r="H8" s="339">
        <f>'Nutrition Plan'!AF5</f>
        <v>2071</v>
      </c>
      <c r="I8" s="44"/>
      <c r="J8" s="340">
        <f>'Nutrition Plan'!Z5</f>
        <v>195</v>
      </c>
      <c r="K8" s="340">
        <f>'Nutrition Plan'!AB5</f>
        <v>55</v>
      </c>
      <c r="L8" s="340">
        <f>'Nutrition Plan'!AD5</f>
        <v>199</v>
      </c>
      <c r="M8" s="119"/>
      <c r="N8" s="119"/>
      <c r="O8" s="119"/>
      <c r="P8" s="333"/>
      <c r="Q8" s="333"/>
      <c r="R8" s="333"/>
      <c r="S8" s="333"/>
      <c r="T8" s="333"/>
      <c r="U8" s="333"/>
      <c r="V8" s="333"/>
      <c r="W8" s="333"/>
      <c r="X8" s="333"/>
      <c r="Y8" s="333"/>
    </row>
    <row r="9">
      <c r="A9" s="334"/>
      <c r="B9" s="333"/>
      <c r="C9" s="333"/>
      <c r="D9" s="333"/>
      <c r="E9" s="333"/>
      <c r="F9" s="333"/>
      <c r="G9" s="334"/>
      <c r="H9" s="333"/>
      <c r="I9" s="333"/>
      <c r="J9" s="333"/>
      <c r="K9" s="333"/>
      <c r="L9" s="333"/>
      <c r="M9" s="333"/>
      <c r="N9" s="333"/>
      <c r="O9" s="333"/>
      <c r="P9" s="333"/>
      <c r="Q9" s="333"/>
      <c r="R9" s="333"/>
      <c r="S9" s="333"/>
      <c r="T9" s="333"/>
      <c r="U9" s="333"/>
      <c r="V9" s="333"/>
      <c r="W9" s="333"/>
      <c r="X9" s="333"/>
      <c r="Y9" s="333"/>
    </row>
    <row r="10">
      <c r="A10" s="334"/>
      <c r="B10" s="335" t="s">
        <v>16</v>
      </c>
      <c r="C10" s="2"/>
      <c r="D10" s="3"/>
      <c r="E10" s="341">
        <f>'Nutrition Plan'!O5</f>
        <v>5</v>
      </c>
      <c r="F10" s="3"/>
      <c r="G10" s="334"/>
      <c r="H10" s="335" t="s">
        <v>16</v>
      </c>
      <c r="I10" s="2"/>
      <c r="J10" s="3"/>
      <c r="K10" s="341">
        <f>'Nutrition Plan'!AG5</f>
        <v>2</v>
      </c>
      <c r="L10" s="3"/>
      <c r="M10" s="333"/>
      <c r="N10" s="342" t="s">
        <v>359</v>
      </c>
      <c r="O10" s="343" t="s">
        <v>369</v>
      </c>
      <c r="P10" s="333"/>
      <c r="Q10" s="344"/>
      <c r="R10" s="344"/>
      <c r="S10" s="344"/>
      <c r="T10" s="344"/>
      <c r="U10" s="344"/>
      <c r="V10" s="344"/>
      <c r="W10" s="344"/>
      <c r="X10" s="344"/>
      <c r="Y10" s="344"/>
    </row>
    <row r="11">
      <c r="A11" s="334"/>
      <c r="B11" s="6"/>
      <c r="C11" s="7"/>
      <c r="D11" s="8"/>
      <c r="E11" s="6"/>
      <c r="F11" s="8"/>
      <c r="G11" s="334"/>
      <c r="H11" s="6"/>
      <c r="I11" s="7"/>
      <c r="J11" s="8"/>
      <c r="K11" s="6"/>
      <c r="L11" s="8"/>
      <c r="M11" s="333"/>
      <c r="N11" s="128" t="str">
        <f t="array" ref="N11:N75">Q11:Q75</f>
        <v/>
      </c>
      <c r="O11" s="128" t="str">
        <f t="array" ref="O11:O75">IF(Q11:Q75="","",IF(LEN(S11:S75)=1,R11:R75/1000&amp;" Kg",IF(LEN(S11:S75)=2,R11:R75/1000&amp;" L",R11:R75&amp;" "&amp;S11:S75)))</f>
        <v/>
      </c>
      <c r="P11" s="333"/>
      <c r="Q11" s="345" t="str">
        <f>IFERROR(__xludf.DUMMYFUNCTION("ArrayFormula(IFERROR(QUERY({T11:V75;W11:Y75},""Select Col1, Sum(Col3) Where Col1 is not null Group by Col1 Label Sum(Col3)''"",0)))"),"")</f>
        <v/>
      </c>
      <c r="R11" s="345"/>
      <c r="S11" s="345" t="str">
        <f t="array" ref="S11:S75">IFERROR(VLOOKUP($Q$11:$Q75,'Food Database'!$C$7:$E75,3,0))</f>
        <v/>
      </c>
      <c r="T11" s="345" t="str">
        <f>IFERROR(__xludf.DUMMYFUNCTION("IFERROR(Query(ArrayFormula(Query({{'Nutrition Plan'!$C$24:$C$31;'Nutrition Plan'!$C$37:$C$44;'Nutrition Plan'!$C$50:$C$57;'Nutrition Plan'!$C$63:$C$70;'Nutrition Plan'!$C$76:$C$83;'Nutrition Plan'!$C$89:$C$96},{'Nutrition Plan'!$J$24:$J$31;'Nutrition Plan"&amp;"'!$J$37:$J$44;'Nutrition Plan'!$J$50:$J$57;'Nutrition Plan'!$J$63:$J$70;'Nutrition Plan'!$J$76:$J$83;'Nutrition Plan'!$J$89:$J$96},{'Nutrition Plan'!$L$24:$L$31;'Nutrition Plan'!$L$37:$L$44;'Nutrition Plan'!$L$50:$L$57;'Nutrition Plan'!$L$63:$L$70;'Nutrit"&amp;"ion Plan'!$L$76:$L$83;'Nutrition Plan'!$L$89:$L$96}},""Select Col1,Col2*Col3 Where Col1 is not null Label Col2*Col3''"",0)),""Select Col1, Sum(Col2) Where Col1 is not null Group by Col1 Label Sum(Col2)''"",0))"),"")</f>
        <v/>
      </c>
      <c r="U11" s="345"/>
      <c r="V11" s="345" t="str">
        <f t="array" ref="V11:V75">IF(U11:U75="","",(U11:U75*'Nutrition Plan'!$O$5))</f>
        <v/>
      </c>
      <c r="W11" s="345" t="str">
        <f>IFERROR(__xludf.DUMMYFUNCTION("IFERROR(Query(ArrayFormula(Query({{'Nutrition Plan'!$U$24:$U$31;'Nutrition Plan'!$U$37:$U$44;'Nutrition Plan'!$U$50:$U$57;'Nutrition Plan'!$U$63:$U$70;'Nutrition Plan'!$U$76:$U$83;'Nutrition Plan'!$U$89:$U$96},{'Nutrition Plan'!$AB$24:$AB$31;'Nutrition Pl"&amp;"an'!$AB$37:$AB$44;'Nutrition Plan'!$AB$50:$AB$57;'Nutrition Plan'!$AB$63:$AB$70;'Nutrition Plan'!$AB$76:$AB$83;'Nutrition Plan'!$AB$89:$AB$96},{'Nutrition Plan'!$AD$24:$AD$31;'Nutrition Plan'!$AD$37:$AD$44;'Nutrition Plan'!$AD$50:$AD$57;'Nutrition Plan'!$"&amp;"AD$63:$AD$70;'Nutrition Plan'!$AD$76:$AD$83;'Nutrition Plan'!$AD$89:$AD$96}},""Select Col1,Col2*Col3 Where Col1 is not null Label Col2*Col3''"",0)),""Select Col1, Sum(Col2) Where Col1 is not null Group by Col1 Label Sum(Col2)''"",0))"),"")</f>
        <v/>
      </c>
      <c r="X11" s="345"/>
      <c r="Y11" s="345" t="str">
        <f t="array" ref="Y11:Y75">IF(X11:X75="","",(X11:X75*'Nutrition Plan'!$AG$5))</f>
        <v/>
      </c>
    </row>
    <row r="12">
      <c r="A12" s="334"/>
      <c r="B12" s="334"/>
      <c r="C12" s="334"/>
      <c r="D12" s="334"/>
      <c r="E12" s="334"/>
      <c r="F12" s="334"/>
      <c r="G12" s="334"/>
      <c r="H12" s="334"/>
      <c r="I12" s="334"/>
      <c r="J12" s="334"/>
      <c r="K12" s="334"/>
      <c r="L12" s="334"/>
      <c r="M12" s="333"/>
      <c r="N12" s="346"/>
      <c r="O12" s="346" t="s">
        <v>370</v>
      </c>
      <c r="P12" s="333"/>
      <c r="Q12" s="345"/>
      <c r="R12" s="345"/>
      <c r="S12" s="345"/>
      <c r="T12" s="345"/>
      <c r="U12" s="345"/>
      <c r="V12" s="345" t="s">
        <v>370</v>
      </c>
      <c r="W12" s="345"/>
      <c r="X12" s="345"/>
      <c r="Y12" s="345" t="s">
        <v>370</v>
      </c>
    </row>
    <row r="13">
      <c r="A13" s="334"/>
      <c r="B13" s="347" t="str">
        <f>'Nutrition Plan'!C8</f>
        <v>MEAL 1</v>
      </c>
      <c r="C13" s="342" t="s">
        <v>359</v>
      </c>
      <c r="D13" s="68"/>
      <c r="E13" s="348" t="s">
        <v>369</v>
      </c>
      <c r="F13" s="44"/>
      <c r="G13" s="334"/>
      <c r="H13" s="347" t="str">
        <f>'Nutrition Plan'!U8</f>
        <v>MEAL 1</v>
      </c>
      <c r="I13" s="342" t="s">
        <v>359</v>
      </c>
      <c r="J13" s="68"/>
      <c r="K13" s="348" t="s">
        <v>369</v>
      </c>
      <c r="L13" s="44"/>
      <c r="M13" s="333"/>
      <c r="N13" s="346"/>
      <c r="O13" s="346" t="s">
        <v>370</v>
      </c>
      <c r="P13" s="333"/>
      <c r="Q13" s="345"/>
      <c r="R13" s="345"/>
      <c r="S13" s="345"/>
      <c r="T13" s="345"/>
      <c r="U13" s="345"/>
      <c r="V13" s="345" t="s">
        <v>370</v>
      </c>
      <c r="W13" s="345"/>
      <c r="X13" s="345"/>
      <c r="Y13" s="345" t="s">
        <v>370</v>
      </c>
    </row>
    <row r="14">
      <c r="A14" s="334"/>
      <c r="B14" s="89"/>
      <c r="C14" s="349" t="str">
        <f>'Nutrition Plan'!C24</f>
        <v/>
      </c>
      <c r="D14" s="7"/>
      <c r="E14" s="349" t="str">
        <f>'Nutrition Plan'!N24</f>
        <v/>
      </c>
      <c r="F14" s="8"/>
      <c r="G14" s="334"/>
      <c r="H14" s="89"/>
      <c r="I14" s="349" t="str">
        <f>'Nutrition Plan'!U24</f>
        <v/>
      </c>
      <c r="J14" s="7"/>
      <c r="K14" s="349" t="str">
        <f>'Nutrition Plan'!AF24</f>
        <v/>
      </c>
      <c r="L14" s="8"/>
      <c r="M14" s="333"/>
      <c r="N14" s="346"/>
      <c r="O14" s="346" t="s">
        <v>370</v>
      </c>
      <c r="P14" s="333"/>
      <c r="Q14" s="345"/>
      <c r="R14" s="345"/>
      <c r="S14" s="345"/>
      <c r="T14" s="345"/>
      <c r="U14" s="345"/>
      <c r="V14" s="345" t="s">
        <v>370</v>
      </c>
      <c r="W14" s="345"/>
      <c r="X14" s="345"/>
      <c r="Y14" s="345" t="s">
        <v>370</v>
      </c>
    </row>
    <row r="15">
      <c r="A15" s="334"/>
      <c r="B15" s="89"/>
      <c r="C15" s="349" t="str">
        <f>'Nutrition Plan'!C25</f>
        <v/>
      </c>
      <c r="D15" s="7"/>
      <c r="E15" s="349" t="str">
        <f>'Nutrition Plan'!N25</f>
        <v/>
      </c>
      <c r="F15" s="8"/>
      <c r="G15" s="334"/>
      <c r="H15" s="89"/>
      <c r="I15" s="349" t="str">
        <f>'Nutrition Plan'!U25</f>
        <v/>
      </c>
      <c r="J15" s="7"/>
      <c r="K15" s="349" t="str">
        <f>'Nutrition Plan'!AF25</f>
        <v/>
      </c>
      <c r="L15" s="8"/>
      <c r="M15" s="333"/>
      <c r="N15" s="346"/>
      <c r="O15" s="346" t="s">
        <v>370</v>
      </c>
      <c r="P15" s="333"/>
      <c r="Q15" s="345"/>
      <c r="R15" s="345"/>
      <c r="S15" s="345"/>
      <c r="T15" s="345"/>
      <c r="U15" s="345"/>
      <c r="V15" s="345" t="s">
        <v>370</v>
      </c>
      <c r="W15" s="345"/>
      <c r="X15" s="345"/>
      <c r="Y15" s="345" t="s">
        <v>370</v>
      </c>
    </row>
    <row r="16">
      <c r="A16" s="334"/>
      <c r="B16" s="89"/>
      <c r="C16" s="349" t="str">
        <f>'Nutrition Plan'!C26</f>
        <v/>
      </c>
      <c r="D16" s="7"/>
      <c r="E16" s="349" t="str">
        <f>'Nutrition Plan'!N26</f>
        <v/>
      </c>
      <c r="F16" s="8"/>
      <c r="G16" s="334"/>
      <c r="H16" s="89"/>
      <c r="I16" s="349" t="str">
        <f>'Nutrition Plan'!U26</f>
        <v/>
      </c>
      <c r="J16" s="7"/>
      <c r="K16" s="349" t="str">
        <f>'Nutrition Plan'!AF26</f>
        <v/>
      </c>
      <c r="L16" s="8"/>
      <c r="M16" s="333"/>
      <c r="N16" s="346"/>
      <c r="O16" s="346" t="s">
        <v>370</v>
      </c>
      <c r="P16" s="333"/>
      <c r="Q16" s="345"/>
      <c r="R16" s="345"/>
      <c r="S16" s="345"/>
      <c r="T16" s="345"/>
      <c r="U16" s="345"/>
      <c r="V16" s="345" t="s">
        <v>370</v>
      </c>
      <c r="W16" s="345"/>
      <c r="X16" s="345"/>
      <c r="Y16" s="345" t="s">
        <v>370</v>
      </c>
    </row>
    <row r="17">
      <c r="A17" s="334"/>
      <c r="B17" s="89"/>
      <c r="C17" s="349" t="str">
        <f>'Nutrition Plan'!C27</f>
        <v/>
      </c>
      <c r="D17" s="7"/>
      <c r="E17" s="349" t="str">
        <f>'Nutrition Plan'!N27</f>
        <v/>
      </c>
      <c r="F17" s="8"/>
      <c r="G17" s="334"/>
      <c r="H17" s="89"/>
      <c r="I17" s="349" t="str">
        <f>'Nutrition Plan'!U27</f>
        <v/>
      </c>
      <c r="J17" s="7"/>
      <c r="K17" s="349" t="str">
        <f>'Nutrition Plan'!AF27</f>
        <v/>
      </c>
      <c r="L17" s="8"/>
      <c r="M17" s="333"/>
      <c r="N17" s="346"/>
      <c r="O17" s="346" t="s">
        <v>370</v>
      </c>
      <c r="P17" s="333"/>
      <c r="Q17" s="345"/>
      <c r="R17" s="345"/>
      <c r="S17" s="345"/>
      <c r="T17" s="345"/>
      <c r="U17" s="345"/>
      <c r="V17" s="345" t="s">
        <v>370</v>
      </c>
      <c r="W17" s="345"/>
      <c r="X17" s="345"/>
      <c r="Y17" s="345" t="s">
        <v>370</v>
      </c>
    </row>
    <row r="18">
      <c r="A18" s="334"/>
      <c r="B18" s="89"/>
      <c r="C18" s="349" t="str">
        <f>'Nutrition Plan'!C28</f>
        <v/>
      </c>
      <c r="D18" s="7"/>
      <c r="E18" s="349" t="str">
        <f>'Nutrition Plan'!N28</f>
        <v/>
      </c>
      <c r="F18" s="8"/>
      <c r="G18" s="334"/>
      <c r="H18" s="89"/>
      <c r="I18" s="349" t="str">
        <f>'Nutrition Plan'!U28</f>
        <v/>
      </c>
      <c r="J18" s="7"/>
      <c r="K18" s="349" t="str">
        <f>'Nutrition Plan'!AF28</f>
        <v/>
      </c>
      <c r="L18" s="8"/>
      <c r="M18" s="333"/>
      <c r="N18" s="346"/>
      <c r="O18" s="346" t="s">
        <v>370</v>
      </c>
      <c r="P18" s="333"/>
      <c r="Q18" s="345"/>
      <c r="R18" s="345"/>
      <c r="S18" s="345"/>
      <c r="T18" s="345"/>
      <c r="U18" s="345"/>
      <c r="V18" s="345" t="s">
        <v>370</v>
      </c>
      <c r="W18" s="345"/>
      <c r="X18" s="345"/>
      <c r="Y18" s="345" t="s">
        <v>370</v>
      </c>
    </row>
    <row r="19">
      <c r="A19" s="334"/>
      <c r="B19" s="89"/>
      <c r="C19" s="349" t="str">
        <f>'Nutrition Plan'!C29</f>
        <v/>
      </c>
      <c r="D19" s="7"/>
      <c r="E19" s="349" t="str">
        <f>'Nutrition Plan'!N29</f>
        <v/>
      </c>
      <c r="F19" s="8"/>
      <c r="G19" s="334"/>
      <c r="H19" s="89"/>
      <c r="I19" s="349" t="str">
        <f>'Nutrition Plan'!U29</f>
        <v/>
      </c>
      <c r="J19" s="7"/>
      <c r="K19" s="349" t="str">
        <f>'Nutrition Plan'!AF29</f>
        <v/>
      </c>
      <c r="L19" s="8"/>
      <c r="M19" s="333"/>
      <c r="N19" s="346"/>
      <c r="O19" s="346" t="s">
        <v>370</v>
      </c>
      <c r="P19" s="333"/>
      <c r="Q19" s="345"/>
      <c r="R19" s="345"/>
      <c r="S19" s="345"/>
      <c r="T19" s="345"/>
      <c r="U19" s="345"/>
      <c r="V19" s="345" t="s">
        <v>370</v>
      </c>
      <c r="W19" s="345"/>
      <c r="X19" s="345"/>
      <c r="Y19" s="345" t="s">
        <v>370</v>
      </c>
    </row>
    <row r="20">
      <c r="A20" s="334"/>
      <c r="B20" s="89"/>
      <c r="C20" s="349" t="str">
        <f>'Nutrition Plan'!C30</f>
        <v/>
      </c>
      <c r="D20" s="7"/>
      <c r="E20" s="349" t="str">
        <f>'Nutrition Plan'!N30</f>
        <v/>
      </c>
      <c r="F20" s="8"/>
      <c r="G20" s="334"/>
      <c r="H20" s="89"/>
      <c r="I20" s="349" t="str">
        <f>'Nutrition Plan'!U30</f>
        <v/>
      </c>
      <c r="J20" s="7"/>
      <c r="K20" s="349" t="str">
        <f>'Nutrition Plan'!AF30</f>
        <v/>
      </c>
      <c r="L20" s="8"/>
      <c r="M20" s="333"/>
      <c r="N20" s="346"/>
      <c r="O20" s="346" t="s">
        <v>370</v>
      </c>
      <c r="P20" s="333"/>
      <c r="Q20" s="345"/>
      <c r="R20" s="345"/>
      <c r="S20" s="345"/>
      <c r="T20" s="345"/>
      <c r="U20" s="345"/>
      <c r="V20" s="345" t="s">
        <v>370</v>
      </c>
      <c r="W20" s="345"/>
      <c r="X20" s="345"/>
      <c r="Y20" s="345" t="s">
        <v>370</v>
      </c>
    </row>
    <row r="21">
      <c r="A21" s="334"/>
      <c r="B21" s="34"/>
      <c r="C21" s="349" t="str">
        <f>'Nutrition Plan'!C31</f>
        <v/>
      </c>
      <c r="D21" s="7"/>
      <c r="E21" s="349" t="str">
        <f>'Nutrition Plan'!N31</f>
        <v/>
      </c>
      <c r="F21" s="8"/>
      <c r="G21" s="334"/>
      <c r="H21" s="34"/>
      <c r="I21" s="349" t="str">
        <f>'Nutrition Plan'!U31</f>
        <v/>
      </c>
      <c r="J21" s="7"/>
      <c r="K21" s="349" t="str">
        <f>'Nutrition Plan'!AF31</f>
        <v/>
      </c>
      <c r="L21" s="8"/>
      <c r="M21" s="333"/>
      <c r="N21" s="346"/>
      <c r="O21" s="346" t="s">
        <v>370</v>
      </c>
      <c r="P21" s="333"/>
      <c r="Q21" s="345"/>
      <c r="R21" s="345"/>
      <c r="S21" s="345"/>
      <c r="T21" s="345"/>
      <c r="U21" s="345"/>
      <c r="V21" s="345" t="s">
        <v>370</v>
      </c>
      <c r="W21" s="345"/>
      <c r="X21" s="345"/>
      <c r="Y21" s="345" t="s">
        <v>370</v>
      </c>
    </row>
    <row r="22">
      <c r="A22" s="334"/>
      <c r="B22" s="336"/>
      <c r="C22" s="334"/>
      <c r="D22" s="334"/>
      <c r="E22" s="334"/>
      <c r="F22" s="334"/>
      <c r="G22" s="334"/>
      <c r="H22" s="336"/>
      <c r="I22" s="334"/>
      <c r="J22" s="334"/>
      <c r="K22" s="334"/>
      <c r="L22" s="334"/>
      <c r="M22" s="333"/>
      <c r="N22" s="346"/>
      <c r="O22" s="346" t="s">
        <v>370</v>
      </c>
      <c r="P22" s="333"/>
      <c r="Q22" s="345"/>
      <c r="R22" s="345"/>
      <c r="S22" s="345"/>
      <c r="T22" s="345"/>
      <c r="U22" s="345"/>
      <c r="V22" s="345" t="s">
        <v>370</v>
      </c>
      <c r="W22" s="345"/>
      <c r="X22" s="345"/>
      <c r="Y22" s="345" t="s">
        <v>370</v>
      </c>
    </row>
    <row r="23">
      <c r="A23" s="334"/>
      <c r="B23" s="347" t="str">
        <f>'Nutrition Plan'!C10</f>
        <v>MEAL 2</v>
      </c>
      <c r="C23" s="342" t="s">
        <v>359</v>
      </c>
      <c r="D23" s="68"/>
      <c r="E23" s="348" t="s">
        <v>369</v>
      </c>
      <c r="F23" s="44"/>
      <c r="G23" s="334"/>
      <c r="H23" s="347" t="str">
        <f>'Nutrition Plan'!U10</f>
        <v>MEAL 2</v>
      </c>
      <c r="I23" s="342" t="s">
        <v>359</v>
      </c>
      <c r="J23" s="68"/>
      <c r="K23" s="348" t="s">
        <v>369</v>
      </c>
      <c r="L23" s="44"/>
      <c r="M23" s="333"/>
      <c r="N23" s="346"/>
      <c r="O23" s="346" t="s">
        <v>370</v>
      </c>
      <c r="P23" s="333"/>
      <c r="Q23" s="345"/>
      <c r="R23" s="345"/>
      <c r="S23" s="345"/>
      <c r="T23" s="345"/>
      <c r="U23" s="345"/>
      <c r="V23" s="345" t="s">
        <v>370</v>
      </c>
      <c r="W23" s="345"/>
      <c r="X23" s="345"/>
      <c r="Y23" s="345" t="s">
        <v>370</v>
      </c>
    </row>
    <row r="24">
      <c r="A24" s="334"/>
      <c r="B24" s="89"/>
      <c r="C24" s="349" t="str">
        <f>'Nutrition Plan'!C37</f>
        <v/>
      </c>
      <c r="D24" s="7"/>
      <c r="E24" s="349" t="str">
        <f>'Nutrition Plan'!N37</f>
        <v/>
      </c>
      <c r="F24" s="8"/>
      <c r="G24" s="334"/>
      <c r="H24" s="89"/>
      <c r="I24" s="349" t="str">
        <f>'Nutrition Plan'!U37</f>
        <v/>
      </c>
      <c r="J24" s="7"/>
      <c r="K24" s="349" t="str">
        <f>'Nutrition Plan'!AF37</f>
        <v/>
      </c>
      <c r="L24" s="8"/>
      <c r="M24" s="333"/>
      <c r="N24" s="346"/>
      <c r="O24" s="346" t="s">
        <v>370</v>
      </c>
      <c r="P24" s="333"/>
      <c r="Q24" s="345"/>
      <c r="R24" s="345"/>
      <c r="S24" s="345"/>
      <c r="T24" s="345"/>
      <c r="U24" s="345"/>
      <c r="V24" s="345" t="s">
        <v>370</v>
      </c>
      <c r="W24" s="345"/>
      <c r="X24" s="345"/>
      <c r="Y24" s="345" t="s">
        <v>370</v>
      </c>
    </row>
    <row r="25">
      <c r="A25" s="334"/>
      <c r="B25" s="89"/>
      <c r="C25" s="349" t="str">
        <f>'Nutrition Plan'!C38</f>
        <v/>
      </c>
      <c r="D25" s="7"/>
      <c r="E25" s="349" t="str">
        <f>'Nutrition Plan'!N38</f>
        <v/>
      </c>
      <c r="F25" s="8"/>
      <c r="G25" s="334"/>
      <c r="H25" s="89"/>
      <c r="I25" s="349" t="str">
        <f>'Nutrition Plan'!U38</f>
        <v/>
      </c>
      <c r="J25" s="7"/>
      <c r="K25" s="349" t="str">
        <f>'Nutrition Plan'!AF38</f>
        <v/>
      </c>
      <c r="L25" s="8"/>
      <c r="M25" s="333"/>
      <c r="N25" s="346"/>
      <c r="O25" s="346" t="s">
        <v>370</v>
      </c>
      <c r="P25" s="333"/>
      <c r="Q25" s="345"/>
      <c r="R25" s="345"/>
      <c r="S25" s="345"/>
      <c r="T25" s="345"/>
      <c r="U25" s="345"/>
      <c r="V25" s="345" t="s">
        <v>370</v>
      </c>
      <c r="W25" s="345"/>
      <c r="X25" s="345"/>
      <c r="Y25" s="345" t="s">
        <v>370</v>
      </c>
    </row>
    <row r="26">
      <c r="A26" s="334"/>
      <c r="B26" s="89"/>
      <c r="C26" s="349" t="str">
        <f>'Nutrition Plan'!C39</f>
        <v/>
      </c>
      <c r="D26" s="7"/>
      <c r="E26" s="349" t="str">
        <f>'Nutrition Plan'!N39</f>
        <v/>
      </c>
      <c r="F26" s="8"/>
      <c r="G26" s="334"/>
      <c r="H26" s="89"/>
      <c r="I26" s="349" t="str">
        <f>'Nutrition Plan'!U39</f>
        <v/>
      </c>
      <c r="J26" s="7"/>
      <c r="K26" s="349" t="str">
        <f>'Nutrition Plan'!AF39</f>
        <v/>
      </c>
      <c r="L26" s="8"/>
      <c r="M26" s="333"/>
      <c r="N26" s="346"/>
      <c r="O26" s="346" t="s">
        <v>370</v>
      </c>
      <c r="P26" s="333"/>
      <c r="Q26" s="345"/>
      <c r="R26" s="345"/>
      <c r="S26" s="345"/>
      <c r="T26" s="345"/>
      <c r="U26" s="345"/>
      <c r="V26" s="345" t="s">
        <v>370</v>
      </c>
      <c r="W26" s="345"/>
      <c r="X26" s="345"/>
      <c r="Y26" s="345" t="s">
        <v>370</v>
      </c>
    </row>
    <row r="27">
      <c r="A27" s="334"/>
      <c r="B27" s="89"/>
      <c r="C27" s="349" t="str">
        <f>'Nutrition Plan'!C40</f>
        <v/>
      </c>
      <c r="D27" s="7"/>
      <c r="E27" s="349" t="str">
        <f>'Nutrition Plan'!N40</f>
        <v/>
      </c>
      <c r="F27" s="8"/>
      <c r="G27" s="334"/>
      <c r="H27" s="89"/>
      <c r="I27" s="349" t="str">
        <f>'Nutrition Plan'!U40</f>
        <v/>
      </c>
      <c r="J27" s="7"/>
      <c r="K27" s="349" t="str">
        <f>'Nutrition Plan'!AF40</f>
        <v/>
      </c>
      <c r="L27" s="8"/>
      <c r="M27" s="333"/>
      <c r="N27" s="346"/>
      <c r="O27" s="346" t="s">
        <v>370</v>
      </c>
      <c r="P27" s="333"/>
      <c r="Q27" s="345"/>
      <c r="R27" s="345"/>
      <c r="S27" s="345"/>
      <c r="T27" s="345"/>
      <c r="U27" s="345"/>
      <c r="V27" s="345" t="s">
        <v>370</v>
      </c>
      <c r="W27" s="345"/>
      <c r="X27" s="345"/>
      <c r="Y27" s="345" t="s">
        <v>370</v>
      </c>
    </row>
    <row r="28">
      <c r="A28" s="334"/>
      <c r="B28" s="89"/>
      <c r="C28" s="349" t="str">
        <f>'Nutrition Plan'!C41</f>
        <v/>
      </c>
      <c r="D28" s="7"/>
      <c r="E28" s="349" t="str">
        <f>'Nutrition Plan'!N41</f>
        <v/>
      </c>
      <c r="F28" s="8"/>
      <c r="G28" s="334"/>
      <c r="H28" s="89"/>
      <c r="I28" s="349" t="str">
        <f>'Nutrition Plan'!U41</f>
        <v/>
      </c>
      <c r="J28" s="7"/>
      <c r="K28" s="349" t="str">
        <f>'Nutrition Plan'!AF41</f>
        <v/>
      </c>
      <c r="L28" s="8"/>
      <c r="M28" s="333"/>
      <c r="N28" s="346"/>
      <c r="O28" s="346" t="s">
        <v>370</v>
      </c>
      <c r="P28" s="333"/>
      <c r="Q28" s="345"/>
      <c r="R28" s="345"/>
      <c r="S28" s="345"/>
      <c r="T28" s="345"/>
      <c r="U28" s="345"/>
      <c r="V28" s="345" t="s">
        <v>370</v>
      </c>
      <c r="W28" s="345"/>
      <c r="X28" s="345"/>
      <c r="Y28" s="345" t="s">
        <v>370</v>
      </c>
    </row>
    <row r="29">
      <c r="A29" s="334"/>
      <c r="B29" s="89"/>
      <c r="C29" s="349" t="str">
        <f>'Nutrition Plan'!C42</f>
        <v/>
      </c>
      <c r="D29" s="7"/>
      <c r="E29" s="349" t="str">
        <f>'Nutrition Plan'!N42</f>
        <v/>
      </c>
      <c r="F29" s="8"/>
      <c r="G29" s="334"/>
      <c r="H29" s="89"/>
      <c r="I29" s="349" t="str">
        <f>'Nutrition Plan'!U42</f>
        <v/>
      </c>
      <c r="J29" s="7"/>
      <c r="K29" s="349" t="str">
        <f>'Nutrition Plan'!AF42</f>
        <v/>
      </c>
      <c r="L29" s="8"/>
      <c r="M29" s="333"/>
      <c r="N29" s="346"/>
      <c r="O29" s="346" t="s">
        <v>370</v>
      </c>
      <c r="P29" s="333"/>
      <c r="Q29" s="345"/>
      <c r="R29" s="345"/>
      <c r="S29" s="345"/>
      <c r="T29" s="345"/>
      <c r="U29" s="345"/>
      <c r="V29" s="345" t="s">
        <v>370</v>
      </c>
      <c r="W29" s="345"/>
      <c r="X29" s="345"/>
      <c r="Y29" s="345" t="s">
        <v>370</v>
      </c>
    </row>
    <row r="30">
      <c r="A30" s="334"/>
      <c r="B30" s="89"/>
      <c r="C30" s="349" t="str">
        <f>'Nutrition Plan'!C43</f>
        <v/>
      </c>
      <c r="D30" s="7"/>
      <c r="E30" s="349" t="str">
        <f>'Nutrition Plan'!N43</f>
        <v/>
      </c>
      <c r="F30" s="8"/>
      <c r="G30" s="334"/>
      <c r="H30" s="89"/>
      <c r="I30" s="349" t="str">
        <f>'Nutrition Plan'!U43</f>
        <v/>
      </c>
      <c r="J30" s="7"/>
      <c r="K30" s="349" t="str">
        <f>'Nutrition Plan'!AF43</f>
        <v/>
      </c>
      <c r="L30" s="8"/>
      <c r="M30" s="333"/>
      <c r="N30" s="346"/>
      <c r="O30" s="346" t="s">
        <v>370</v>
      </c>
      <c r="P30" s="333"/>
      <c r="Q30" s="345"/>
      <c r="R30" s="345"/>
      <c r="S30" s="345"/>
      <c r="T30" s="345"/>
      <c r="U30" s="345"/>
      <c r="V30" s="345" t="s">
        <v>370</v>
      </c>
      <c r="W30" s="345"/>
      <c r="X30" s="345"/>
      <c r="Y30" s="345" t="s">
        <v>370</v>
      </c>
    </row>
    <row r="31">
      <c r="A31" s="334"/>
      <c r="B31" s="34"/>
      <c r="C31" s="349" t="str">
        <f>'Nutrition Plan'!C44</f>
        <v/>
      </c>
      <c r="D31" s="7"/>
      <c r="E31" s="349" t="str">
        <f>'Nutrition Plan'!N44</f>
        <v/>
      </c>
      <c r="F31" s="8"/>
      <c r="G31" s="334"/>
      <c r="H31" s="34"/>
      <c r="I31" s="349" t="str">
        <f>'Nutrition Plan'!U44</f>
        <v/>
      </c>
      <c r="J31" s="7"/>
      <c r="K31" s="349" t="str">
        <f>'Nutrition Plan'!AF44</f>
        <v/>
      </c>
      <c r="L31" s="8"/>
      <c r="M31" s="333"/>
      <c r="N31" s="346"/>
      <c r="O31" s="346" t="s">
        <v>370</v>
      </c>
      <c r="P31" s="333"/>
      <c r="Q31" s="345"/>
      <c r="R31" s="345"/>
      <c r="S31" s="345"/>
      <c r="T31" s="345"/>
      <c r="U31" s="345"/>
      <c r="V31" s="345" t="s">
        <v>370</v>
      </c>
      <c r="W31" s="345"/>
      <c r="X31" s="345"/>
      <c r="Y31" s="345" t="s">
        <v>370</v>
      </c>
    </row>
    <row r="32">
      <c r="A32" s="334"/>
      <c r="B32" s="336"/>
      <c r="C32" s="334"/>
      <c r="D32" s="334"/>
      <c r="E32" s="334"/>
      <c r="F32" s="334"/>
      <c r="G32" s="334"/>
      <c r="H32" s="336"/>
      <c r="I32" s="334"/>
      <c r="J32" s="334"/>
      <c r="K32" s="334"/>
      <c r="L32" s="334"/>
      <c r="M32" s="333"/>
      <c r="N32" s="346"/>
      <c r="O32" s="346" t="s">
        <v>370</v>
      </c>
      <c r="P32" s="333"/>
      <c r="Q32" s="345"/>
      <c r="R32" s="345"/>
      <c r="S32" s="345"/>
      <c r="T32" s="345"/>
      <c r="U32" s="345"/>
      <c r="V32" s="345" t="s">
        <v>370</v>
      </c>
      <c r="W32" s="345"/>
      <c r="X32" s="345"/>
      <c r="Y32" s="345" t="s">
        <v>370</v>
      </c>
    </row>
    <row r="33">
      <c r="A33" s="334"/>
      <c r="B33" s="347" t="str">
        <f>'Nutrition Plan'!C12</f>
        <v>MEAL 3</v>
      </c>
      <c r="C33" s="342" t="s">
        <v>359</v>
      </c>
      <c r="D33" s="68"/>
      <c r="E33" s="348" t="s">
        <v>369</v>
      </c>
      <c r="F33" s="44"/>
      <c r="G33" s="334"/>
      <c r="H33" s="347" t="str">
        <f>'Nutrition Plan'!U12</f>
        <v>MEAL 3</v>
      </c>
      <c r="I33" s="342" t="s">
        <v>359</v>
      </c>
      <c r="J33" s="68"/>
      <c r="K33" s="348" t="s">
        <v>369</v>
      </c>
      <c r="L33" s="44"/>
      <c r="M33" s="333"/>
      <c r="N33" s="346"/>
      <c r="O33" s="346" t="s">
        <v>370</v>
      </c>
      <c r="P33" s="333"/>
      <c r="Q33" s="345"/>
      <c r="R33" s="345"/>
      <c r="S33" s="345"/>
      <c r="T33" s="345"/>
      <c r="U33" s="345"/>
      <c r="V33" s="345" t="s">
        <v>370</v>
      </c>
      <c r="W33" s="345"/>
      <c r="X33" s="345"/>
      <c r="Y33" s="345" t="s">
        <v>370</v>
      </c>
    </row>
    <row r="34">
      <c r="A34" s="334"/>
      <c r="B34" s="89"/>
      <c r="C34" s="349" t="str">
        <f>'Nutrition Plan'!C50</f>
        <v/>
      </c>
      <c r="D34" s="7"/>
      <c r="E34" s="349" t="str">
        <f>'Nutrition Plan'!N50</f>
        <v/>
      </c>
      <c r="F34" s="8"/>
      <c r="G34" s="334"/>
      <c r="H34" s="89"/>
      <c r="I34" s="349" t="str">
        <f>'Nutrition Plan'!U50</f>
        <v/>
      </c>
      <c r="J34" s="7"/>
      <c r="K34" s="349" t="str">
        <f>'Nutrition Plan'!AF50</f>
        <v/>
      </c>
      <c r="L34" s="8"/>
      <c r="M34" s="333"/>
      <c r="N34" s="346"/>
      <c r="O34" s="346" t="s">
        <v>370</v>
      </c>
      <c r="P34" s="333"/>
      <c r="Q34" s="345"/>
      <c r="R34" s="345"/>
      <c r="S34" s="345"/>
      <c r="T34" s="345"/>
      <c r="U34" s="345"/>
      <c r="V34" s="345" t="s">
        <v>370</v>
      </c>
      <c r="W34" s="345"/>
      <c r="X34" s="345"/>
      <c r="Y34" s="345" t="s">
        <v>370</v>
      </c>
    </row>
    <row r="35">
      <c r="A35" s="334"/>
      <c r="B35" s="89"/>
      <c r="C35" s="349" t="str">
        <f>'Nutrition Plan'!C51</f>
        <v/>
      </c>
      <c r="D35" s="7"/>
      <c r="E35" s="349" t="str">
        <f>'Nutrition Plan'!N51</f>
        <v/>
      </c>
      <c r="F35" s="8"/>
      <c r="G35" s="334"/>
      <c r="H35" s="89"/>
      <c r="I35" s="349" t="str">
        <f>'Nutrition Plan'!U51</f>
        <v/>
      </c>
      <c r="J35" s="7"/>
      <c r="K35" s="349" t="str">
        <f>'Nutrition Plan'!AF51</f>
        <v/>
      </c>
      <c r="L35" s="8"/>
      <c r="M35" s="333"/>
      <c r="N35" s="346"/>
      <c r="O35" s="346" t="s">
        <v>370</v>
      </c>
      <c r="P35" s="333"/>
      <c r="Q35" s="345"/>
      <c r="R35" s="345"/>
      <c r="S35" s="345"/>
      <c r="T35" s="345"/>
      <c r="U35" s="345"/>
      <c r="V35" s="345" t="s">
        <v>370</v>
      </c>
      <c r="W35" s="345"/>
      <c r="X35" s="345"/>
      <c r="Y35" s="345" t="s">
        <v>370</v>
      </c>
    </row>
    <row r="36">
      <c r="A36" s="334"/>
      <c r="B36" s="89"/>
      <c r="C36" s="349" t="str">
        <f>'Nutrition Plan'!C52</f>
        <v/>
      </c>
      <c r="D36" s="7"/>
      <c r="E36" s="349" t="str">
        <f>'Nutrition Plan'!N52</f>
        <v/>
      </c>
      <c r="F36" s="8"/>
      <c r="G36" s="334"/>
      <c r="H36" s="89"/>
      <c r="I36" s="349" t="str">
        <f>'Nutrition Plan'!U52</f>
        <v/>
      </c>
      <c r="J36" s="7"/>
      <c r="K36" s="349" t="str">
        <f>'Nutrition Plan'!AF52</f>
        <v/>
      </c>
      <c r="L36" s="8"/>
      <c r="M36" s="333"/>
      <c r="N36" s="346"/>
      <c r="O36" s="346" t="s">
        <v>370</v>
      </c>
      <c r="P36" s="333"/>
      <c r="Q36" s="345"/>
      <c r="R36" s="345"/>
      <c r="S36" s="345"/>
      <c r="T36" s="345"/>
      <c r="U36" s="345"/>
      <c r="V36" s="345" t="s">
        <v>370</v>
      </c>
      <c r="W36" s="345"/>
      <c r="X36" s="345"/>
      <c r="Y36" s="345" t="s">
        <v>370</v>
      </c>
    </row>
    <row r="37">
      <c r="A37" s="334"/>
      <c r="B37" s="89"/>
      <c r="C37" s="349" t="str">
        <f>'Nutrition Plan'!C53</f>
        <v/>
      </c>
      <c r="D37" s="7"/>
      <c r="E37" s="349" t="str">
        <f>'Nutrition Plan'!N53</f>
        <v/>
      </c>
      <c r="F37" s="8"/>
      <c r="G37" s="334"/>
      <c r="H37" s="89"/>
      <c r="I37" s="349" t="str">
        <f>'Nutrition Plan'!U53</f>
        <v/>
      </c>
      <c r="J37" s="7"/>
      <c r="K37" s="349" t="str">
        <f>'Nutrition Plan'!AF53</f>
        <v/>
      </c>
      <c r="L37" s="8"/>
      <c r="M37" s="333"/>
      <c r="N37" s="346"/>
      <c r="O37" s="346" t="s">
        <v>370</v>
      </c>
      <c r="P37" s="333"/>
      <c r="Q37" s="345"/>
      <c r="R37" s="345"/>
      <c r="S37" s="345"/>
      <c r="T37" s="345"/>
      <c r="U37" s="345"/>
      <c r="V37" s="345" t="s">
        <v>370</v>
      </c>
      <c r="W37" s="345"/>
      <c r="X37" s="345"/>
      <c r="Y37" s="345" t="s">
        <v>370</v>
      </c>
    </row>
    <row r="38">
      <c r="A38" s="334"/>
      <c r="B38" s="89"/>
      <c r="C38" s="349" t="str">
        <f>'Nutrition Plan'!C54</f>
        <v/>
      </c>
      <c r="D38" s="7"/>
      <c r="E38" s="349" t="str">
        <f>'Nutrition Plan'!N54</f>
        <v/>
      </c>
      <c r="F38" s="8"/>
      <c r="G38" s="334"/>
      <c r="H38" s="89"/>
      <c r="I38" s="349" t="str">
        <f>'Nutrition Plan'!U54</f>
        <v/>
      </c>
      <c r="J38" s="7"/>
      <c r="K38" s="349" t="str">
        <f>'Nutrition Plan'!AF54</f>
        <v/>
      </c>
      <c r="L38" s="8"/>
      <c r="M38" s="333"/>
      <c r="N38" s="346"/>
      <c r="O38" s="346" t="s">
        <v>370</v>
      </c>
      <c r="P38" s="333"/>
      <c r="Q38" s="345"/>
      <c r="R38" s="345"/>
      <c r="S38" s="345"/>
      <c r="T38" s="345"/>
      <c r="U38" s="345"/>
      <c r="V38" s="345" t="s">
        <v>370</v>
      </c>
      <c r="W38" s="345"/>
      <c r="X38" s="345"/>
      <c r="Y38" s="345" t="s">
        <v>370</v>
      </c>
    </row>
    <row r="39">
      <c r="A39" s="334"/>
      <c r="B39" s="89"/>
      <c r="C39" s="349" t="str">
        <f>'Nutrition Plan'!C55</f>
        <v/>
      </c>
      <c r="D39" s="7"/>
      <c r="E39" s="349" t="str">
        <f>'Nutrition Plan'!N55</f>
        <v/>
      </c>
      <c r="F39" s="8"/>
      <c r="G39" s="334"/>
      <c r="H39" s="89"/>
      <c r="I39" s="349" t="str">
        <f>'Nutrition Plan'!U55</f>
        <v/>
      </c>
      <c r="J39" s="7"/>
      <c r="K39" s="349" t="str">
        <f>'Nutrition Plan'!AF55</f>
        <v/>
      </c>
      <c r="L39" s="8"/>
      <c r="M39" s="333"/>
      <c r="N39" s="346"/>
      <c r="O39" s="346" t="s">
        <v>370</v>
      </c>
      <c r="P39" s="333"/>
      <c r="Q39" s="345"/>
      <c r="R39" s="345"/>
      <c r="S39" s="345"/>
      <c r="T39" s="345"/>
      <c r="U39" s="345"/>
      <c r="V39" s="345" t="s">
        <v>370</v>
      </c>
      <c r="W39" s="345"/>
      <c r="X39" s="345"/>
      <c r="Y39" s="345" t="s">
        <v>370</v>
      </c>
    </row>
    <row r="40">
      <c r="A40" s="334"/>
      <c r="B40" s="89"/>
      <c r="C40" s="349" t="str">
        <f>'Nutrition Plan'!C56</f>
        <v/>
      </c>
      <c r="D40" s="7"/>
      <c r="E40" s="349" t="str">
        <f>'Nutrition Plan'!N56</f>
        <v/>
      </c>
      <c r="F40" s="8"/>
      <c r="G40" s="334"/>
      <c r="H40" s="89"/>
      <c r="I40" s="349" t="str">
        <f>'Nutrition Plan'!U56</f>
        <v/>
      </c>
      <c r="J40" s="7"/>
      <c r="K40" s="349" t="str">
        <f>'Nutrition Plan'!AF56</f>
        <v/>
      </c>
      <c r="L40" s="8"/>
      <c r="M40" s="333"/>
      <c r="N40" s="346"/>
      <c r="O40" s="346" t="s">
        <v>370</v>
      </c>
      <c r="P40" s="333"/>
      <c r="Q40" s="345"/>
      <c r="R40" s="345"/>
      <c r="S40" s="345"/>
      <c r="T40" s="345"/>
      <c r="U40" s="345"/>
      <c r="V40" s="345" t="s">
        <v>370</v>
      </c>
      <c r="W40" s="345"/>
      <c r="X40" s="345"/>
      <c r="Y40" s="345" t="s">
        <v>370</v>
      </c>
    </row>
    <row r="41">
      <c r="A41" s="334"/>
      <c r="B41" s="34"/>
      <c r="C41" s="349" t="str">
        <f>'Nutrition Plan'!C57</f>
        <v/>
      </c>
      <c r="D41" s="7"/>
      <c r="E41" s="349" t="str">
        <f>'Nutrition Plan'!N57</f>
        <v/>
      </c>
      <c r="F41" s="8"/>
      <c r="G41" s="334"/>
      <c r="H41" s="34"/>
      <c r="I41" s="349" t="str">
        <f>'Nutrition Plan'!U57</f>
        <v/>
      </c>
      <c r="J41" s="7"/>
      <c r="K41" s="349" t="str">
        <f>'Nutrition Plan'!AF57</f>
        <v/>
      </c>
      <c r="L41" s="8"/>
      <c r="M41" s="333"/>
      <c r="N41" s="346"/>
      <c r="O41" s="346" t="s">
        <v>370</v>
      </c>
      <c r="P41" s="333"/>
      <c r="Q41" s="345"/>
      <c r="R41" s="345"/>
      <c r="S41" s="345"/>
      <c r="T41" s="345"/>
      <c r="U41" s="345"/>
      <c r="V41" s="345" t="s">
        <v>370</v>
      </c>
      <c r="W41" s="345"/>
      <c r="X41" s="345"/>
      <c r="Y41" s="345" t="s">
        <v>370</v>
      </c>
    </row>
    <row r="42">
      <c r="A42" s="334"/>
      <c r="B42" s="336"/>
      <c r="C42" s="334"/>
      <c r="D42" s="334"/>
      <c r="E42" s="334"/>
      <c r="F42" s="334"/>
      <c r="G42" s="334"/>
      <c r="H42" s="336"/>
      <c r="I42" s="334"/>
      <c r="J42" s="334"/>
      <c r="K42" s="334"/>
      <c r="L42" s="334"/>
      <c r="M42" s="333"/>
      <c r="N42" s="346"/>
      <c r="O42" s="346" t="s">
        <v>370</v>
      </c>
      <c r="P42" s="333"/>
      <c r="Q42" s="345"/>
      <c r="R42" s="345"/>
      <c r="S42" s="345"/>
      <c r="T42" s="345"/>
      <c r="U42" s="345"/>
      <c r="V42" s="345" t="s">
        <v>370</v>
      </c>
      <c r="W42" s="345"/>
      <c r="X42" s="345"/>
      <c r="Y42" s="345" t="s">
        <v>370</v>
      </c>
    </row>
    <row r="43">
      <c r="A43" s="334"/>
      <c r="B43" s="347" t="str">
        <f>'Nutrition Plan'!C14</f>
        <v>MEAL 4</v>
      </c>
      <c r="C43" s="342" t="s">
        <v>359</v>
      </c>
      <c r="D43" s="68"/>
      <c r="E43" s="348" t="s">
        <v>369</v>
      </c>
      <c r="F43" s="44"/>
      <c r="G43" s="334"/>
      <c r="H43" s="347" t="str">
        <f>'Nutrition Plan'!U14</f>
        <v>MEAL 4</v>
      </c>
      <c r="I43" s="342" t="s">
        <v>359</v>
      </c>
      <c r="J43" s="68"/>
      <c r="K43" s="348" t="s">
        <v>369</v>
      </c>
      <c r="L43" s="44"/>
      <c r="M43" s="333"/>
      <c r="N43" s="346"/>
      <c r="O43" s="346" t="s">
        <v>370</v>
      </c>
      <c r="P43" s="333"/>
      <c r="Q43" s="345"/>
      <c r="R43" s="345"/>
      <c r="S43" s="345"/>
      <c r="T43" s="345"/>
      <c r="U43" s="345"/>
      <c r="V43" s="345" t="s">
        <v>370</v>
      </c>
      <c r="W43" s="345"/>
      <c r="X43" s="345"/>
      <c r="Y43" s="345" t="s">
        <v>370</v>
      </c>
    </row>
    <row r="44">
      <c r="A44" s="334"/>
      <c r="B44" s="89"/>
      <c r="C44" s="349" t="str">
        <f>'Nutrition Plan'!C63</f>
        <v/>
      </c>
      <c r="D44" s="7"/>
      <c r="E44" s="349" t="str">
        <f>'Nutrition Plan'!N63</f>
        <v/>
      </c>
      <c r="F44" s="8"/>
      <c r="G44" s="334"/>
      <c r="H44" s="89"/>
      <c r="I44" s="349" t="str">
        <f>'Nutrition Plan'!U63</f>
        <v/>
      </c>
      <c r="J44" s="7"/>
      <c r="K44" s="349" t="str">
        <f>'Nutrition Plan'!AF63</f>
        <v/>
      </c>
      <c r="L44" s="8"/>
      <c r="M44" s="333"/>
      <c r="N44" s="346"/>
      <c r="O44" s="346" t="s">
        <v>370</v>
      </c>
      <c r="P44" s="333"/>
      <c r="Q44" s="345"/>
      <c r="R44" s="345"/>
      <c r="S44" s="345"/>
      <c r="T44" s="345"/>
      <c r="U44" s="345"/>
      <c r="V44" s="345" t="s">
        <v>370</v>
      </c>
      <c r="W44" s="345"/>
      <c r="X44" s="345"/>
      <c r="Y44" s="345" t="s">
        <v>370</v>
      </c>
    </row>
    <row r="45">
      <c r="A45" s="334"/>
      <c r="B45" s="89"/>
      <c r="C45" s="349" t="str">
        <f>'Nutrition Plan'!C64</f>
        <v/>
      </c>
      <c r="D45" s="7"/>
      <c r="E45" s="349" t="str">
        <f>'Nutrition Plan'!N64</f>
        <v/>
      </c>
      <c r="F45" s="8"/>
      <c r="G45" s="334"/>
      <c r="H45" s="89"/>
      <c r="I45" s="349" t="str">
        <f>'Nutrition Plan'!U64</f>
        <v/>
      </c>
      <c r="J45" s="7"/>
      <c r="K45" s="349" t="str">
        <f>'Nutrition Plan'!AF64</f>
        <v/>
      </c>
      <c r="L45" s="8"/>
      <c r="M45" s="333"/>
      <c r="N45" s="346"/>
      <c r="O45" s="346" t="s">
        <v>370</v>
      </c>
      <c r="P45" s="333"/>
      <c r="Q45" s="345"/>
      <c r="R45" s="345"/>
      <c r="S45" s="345"/>
      <c r="T45" s="345"/>
      <c r="U45" s="345"/>
      <c r="V45" s="345" t="s">
        <v>370</v>
      </c>
      <c r="W45" s="345"/>
      <c r="X45" s="345"/>
      <c r="Y45" s="345" t="s">
        <v>370</v>
      </c>
    </row>
    <row r="46">
      <c r="A46" s="334"/>
      <c r="B46" s="89"/>
      <c r="C46" s="349" t="str">
        <f>'Nutrition Plan'!C65</f>
        <v/>
      </c>
      <c r="D46" s="7"/>
      <c r="E46" s="349" t="str">
        <f>'Nutrition Plan'!N65</f>
        <v/>
      </c>
      <c r="F46" s="8"/>
      <c r="G46" s="334"/>
      <c r="H46" s="89"/>
      <c r="I46" s="349" t="str">
        <f>'Nutrition Plan'!U65</f>
        <v/>
      </c>
      <c r="J46" s="7"/>
      <c r="K46" s="349" t="str">
        <f>'Nutrition Plan'!AF65</f>
        <v/>
      </c>
      <c r="L46" s="8"/>
      <c r="M46" s="333"/>
      <c r="N46" s="346"/>
      <c r="O46" s="346" t="s">
        <v>370</v>
      </c>
      <c r="P46" s="333"/>
      <c r="Q46" s="345"/>
      <c r="R46" s="345"/>
      <c r="S46" s="345"/>
      <c r="T46" s="345"/>
      <c r="U46" s="345"/>
      <c r="V46" s="345" t="s">
        <v>370</v>
      </c>
      <c r="W46" s="345"/>
      <c r="X46" s="345"/>
      <c r="Y46" s="345" t="s">
        <v>370</v>
      </c>
    </row>
    <row r="47">
      <c r="A47" s="334"/>
      <c r="B47" s="89"/>
      <c r="C47" s="349" t="str">
        <f>'Nutrition Plan'!C66</f>
        <v/>
      </c>
      <c r="D47" s="7"/>
      <c r="E47" s="349" t="str">
        <f>'Nutrition Plan'!N66</f>
        <v/>
      </c>
      <c r="F47" s="8"/>
      <c r="G47" s="334"/>
      <c r="H47" s="89"/>
      <c r="I47" s="349" t="str">
        <f>'Nutrition Plan'!U66</f>
        <v/>
      </c>
      <c r="J47" s="7"/>
      <c r="K47" s="349" t="str">
        <f>'Nutrition Plan'!AF66</f>
        <v/>
      </c>
      <c r="L47" s="8"/>
      <c r="M47" s="333"/>
      <c r="N47" s="346"/>
      <c r="O47" s="346" t="s">
        <v>370</v>
      </c>
      <c r="P47" s="333"/>
      <c r="Q47" s="345"/>
      <c r="R47" s="345"/>
      <c r="S47" s="345"/>
      <c r="T47" s="345"/>
      <c r="U47" s="345"/>
      <c r="V47" s="345" t="s">
        <v>370</v>
      </c>
      <c r="W47" s="345"/>
      <c r="X47" s="345"/>
      <c r="Y47" s="345" t="s">
        <v>370</v>
      </c>
    </row>
    <row r="48">
      <c r="A48" s="334"/>
      <c r="B48" s="89"/>
      <c r="C48" s="349" t="str">
        <f>'Nutrition Plan'!C67</f>
        <v/>
      </c>
      <c r="D48" s="7"/>
      <c r="E48" s="349" t="str">
        <f>'Nutrition Plan'!N67</f>
        <v/>
      </c>
      <c r="F48" s="8"/>
      <c r="G48" s="334"/>
      <c r="H48" s="89"/>
      <c r="I48" s="349" t="str">
        <f>'Nutrition Plan'!U67</f>
        <v/>
      </c>
      <c r="J48" s="7"/>
      <c r="K48" s="349" t="str">
        <f>'Nutrition Plan'!AF67</f>
        <v/>
      </c>
      <c r="L48" s="8"/>
      <c r="M48" s="333"/>
      <c r="N48" s="346"/>
      <c r="O48" s="346" t="s">
        <v>370</v>
      </c>
      <c r="P48" s="333"/>
      <c r="Q48" s="345"/>
      <c r="R48" s="345"/>
      <c r="S48" s="345"/>
      <c r="T48" s="345"/>
      <c r="U48" s="345"/>
      <c r="V48" s="345" t="s">
        <v>370</v>
      </c>
      <c r="W48" s="345"/>
      <c r="X48" s="345"/>
      <c r="Y48" s="345" t="s">
        <v>370</v>
      </c>
    </row>
    <row r="49">
      <c r="A49" s="334"/>
      <c r="B49" s="89"/>
      <c r="C49" s="349" t="str">
        <f>'Nutrition Plan'!C68</f>
        <v/>
      </c>
      <c r="D49" s="7"/>
      <c r="E49" s="349" t="str">
        <f>'Nutrition Plan'!N68</f>
        <v/>
      </c>
      <c r="F49" s="8"/>
      <c r="G49" s="334"/>
      <c r="H49" s="89"/>
      <c r="I49" s="349" t="str">
        <f>'Nutrition Plan'!U68</f>
        <v/>
      </c>
      <c r="J49" s="7"/>
      <c r="K49" s="349" t="str">
        <f>'Nutrition Plan'!AF68</f>
        <v/>
      </c>
      <c r="L49" s="8"/>
      <c r="M49" s="333"/>
      <c r="N49" s="346"/>
      <c r="O49" s="346" t="s">
        <v>370</v>
      </c>
      <c r="P49" s="333"/>
      <c r="Q49" s="345"/>
      <c r="R49" s="345"/>
      <c r="S49" s="345"/>
      <c r="T49" s="345"/>
      <c r="U49" s="345"/>
      <c r="V49" s="345" t="s">
        <v>370</v>
      </c>
      <c r="W49" s="345"/>
      <c r="X49" s="345"/>
      <c r="Y49" s="345" t="s">
        <v>370</v>
      </c>
    </row>
    <row r="50">
      <c r="A50" s="334"/>
      <c r="B50" s="89"/>
      <c r="C50" s="349" t="str">
        <f>'Nutrition Plan'!C69</f>
        <v/>
      </c>
      <c r="D50" s="7"/>
      <c r="E50" s="349" t="str">
        <f>'Nutrition Plan'!N69</f>
        <v/>
      </c>
      <c r="F50" s="8"/>
      <c r="G50" s="334"/>
      <c r="H50" s="89"/>
      <c r="I50" s="349" t="str">
        <f>'Nutrition Plan'!U69</f>
        <v/>
      </c>
      <c r="J50" s="7"/>
      <c r="K50" s="349" t="str">
        <f>'Nutrition Plan'!AF69</f>
        <v/>
      </c>
      <c r="L50" s="8"/>
      <c r="M50" s="333"/>
      <c r="N50" s="346"/>
      <c r="O50" s="346" t="s">
        <v>370</v>
      </c>
      <c r="P50" s="333"/>
      <c r="Q50" s="345"/>
      <c r="R50" s="345"/>
      <c r="S50" s="345"/>
      <c r="T50" s="345"/>
      <c r="U50" s="345"/>
      <c r="V50" s="345" t="s">
        <v>370</v>
      </c>
      <c r="W50" s="345"/>
      <c r="X50" s="345"/>
      <c r="Y50" s="345" t="s">
        <v>370</v>
      </c>
    </row>
    <row r="51">
      <c r="A51" s="334"/>
      <c r="B51" s="34"/>
      <c r="C51" s="349" t="str">
        <f>'Nutrition Plan'!C70</f>
        <v/>
      </c>
      <c r="D51" s="7"/>
      <c r="E51" s="349" t="str">
        <f>'Nutrition Plan'!N70</f>
        <v/>
      </c>
      <c r="F51" s="8"/>
      <c r="G51" s="334"/>
      <c r="H51" s="34"/>
      <c r="I51" s="349" t="str">
        <f>'Nutrition Plan'!U70</f>
        <v/>
      </c>
      <c r="J51" s="7"/>
      <c r="K51" s="349" t="str">
        <f>'Nutrition Plan'!AF70</f>
        <v/>
      </c>
      <c r="L51" s="8"/>
      <c r="M51" s="333"/>
      <c r="N51" s="346"/>
      <c r="O51" s="346" t="s">
        <v>370</v>
      </c>
      <c r="P51" s="333"/>
      <c r="Q51" s="345"/>
      <c r="R51" s="345"/>
      <c r="S51" s="345"/>
      <c r="T51" s="345"/>
      <c r="U51" s="345"/>
      <c r="V51" s="345" t="s">
        <v>370</v>
      </c>
      <c r="W51" s="345"/>
      <c r="X51" s="345"/>
      <c r="Y51" s="345" t="s">
        <v>370</v>
      </c>
    </row>
    <row r="52">
      <c r="A52" s="334"/>
      <c r="B52" s="336"/>
      <c r="C52" s="334"/>
      <c r="D52" s="334"/>
      <c r="E52" s="334"/>
      <c r="F52" s="334"/>
      <c r="G52" s="334"/>
      <c r="H52" s="336"/>
      <c r="I52" s="334"/>
      <c r="J52" s="334"/>
      <c r="K52" s="334"/>
      <c r="L52" s="334"/>
      <c r="M52" s="333"/>
      <c r="N52" s="346"/>
      <c r="O52" s="346" t="s">
        <v>370</v>
      </c>
      <c r="P52" s="333"/>
      <c r="Q52" s="345"/>
      <c r="R52" s="345"/>
      <c r="S52" s="345"/>
      <c r="T52" s="345"/>
      <c r="U52" s="345"/>
      <c r="V52" s="345" t="s">
        <v>370</v>
      </c>
      <c r="W52" s="345"/>
      <c r="X52" s="345"/>
      <c r="Y52" s="345" t="s">
        <v>370</v>
      </c>
    </row>
    <row r="53">
      <c r="A53" s="334"/>
      <c r="B53" s="347" t="str">
        <f>'Nutrition Plan'!C16</f>
        <v>MEAL 5</v>
      </c>
      <c r="C53" s="342" t="s">
        <v>359</v>
      </c>
      <c r="D53" s="68"/>
      <c r="E53" s="348" t="s">
        <v>369</v>
      </c>
      <c r="F53" s="44"/>
      <c r="G53" s="334"/>
      <c r="H53" s="347" t="str">
        <f>'Nutrition Plan'!U16</f>
        <v>MEAL 5</v>
      </c>
      <c r="I53" s="342" t="s">
        <v>359</v>
      </c>
      <c r="J53" s="68"/>
      <c r="K53" s="348" t="s">
        <v>369</v>
      </c>
      <c r="L53" s="44"/>
      <c r="M53" s="333"/>
      <c r="N53" s="346"/>
      <c r="O53" s="346" t="s">
        <v>370</v>
      </c>
      <c r="P53" s="333"/>
      <c r="Q53" s="345"/>
      <c r="R53" s="345"/>
      <c r="S53" s="345"/>
      <c r="T53" s="345"/>
      <c r="U53" s="345"/>
      <c r="V53" s="345" t="s">
        <v>370</v>
      </c>
      <c r="W53" s="345"/>
      <c r="X53" s="345"/>
      <c r="Y53" s="345" t="s">
        <v>370</v>
      </c>
    </row>
    <row r="54">
      <c r="A54" s="334"/>
      <c r="B54" s="89"/>
      <c r="C54" s="349" t="str">
        <f>'Nutrition Plan'!C76</f>
        <v/>
      </c>
      <c r="D54" s="7"/>
      <c r="E54" s="349" t="str">
        <f>'Nutrition Plan'!N76</f>
        <v/>
      </c>
      <c r="F54" s="8"/>
      <c r="G54" s="334"/>
      <c r="H54" s="89"/>
      <c r="I54" s="349" t="str">
        <f>'Nutrition Plan'!U76</f>
        <v/>
      </c>
      <c r="J54" s="7"/>
      <c r="K54" s="349" t="str">
        <f>'Nutrition Plan'!AF76</f>
        <v/>
      </c>
      <c r="L54" s="8"/>
      <c r="M54" s="333"/>
      <c r="N54" s="346"/>
      <c r="O54" s="346" t="s">
        <v>370</v>
      </c>
      <c r="P54" s="333"/>
      <c r="Q54" s="345"/>
      <c r="R54" s="345"/>
      <c r="S54" s="345"/>
      <c r="T54" s="345"/>
      <c r="U54" s="345"/>
      <c r="V54" s="345" t="s">
        <v>370</v>
      </c>
      <c r="W54" s="345"/>
      <c r="X54" s="345"/>
      <c r="Y54" s="345" t="s">
        <v>370</v>
      </c>
    </row>
    <row r="55">
      <c r="A55" s="334"/>
      <c r="B55" s="89"/>
      <c r="C55" s="349" t="str">
        <f>'Nutrition Plan'!C77</f>
        <v/>
      </c>
      <c r="D55" s="7"/>
      <c r="E55" s="349" t="str">
        <f>'Nutrition Plan'!N77</f>
        <v/>
      </c>
      <c r="F55" s="8"/>
      <c r="G55" s="334"/>
      <c r="H55" s="89"/>
      <c r="I55" s="349" t="str">
        <f>'Nutrition Plan'!U77</f>
        <v/>
      </c>
      <c r="J55" s="7"/>
      <c r="K55" s="349" t="str">
        <f>'Nutrition Plan'!AF77</f>
        <v/>
      </c>
      <c r="L55" s="8"/>
      <c r="M55" s="333"/>
      <c r="N55" s="346"/>
      <c r="O55" s="346" t="s">
        <v>370</v>
      </c>
      <c r="P55" s="333"/>
      <c r="Q55" s="345"/>
      <c r="R55" s="345"/>
      <c r="S55" s="345"/>
      <c r="T55" s="345"/>
      <c r="U55" s="345"/>
      <c r="V55" s="345" t="s">
        <v>370</v>
      </c>
      <c r="W55" s="345"/>
      <c r="X55" s="345"/>
      <c r="Y55" s="345" t="s">
        <v>370</v>
      </c>
    </row>
    <row r="56">
      <c r="A56" s="334"/>
      <c r="B56" s="89"/>
      <c r="C56" s="349" t="str">
        <f>'Nutrition Plan'!C78</f>
        <v/>
      </c>
      <c r="D56" s="7"/>
      <c r="E56" s="349" t="str">
        <f>'Nutrition Plan'!N78</f>
        <v/>
      </c>
      <c r="F56" s="8"/>
      <c r="G56" s="334"/>
      <c r="H56" s="89"/>
      <c r="I56" s="349" t="str">
        <f>'Nutrition Plan'!U78</f>
        <v/>
      </c>
      <c r="J56" s="7"/>
      <c r="K56" s="349" t="str">
        <f>'Nutrition Plan'!AF78</f>
        <v/>
      </c>
      <c r="L56" s="8"/>
      <c r="M56" s="333"/>
      <c r="N56" s="346"/>
      <c r="O56" s="346" t="s">
        <v>370</v>
      </c>
      <c r="P56" s="333"/>
      <c r="Q56" s="345"/>
      <c r="R56" s="345"/>
      <c r="S56" s="345"/>
      <c r="T56" s="345"/>
      <c r="U56" s="345"/>
      <c r="V56" s="345" t="s">
        <v>370</v>
      </c>
      <c r="W56" s="345"/>
      <c r="X56" s="345"/>
      <c r="Y56" s="345" t="s">
        <v>370</v>
      </c>
    </row>
    <row r="57">
      <c r="A57" s="334"/>
      <c r="B57" s="89"/>
      <c r="C57" s="349" t="str">
        <f>'Nutrition Plan'!C79</f>
        <v/>
      </c>
      <c r="D57" s="7"/>
      <c r="E57" s="349" t="str">
        <f>'Nutrition Plan'!N79</f>
        <v/>
      </c>
      <c r="F57" s="8"/>
      <c r="G57" s="334"/>
      <c r="H57" s="89"/>
      <c r="I57" s="349" t="str">
        <f>'Nutrition Plan'!U79</f>
        <v/>
      </c>
      <c r="J57" s="7"/>
      <c r="K57" s="349" t="str">
        <f>'Nutrition Plan'!AF79</f>
        <v/>
      </c>
      <c r="L57" s="8"/>
      <c r="M57" s="333"/>
      <c r="N57" s="346"/>
      <c r="O57" s="346" t="s">
        <v>370</v>
      </c>
      <c r="P57" s="333"/>
      <c r="Q57" s="345"/>
      <c r="R57" s="345"/>
      <c r="S57" s="345"/>
      <c r="T57" s="345"/>
      <c r="U57" s="345"/>
      <c r="V57" s="345" t="s">
        <v>370</v>
      </c>
      <c r="W57" s="345"/>
      <c r="X57" s="345"/>
      <c r="Y57" s="345" t="s">
        <v>370</v>
      </c>
    </row>
    <row r="58">
      <c r="A58" s="334"/>
      <c r="B58" s="89"/>
      <c r="C58" s="349" t="str">
        <f>'Nutrition Plan'!C80</f>
        <v/>
      </c>
      <c r="D58" s="7"/>
      <c r="E58" s="349" t="str">
        <f>'Nutrition Plan'!N80</f>
        <v/>
      </c>
      <c r="F58" s="8"/>
      <c r="G58" s="334"/>
      <c r="H58" s="89"/>
      <c r="I58" s="349" t="str">
        <f>'Nutrition Plan'!U80</f>
        <v/>
      </c>
      <c r="J58" s="7"/>
      <c r="K58" s="349" t="str">
        <f>'Nutrition Plan'!AF80</f>
        <v/>
      </c>
      <c r="L58" s="8"/>
      <c r="M58" s="333"/>
      <c r="N58" s="346"/>
      <c r="O58" s="346" t="s">
        <v>370</v>
      </c>
      <c r="P58" s="333"/>
      <c r="Q58" s="345"/>
      <c r="R58" s="345"/>
      <c r="S58" s="345"/>
      <c r="T58" s="345"/>
      <c r="U58" s="345"/>
      <c r="V58" s="345" t="s">
        <v>370</v>
      </c>
      <c r="W58" s="345"/>
      <c r="X58" s="345"/>
      <c r="Y58" s="345" t="s">
        <v>370</v>
      </c>
    </row>
    <row r="59">
      <c r="A59" s="334"/>
      <c r="B59" s="89"/>
      <c r="C59" s="349" t="str">
        <f>'Nutrition Plan'!C81</f>
        <v/>
      </c>
      <c r="D59" s="7"/>
      <c r="E59" s="349" t="str">
        <f>'Nutrition Plan'!N81</f>
        <v/>
      </c>
      <c r="F59" s="8"/>
      <c r="G59" s="334"/>
      <c r="H59" s="89"/>
      <c r="I59" s="349" t="str">
        <f>'Nutrition Plan'!U81</f>
        <v/>
      </c>
      <c r="J59" s="7"/>
      <c r="K59" s="349" t="str">
        <f>'Nutrition Plan'!AF81</f>
        <v/>
      </c>
      <c r="L59" s="8"/>
      <c r="M59" s="333"/>
      <c r="N59" s="346"/>
      <c r="O59" s="346" t="s">
        <v>370</v>
      </c>
      <c r="P59" s="333"/>
      <c r="Q59" s="345"/>
      <c r="R59" s="345"/>
      <c r="S59" s="345"/>
      <c r="T59" s="345"/>
      <c r="U59" s="345"/>
      <c r="V59" s="345" t="s">
        <v>370</v>
      </c>
      <c r="W59" s="345"/>
      <c r="X59" s="345"/>
      <c r="Y59" s="345" t="s">
        <v>370</v>
      </c>
    </row>
    <row r="60">
      <c r="A60" s="334"/>
      <c r="B60" s="89"/>
      <c r="C60" s="349" t="str">
        <f>'Nutrition Plan'!C82</f>
        <v/>
      </c>
      <c r="D60" s="7"/>
      <c r="E60" s="349" t="str">
        <f>'Nutrition Plan'!N82</f>
        <v/>
      </c>
      <c r="F60" s="8"/>
      <c r="G60" s="334"/>
      <c r="H60" s="89"/>
      <c r="I60" s="349" t="str">
        <f>'Nutrition Plan'!U82</f>
        <v/>
      </c>
      <c r="J60" s="7"/>
      <c r="K60" s="349" t="str">
        <f>'Nutrition Plan'!AF82</f>
        <v/>
      </c>
      <c r="L60" s="8"/>
      <c r="M60" s="333"/>
      <c r="N60" s="346"/>
      <c r="O60" s="346" t="s">
        <v>370</v>
      </c>
      <c r="P60" s="333"/>
      <c r="Q60" s="345"/>
      <c r="R60" s="345"/>
      <c r="S60" s="345"/>
      <c r="T60" s="345"/>
      <c r="U60" s="345"/>
      <c r="V60" s="345" t="s">
        <v>370</v>
      </c>
      <c r="W60" s="345"/>
      <c r="X60" s="345"/>
      <c r="Y60" s="345" t="s">
        <v>370</v>
      </c>
    </row>
    <row r="61">
      <c r="A61" s="334"/>
      <c r="B61" s="34"/>
      <c r="C61" s="349" t="str">
        <f>'Nutrition Plan'!C83</f>
        <v/>
      </c>
      <c r="D61" s="7"/>
      <c r="E61" s="349" t="str">
        <f>'Nutrition Plan'!N83</f>
        <v/>
      </c>
      <c r="F61" s="8"/>
      <c r="G61" s="334"/>
      <c r="H61" s="34"/>
      <c r="I61" s="349" t="str">
        <f>'Nutrition Plan'!U83</f>
        <v/>
      </c>
      <c r="J61" s="7"/>
      <c r="K61" s="349" t="str">
        <f>'Nutrition Plan'!AF83</f>
        <v/>
      </c>
      <c r="L61" s="8"/>
      <c r="M61" s="333"/>
      <c r="N61" s="346"/>
      <c r="O61" s="346" t="s">
        <v>370</v>
      </c>
      <c r="P61" s="333"/>
      <c r="Q61" s="345"/>
      <c r="R61" s="345"/>
      <c r="S61" s="345"/>
      <c r="T61" s="345"/>
      <c r="U61" s="345"/>
      <c r="V61" s="345" t="s">
        <v>370</v>
      </c>
      <c r="W61" s="345"/>
      <c r="X61" s="345"/>
      <c r="Y61" s="345" t="s">
        <v>370</v>
      </c>
    </row>
    <row r="62">
      <c r="A62" s="334"/>
      <c r="B62" s="336"/>
      <c r="C62" s="334"/>
      <c r="D62" s="334"/>
      <c r="E62" s="334"/>
      <c r="F62" s="334"/>
      <c r="G62" s="334"/>
      <c r="H62" s="336"/>
      <c r="I62" s="334"/>
      <c r="J62" s="334"/>
      <c r="K62" s="334"/>
      <c r="L62" s="334"/>
      <c r="M62" s="333"/>
      <c r="N62" s="346"/>
      <c r="O62" s="346" t="s">
        <v>370</v>
      </c>
      <c r="P62" s="333"/>
      <c r="Q62" s="345"/>
      <c r="R62" s="345"/>
      <c r="S62" s="345"/>
      <c r="T62" s="345"/>
      <c r="U62" s="345"/>
      <c r="V62" s="345" t="s">
        <v>370</v>
      </c>
      <c r="W62" s="345"/>
      <c r="X62" s="345"/>
      <c r="Y62" s="345" t="s">
        <v>370</v>
      </c>
    </row>
    <row r="63">
      <c r="A63" s="334"/>
      <c r="B63" s="347" t="str">
        <f>'Nutrition Plan'!C18</f>
        <v>MEAL 6</v>
      </c>
      <c r="C63" s="342" t="s">
        <v>359</v>
      </c>
      <c r="D63" s="68"/>
      <c r="E63" s="348" t="s">
        <v>369</v>
      </c>
      <c r="F63" s="44"/>
      <c r="G63" s="334"/>
      <c r="H63" s="347" t="str">
        <f>'Nutrition Plan'!U18</f>
        <v>MEAL 6</v>
      </c>
      <c r="I63" s="342" t="s">
        <v>359</v>
      </c>
      <c r="J63" s="68"/>
      <c r="K63" s="348" t="s">
        <v>369</v>
      </c>
      <c r="L63" s="44"/>
      <c r="M63" s="333"/>
      <c r="N63" s="346"/>
      <c r="O63" s="346" t="s">
        <v>370</v>
      </c>
      <c r="P63" s="333"/>
      <c r="Q63" s="345"/>
      <c r="R63" s="345"/>
      <c r="S63" s="345"/>
      <c r="T63" s="345"/>
      <c r="U63" s="345"/>
      <c r="V63" s="345" t="s">
        <v>370</v>
      </c>
      <c r="W63" s="345"/>
      <c r="X63" s="345"/>
      <c r="Y63" s="345" t="s">
        <v>370</v>
      </c>
    </row>
    <row r="64">
      <c r="A64" s="334"/>
      <c r="B64" s="89"/>
      <c r="C64" s="349" t="str">
        <f>'Nutrition Plan'!C89</f>
        <v/>
      </c>
      <c r="D64" s="349"/>
      <c r="E64" s="349" t="str">
        <f>'Nutrition Plan'!N89</f>
        <v/>
      </c>
      <c r="F64" s="8"/>
      <c r="G64" s="334"/>
      <c r="H64" s="89"/>
      <c r="I64" s="349" t="str">
        <f>'Nutrition Plan'!U89</f>
        <v/>
      </c>
      <c r="J64" s="7"/>
      <c r="K64" s="349" t="str">
        <f>'Nutrition Plan'!AF89</f>
        <v/>
      </c>
      <c r="L64" s="8"/>
      <c r="M64" s="333"/>
      <c r="N64" s="346"/>
      <c r="O64" s="346" t="s">
        <v>370</v>
      </c>
      <c r="P64" s="333"/>
      <c r="Q64" s="345"/>
      <c r="R64" s="345"/>
      <c r="S64" s="345"/>
      <c r="T64" s="345"/>
      <c r="U64" s="345"/>
      <c r="V64" s="345" t="s">
        <v>370</v>
      </c>
      <c r="W64" s="345"/>
      <c r="X64" s="345"/>
      <c r="Y64" s="345" t="s">
        <v>370</v>
      </c>
    </row>
    <row r="65">
      <c r="A65" s="334"/>
      <c r="B65" s="89"/>
      <c r="C65" s="349" t="str">
        <f>'Nutrition Plan'!C90</f>
        <v/>
      </c>
      <c r="D65" s="349"/>
      <c r="E65" s="349" t="str">
        <f>'Nutrition Plan'!N90</f>
        <v/>
      </c>
      <c r="F65" s="8"/>
      <c r="G65" s="334"/>
      <c r="H65" s="89"/>
      <c r="I65" s="349" t="str">
        <f>'Nutrition Plan'!U90</f>
        <v/>
      </c>
      <c r="J65" s="7"/>
      <c r="K65" s="349" t="str">
        <f>'Nutrition Plan'!AF90</f>
        <v/>
      </c>
      <c r="L65" s="8"/>
      <c r="M65" s="333"/>
      <c r="N65" s="346"/>
      <c r="O65" s="346" t="s">
        <v>370</v>
      </c>
      <c r="P65" s="333"/>
      <c r="Q65" s="345"/>
      <c r="R65" s="345"/>
      <c r="S65" s="345"/>
      <c r="T65" s="345"/>
      <c r="U65" s="345"/>
      <c r="V65" s="345" t="s">
        <v>370</v>
      </c>
      <c r="W65" s="345"/>
      <c r="X65" s="345"/>
      <c r="Y65" s="345" t="s">
        <v>370</v>
      </c>
    </row>
    <row r="66">
      <c r="A66" s="334"/>
      <c r="B66" s="89"/>
      <c r="C66" s="349" t="str">
        <f>'Nutrition Plan'!C91</f>
        <v/>
      </c>
      <c r="D66" s="349"/>
      <c r="E66" s="349" t="str">
        <f>'Nutrition Plan'!N91</f>
        <v/>
      </c>
      <c r="F66" s="8"/>
      <c r="G66" s="334"/>
      <c r="H66" s="89"/>
      <c r="I66" s="349" t="str">
        <f>'Nutrition Plan'!U91</f>
        <v/>
      </c>
      <c r="J66" s="7"/>
      <c r="K66" s="349" t="str">
        <f>'Nutrition Plan'!AF91</f>
        <v/>
      </c>
      <c r="L66" s="8"/>
      <c r="M66" s="333"/>
      <c r="N66" s="346"/>
      <c r="O66" s="346" t="s">
        <v>370</v>
      </c>
      <c r="P66" s="333"/>
      <c r="Q66" s="345"/>
      <c r="R66" s="345"/>
      <c r="S66" s="345"/>
      <c r="T66" s="345"/>
      <c r="U66" s="345"/>
      <c r="V66" s="345" t="s">
        <v>370</v>
      </c>
      <c r="W66" s="345"/>
      <c r="X66" s="345"/>
      <c r="Y66" s="345" t="s">
        <v>370</v>
      </c>
    </row>
    <row r="67">
      <c r="A67" s="334"/>
      <c r="B67" s="89"/>
      <c r="C67" s="349" t="str">
        <f>'Nutrition Plan'!C92</f>
        <v/>
      </c>
      <c r="D67" s="349"/>
      <c r="E67" s="349" t="str">
        <f>'Nutrition Plan'!N92</f>
        <v/>
      </c>
      <c r="F67" s="8"/>
      <c r="G67" s="334"/>
      <c r="H67" s="89"/>
      <c r="I67" s="349" t="str">
        <f>'Nutrition Plan'!U92</f>
        <v/>
      </c>
      <c r="J67" s="7"/>
      <c r="K67" s="349" t="str">
        <f>'Nutrition Plan'!AF92</f>
        <v/>
      </c>
      <c r="L67" s="8"/>
      <c r="M67" s="333"/>
      <c r="N67" s="346"/>
      <c r="O67" s="346" t="s">
        <v>370</v>
      </c>
      <c r="P67" s="333"/>
      <c r="Q67" s="345"/>
      <c r="R67" s="345"/>
      <c r="S67" s="345"/>
      <c r="T67" s="345"/>
      <c r="U67" s="345"/>
      <c r="V67" s="345" t="s">
        <v>370</v>
      </c>
      <c r="W67" s="345"/>
      <c r="X67" s="345"/>
      <c r="Y67" s="345" t="s">
        <v>370</v>
      </c>
    </row>
    <row r="68">
      <c r="A68" s="334"/>
      <c r="B68" s="89"/>
      <c r="C68" s="349" t="str">
        <f>'Nutrition Plan'!C93</f>
        <v/>
      </c>
      <c r="D68" s="349"/>
      <c r="E68" s="349" t="str">
        <f>'Nutrition Plan'!N93</f>
        <v/>
      </c>
      <c r="F68" s="8"/>
      <c r="G68" s="334"/>
      <c r="H68" s="89"/>
      <c r="I68" s="349" t="str">
        <f>'Nutrition Plan'!U93</f>
        <v/>
      </c>
      <c r="J68" s="7"/>
      <c r="K68" s="349" t="str">
        <f>'Nutrition Plan'!AF93</f>
        <v/>
      </c>
      <c r="L68" s="8"/>
      <c r="M68" s="333"/>
      <c r="N68" s="346"/>
      <c r="O68" s="346" t="s">
        <v>370</v>
      </c>
      <c r="P68" s="333"/>
      <c r="Q68" s="345"/>
      <c r="R68" s="345"/>
      <c r="S68" s="345"/>
      <c r="T68" s="345"/>
      <c r="U68" s="345"/>
      <c r="V68" s="345" t="s">
        <v>370</v>
      </c>
      <c r="W68" s="345"/>
      <c r="X68" s="345"/>
      <c r="Y68" s="345" t="s">
        <v>370</v>
      </c>
    </row>
    <row r="69">
      <c r="A69" s="334"/>
      <c r="B69" s="89"/>
      <c r="C69" s="349" t="str">
        <f>'Nutrition Plan'!C94</f>
        <v/>
      </c>
      <c r="D69" s="349"/>
      <c r="E69" s="349" t="str">
        <f>'Nutrition Plan'!N94</f>
        <v/>
      </c>
      <c r="F69" s="8"/>
      <c r="G69" s="334"/>
      <c r="H69" s="89"/>
      <c r="I69" s="349" t="str">
        <f>'Nutrition Plan'!U94</f>
        <v/>
      </c>
      <c r="J69" s="7"/>
      <c r="K69" s="349" t="str">
        <f>'Nutrition Plan'!AF94</f>
        <v/>
      </c>
      <c r="L69" s="8"/>
      <c r="M69" s="333"/>
      <c r="N69" s="346"/>
      <c r="O69" s="346" t="s">
        <v>370</v>
      </c>
      <c r="P69" s="333"/>
      <c r="Q69" s="345"/>
      <c r="R69" s="345"/>
      <c r="S69" s="345"/>
      <c r="T69" s="345"/>
      <c r="U69" s="345"/>
      <c r="V69" s="345" t="s">
        <v>370</v>
      </c>
      <c r="W69" s="345"/>
      <c r="X69" s="345"/>
      <c r="Y69" s="345" t="s">
        <v>370</v>
      </c>
    </row>
    <row r="70">
      <c r="A70" s="334"/>
      <c r="B70" s="89"/>
      <c r="C70" s="349" t="str">
        <f>'Nutrition Plan'!C95</f>
        <v/>
      </c>
      <c r="D70" s="349"/>
      <c r="E70" s="349" t="str">
        <f>'Nutrition Plan'!N95</f>
        <v/>
      </c>
      <c r="F70" s="8"/>
      <c r="G70" s="334"/>
      <c r="H70" s="89"/>
      <c r="I70" s="349" t="str">
        <f>'Nutrition Plan'!U95</f>
        <v/>
      </c>
      <c r="J70" s="7"/>
      <c r="K70" s="349" t="str">
        <f>'Nutrition Plan'!AF95</f>
        <v/>
      </c>
      <c r="L70" s="8"/>
      <c r="M70" s="333"/>
      <c r="N70" s="346"/>
      <c r="O70" s="346" t="s">
        <v>370</v>
      </c>
      <c r="P70" s="333"/>
      <c r="Q70" s="345"/>
      <c r="R70" s="345"/>
      <c r="S70" s="345"/>
      <c r="T70" s="345"/>
      <c r="U70" s="345"/>
      <c r="V70" s="345" t="s">
        <v>370</v>
      </c>
      <c r="W70" s="345"/>
      <c r="X70" s="345"/>
      <c r="Y70" s="345" t="s">
        <v>370</v>
      </c>
    </row>
    <row r="71">
      <c r="A71" s="334"/>
      <c r="B71" s="34"/>
      <c r="C71" s="349" t="str">
        <f>'Nutrition Plan'!C96</f>
        <v/>
      </c>
      <c r="D71" s="349"/>
      <c r="E71" s="349" t="str">
        <f>'Nutrition Plan'!N96</f>
        <v/>
      </c>
      <c r="F71" s="8"/>
      <c r="G71" s="334"/>
      <c r="H71" s="34"/>
      <c r="I71" s="349" t="str">
        <f>'Nutrition Plan'!U96</f>
        <v/>
      </c>
      <c r="J71" s="7"/>
      <c r="K71" s="349" t="str">
        <f>'Nutrition Plan'!AF96</f>
        <v/>
      </c>
      <c r="L71" s="8"/>
      <c r="M71" s="333"/>
      <c r="N71" s="346"/>
      <c r="O71" s="346" t="s">
        <v>370</v>
      </c>
      <c r="P71" s="333"/>
      <c r="Q71" s="345"/>
      <c r="R71" s="345"/>
      <c r="S71" s="345"/>
      <c r="T71" s="345"/>
      <c r="U71" s="345"/>
      <c r="V71" s="345" t="s">
        <v>370</v>
      </c>
      <c r="W71" s="345"/>
      <c r="X71" s="345"/>
      <c r="Y71" s="345" t="s">
        <v>370</v>
      </c>
    </row>
    <row r="72">
      <c r="A72" s="334"/>
      <c r="B72" s="333"/>
      <c r="C72" s="333"/>
      <c r="D72" s="333"/>
      <c r="E72" s="333"/>
      <c r="F72" s="333"/>
      <c r="G72" s="334"/>
      <c r="H72" s="333"/>
      <c r="I72" s="333"/>
      <c r="J72" s="333"/>
      <c r="K72" s="333"/>
      <c r="L72" s="333"/>
      <c r="M72" s="333"/>
      <c r="N72" s="333"/>
      <c r="O72" s="333" t="s">
        <v>370</v>
      </c>
      <c r="P72" s="333"/>
      <c r="Q72" s="345"/>
      <c r="R72" s="345"/>
      <c r="S72" s="345"/>
      <c r="T72" s="345"/>
      <c r="U72" s="345"/>
      <c r="V72" s="345" t="s">
        <v>370</v>
      </c>
      <c r="W72" s="345"/>
      <c r="X72" s="345"/>
      <c r="Y72" s="345" t="s">
        <v>370</v>
      </c>
    </row>
    <row r="73">
      <c r="A73" s="334"/>
      <c r="B73" s="333"/>
      <c r="C73" s="333"/>
      <c r="D73" s="333"/>
      <c r="E73" s="333"/>
      <c r="F73" s="333"/>
      <c r="G73" s="334"/>
      <c r="H73" s="333"/>
      <c r="I73" s="333"/>
      <c r="J73" s="333"/>
      <c r="K73" s="333"/>
      <c r="L73" s="333"/>
      <c r="M73" s="333"/>
      <c r="N73" s="333"/>
      <c r="O73" s="333" t="s">
        <v>370</v>
      </c>
      <c r="P73" s="333"/>
      <c r="Q73" s="345"/>
      <c r="R73" s="345"/>
      <c r="S73" s="345"/>
      <c r="T73" s="345"/>
      <c r="U73" s="345"/>
      <c r="V73" s="345" t="s">
        <v>370</v>
      </c>
      <c r="W73" s="345"/>
      <c r="X73" s="345"/>
      <c r="Y73" s="345" t="s">
        <v>370</v>
      </c>
    </row>
    <row r="74">
      <c r="A74" s="334"/>
      <c r="B74" s="333"/>
      <c r="C74" s="333"/>
      <c r="D74" s="333"/>
      <c r="E74" s="333"/>
      <c r="F74" s="333"/>
      <c r="G74" s="333"/>
      <c r="H74" s="333"/>
      <c r="I74" s="333"/>
      <c r="J74" s="333"/>
      <c r="K74" s="333"/>
      <c r="L74" s="333"/>
      <c r="M74" s="333"/>
      <c r="N74" s="333"/>
      <c r="O74" s="333" t="s">
        <v>370</v>
      </c>
      <c r="P74" s="333"/>
      <c r="Q74" s="345"/>
      <c r="R74" s="345"/>
      <c r="S74" s="345"/>
      <c r="T74" s="345"/>
      <c r="U74" s="345"/>
      <c r="V74" s="345" t="s">
        <v>370</v>
      </c>
      <c r="W74" s="345"/>
      <c r="X74" s="345"/>
      <c r="Y74" s="345" t="s">
        <v>370</v>
      </c>
    </row>
    <row r="75">
      <c r="A75" s="334"/>
      <c r="B75" s="333"/>
      <c r="C75" s="333"/>
      <c r="D75" s="333"/>
      <c r="E75" s="333"/>
      <c r="F75" s="333"/>
      <c r="G75" s="333"/>
      <c r="H75" s="333"/>
      <c r="I75" s="333"/>
      <c r="J75" s="333"/>
      <c r="K75" s="333"/>
      <c r="L75" s="333"/>
      <c r="M75" s="333"/>
      <c r="N75" s="333"/>
      <c r="O75" s="333" t="s">
        <v>370</v>
      </c>
      <c r="P75" s="333"/>
      <c r="Q75" s="333"/>
      <c r="R75" s="333"/>
      <c r="S75" s="333"/>
      <c r="T75" s="333"/>
      <c r="U75" s="333"/>
      <c r="V75" s="333" t="s">
        <v>370</v>
      </c>
      <c r="W75" s="333"/>
      <c r="X75" s="333"/>
      <c r="Y75" s="333" t="s">
        <v>370</v>
      </c>
    </row>
  </sheetData>
  <mergeCells count="232">
    <mergeCell ref="K50:L50"/>
    <mergeCell ref="K51:L51"/>
    <mergeCell ref="K43:L43"/>
    <mergeCell ref="K44:L44"/>
    <mergeCell ref="K45:L45"/>
    <mergeCell ref="K46:L46"/>
    <mergeCell ref="K47:L47"/>
    <mergeCell ref="K48:L48"/>
    <mergeCell ref="K49:L49"/>
    <mergeCell ref="I20:J20"/>
    <mergeCell ref="I21:J21"/>
    <mergeCell ref="I23:J23"/>
    <mergeCell ref="K23:L23"/>
    <mergeCell ref="I24:J24"/>
    <mergeCell ref="K24:L24"/>
    <mergeCell ref="K25:L25"/>
    <mergeCell ref="I25:J25"/>
    <mergeCell ref="I26:J26"/>
    <mergeCell ref="I27:J27"/>
    <mergeCell ref="I28:J28"/>
    <mergeCell ref="K28:L28"/>
    <mergeCell ref="I29:J29"/>
    <mergeCell ref="K29:L29"/>
    <mergeCell ref="I30:J30"/>
    <mergeCell ref="K30:L30"/>
    <mergeCell ref="I31:J31"/>
    <mergeCell ref="K31:L31"/>
    <mergeCell ref="I33:J33"/>
    <mergeCell ref="K33:L33"/>
    <mergeCell ref="K34:L34"/>
    <mergeCell ref="I34:J34"/>
    <mergeCell ref="I35:J35"/>
    <mergeCell ref="I36:J36"/>
    <mergeCell ref="I37:J37"/>
    <mergeCell ref="I38:J38"/>
    <mergeCell ref="I39:J39"/>
    <mergeCell ref="I40:J40"/>
    <mergeCell ref="K35:L35"/>
    <mergeCell ref="K36:L36"/>
    <mergeCell ref="K37:L37"/>
    <mergeCell ref="K38:L38"/>
    <mergeCell ref="K39:L39"/>
    <mergeCell ref="K40:L40"/>
    <mergeCell ref="K41:L41"/>
    <mergeCell ref="I41:J41"/>
    <mergeCell ref="I43:J43"/>
    <mergeCell ref="I44:J44"/>
    <mergeCell ref="I45:J45"/>
    <mergeCell ref="I46:J46"/>
    <mergeCell ref="I47:J47"/>
    <mergeCell ref="I48:J48"/>
    <mergeCell ref="I49:J49"/>
    <mergeCell ref="I50:J50"/>
    <mergeCell ref="I51:J51"/>
    <mergeCell ref="I53:J53"/>
    <mergeCell ref="K53:L53"/>
    <mergeCell ref="I54:J54"/>
    <mergeCell ref="K54:L54"/>
    <mergeCell ref="B1:E3"/>
    <mergeCell ref="F1:O3"/>
    <mergeCell ref="B4:F5"/>
    <mergeCell ref="H4:L5"/>
    <mergeCell ref="B7:C7"/>
    <mergeCell ref="H7:I7"/>
    <mergeCell ref="H8:I8"/>
    <mergeCell ref="C13:D13"/>
    <mergeCell ref="C14:D14"/>
    <mergeCell ref="K13:L13"/>
    <mergeCell ref="K14:L14"/>
    <mergeCell ref="C15:D15"/>
    <mergeCell ref="E15:F15"/>
    <mergeCell ref="E14:F14"/>
    <mergeCell ref="C16:D16"/>
    <mergeCell ref="E16:F16"/>
    <mergeCell ref="K16:L16"/>
    <mergeCell ref="C17:D17"/>
    <mergeCell ref="E17:F17"/>
    <mergeCell ref="K17:L17"/>
    <mergeCell ref="C18:D18"/>
    <mergeCell ref="E18:F18"/>
    <mergeCell ref="K18:L18"/>
    <mergeCell ref="C19:D19"/>
    <mergeCell ref="E19:F19"/>
    <mergeCell ref="K19:L19"/>
    <mergeCell ref="I18:J18"/>
    <mergeCell ref="I19:J19"/>
    <mergeCell ref="K20:L20"/>
    <mergeCell ref="C21:D21"/>
    <mergeCell ref="E21:F21"/>
    <mergeCell ref="K21:L21"/>
    <mergeCell ref="B8:C8"/>
    <mergeCell ref="B10:D11"/>
    <mergeCell ref="E10:F11"/>
    <mergeCell ref="K10:L11"/>
    <mergeCell ref="B13:B21"/>
    <mergeCell ref="E13:F13"/>
    <mergeCell ref="K15:L15"/>
    <mergeCell ref="H10:J11"/>
    <mergeCell ref="H13:H21"/>
    <mergeCell ref="I13:J13"/>
    <mergeCell ref="I14:J14"/>
    <mergeCell ref="I15:J15"/>
    <mergeCell ref="I16:J16"/>
    <mergeCell ref="I17:J17"/>
    <mergeCell ref="C24:D24"/>
    <mergeCell ref="C25:D25"/>
    <mergeCell ref="K26:L26"/>
    <mergeCell ref="K27:L27"/>
    <mergeCell ref="E25:F25"/>
    <mergeCell ref="C26:D26"/>
    <mergeCell ref="E26:F26"/>
    <mergeCell ref="C27:D27"/>
    <mergeCell ref="E27:F27"/>
    <mergeCell ref="C28:D28"/>
    <mergeCell ref="E28:F28"/>
    <mergeCell ref="C29:D29"/>
    <mergeCell ref="E29:F29"/>
    <mergeCell ref="C30:D30"/>
    <mergeCell ref="E30:F30"/>
    <mergeCell ref="C20:D20"/>
    <mergeCell ref="E20:F20"/>
    <mergeCell ref="B23:B31"/>
    <mergeCell ref="C23:D23"/>
    <mergeCell ref="E23:F23"/>
    <mergeCell ref="H23:H31"/>
    <mergeCell ref="E24:F24"/>
    <mergeCell ref="C34:D34"/>
    <mergeCell ref="C35:D35"/>
    <mergeCell ref="E35:F35"/>
    <mergeCell ref="C36:D36"/>
    <mergeCell ref="E36:F36"/>
    <mergeCell ref="C37:D37"/>
    <mergeCell ref="E37:F37"/>
    <mergeCell ref="C38:D38"/>
    <mergeCell ref="E38:F38"/>
    <mergeCell ref="C39:D39"/>
    <mergeCell ref="E39:F39"/>
    <mergeCell ref="C40:D40"/>
    <mergeCell ref="E40:F40"/>
    <mergeCell ref="C31:D31"/>
    <mergeCell ref="E31:F31"/>
    <mergeCell ref="B33:B41"/>
    <mergeCell ref="C33:D33"/>
    <mergeCell ref="E33:F33"/>
    <mergeCell ref="H33:H41"/>
    <mergeCell ref="E34:F34"/>
    <mergeCell ref="C44:D44"/>
    <mergeCell ref="C45:D45"/>
    <mergeCell ref="E45:F45"/>
    <mergeCell ref="C46:D46"/>
    <mergeCell ref="E46:F46"/>
    <mergeCell ref="C47:D47"/>
    <mergeCell ref="E47:F47"/>
    <mergeCell ref="C48:D48"/>
    <mergeCell ref="E48:F48"/>
    <mergeCell ref="C49:D49"/>
    <mergeCell ref="E49:F49"/>
    <mergeCell ref="C50:D50"/>
    <mergeCell ref="E50:F50"/>
    <mergeCell ref="C41:D41"/>
    <mergeCell ref="E41:F41"/>
    <mergeCell ref="B43:B51"/>
    <mergeCell ref="C43:D43"/>
    <mergeCell ref="E43:F43"/>
    <mergeCell ref="H43:H51"/>
    <mergeCell ref="E44:F44"/>
    <mergeCell ref="C54:D54"/>
    <mergeCell ref="C55:D55"/>
    <mergeCell ref="I55:J55"/>
    <mergeCell ref="K55:L55"/>
    <mergeCell ref="I56:J56"/>
    <mergeCell ref="K56:L56"/>
    <mergeCell ref="I57:J57"/>
    <mergeCell ref="K57:L57"/>
    <mergeCell ref="K58:L58"/>
    <mergeCell ref="I66:J66"/>
    <mergeCell ref="I67:J67"/>
    <mergeCell ref="I68:J68"/>
    <mergeCell ref="I69:J69"/>
    <mergeCell ref="I70:J70"/>
    <mergeCell ref="I71:J71"/>
    <mergeCell ref="I58:J58"/>
    <mergeCell ref="I59:J59"/>
    <mergeCell ref="I60:J60"/>
    <mergeCell ref="I61:J61"/>
    <mergeCell ref="I63:J63"/>
    <mergeCell ref="I64:J64"/>
    <mergeCell ref="I65:J65"/>
    <mergeCell ref="K67:L67"/>
    <mergeCell ref="K68:L68"/>
    <mergeCell ref="K69:L69"/>
    <mergeCell ref="K70:L70"/>
    <mergeCell ref="K71:L71"/>
    <mergeCell ref="K59:L59"/>
    <mergeCell ref="K60:L60"/>
    <mergeCell ref="K61:L61"/>
    <mergeCell ref="K63:L63"/>
    <mergeCell ref="K64:L64"/>
    <mergeCell ref="K65:L65"/>
    <mergeCell ref="K66:L66"/>
    <mergeCell ref="C51:D51"/>
    <mergeCell ref="E51:F51"/>
    <mergeCell ref="B53:B61"/>
    <mergeCell ref="C53:D53"/>
    <mergeCell ref="E53:F53"/>
    <mergeCell ref="H53:H61"/>
    <mergeCell ref="E54:F54"/>
    <mergeCell ref="E69:F69"/>
    <mergeCell ref="E70:F70"/>
    <mergeCell ref="C61:D61"/>
    <mergeCell ref="E61:F61"/>
    <mergeCell ref="B63:B71"/>
    <mergeCell ref="C63:D63"/>
    <mergeCell ref="E63:F63"/>
    <mergeCell ref="H63:H71"/>
    <mergeCell ref="E64:F64"/>
    <mergeCell ref="E71:F71"/>
    <mergeCell ref="E55:F55"/>
    <mergeCell ref="C56:D56"/>
    <mergeCell ref="E56:F56"/>
    <mergeCell ref="C57:D57"/>
    <mergeCell ref="E57:F57"/>
    <mergeCell ref="C58:D58"/>
    <mergeCell ref="E58:F58"/>
    <mergeCell ref="C59:D59"/>
    <mergeCell ref="E59:F59"/>
    <mergeCell ref="C60:D60"/>
    <mergeCell ref="E60:F60"/>
    <mergeCell ref="E65:F65"/>
    <mergeCell ref="E66:F66"/>
    <mergeCell ref="E67:F67"/>
    <mergeCell ref="E68:F68"/>
  </mergeCells>
  <printOptions gridLines="1" horizontalCentered="1"/>
  <pageMargins bottom="0.75" footer="0.0" header="0.0" left="0.7" right="0.7" top="0.75"/>
  <pageSetup paperSize="9" cellComments="atEnd" orientation="landscape" pageOrder="overThenDown"/>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6.63"/>
    <col customWidth="1" min="2" max="2" width="19.75"/>
    <col customWidth="1" min="4" max="4" width="14.25"/>
    <col customWidth="1" min="5" max="5" width="14.13"/>
    <col customWidth="1" min="7" max="7" width="28.38"/>
    <col customWidth="1" min="8" max="10" width="12.63"/>
    <col customWidth="1" min="11" max="12" width="18.88"/>
    <col customWidth="1" min="13" max="13" width="7.0"/>
  </cols>
  <sheetData>
    <row r="1">
      <c r="A1" s="350"/>
      <c r="C1" s="351"/>
      <c r="D1" s="351"/>
      <c r="E1" s="351"/>
      <c r="F1" s="351"/>
      <c r="G1" s="351"/>
      <c r="H1" s="351"/>
      <c r="I1" s="352"/>
      <c r="J1" s="351"/>
      <c r="K1" s="351"/>
      <c r="L1" s="351"/>
      <c r="M1" s="351"/>
    </row>
    <row r="2">
      <c r="C2" s="351"/>
      <c r="D2" s="351"/>
      <c r="E2" s="351"/>
      <c r="F2" s="351"/>
      <c r="G2" s="351"/>
      <c r="H2" s="351"/>
      <c r="I2" s="352"/>
      <c r="J2" s="351"/>
      <c r="K2" s="351"/>
      <c r="L2" s="351"/>
      <c r="M2" s="351"/>
    </row>
    <row r="3">
      <c r="C3" s="351"/>
      <c r="D3" s="351"/>
      <c r="E3" s="351"/>
      <c r="F3" s="351"/>
      <c r="G3" s="351"/>
      <c r="H3" s="351"/>
      <c r="I3" s="351"/>
      <c r="J3" s="351"/>
      <c r="K3" s="351"/>
      <c r="L3" s="351"/>
      <c r="M3" s="351"/>
    </row>
    <row r="4">
      <c r="C4" s="351"/>
      <c r="D4" s="351"/>
      <c r="E4" s="351"/>
      <c r="F4" s="351"/>
      <c r="G4" s="351"/>
      <c r="H4" s="351"/>
      <c r="I4" s="351"/>
      <c r="J4" s="351"/>
      <c r="K4" s="351"/>
      <c r="L4" s="351"/>
      <c r="M4" s="351"/>
    </row>
    <row r="5">
      <c r="C5" s="351"/>
      <c r="D5" s="351"/>
      <c r="E5" s="351"/>
      <c r="F5" s="351"/>
      <c r="G5" s="351"/>
      <c r="H5" s="351"/>
      <c r="I5" s="351"/>
      <c r="J5" s="351"/>
      <c r="K5" s="351"/>
      <c r="L5" s="351"/>
      <c r="M5" s="351"/>
    </row>
    <row r="6">
      <c r="C6" s="351"/>
      <c r="D6" s="351"/>
      <c r="E6" s="351"/>
      <c r="F6" s="351"/>
      <c r="G6" s="351"/>
      <c r="H6" s="351"/>
      <c r="I6" s="351"/>
      <c r="J6" s="351"/>
      <c r="K6" s="351"/>
      <c r="L6" s="351"/>
      <c r="M6" s="351"/>
    </row>
    <row r="7">
      <c r="C7" s="353" t="s">
        <v>371</v>
      </c>
      <c r="F7" s="353"/>
      <c r="G7" s="354"/>
      <c r="H7" s="353"/>
      <c r="I7" s="355"/>
      <c r="J7" s="356"/>
      <c r="L7" s="356"/>
      <c r="M7" s="357"/>
    </row>
    <row r="8">
      <c r="C8" s="356"/>
      <c r="D8" s="356"/>
      <c r="E8" s="356"/>
      <c r="F8" s="356"/>
      <c r="G8" s="356"/>
      <c r="I8" s="356"/>
      <c r="K8" s="358"/>
      <c r="L8" s="358"/>
      <c r="M8" s="359"/>
    </row>
    <row r="9">
      <c r="C9" s="360"/>
      <c r="L9" s="5"/>
      <c r="M9" s="359"/>
    </row>
    <row r="10">
      <c r="C10" s="4"/>
      <c r="L10" s="5"/>
      <c r="M10" s="359"/>
    </row>
    <row r="11">
      <c r="C11" s="4"/>
      <c r="L11" s="5"/>
      <c r="M11" s="359"/>
    </row>
    <row r="12">
      <c r="A12" s="361"/>
      <c r="B12" s="361"/>
      <c r="C12" s="4"/>
      <c r="L12" s="5"/>
      <c r="M12" s="359"/>
    </row>
    <row r="13">
      <c r="A13" s="351"/>
      <c r="B13" s="362"/>
      <c r="C13" s="4"/>
      <c r="L13" s="5"/>
      <c r="M13" s="359"/>
    </row>
    <row r="14">
      <c r="A14" s="352" t="s">
        <v>372</v>
      </c>
      <c r="B14" s="352"/>
      <c r="C14" s="4"/>
      <c r="L14" s="5"/>
      <c r="M14" s="351"/>
    </row>
    <row r="15">
      <c r="A15" s="352"/>
      <c r="B15" s="352"/>
      <c r="C15" s="4"/>
      <c r="L15" s="5"/>
      <c r="M15" s="351"/>
    </row>
    <row r="16">
      <c r="A16" s="352"/>
      <c r="B16" s="352"/>
      <c r="C16" s="4"/>
      <c r="L16" s="5"/>
      <c r="M16" s="351"/>
    </row>
    <row r="17">
      <c r="A17" s="352"/>
      <c r="B17" s="352"/>
      <c r="C17" s="6"/>
      <c r="D17" s="7"/>
      <c r="E17" s="7"/>
      <c r="F17" s="7"/>
      <c r="G17" s="7"/>
      <c r="H17" s="7"/>
      <c r="I17" s="7"/>
      <c r="J17" s="7"/>
      <c r="K17" s="7"/>
      <c r="L17" s="8"/>
      <c r="M17" s="351"/>
    </row>
    <row r="18">
      <c r="A18" s="352"/>
      <c r="B18" s="352"/>
      <c r="C18" s="357"/>
      <c r="E18" s="357"/>
      <c r="G18" s="357"/>
      <c r="I18" s="357"/>
      <c r="K18" s="357"/>
      <c r="M18" s="352"/>
    </row>
    <row r="19">
      <c r="A19" s="352"/>
      <c r="B19" s="352"/>
      <c r="C19" s="353" t="s">
        <v>373</v>
      </c>
      <c r="F19" s="353"/>
      <c r="G19" s="354"/>
      <c r="H19" s="353"/>
      <c r="I19" s="355"/>
      <c r="J19" s="356"/>
      <c r="L19" s="356"/>
      <c r="M19" s="363"/>
    </row>
    <row r="20">
      <c r="A20" s="352"/>
      <c r="B20" s="352"/>
      <c r="C20" s="356"/>
      <c r="D20" s="356"/>
      <c r="E20" s="356"/>
      <c r="F20" s="356"/>
      <c r="G20" s="356"/>
      <c r="I20" s="356"/>
      <c r="K20" s="358"/>
      <c r="L20" s="358"/>
      <c r="M20" s="364"/>
    </row>
    <row r="21">
      <c r="A21" s="352"/>
      <c r="B21" s="352"/>
      <c r="C21" s="360"/>
      <c r="L21" s="5"/>
      <c r="M21" s="364"/>
    </row>
    <row r="22" ht="18.75" customHeight="1">
      <c r="A22" s="352"/>
      <c r="B22" s="352"/>
      <c r="C22" s="4"/>
      <c r="L22" s="5"/>
      <c r="M22" s="364"/>
    </row>
    <row r="23">
      <c r="A23" s="352"/>
      <c r="B23" s="352"/>
      <c r="C23" s="4"/>
      <c r="L23" s="5"/>
      <c r="M23" s="364"/>
    </row>
    <row r="24">
      <c r="A24" s="352"/>
      <c r="B24" s="352"/>
      <c r="C24" s="4"/>
      <c r="L24" s="5"/>
      <c r="M24" s="364"/>
    </row>
    <row r="25">
      <c r="A25" s="352"/>
      <c r="B25" s="352"/>
      <c r="C25" s="4"/>
      <c r="L25" s="5"/>
      <c r="M25" s="364"/>
    </row>
    <row r="26">
      <c r="A26" s="352"/>
      <c r="B26" s="352"/>
      <c r="C26" s="4"/>
      <c r="L26" s="5"/>
      <c r="M26" s="364"/>
    </row>
    <row r="27">
      <c r="A27" s="352"/>
      <c r="B27" s="352"/>
      <c r="C27" s="4"/>
      <c r="L27" s="5"/>
      <c r="M27" s="365"/>
    </row>
    <row r="28">
      <c r="A28" s="352"/>
      <c r="B28" s="352"/>
      <c r="C28" s="4"/>
      <c r="L28" s="5"/>
      <c r="M28" s="365"/>
    </row>
    <row r="29">
      <c r="A29" s="352"/>
      <c r="B29" s="352"/>
      <c r="C29" s="6"/>
      <c r="D29" s="7"/>
      <c r="E29" s="7"/>
      <c r="F29" s="7"/>
      <c r="G29" s="7"/>
      <c r="H29" s="7"/>
      <c r="I29" s="7"/>
      <c r="J29" s="7"/>
      <c r="K29" s="7"/>
      <c r="L29" s="8"/>
      <c r="M29" s="351"/>
    </row>
    <row r="30">
      <c r="A30" s="352"/>
      <c r="B30" s="352"/>
      <c r="C30" s="366"/>
      <c r="F30" s="366"/>
      <c r="G30" s="367"/>
      <c r="H30" s="366"/>
      <c r="I30" s="368"/>
      <c r="J30" s="368"/>
      <c r="L30" s="363"/>
    </row>
    <row r="31">
      <c r="A31" s="352"/>
      <c r="B31" s="352"/>
      <c r="C31" s="353" t="s">
        <v>374</v>
      </c>
      <c r="F31" s="353"/>
      <c r="G31" s="354"/>
      <c r="H31" s="353"/>
      <c r="I31" s="355"/>
      <c r="J31" s="356"/>
      <c r="L31" s="356"/>
      <c r="M31" s="359"/>
    </row>
    <row r="32">
      <c r="A32" s="352"/>
      <c r="B32" s="352"/>
      <c r="C32" s="356"/>
      <c r="D32" s="356"/>
      <c r="E32" s="356"/>
      <c r="F32" s="356"/>
      <c r="G32" s="356"/>
      <c r="I32" s="356"/>
      <c r="K32" s="358"/>
      <c r="L32" s="358"/>
      <c r="M32" s="359"/>
    </row>
    <row r="33">
      <c r="A33" s="352"/>
      <c r="B33" s="352"/>
      <c r="C33" s="360"/>
      <c r="L33" s="5"/>
      <c r="M33" s="359"/>
    </row>
    <row r="34">
      <c r="A34" s="352"/>
      <c r="B34" s="352"/>
      <c r="C34" s="4"/>
      <c r="L34" s="5"/>
      <c r="M34" s="359"/>
    </row>
    <row r="35">
      <c r="A35" s="352"/>
      <c r="B35" s="352"/>
      <c r="C35" s="4"/>
      <c r="L35" s="5"/>
      <c r="M35" s="359"/>
    </row>
    <row r="36">
      <c r="A36" s="352"/>
      <c r="B36" s="352"/>
      <c r="C36" s="4"/>
      <c r="L36" s="5"/>
      <c r="M36" s="359"/>
    </row>
    <row r="37">
      <c r="A37" s="352"/>
      <c r="B37" s="352"/>
      <c r="C37" s="4"/>
      <c r="L37" s="5"/>
      <c r="M37" s="351"/>
    </row>
    <row r="38">
      <c r="A38" s="352"/>
      <c r="B38" s="352"/>
      <c r="C38" s="4"/>
      <c r="L38" s="5"/>
      <c r="M38" s="351"/>
    </row>
    <row r="39">
      <c r="A39" s="352"/>
      <c r="B39" s="352"/>
      <c r="C39" s="4"/>
      <c r="L39" s="5"/>
      <c r="M39" s="351"/>
    </row>
    <row r="40">
      <c r="A40" s="352"/>
      <c r="B40" s="352"/>
      <c r="C40" s="4"/>
      <c r="L40" s="5"/>
      <c r="M40" s="351"/>
    </row>
    <row r="41">
      <c r="A41" s="352"/>
      <c r="B41" s="352"/>
      <c r="C41" s="6"/>
      <c r="D41" s="7"/>
      <c r="E41" s="7"/>
      <c r="F41" s="7"/>
      <c r="G41" s="7"/>
      <c r="H41" s="7"/>
      <c r="I41" s="7"/>
      <c r="J41" s="7"/>
      <c r="K41" s="7"/>
      <c r="L41" s="8"/>
      <c r="M41" s="352"/>
    </row>
    <row r="42">
      <c r="A42" s="352"/>
      <c r="B42" s="352"/>
      <c r="C42" s="357"/>
      <c r="E42" s="357"/>
      <c r="G42" s="357"/>
      <c r="I42" s="357"/>
      <c r="K42" s="357"/>
      <c r="M42" s="363"/>
    </row>
  </sheetData>
  <mergeCells count="29">
    <mergeCell ref="I18:J18"/>
    <mergeCell ref="K18:L18"/>
    <mergeCell ref="J19:K19"/>
    <mergeCell ref="I20:J20"/>
    <mergeCell ref="A1:B11"/>
    <mergeCell ref="C7:E7"/>
    <mergeCell ref="J7:K7"/>
    <mergeCell ref="G8:H8"/>
    <mergeCell ref="I8:J8"/>
    <mergeCell ref="C9:L17"/>
    <mergeCell ref="C18:D18"/>
    <mergeCell ref="C30:E30"/>
    <mergeCell ref="C31:E31"/>
    <mergeCell ref="E18:F18"/>
    <mergeCell ref="G18:H18"/>
    <mergeCell ref="C19:E19"/>
    <mergeCell ref="G20:H20"/>
    <mergeCell ref="C21:L29"/>
    <mergeCell ref="J30:K30"/>
    <mergeCell ref="L30:M30"/>
    <mergeCell ref="I42:J42"/>
    <mergeCell ref="K42:L42"/>
    <mergeCell ref="J31:K31"/>
    <mergeCell ref="G32:H32"/>
    <mergeCell ref="I32:J32"/>
    <mergeCell ref="C33:L41"/>
    <mergeCell ref="C42:D42"/>
    <mergeCell ref="E42:F42"/>
    <mergeCell ref="G42:H42"/>
  </mergeCells>
  <dataValidations>
    <dataValidation type="custom" allowBlank="1" showDropDown="1" sqref="G7 G19 G30:G31">
      <formula1>OR(NOT(ISERROR(DATEVALUE(G7))), AND(ISNUMBER(G7), LEFT(CELL("format", G7))="D"))</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sheetPr>
  <sheetViews>
    <sheetView showGridLines="0" workbookViewId="0"/>
  </sheetViews>
  <sheetFormatPr customHeight="1" defaultColWidth="12.63" defaultRowHeight="15.75"/>
  <cols>
    <col customWidth="1" min="1" max="1" width="1.38"/>
    <col customWidth="1" min="2" max="2" width="27.63"/>
    <col customWidth="1" min="3" max="3" width="31.38"/>
    <col customWidth="1" min="4" max="4" width="16.88"/>
    <col customWidth="1" min="5" max="5" width="20.13"/>
    <col customWidth="1" min="6" max="6" width="13.88"/>
    <col customWidth="1" min="7" max="7" width="13.0"/>
    <col customWidth="1" min="8" max="8" width="12.88"/>
    <col customWidth="1" min="9" max="9" width="12.0"/>
    <col customWidth="1" min="10" max="10" width="13.88"/>
    <col customWidth="1" min="11" max="11" width="14.88"/>
    <col customWidth="1" min="12" max="12" width="15.5"/>
    <col customWidth="1" min="13" max="13" width="1.38"/>
  </cols>
  <sheetData>
    <row r="1" ht="17.25" customHeight="1">
      <c r="A1" s="369"/>
      <c r="B1" s="370"/>
      <c r="D1" s="12" t="s">
        <v>375</v>
      </c>
      <c r="M1" s="369"/>
    </row>
    <row r="2">
      <c r="A2" s="369"/>
      <c r="M2" s="369"/>
    </row>
    <row r="3">
      <c r="A3" s="369"/>
      <c r="M3" s="369"/>
    </row>
    <row r="4">
      <c r="A4" s="369"/>
      <c r="M4" s="369"/>
    </row>
    <row r="5">
      <c r="A5" s="369"/>
      <c r="M5" s="369"/>
    </row>
    <row r="6">
      <c r="A6" s="369"/>
      <c r="M6" s="369"/>
    </row>
    <row r="7">
      <c r="A7" s="369"/>
      <c r="M7" s="369"/>
    </row>
    <row r="8" ht="36.0" customHeight="1">
      <c r="A8" s="369"/>
      <c r="B8" s="371" t="s">
        <v>376</v>
      </c>
      <c r="C8" s="8"/>
      <c r="D8" s="372" t="str">
        <f>'Client Dashboard'!D9</f>
        <v>Meshal Alawein</v>
      </c>
      <c r="E8" s="68"/>
      <c r="F8" s="44"/>
      <c r="G8" s="369"/>
      <c r="H8" s="373" t="s">
        <v>377</v>
      </c>
      <c r="I8" s="68"/>
      <c r="J8" s="44"/>
      <c r="K8" s="374">
        <f>'Coaching Roadmap'!G7</f>
        <v>7</v>
      </c>
      <c r="L8" s="44"/>
      <c r="M8" s="369"/>
    </row>
    <row r="9" ht="11.25" customHeight="1">
      <c r="A9" s="369"/>
      <c r="B9" s="369"/>
      <c r="C9" s="369"/>
      <c r="D9" s="369"/>
      <c r="E9" s="369"/>
      <c r="F9" s="369"/>
      <c r="G9" s="369"/>
      <c r="H9" s="369"/>
      <c r="I9" s="369"/>
      <c r="J9" s="369"/>
      <c r="K9" s="369"/>
      <c r="L9" s="369"/>
      <c r="M9" s="369"/>
    </row>
    <row r="10" ht="22.5" customHeight="1">
      <c r="A10" s="369"/>
      <c r="B10" s="375" t="s">
        <v>378</v>
      </c>
      <c r="C10" s="375" t="s">
        <v>379</v>
      </c>
      <c r="D10" s="375" t="s">
        <v>380</v>
      </c>
      <c r="E10" s="375" t="s">
        <v>381</v>
      </c>
      <c r="F10" s="376" t="s">
        <v>382</v>
      </c>
      <c r="G10" s="68"/>
      <c r="H10" s="68"/>
      <c r="I10" s="68"/>
      <c r="J10" s="68"/>
      <c r="K10" s="68"/>
      <c r="L10" s="44"/>
      <c r="M10" s="369"/>
    </row>
    <row r="11" ht="18.75" customHeight="1">
      <c r="A11" s="369"/>
      <c r="B11" s="34"/>
      <c r="C11" s="34"/>
      <c r="D11" s="34"/>
      <c r="E11" s="34"/>
      <c r="F11" s="315" t="s">
        <v>32</v>
      </c>
      <c r="G11" s="315" t="s">
        <v>34</v>
      </c>
      <c r="H11" s="315" t="s">
        <v>36</v>
      </c>
      <c r="I11" s="315" t="s">
        <v>39</v>
      </c>
      <c r="J11" s="315" t="s">
        <v>41</v>
      </c>
      <c r="K11" s="315" t="s">
        <v>43</v>
      </c>
      <c r="L11" s="315" t="s">
        <v>45</v>
      </c>
      <c r="M11" s="369"/>
    </row>
    <row r="12" ht="30.0" customHeight="1">
      <c r="A12" s="369"/>
      <c r="B12" s="377" t="s">
        <v>383</v>
      </c>
      <c r="C12" s="378" t="s">
        <v>384</v>
      </c>
      <c r="D12" s="379"/>
      <c r="E12" s="380" t="s">
        <v>385</v>
      </c>
      <c r="F12" s="380" t="s">
        <v>386</v>
      </c>
      <c r="G12" s="380" t="s">
        <v>386</v>
      </c>
      <c r="H12" s="380" t="s">
        <v>386</v>
      </c>
      <c r="I12" s="380" t="s">
        <v>386</v>
      </c>
      <c r="J12" s="380" t="s">
        <v>386</v>
      </c>
      <c r="K12" s="380" t="s">
        <v>386</v>
      </c>
      <c r="L12" s="380" t="s">
        <v>386</v>
      </c>
      <c r="M12" s="369"/>
    </row>
    <row r="13" ht="30.0" customHeight="1">
      <c r="A13" s="369"/>
      <c r="B13" s="381" t="s">
        <v>387</v>
      </c>
      <c r="C13" s="382" t="s">
        <v>388</v>
      </c>
      <c r="D13" s="383"/>
      <c r="E13" s="384"/>
      <c r="F13" s="384"/>
      <c r="G13" s="384"/>
      <c r="H13" s="384"/>
      <c r="I13" s="384"/>
      <c r="J13" s="384"/>
      <c r="K13" s="384"/>
      <c r="L13" s="385"/>
      <c r="M13" s="369"/>
    </row>
    <row r="14" ht="30.0" customHeight="1">
      <c r="A14" s="369"/>
      <c r="B14" s="381" t="s">
        <v>387</v>
      </c>
      <c r="C14" s="382" t="s">
        <v>389</v>
      </c>
      <c r="D14" s="383"/>
      <c r="E14" s="384"/>
      <c r="F14" s="384"/>
      <c r="G14" s="384"/>
      <c r="H14" s="384"/>
      <c r="I14" s="384"/>
      <c r="J14" s="384"/>
      <c r="K14" s="384"/>
      <c r="L14" s="385"/>
      <c r="M14" s="369"/>
    </row>
    <row r="15" ht="30.0" customHeight="1">
      <c r="A15" s="369"/>
      <c r="B15" s="381" t="s">
        <v>387</v>
      </c>
      <c r="C15" s="382" t="s">
        <v>390</v>
      </c>
      <c r="D15" s="383"/>
      <c r="E15" s="384"/>
      <c r="F15" s="384"/>
      <c r="G15" s="384"/>
      <c r="H15" s="384"/>
      <c r="I15" s="384"/>
      <c r="J15" s="384"/>
      <c r="K15" s="384"/>
      <c r="L15" s="385"/>
      <c r="M15" s="369"/>
    </row>
    <row r="16" ht="30.0" customHeight="1">
      <c r="A16" s="369"/>
      <c r="B16" s="381" t="s">
        <v>391</v>
      </c>
      <c r="C16" s="382" t="s">
        <v>392</v>
      </c>
      <c r="D16" s="386" t="s">
        <v>393</v>
      </c>
      <c r="E16" s="384"/>
      <c r="F16" s="384"/>
      <c r="G16" s="384"/>
      <c r="H16" s="384"/>
      <c r="I16" s="384"/>
      <c r="J16" s="384"/>
      <c r="K16" s="384"/>
      <c r="L16" s="385"/>
      <c r="M16" s="369"/>
    </row>
    <row r="17" ht="30.0" customHeight="1">
      <c r="A17" s="369"/>
      <c r="B17" s="387" t="s">
        <v>387</v>
      </c>
      <c r="C17" s="382" t="s">
        <v>394</v>
      </c>
      <c r="D17" s="386">
        <v>175.0</v>
      </c>
      <c r="E17" s="384" t="s">
        <v>395</v>
      </c>
      <c r="F17" s="384" t="s">
        <v>395</v>
      </c>
      <c r="G17" s="384" t="s">
        <v>395</v>
      </c>
      <c r="H17" s="384" t="s">
        <v>395</v>
      </c>
      <c r="I17" s="384" t="s">
        <v>395</v>
      </c>
      <c r="J17" s="384" t="s">
        <v>395</v>
      </c>
      <c r="K17" s="384" t="s">
        <v>395</v>
      </c>
      <c r="L17" s="384" t="s">
        <v>395</v>
      </c>
      <c r="M17" s="369"/>
    </row>
    <row r="18" ht="30.0" customHeight="1">
      <c r="A18" s="369"/>
      <c r="B18" s="381" t="s">
        <v>396</v>
      </c>
      <c r="C18" s="382" t="s">
        <v>397</v>
      </c>
      <c r="D18" s="386">
        <v>1000.0</v>
      </c>
      <c r="E18" s="388" t="s">
        <v>398</v>
      </c>
      <c r="F18" s="388" t="s">
        <v>398</v>
      </c>
      <c r="G18" s="388" t="s">
        <v>398</v>
      </c>
      <c r="H18" s="388" t="s">
        <v>398</v>
      </c>
      <c r="I18" s="388" t="s">
        <v>398</v>
      </c>
      <c r="J18" s="388" t="s">
        <v>398</v>
      </c>
      <c r="K18" s="388" t="s">
        <v>398</v>
      </c>
      <c r="L18" s="388" t="s">
        <v>398</v>
      </c>
      <c r="M18" s="369"/>
    </row>
    <row r="19" ht="30.0" customHeight="1">
      <c r="A19" s="369"/>
      <c r="B19" s="381" t="s">
        <v>399</v>
      </c>
      <c r="C19" s="382" t="s">
        <v>400</v>
      </c>
      <c r="D19" s="386">
        <v>6.0</v>
      </c>
      <c r="E19" s="389" t="s">
        <v>401</v>
      </c>
      <c r="F19" s="389" t="s">
        <v>401</v>
      </c>
      <c r="G19" s="389" t="s">
        <v>401</v>
      </c>
      <c r="H19" s="389" t="s">
        <v>401</v>
      </c>
      <c r="I19" s="389" t="s">
        <v>401</v>
      </c>
      <c r="J19" s="389" t="s">
        <v>401</v>
      </c>
      <c r="K19" s="389" t="s">
        <v>401</v>
      </c>
      <c r="L19" s="389" t="s">
        <v>401</v>
      </c>
      <c r="M19" s="369"/>
    </row>
    <row r="20" ht="30.0" customHeight="1">
      <c r="A20" s="369"/>
      <c r="B20" s="381" t="s">
        <v>402</v>
      </c>
      <c r="C20" s="382" t="s">
        <v>403</v>
      </c>
      <c r="D20" s="383"/>
      <c r="E20" s="390"/>
      <c r="F20" s="390"/>
      <c r="G20" s="390"/>
      <c r="H20" s="390"/>
      <c r="I20" s="390"/>
      <c r="J20" s="390"/>
      <c r="K20" s="390"/>
      <c r="L20" s="391"/>
      <c r="M20" s="369"/>
    </row>
    <row r="21" ht="30.0" customHeight="1">
      <c r="A21" s="369"/>
      <c r="B21" s="381" t="s">
        <v>404</v>
      </c>
      <c r="C21" s="382" t="s">
        <v>405</v>
      </c>
      <c r="D21" s="383"/>
      <c r="E21" s="390"/>
      <c r="F21" s="390"/>
      <c r="G21" s="390"/>
      <c r="H21" s="390"/>
      <c r="I21" s="390"/>
      <c r="J21" s="390"/>
      <c r="K21" s="390"/>
      <c r="L21" s="391"/>
      <c r="M21" s="369"/>
    </row>
    <row r="22" ht="30.0" customHeight="1">
      <c r="A22" s="369"/>
      <c r="B22" s="381" t="s">
        <v>406</v>
      </c>
      <c r="C22" s="382" t="s">
        <v>407</v>
      </c>
      <c r="D22" s="386">
        <v>80.0</v>
      </c>
      <c r="E22" s="384" t="s">
        <v>408</v>
      </c>
      <c r="F22" s="384" t="s">
        <v>408</v>
      </c>
      <c r="G22" s="384" t="s">
        <v>408</v>
      </c>
      <c r="H22" s="384" t="s">
        <v>408</v>
      </c>
      <c r="I22" s="384" t="s">
        <v>408</v>
      </c>
      <c r="J22" s="384" t="s">
        <v>408</v>
      </c>
      <c r="K22" s="384" t="s">
        <v>408</v>
      </c>
      <c r="L22" s="384" t="s">
        <v>408</v>
      </c>
      <c r="M22" s="369"/>
    </row>
    <row r="23" ht="30.0" customHeight="1">
      <c r="A23" s="369"/>
      <c r="B23" s="381" t="s">
        <v>409</v>
      </c>
      <c r="C23" s="382" t="s">
        <v>410</v>
      </c>
      <c r="D23" s="386">
        <v>200.0</v>
      </c>
      <c r="E23" s="388" t="s">
        <v>411</v>
      </c>
      <c r="F23" s="388" t="s">
        <v>411</v>
      </c>
      <c r="G23" s="388" t="s">
        <v>411</v>
      </c>
      <c r="H23" s="388" t="s">
        <v>411</v>
      </c>
      <c r="I23" s="388" t="s">
        <v>411</v>
      </c>
      <c r="J23" s="388" t="s">
        <v>411</v>
      </c>
      <c r="K23" s="388" t="s">
        <v>411</v>
      </c>
      <c r="L23" s="388" t="s">
        <v>411</v>
      </c>
      <c r="M23" s="369"/>
    </row>
    <row r="24" ht="23.25" customHeight="1">
      <c r="A24" s="369"/>
      <c r="B24" s="392" t="s">
        <v>412</v>
      </c>
      <c r="C24" s="393" t="s">
        <v>413</v>
      </c>
      <c r="D24" s="394">
        <v>100.0</v>
      </c>
      <c r="E24" s="395"/>
      <c r="F24" s="395"/>
      <c r="G24" s="395"/>
      <c r="H24" s="395"/>
      <c r="I24" s="395"/>
      <c r="J24" s="395"/>
      <c r="K24" s="395"/>
      <c r="L24" s="395"/>
      <c r="M24" s="369"/>
    </row>
    <row r="25" ht="27.0" customHeight="1">
      <c r="A25" s="369"/>
      <c r="B25" s="396"/>
      <c r="C25" s="393" t="s">
        <v>414</v>
      </c>
      <c r="D25" s="394">
        <v>50.0</v>
      </c>
      <c r="E25" s="395"/>
      <c r="F25" s="395"/>
      <c r="G25" s="395"/>
      <c r="H25" s="395"/>
      <c r="I25" s="395"/>
      <c r="J25" s="395"/>
      <c r="K25" s="395"/>
      <c r="L25" s="395"/>
      <c r="M25" s="369"/>
    </row>
    <row r="26" ht="21.75" customHeight="1">
      <c r="A26" s="369"/>
      <c r="B26" s="396"/>
      <c r="C26" s="393" t="s">
        <v>415</v>
      </c>
      <c r="D26" s="397"/>
      <c r="E26" s="395"/>
      <c r="F26" s="395"/>
      <c r="G26" s="395"/>
      <c r="H26" s="395"/>
      <c r="I26" s="395"/>
      <c r="J26" s="395"/>
      <c r="K26" s="395"/>
      <c r="L26" s="395"/>
      <c r="M26" s="369"/>
    </row>
    <row r="27" ht="27.0" customHeight="1">
      <c r="A27" s="369"/>
      <c r="B27" s="392" t="s">
        <v>416</v>
      </c>
      <c r="C27" s="393" t="s">
        <v>417</v>
      </c>
      <c r="D27" s="394" t="s">
        <v>418</v>
      </c>
      <c r="E27" s="395"/>
      <c r="F27" s="395"/>
      <c r="G27" s="395"/>
      <c r="H27" s="395"/>
      <c r="I27" s="395"/>
      <c r="J27" s="395"/>
      <c r="K27" s="395"/>
      <c r="L27" s="395"/>
      <c r="M27" s="369"/>
    </row>
    <row r="28" ht="29.25" customHeight="1">
      <c r="A28" s="369"/>
      <c r="B28" s="392" t="s">
        <v>419</v>
      </c>
      <c r="C28" s="393" t="s">
        <v>420</v>
      </c>
      <c r="D28" s="394">
        <v>80.0</v>
      </c>
      <c r="E28" s="398"/>
      <c r="F28" s="398"/>
      <c r="G28" s="398"/>
      <c r="H28" s="398"/>
      <c r="I28" s="398"/>
      <c r="J28" s="398"/>
      <c r="K28" s="398"/>
      <c r="L28" s="399"/>
      <c r="M28" s="369"/>
    </row>
  </sheetData>
  <mergeCells count="11">
    <mergeCell ref="C10:C11"/>
    <mergeCell ref="D10:D11"/>
    <mergeCell ref="E10:E11"/>
    <mergeCell ref="F10:L10"/>
    <mergeCell ref="B1:C7"/>
    <mergeCell ref="D1:L7"/>
    <mergeCell ref="B8:C8"/>
    <mergeCell ref="D8:F8"/>
    <mergeCell ref="H8:J8"/>
    <mergeCell ref="K8:L8"/>
    <mergeCell ref="B10:B11"/>
  </mergeCells>
  <dataValidations>
    <dataValidation type="list" allowBlank="1" showErrorMessage="1" sqref="C12:C28">
      <formula1>"Testosterone Enanthate 1,Primobolan Enanthate,Masteron Enanthate,Anavar,Winstrol,Proviron,Trenbolone Enanthate,Nandrolone Phenylpropionate,Metformin,Growth Hormone,Novorapid,Lantus,Telmisartan,Injectable L-Carnitine,Clenbuterol,Yohimbine HCL,T4,T3,Medipho"&amp;"rm,Estrodial,Progesterone"</formula1>
    </dataValidation>
    <dataValidation type="list" allowBlank="1" showErrorMessage="1" sqref="B12:B28">
      <formula1>"AAS Androstane,AAS DHT-Derivative,AAS 19-Nor,Insulin Sensitiser,GH / IGF,Insulin Rapid,Insulin Basal,ARB / PPAR,Catalyst,B2 Andrenergic Agonist,A2 Andrenergic Antagonist,Thyroid,Site Enhancement,HRT"</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3.25"/>
    <col customWidth="1" min="2" max="3" width="6.38"/>
    <col customWidth="1" min="4" max="4" width="16.38"/>
    <col customWidth="1" min="5" max="5" width="12.63"/>
    <col customWidth="1" hidden="1" min="6" max="6" width="1.38"/>
    <col customWidth="1" hidden="1" min="7" max="8" width="6.38"/>
    <col customWidth="1" hidden="1" min="9" max="9" width="16.38"/>
    <col customWidth="1" hidden="1" min="10" max="10" width="12.63"/>
    <col customWidth="1" hidden="1" min="11" max="12" width="5.13"/>
    <col customWidth="1" hidden="1" min="13" max="14" width="11.38"/>
    <col customWidth="1" min="15" max="18" width="11.38"/>
    <col customWidth="1" min="19" max="19" width="22.63"/>
    <col customWidth="1" min="20" max="22" width="7.63"/>
    <col customWidth="1" min="23" max="23" width="22.63"/>
    <col customWidth="1" min="24" max="24" width="3.25"/>
  </cols>
  <sheetData>
    <row r="1" ht="187.5" customHeight="1">
      <c r="A1" s="291"/>
      <c r="B1" s="11"/>
      <c r="F1" s="12" t="s">
        <v>421</v>
      </c>
      <c r="X1" s="125"/>
    </row>
    <row r="2" ht="18.75" customHeight="1">
      <c r="A2" s="291"/>
      <c r="B2" s="400"/>
      <c r="C2" s="401"/>
      <c r="D2" s="401"/>
      <c r="E2" s="401"/>
      <c r="F2" s="402"/>
      <c r="G2" s="400"/>
      <c r="H2" s="400"/>
      <c r="I2" s="400"/>
      <c r="J2" s="400"/>
      <c r="K2" s="400"/>
      <c r="L2" s="400"/>
      <c r="M2" s="400"/>
      <c r="N2" s="400"/>
      <c r="O2" s="400"/>
      <c r="P2" s="400"/>
      <c r="Q2" s="400"/>
      <c r="R2" s="400"/>
      <c r="S2" s="400"/>
      <c r="T2" s="400"/>
      <c r="U2" s="400"/>
      <c r="V2" s="400"/>
      <c r="W2" s="400"/>
      <c r="X2" s="125"/>
    </row>
    <row r="3" ht="37.5" customHeight="1">
      <c r="A3" s="291"/>
      <c r="B3" s="403" t="s">
        <v>422</v>
      </c>
      <c r="C3" s="68"/>
      <c r="D3" s="68"/>
      <c r="E3" s="44"/>
      <c r="F3" s="404" t="s">
        <v>423</v>
      </c>
      <c r="G3" s="68"/>
      <c r="H3" s="68"/>
      <c r="I3" s="68"/>
      <c r="J3" s="68"/>
      <c r="K3" s="68"/>
      <c r="L3" s="68"/>
      <c r="M3" s="68"/>
      <c r="N3" s="44"/>
      <c r="O3" s="404" t="s">
        <v>424</v>
      </c>
      <c r="P3" s="68"/>
      <c r="Q3" s="68"/>
      <c r="R3" s="68"/>
      <c r="S3" s="68"/>
      <c r="T3" s="68"/>
      <c r="U3" s="68"/>
      <c r="V3" s="68"/>
      <c r="W3" s="44"/>
      <c r="X3" s="125"/>
    </row>
    <row r="4" ht="45.0" customHeight="1">
      <c r="A4" s="291"/>
      <c r="B4" s="405" t="s">
        <v>425</v>
      </c>
      <c r="C4" s="7"/>
      <c r="D4" s="7"/>
      <c r="E4" s="8"/>
      <c r="F4" s="406"/>
      <c r="G4" s="68"/>
      <c r="H4" s="68"/>
      <c r="I4" s="68"/>
      <c r="J4" s="68"/>
      <c r="K4" s="68"/>
      <c r="L4" s="68"/>
      <c r="M4" s="68"/>
      <c r="N4" s="44"/>
      <c r="O4" s="407" t="str">
        <f t="array" ref="O4:O11">if(B4:B11="","",VLOOKUP(B4:B11,'Gym Bag List'!B3:D12,3,false))</f>
        <v>LINK</v>
      </c>
      <c r="P4" s="68"/>
      <c r="Q4" s="68"/>
      <c r="R4" s="68"/>
      <c r="S4" s="68"/>
      <c r="T4" s="68"/>
      <c r="U4" s="68"/>
      <c r="V4" s="68"/>
      <c r="W4" s="44"/>
      <c r="X4" s="125"/>
    </row>
    <row r="5" ht="45.0" customHeight="1">
      <c r="A5" s="291"/>
      <c r="B5" s="405" t="s">
        <v>426</v>
      </c>
      <c r="C5" s="7"/>
      <c r="D5" s="7"/>
      <c r="E5" s="8"/>
      <c r="F5" s="408"/>
      <c r="G5" s="68"/>
      <c r="H5" s="68"/>
      <c r="I5" s="68"/>
      <c r="J5" s="68"/>
      <c r="K5" s="68"/>
      <c r="L5" s="68"/>
      <c r="M5" s="68"/>
      <c r="N5" s="44"/>
      <c r="O5" s="407" t="s">
        <v>427</v>
      </c>
      <c r="P5" s="68"/>
      <c r="Q5" s="68"/>
      <c r="R5" s="68"/>
      <c r="S5" s="68"/>
      <c r="T5" s="68"/>
      <c r="U5" s="68"/>
      <c r="V5" s="68"/>
      <c r="W5" s="44"/>
      <c r="X5" s="125"/>
    </row>
    <row r="6" ht="45.0" customHeight="1">
      <c r="A6" s="291"/>
      <c r="B6" s="405" t="s">
        <v>428</v>
      </c>
      <c r="C6" s="7"/>
      <c r="D6" s="7"/>
      <c r="E6" s="8"/>
      <c r="F6" s="408"/>
      <c r="G6" s="68"/>
      <c r="H6" s="68"/>
      <c r="I6" s="68"/>
      <c r="J6" s="68"/>
      <c r="K6" s="68"/>
      <c r="L6" s="68"/>
      <c r="M6" s="68"/>
      <c r="N6" s="44"/>
      <c r="O6" s="407" t="s">
        <v>427</v>
      </c>
      <c r="P6" s="68"/>
      <c r="Q6" s="68"/>
      <c r="R6" s="68"/>
      <c r="S6" s="68"/>
      <c r="T6" s="68"/>
      <c r="U6" s="68"/>
      <c r="V6" s="68"/>
      <c r="W6" s="44"/>
      <c r="X6" s="125"/>
    </row>
    <row r="7" ht="45.0" customHeight="1">
      <c r="A7" s="291"/>
      <c r="B7" s="405" t="s">
        <v>429</v>
      </c>
      <c r="C7" s="7"/>
      <c r="D7" s="7"/>
      <c r="E7" s="8"/>
      <c r="F7" s="408"/>
      <c r="G7" s="68"/>
      <c r="H7" s="68"/>
      <c r="I7" s="68"/>
      <c r="J7" s="68"/>
      <c r="K7" s="68"/>
      <c r="L7" s="68"/>
      <c r="M7" s="68"/>
      <c r="N7" s="44"/>
      <c r="O7" s="407" t="s">
        <v>427</v>
      </c>
      <c r="P7" s="68"/>
      <c r="Q7" s="68"/>
      <c r="R7" s="68"/>
      <c r="S7" s="68"/>
      <c r="T7" s="68"/>
      <c r="U7" s="68"/>
      <c r="V7" s="68"/>
      <c r="W7" s="44"/>
      <c r="X7" s="125"/>
    </row>
    <row r="8" ht="45.0" customHeight="1">
      <c r="A8" s="291"/>
      <c r="B8" s="405" t="s">
        <v>430</v>
      </c>
      <c r="C8" s="7"/>
      <c r="D8" s="7"/>
      <c r="E8" s="8"/>
      <c r="F8" s="408"/>
      <c r="G8" s="68"/>
      <c r="H8" s="68"/>
      <c r="I8" s="68"/>
      <c r="J8" s="68"/>
      <c r="K8" s="68"/>
      <c r="L8" s="68"/>
      <c r="M8" s="68"/>
      <c r="N8" s="44"/>
      <c r="O8" s="407" t="s">
        <v>427</v>
      </c>
      <c r="P8" s="68"/>
      <c r="Q8" s="68"/>
      <c r="R8" s="68"/>
      <c r="S8" s="68"/>
      <c r="T8" s="68"/>
      <c r="U8" s="68"/>
      <c r="V8" s="68"/>
      <c r="W8" s="44"/>
      <c r="X8" s="125"/>
    </row>
    <row r="9" ht="45.0" customHeight="1">
      <c r="A9" s="291"/>
      <c r="B9" s="405" t="s">
        <v>431</v>
      </c>
      <c r="C9" s="7"/>
      <c r="D9" s="7"/>
      <c r="E9" s="8"/>
      <c r="F9" s="408"/>
      <c r="G9" s="68"/>
      <c r="H9" s="68"/>
      <c r="I9" s="68"/>
      <c r="J9" s="68"/>
      <c r="K9" s="68"/>
      <c r="L9" s="68"/>
      <c r="M9" s="68"/>
      <c r="N9" s="44"/>
      <c r="O9" s="407" t="s">
        <v>427</v>
      </c>
      <c r="P9" s="68"/>
      <c r="Q9" s="68"/>
      <c r="R9" s="68"/>
      <c r="S9" s="68"/>
      <c r="T9" s="68"/>
      <c r="U9" s="68"/>
      <c r="V9" s="68"/>
      <c r="W9" s="44"/>
      <c r="X9" s="125"/>
    </row>
    <row r="10" ht="45.0" customHeight="1">
      <c r="A10" s="291"/>
      <c r="B10" s="409" t="s">
        <v>429</v>
      </c>
      <c r="C10" s="68"/>
      <c r="D10" s="68"/>
      <c r="E10" s="44"/>
      <c r="F10" s="408"/>
      <c r="G10" s="68"/>
      <c r="H10" s="68"/>
      <c r="I10" s="68"/>
      <c r="J10" s="68"/>
      <c r="K10" s="68"/>
      <c r="L10" s="68"/>
      <c r="M10" s="68"/>
      <c r="N10" s="44"/>
      <c r="O10" s="407" t="s">
        <v>427</v>
      </c>
      <c r="P10" s="68"/>
      <c r="Q10" s="68"/>
      <c r="R10" s="68"/>
      <c r="S10" s="68"/>
      <c r="T10" s="68"/>
      <c r="U10" s="68"/>
      <c r="V10" s="68"/>
      <c r="W10" s="44"/>
      <c r="X10" s="125"/>
    </row>
    <row r="11" ht="45.0" customHeight="1">
      <c r="A11" s="291"/>
      <c r="B11" s="410" t="s">
        <v>432</v>
      </c>
      <c r="C11" s="68"/>
      <c r="D11" s="68"/>
      <c r="E11" s="44"/>
      <c r="F11" s="408"/>
      <c r="G11" s="68"/>
      <c r="H11" s="68"/>
      <c r="I11" s="68"/>
      <c r="J11" s="68"/>
      <c r="K11" s="68"/>
      <c r="L11" s="68"/>
      <c r="M11" s="68"/>
      <c r="N11" s="44"/>
      <c r="O11" s="407" t="s">
        <v>427</v>
      </c>
      <c r="P11" s="68"/>
      <c r="Q11" s="68"/>
      <c r="R11" s="68"/>
      <c r="S11" s="68"/>
      <c r="T11" s="68"/>
      <c r="U11" s="68"/>
      <c r="V11" s="68"/>
      <c r="W11" s="44"/>
      <c r="X11" s="125"/>
    </row>
    <row r="12" ht="18.75" customHeight="1">
      <c r="A12" s="291"/>
      <c r="B12" s="125"/>
      <c r="C12" s="125"/>
      <c r="D12" s="125"/>
      <c r="E12" s="125"/>
      <c r="F12" s="125"/>
      <c r="G12" s="125"/>
      <c r="H12" s="125"/>
      <c r="I12" s="125"/>
      <c r="J12" s="125"/>
      <c r="K12" s="125"/>
      <c r="L12" s="125"/>
      <c r="M12" s="125"/>
      <c r="N12" s="125"/>
      <c r="O12" s="125"/>
      <c r="P12" s="125"/>
      <c r="Q12" s="125"/>
      <c r="R12" s="125"/>
      <c r="S12" s="125"/>
      <c r="T12" s="125"/>
      <c r="U12" s="125"/>
      <c r="V12" s="125"/>
      <c r="W12" s="125"/>
      <c r="X12" s="125"/>
    </row>
  </sheetData>
  <mergeCells count="29">
    <mergeCell ref="B1:E1"/>
    <mergeCell ref="F1:W1"/>
    <mergeCell ref="B3:E3"/>
    <mergeCell ref="F3:N3"/>
    <mergeCell ref="O3:W3"/>
    <mergeCell ref="F4:N4"/>
    <mergeCell ref="O4:W4"/>
    <mergeCell ref="B4:E4"/>
    <mergeCell ref="B5:E5"/>
    <mergeCell ref="F5:N5"/>
    <mergeCell ref="O5:W5"/>
    <mergeCell ref="B6:E6"/>
    <mergeCell ref="F6:N6"/>
    <mergeCell ref="O6:W6"/>
    <mergeCell ref="F9:N9"/>
    <mergeCell ref="O9:W9"/>
    <mergeCell ref="B10:E10"/>
    <mergeCell ref="F10:N10"/>
    <mergeCell ref="O10:W10"/>
    <mergeCell ref="B11:E11"/>
    <mergeCell ref="F11:N11"/>
    <mergeCell ref="O11:W11"/>
    <mergeCell ref="B7:E7"/>
    <mergeCell ref="F7:N7"/>
    <mergeCell ref="O7:W7"/>
    <mergeCell ref="B8:E8"/>
    <mergeCell ref="F8:N8"/>
    <mergeCell ref="O8:W8"/>
    <mergeCell ref="B9:E9"/>
  </mergeCells>
  <dataValidations>
    <dataValidation type="list" allowBlank="1" sqref="B4:B11">
      <formula1>'Gym Bag List'!$B$4:$B12</formula1>
    </dataValidation>
  </dataValidations>
  <hyperlinks>
    <hyperlink r:id="rId1" ref="O5"/>
    <hyperlink r:id="rId2" ref="O6"/>
    <hyperlink r:id="rId3" ref="O7"/>
    <hyperlink r:id="rId4" ref="O8"/>
    <hyperlink r:id="rId5" ref="O9"/>
    <hyperlink r:id="rId6" ref="O10"/>
    <hyperlink r:id="rId7" ref="O11"/>
  </hyperlinks>
  <printOptions horizontalCentered="1"/>
  <pageMargins bottom="0.75" footer="0.0" header="0.0" left="0.25" right="0.25" top="0.75"/>
  <pageSetup paperSize="9" orientation="portrait" pageOrder="overThenDown"/>
  <drawing r:id="rId8"/>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pageSetUpPr fitToPage="1"/>
  </sheetPr>
  <sheetViews>
    <sheetView showGridLines="0" workbookViewId="0"/>
  </sheetViews>
  <sheetFormatPr customHeight="1" defaultColWidth="12.63" defaultRowHeight="15.75"/>
  <cols>
    <col customWidth="1" min="1" max="1" width="3.25"/>
    <col customWidth="1" min="2" max="3" width="6.38"/>
    <col customWidth="1" min="4" max="4" width="16.38"/>
    <col customWidth="1" min="5" max="5" width="12.63"/>
    <col customWidth="1" min="6" max="7" width="5.13"/>
    <col customWidth="1" min="8" max="13" width="11.38"/>
    <col customWidth="1" min="14" max="14" width="22.63"/>
    <col customWidth="1" min="15" max="17" width="7.63"/>
    <col customWidth="1" min="18" max="18" width="1.38"/>
    <col customWidth="1" min="19" max="20" width="6.38"/>
    <col customWidth="1" min="21" max="21" width="16.38"/>
    <col customWidth="1" min="22" max="22" width="12.63"/>
    <col customWidth="1" min="23" max="24" width="5.13"/>
    <col customWidth="1" min="25" max="30" width="11.38"/>
    <col customWidth="1" min="31" max="31" width="22.63"/>
    <col customWidth="1" min="32" max="34" width="7.63"/>
    <col customWidth="1" min="35" max="35" width="3.25"/>
  </cols>
  <sheetData>
    <row r="1" ht="187.5" customHeight="1">
      <c r="A1" s="291"/>
      <c r="B1" s="11"/>
      <c r="F1" s="289"/>
      <c r="G1" s="12" t="s">
        <v>433</v>
      </c>
      <c r="AI1" s="125"/>
    </row>
    <row r="2" ht="18.75" customHeight="1">
      <c r="A2" s="291"/>
      <c r="B2" s="400"/>
      <c r="C2" s="401"/>
      <c r="D2" s="401"/>
      <c r="E2" s="401"/>
      <c r="F2" s="401"/>
      <c r="G2" s="401"/>
      <c r="H2" s="401"/>
      <c r="I2" s="401"/>
      <c r="J2" s="401"/>
      <c r="K2" s="401"/>
      <c r="L2" s="401"/>
      <c r="M2" s="401"/>
      <c r="N2" s="401"/>
      <c r="O2" s="411"/>
      <c r="P2" s="411"/>
      <c r="Q2" s="411"/>
      <c r="R2" s="402"/>
      <c r="S2" s="400"/>
      <c r="T2" s="400"/>
      <c r="U2" s="400"/>
      <c r="V2" s="400"/>
      <c r="W2" s="400"/>
      <c r="X2" s="400"/>
      <c r="Y2" s="400"/>
      <c r="Z2" s="400"/>
      <c r="AA2" s="400"/>
      <c r="AB2" s="400"/>
      <c r="AC2" s="400"/>
      <c r="AD2" s="400"/>
      <c r="AE2" s="400"/>
      <c r="AF2" s="400"/>
      <c r="AG2" s="400"/>
      <c r="AH2" s="400"/>
      <c r="AI2" s="125"/>
    </row>
    <row r="3" ht="37.5" customHeight="1">
      <c r="A3" s="291"/>
      <c r="B3" s="403" t="s">
        <v>434</v>
      </c>
      <c r="C3" s="68"/>
      <c r="D3" s="68"/>
      <c r="E3" s="44"/>
      <c r="F3" s="403" t="s">
        <v>435</v>
      </c>
      <c r="G3" s="68"/>
      <c r="H3" s="68"/>
      <c r="I3" s="68"/>
      <c r="J3" s="68"/>
      <c r="K3" s="68"/>
      <c r="L3" s="68"/>
      <c r="M3" s="68"/>
      <c r="N3" s="68"/>
      <c r="O3" s="68"/>
      <c r="P3" s="68"/>
      <c r="Q3" s="44"/>
      <c r="R3" s="404" t="s">
        <v>423</v>
      </c>
      <c r="S3" s="68"/>
      <c r="T3" s="68"/>
      <c r="U3" s="68"/>
      <c r="V3" s="68"/>
      <c r="W3" s="68"/>
      <c r="X3" s="68"/>
      <c r="Y3" s="68"/>
      <c r="Z3" s="44"/>
      <c r="AA3" s="404" t="s">
        <v>424</v>
      </c>
      <c r="AB3" s="68"/>
      <c r="AC3" s="68"/>
      <c r="AD3" s="68"/>
      <c r="AE3" s="68"/>
      <c r="AF3" s="68"/>
      <c r="AG3" s="68"/>
      <c r="AH3" s="44"/>
      <c r="AI3" s="125"/>
    </row>
    <row r="4" ht="45.0" customHeight="1">
      <c r="A4" s="291"/>
      <c r="B4" s="410" t="s">
        <v>436</v>
      </c>
      <c r="C4" s="68"/>
      <c r="D4" s="68"/>
      <c r="E4" s="44"/>
      <c r="F4" s="412" t="str">
        <f t="array" ref="F4:F19">if(B4:B19="","",VLOOKUP(B4:B19,Supplements!$B$4:$E20,2,false))</f>
        <v>Handy for strengthening hair/nails, and can improve thyroid function</v>
      </c>
      <c r="G4" s="68"/>
      <c r="H4" s="68"/>
      <c r="I4" s="68"/>
      <c r="J4" s="68"/>
      <c r="K4" s="68"/>
      <c r="L4" s="68"/>
      <c r="M4" s="68"/>
      <c r="N4" s="68"/>
      <c r="O4" s="68"/>
      <c r="P4" s="68"/>
      <c r="Q4" s="44"/>
      <c r="R4" s="408" t="str">
        <f t="array" ref="R4:R19">if(B4:B19="","",VLOOKUP(B4:B19,Supplements!$B$4:$E20,3,false))</f>
        <v>Daily (with food)</v>
      </c>
      <c r="S4" s="68"/>
      <c r="T4" s="68"/>
      <c r="U4" s="68"/>
      <c r="V4" s="68"/>
      <c r="W4" s="68"/>
      <c r="X4" s="68"/>
      <c r="Y4" s="68"/>
      <c r="Z4" s="44"/>
      <c r="AA4" s="407" t="str">
        <f t="array" ref="AA4:AA19">if(B4:B19="","",VLOOKUP(B4:B19,Supplements!$B$4:$E20,4,false))</f>
        <v>LINK</v>
      </c>
      <c r="AB4" s="68"/>
      <c r="AC4" s="68"/>
      <c r="AD4" s="68"/>
      <c r="AE4" s="68"/>
      <c r="AF4" s="68"/>
      <c r="AG4" s="68"/>
      <c r="AH4" s="44"/>
      <c r="AI4" s="125"/>
    </row>
    <row r="5" ht="45.0" customHeight="1">
      <c r="A5" s="291"/>
      <c r="B5" s="410" t="s">
        <v>437</v>
      </c>
      <c r="C5" s="68"/>
      <c r="D5" s="68"/>
      <c r="E5" s="44"/>
      <c r="F5" s="412" t="s">
        <v>438</v>
      </c>
      <c r="G5" s="68"/>
      <c r="H5" s="68"/>
      <c r="I5" s="68"/>
      <c r="J5" s="68"/>
      <c r="K5" s="68"/>
      <c r="L5" s="68"/>
      <c r="M5" s="68"/>
      <c r="N5" s="68"/>
      <c r="O5" s="68"/>
      <c r="P5" s="68"/>
      <c r="Q5" s="44"/>
      <c r="R5" s="408" t="s">
        <v>439</v>
      </c>
      <c r="S5" s="68"/>
      <c r="T5" s="68"/>
      <c r="U5" s="68"/>
      <c r="V5" s="68"/>
      <c r="W5" s="68"/>
      <c r="X5" s="68"/>
      <c r="Y5" s="68"/>
      <c r="Z5" s="44"/>
      <c r="AA5" s="407" t="s">
        <v>427</v>
      </c>
      <c r="AB5" s="68"/>
      <c r="AC5" s="68"/>
      <c r="AD5" s="68"/>
      <c r="AE5" s="68"/>
      <c r="AF5" s="68"/>
      <c r="AG5" s="68"/>
      <c r="AH5" s="44"/>
      <c r="AI5" s="125"/>
    </row>
    <row r="6" ht="45.0" customHeight="1">
      <c r="A6" s="291"/>
      <c r="B6" s="409" t="s">
        <v>440</v>
      </c>
      <c r="C6" s="68"/>
      <c r="D6" s="68"/>
      <c r="E6" s="44"/>
      <c r="F6" s="412" t="s">
        <v>441</v>
      </c>
      <c r="G6" s="68"/>
      <c r="H6" s="68"/>
      <c r="I6" s="68"/>
      <c r="J6" s="68"/>
      <c r="K6" s="68"/>
      <c r="L6" s="68"/>
      <c r="M6" s="68"/>
      <c r="N6" s="68"/>
      <c r="O6" s="68"/>
      <c r="P6" s="68"/>
      <c r="Q6" s="44"/>
      <c r="R6" s="408" t="s">
        <v>442</v>
      </c>
      <c r="S6" s="68"/>
      <c r="T6" s="68"/>
      <c r="U6" s="68"/>
      <c r="V6" s="68"/>
      <c r="W6" s="68"/>
      <c r="X6" s="68"/>
      <c r="Y6" s="68"/>
      <c r="Z6" s="44"/>
      <c r="AA6" s="407"/>
      <c r="AB6" s="68"/>
      <c r="AC6" s="68"/>
      <c r="AD6" s="68"/>
      <c r="AE6" s="68"/>
      <c r="AF6" s="68"/>
      <c r="AG6" s="68"/>
      <c r="AH6" s="44"/>
      <c r="AI6" s="125"/>
    </row>
    <row r="7" ht="45.0" customHeight="1">
      <c r="A7" s="291"/>
      <c r="B7" s="405" t="s">
        <v>443</v>
      </c>
      <c r="C7" s="7"/>
      <c r="D7" s="7"/>
      <c r="E7" s="8"/>
      <c r="F7" s="412" t="s">
        <v>444</v>
      </c>
      <c r="G7" s="68"/>
      <c r="H7" s="68"/>
      <c r="I7" s="68"/>
      <c r="J7" s="68"/>
      <c r="K7" s="68"/>
      <c r="L7" s="68"/>
      <c r="M7" s="68"/>
      <c r="N7" s="68"/>
      <c r="O7" s="68"/>
      <c r="P7" s="68"/>
      <c r="Q7" s="44"/>
      <c r="R7" s="408" t="s">
        <v>445</v>
      </c>
      <c r="S7" s="68"/>
      <c r="T7" s="68"/>
      <c r="U7" s="68"/>
      <c r="V7" s="68"/>
      <c r="W7" s="68"/>
      <c r="X7" s="68"/>
      <c r="Y7" s="68"/>
      <c r="Z7" s="44"/>
      <c r="AA7" s="407" t="s">
        <v>427</v>
      </c>
      <c r="AB7" s="68"/>
      <c r="AC7" s="68"/>
      <c r="AD7" s="68"/>
      <c r="AE7" s="68"/>
      <c r="AF7" s="68"/>
      <c r="AG7" s="68"/>
      <c r="AH7" s="44"/>
      <c r="AI7" s="125"/>
    </row>
    <row r="8" ht="45.0" customHeight="1">
      <c r="A8" s="291"/>
      <c r="B8" s="405" t="s">
        <v>446</v>
      </c>
      <c r="C8" s="7"/>
      <c r="D8" s="7"/>
      <c r="E8" s="8"/>
      <c r="F8" s="412" t="s">
        <v>447</v>
      </c>
      <c r="G8" s="68"/>
      <c r="H8" s="68"/>
      <c r="I8" s="68"/>
      <c r="J8" s="68"/>
      <c r="K8" s="68"/>
      <c r="L8" s="68"/>
      <c r="M8" s="68"/>
      <c r="N8" s="68"/>
      <c r="O8" s="68"/>
      <c r="P8" s="68"/>
      <c r="Q8" s="44"/>
      <c r="R8" s="408" t="s">
        <v>448</v>
      </c>
      <c r="S8" s="68"/>
      <c r="T8" s="68"/>
      <c r="U8" s="68"/>
      <c r="V8" s="68"/>
      <c r="W8" s="68"/>
      <c r="X8" s="68"/>
      <c r="Y8" s="68"/>
      <c r="Z8" s="44"/>
      <c r="AA8" s="407" t="s">
        <v>427</v>
      </c>
      <c r="AB8" s="68"/>
      <c r="AC8" s="68"/>
      <c r="AD8" s="68"/>
      <c r="AE8" s="68"/>
      <c r="AF8" s="68"/>
      <c r="AG8" s="68"/>
      <c r="AH8" s="44"/>
      <c r="AI8" s="125"/>
    </row>
    <row r="9" ht="45.0" customHeight="1">
      <c r="A9" s="291"/>
      <c r="B9" s="405" t="s">
        <v>449</v>
      </c>
      <c r="C9" s="7"/>
      <c r="D9" s="7"/>
      <c r="E9" s="8"/>
      <c r="F9" s="412" t="s">
        <v>450</v>
      </c>
      <c r="G9" s="68"/>
      <c r="H9" s="68"/>
      <c r="I9" s="68"/>
      <c r="J9" s="68"/>
      <c r="K9" s="68"/>
      <c r="L9" s="68"/>
      <c r="M9" s="68"/>
      <c r="N9" s="68"/>
      <c r="O9" s="68"/>
      <c r="P9" s="68"/>
      <c r="Q9" s="44"/>
      <c r="R9" s="408" t="s">
        <v>451</v>
      </c>
      <c r="S9" s="68"/>
      <c r="T9" s="68"/>
      <c r="U9" s="68"/>
      <c r="V9" s="68"/>
      <c r="W9" s="68"/>
      <c r="X9" s="68"/>
      <c r="Y9" s="68"/>
      <c r="Z9" s="44"/>
      <c r="AA9" s="407" t="s">
        <v>427</v>
      </c>
      <c r="AB9" s="68"/>
      <c r="AC9" s="68"/>
      <c r="AD9" s="68"/>
      <c r="AE9" s="68"/>
      <c r="AF9" s="68"/>
      <c r="AG9" s="68"/>
      <c r="AH9" s="44"/>
      <c r="AI9" s="125"/>
    </row>
    <row r="10" ht="45.0" customHeight="1">
      <c r="A10" s="291"/>
      <c r="B10" s="405" t="s">
        <v>452</v>
      </c>
      <c r="C10" s="7"/>
      <c r="D10" s="7"/>
      <c r="E10" s="8"/>
      <c r="F10" s="412" t="s">
        <v>453</v>
      </c>
      <c r="G10" s="68"/>
      <c r="H10" s="68"/>
      <c r="I10" s="68"/>
      <c r="J10" s="68"/>
      <c r="K10" s="68"/>
      <c r="L10" s="68"/>
      <c r="M10" s="68"/>
      <c r="N10" s="68"/>
      <c r="O10" s="68"/>
      <c r="P10" s="68"/>
      <c r="Q10" s="44"/>
      <c r="R10" s="408" t="s">
        <v>454</v>
      </c>
      <c r="S10" s="68"/>
      <c r="T10" s="68"/>
      <c r="U10" s="68"/>
      <c r="V10" s="68"/>
      <c r="W10" s="68"/>
      <c r="X10" s="68"/>
      <c r="Y10" s="68"/>
      <c r="Z10" s="44"/>
      <c r="AA10" s="407" t="s">
        <v>427</v>
      </c>
      <c r="AB10" s="68"/>
      <c r="AC10" s="68"/>
      <c r="AD10" s="68"/>
      <c r="AE10" s="68"/>
      <c r="AF10" s="68"/>
      <c r="AG10" s="68"/>
      <c r="AH10" s="44"/>
      <c r="AI10" s="125"/>
    </row>
    <row r="11" ht="45.0" customHeight="1">
      <c r="A11" s="291"/>
      <c r="B11" s="410" t="s">
        <v>455</v>
      </c>
      <c r="C11" s="68"/>
      <c r="D11" s="68"/>
      <c r="E11" s="44"/>
      <c r="F11" s="412" t="s">
        <v>456</v>
      </c>
      <c r="G11" s="68"/>
      <c r="H11" s="68"/>
      <c r="I11" s="68"/>
      <c r="J11" s="68"/>
      <c r="K11" s="68"/>
      <c r="L11" s="68"/>
      <c r="M11" s="68"/>
      <c r="N11" s="68"/>
      <c r="O11" s="68"/>
      <c r="P11" s="68"/>
      <c r="Q11" s="44"/>
      <c r="R11" s="408" t="s">
        <v>457</v>
      </c>
      <c r="S11" s="68"/>
      <c r="T11" s="68"/>
      <c r="U11" s="68"/>
      <c r="V11" s="68"/>
      <c r="W11" s="68"/>
      <c r="X11" s="68"/>
      <c r="Y11" s="68"/>
      <c r="Z11" s="44"/>
      <c r="AA11" s="407" t="s">
        <v>427</v>
      </c>
      <c r="AB11" s="68"/>
      <c r="AC11" s="68"/>
      <c r="AD11" s="68"/>
      <c r="AE11" s="68"/>
      <c r="AF11" s="68"/>
      <c r="AG11" s="68"/>
      <c r="AH11" s="44"/>
      <c r="AI11" s="125"/>
    </row>
    <row r="12" ht="45.0" customHeight="1">
      <c r="A12" s="291"/>
      <c r="B12" s="410" t="s">
        <v>458</v>
      </c>
      <c r="C12" s="68"/>
      <c r="D12" s="68"/>
      <c r="E12" s="44"/>
      <c r="F12" s="412" t="s">
        <v>459</v>
      </c>
      <c r="G12" s="68"/>
      <c r="H12" s="68"/>
      <c r="I12" s="68"/>
      <c r="J12" s="68"/>
      <c r="K12" s="68"/>
      <c r="L12" s="68"/>
      <c r="M12" s="68"/>
      <c r="N12" s="68"/>
      <c r="O12" s="68"/>
      <c r="P12" s="68"/>
      <c r="Q12" s="44"/>
      <c r="R12" s="408" t="s">
        <v>460</v>
      </c>
      <c r="S12" s="68"/>
      <c r="T12" s="68"/>
      <c r="U12" s="68"/>
      <c r="V12" s="68"/>
      <c r="W12" s="68"/>
      <c r="X12" s="68"/>
      <c r="Y12" s="68"/>
      <c r="Z12" s="44"/>
      <c r="AA12" s="407" t="s">
        <v>427</v>
      </c>
      <c r="AB12" s="68"/>
      <c r="AC12" s="68"/>
      <c r="AD12" s="68"/>
      <c r="AE12" s="68"/>
      <c r="AF12" s="68"/>
      <c r="AG12" s="68"/>
      <c r="AH12" s="44"/>
      <c r="AI12" s="125"/>
    </row>
    <row r="13" ht="45.0" customHeight="1">
      <c r="A13" s="291"/>
      <c r="B13" s="410" t="s">
        <v>461</v>
      </c>
      <c r="C13" s="68"/>
      <c r="D13" s="68"/>
      <c r="E13" s="44"/>
      <c r="F13" s="412" t="s">
        <v>462</v>
      </c>
      <c r="G13" s="68"/>
      <c r="H13" s="68"/>
      <c r="I13" s="68"/>
      <c r="J13" s="68"/>
      <c r="K13" s="68"/>
      <c r="L13" s="68"/>
      <c r="M13" s="68"/>
      <c r="N13" s="68"/>
      <c r="O13" s="68"/>
      <c r="P13" s="68"/>
      <c r="Q13" s="44"/>
      <c r="R13" s="408" t="s">
        <v>463</v>
      </c>
      <c r="S13" s="68"/>
      <c r="T13" s="68"/>
      <c r="U13" s="68"/>
      <c r="V13" s="68"/>
      <c r="W13" s="68"/>
      <c r="X13" s="68"/>
      <c r="Y13" s="68"/>
      <c r="Z13" s="44"/>
      <c r="AA13" s="407" t="s">
        <v>427</v>
      </c>
      <c r="AB13" s="68"/>
      <c r="AC13" s="68"/>
      <c r="AD13" s="68"/>
      <c r="AE13" s="68"/>
      <c r="AF13" s="68"/>
      <c r="AG13" s="68"/>
      <c r="AH13" s="44"/>
      <c r="AI13" s="125"/>
    </row>
    <row r="14" ht="45.0" customHeight="1">
      <c r="A14" s="291"/>
      <c r="B14" s="410" t="s">
        <v>464</v>
      </c>
      <c r="C14" s="68"/>
      <c r="D14" s="68"/>
      <c r="E14" s="44"/>
      <c r="F14" s="412" t="s">
        <v>465</v>
      </c>
      <c r="G14" s="68"/>
      <c r="H14" s="68"/>
      <c r="I14" s="68"/>
      <c r="J14" s="68"/>
      <c r="K14" s="68"/>
      <c r="L14" s="68"/>
      <c r="M14" s="68"/>
      <c r="N14" s="68"/>
      <c r="O14" s="68"/>
      <c r="P14" s="68"/>
      <c r="Q14" s="44"/>
      <c r="R14" s="408" t="s">
        <v>466</v>
      </c>
      <c r="S14" s="68"/>
      <c r="T14" s="68"/>
      <c r="U14" s="68"/>
      <c r="V14" s="68"/>
      <c r="W14" s="68"/>
      <c r="X14" s="68"/>
      <c r="Y14" s="68"/>
      <c r="Z14" s="44"/>
      <c r="AA14" s="407" t="s">
        <v>427</v>
      </c>
      <c r="AB14" s="68"/>
      <c r="AC14" s="68"/>
      <c r="AD14" s="68"/>
      <c r="AE14" s="68"/>
      <c r="AF14" s="68"/>
      <c r="AG14" s="68"/>
      <c r="AH14" s="44"/>
      <c r="AI14" s="125"/>
    </row>
    <row r="15" ht="45.0" customHeight="1">
      <c r="A15" s="291"/>
      <c r="B15" s="410" t="s">
        <v>467</v>
      </c>
      <c r="C15" s="68"/>
      <c r="D15" s="68"/>
      <c r="E15" s="44"/>
      <c r="F15" s="412" t="s">
        <v>468</v>
      </c>
      <c r="G15" s="68"/>
      <c r="H15" s="68"/>
      <c r="I15" s="68"/>
      <c r="J15" s="68"/>
      <c r="K15" s="68"/>
      <c r="L15" s="68"/>
      <c r="M15" s="68"/>
      <c r="N15" s="68"/>
      <c r="O15" s="68"/>
      <c r="P15" s="68"/>
      <c r="Q15" s="44"/>
      <c r="R15" s="408" t="s">
        <v>469</v>
      </c>
      <c r="S15" s="68"/>
      <c r="T15" s="68"/>
      <c r="U15" s="68"/>
      <c r="V15" s="68"/>
      <c r="W15" s="68"/>
      <c r="X15" s="68"/>
      <c r="Y15" s="68"/>
      <c r="Z15" s="44"/>
      <c r="AA15" s="407" t="s">
        <v>427</v>
      </c>
      <c r="AB15" s="68"/>
      <c r="AC15" s="68"/>
      <c r="AD15" s="68"/>
      <c r="AE15" s="68"/>
      <c r="AF15" s="68"/>
      <c r="AG15" s="68"/>
      <c r="AH15" s="44"/>
      <c r="AI15" s="125"/>
    </row>
    <row r="16" ht="45.0" customHeight="1">
      <c r="A16" s="291"/>
      <c r="B16" s="413" t="s">
        <v>470</v>
      </c>
      <c r="C16" s="68"/>
      <c r="D16" s="68"/>
      <c r="E16" s="44"/>
      <c r="F16" s="412" t="s">
        <v>471</v>
      </c>
      <c r="G16" s="68"/>
      <c r="H16" s="68"/>
      <c r="I16" s="68"/>
      <c r="J16" s="68"/>
      <c r="K16" s="68"/>
      <c r="L16" s="68"/>
      <c r="M16" s="68"/>
      <c r="N16" s="68"/>
      <c r="O16" s="68"/>
      <c r="P16" s="68"/>
      <c r="Q16" s="44"/>
      <c r="R16" s="408" t="s">
        <v>472</v>
      </c>
      <c r="S16" s="68"/>
      <c r="T16" s="68"/>
      <c r="U16" s="68"/>
      <c r="V16" s="68"/>
      <c r="W16" s="68"/>
      <c r="X16" s="68"/>
      <c r="Y16" s="68"/>
      <c r="Z16" s="44"/>
      <c r="AA16" s="407" t="s">
        <v>427</v>
      </c>
      <c r="AB16" s="68"/>
      <c r="AC16" s="68"/>
      <c r="AD16" s="68"/>
      <c r="AE16" s="68"/>
      <c r="AF16" s="68"/>
      <c r="AG16" s="68"/>
      <c r="AH16" s="44"/>
      <c r="AI16" s="125"/>
    </row>
    <row r="17" ht="45.0" customHeight="1">
      <c r="A17" s="291"/>
      <c r="B17" s="413" t="s">
        <v>473</v>
      </c>
      <c r="C17" s="68"/>
      <c r="D17" s="68"/>
      <c r="E17" s="44"/>
      <c r="F17" s="412" t="s">
        <v>474</v>
      </c>
      <c r="G17" s="68"/>
      <c r="H17" s="68"/>
      <c r="I17" s="68"/>
      <c r="J17" s="68"/>
      <c r="K17" s="68"/>
      <c r="L17" s="68"/>
      <c r="M17" s="68"/>
      <c r="N17" s="68"/>
      <c r="O17" s="68"/>
      <c r="P17" s="68"/>
      <c r="Q17" s="44"/>
      <c r="R17" s="408" t="s">
        <v>475</v>
      </c>
      <c r="S17" s="68"/>
      <c r="T17" s="68"/>
      <c r="U17" s="68"/>
      <c r="V17" s="68"/>
      <c r="W17" s="68"/>
      <c r="X17" s="68"/>
      <c r="Y17" s="68"/>
      <c r="Z17" s="44"/>
      <c r="AA17" s="407" t="s">
        <v>427</v>
      </c>
      <c r="AB17" s="68"/>
      <c r="AC17" s="68"/>
      <c r="AD17" s="68"/>
      <c r="AE17" s="68"/>
      <c r="AF17" s="68"/>
      <c r="AG17" s="68"/>
      <c r="AH17" s="44"/>
      <c r="AI17" s="125"/>
    </row>
    <row r="18" ht="45.0" customHeight="1">
      <c r="A18" s="291"/>
      <c r="B18" s="413" t="s">
        <v>476</v>
      </c>
      <c r="C18" s="68"/>
      <c r="D18" s="68"/>
      <c r="E18" s="44"/>
      <c r="F18" s="412" t="s">
        <v>477</v>
      </c>
      <c r="G18" s="68"/>
      <c r="H18" s="68"/>
      <c r="I18" s="68"/>
      <c r="J18" s="68"/>
      <c r="K18" s="68"/>
      <c r="L18" s="68"/>
      <c r="M18" s="68"/>
      <c r="N18" s="68"/>
      <c r="O18" s="68"/>
      <c r="P18" s="68"/>
      <c r="Q18" s="44"/>
      <c r="R18" s="408" t="s">
        <v>478</v>
      </c>
      <c r="S18" s="68"/>
      <c r="T18" s="68"/>
      <c r="U18" s="68"/>
      <c r="V18" s="68"/>
      <c r="W18" s="68"/>
      <c r="X18" s="68"/>
      <c r="Y18" s="68"/>
      <c r="Z18" s="44"/>
      <c r="AA18" s="407" t="s">
        <v>427</v>
      </c>
      <c r="AB18" s="68"/>
      <c r="AC18" s="68"/>
      <c r="AD18" s="68"/>
      <c r="AE18" s="68"/>
      <c r="AF18" s="68"/>
      <c r="AG18" s="68"/>
      <c r="AH18" s="44"/>
      <c r="AI18" s="125"/>
    </row>
    <row r="19" ht="45.0" customHeight="1">
      <c r="A19" s="291"/>
      <c r="B19" s="414" t="s">
        <v>479</v>
      </c>
      <c r="C19" s="68"/>
      <c r="D19" s="68"/>
      <c r="E19" s="44"/>
      <c r="F19" s="412" t="s">
        <v>480</v>
      </c>
      <c r="G19" s="68"/>
      <c r="H19" s="68"/>
      <c r="I19" s="68"/>
      <c r="J19" s="68"/>
      <c r="K19" s="68"/>
      <c r="L19" s="68"/>
      <c r="M19" s="68"/>
      <c r="N19" s="68"/>
      <c r="O19" s="68"/>
      <c r="P19" s="68"/>
      <c r="Q19" s="44"/>
      <c r="R19" s="408" t="s">
        <v>481</v>
      </c>
      <c r="S19" s="68"/>
      <c r="T19" s="68"/>
      <c r="U19" s="68"/>
      <c r="V19" s="68"/>
      <c r="W19" s="68"/>
      <c r="X19" s="68"/>
      <c r="Y19" s="68"/>
      <c r="Z19" s="44"/>
      <c r="AA19" s="407" t="s">
        <v>427</v>
      </c>
      <c r="AB19" s="68"/>
      <c r="AC19" s="68"/>
      <c r="AD19" s="68"/>
      <c r="AE19" s="68"/>
      <c r="AF19" s="68"/>
      <c r="AG19" s="68"/>
      <c r="AH19" s="44"/>
      <c r="AI19" s="125"/>
    </row>
    <row r="20" ht="18.75" customHeight="1">
      <c r="A20" s="291"/>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row>
  </sheetData>
  <mergeCells count="70">
    <mergeCell ref="F14:Q14"/>
    <mergeCell ref="R14:Z14"/>
    <mergeCell ref="B15:E15"/>
    <mergeCell ref="F15:Q15"/>
    <mergeCell ref="R15:Z15"/>
    <mergeCell ref="AA15:AH15"/>
    <mergeCell ref="B16:E16"/>
    <mergeCell ref="AA16:AH16"/>
    <mergeCell ref="F16:Q16"/>
    <mergeCell ref="R16:Z16"/>
    <mergeCell ref="B17:E17"/>
    <mergeCell ref="F17:Q17"/>
    <mergeCell ref="R17:Z17"/>
    <mergeCell ref="AA17:AH17"/>
    <mergeCell ref="B18:E18"/>
    <mergeCell ref="AA18:AH18"/>
    <mergeCell ref="B1:E1"/>
    <mergeCell ref="G1:AH1"/>
    <mergeCell ref="B3:E3"/>
    <mergeCell ref="F3:Q3"/>
    <mergeCell ref="R3:Z3"/>
    <mergeCell ref="AA3:AH3"/>
    <mergeCell ref="B4:E4"/>
    <mergeCell ref="AA4:AH4"/>
    <mergeCell ref="F4:Q4"/>
    <mergeCell ref="R4:Z4"/>
    <mergeCell ref="B5:E5"/>
    <mergeCell ref="F5:Q5"/>
    <mergeCell ref="R5:Z5"/>
    <mergeCell ref="AA5:AH5"/>
    <mergeCell ref="B6:E6"/>
    <mergeCell ref="AA6:AH6"/>
    <mergeCell ref="F6:Q6"/>
    <mergeCell ref="R6:Z6"/>
    <mergeCell ref="B7:E7"/>
    <mergeCell ref="F7:Q7"/>
    <mergeCell ref="R7:Z7"/>
    <mergeCell ref="AA7:AH7"/>
    <mergeCell ref="B8:E8"/>
    <mergeCell ref="AA8:AH8"/>
    <mergeCell ref="F8:Q8"/>
    <mergeCell ref="R8:Z8"/>
    <mergeCell ref="B9:E9"/>
    <mergeCell ref="F9:Q9"/>
    <mergeCell ref="R9:Z9"/>
    <mergeCell ref="AA9:AH9"/>
    <mergeCell ref="B10:E10"/>
    <mergeCell ref="AA10:AH10"/>
    <mergeCell ref="F10:Q10"/>
    <mergeCell ref="R10:Z10"/>
    <mergeCell ref="B11:E11"/>
    <mergeCell ref="F11:Q11"/>
    <mergeCell ref="R11:Z11"/>
    <mergeCell ref="AA11:AH11"/>
    <mergeCell ref="B12:E12"/>
    <mergeCell ref="AA12:AH12"/>
    <mergeCell ref="F12:Q12"/>
    <mergeCell ref="R12:Z12"/>
    <mergeCell ref="B13:E13"/>
    <mergeCell ref="F13:Q13"/>
    <mergeCell ref="R13:Z13"/>
    <mergeCell ref="AA13:AH13"/>
    <mergeCell ref="B14:E14"/>
    <mergeCell ref="AA14:AH14"/>
    <mergeCell ref="F18:Q18"/>
    <mergeCell ref="R18:Z18"/>
    <mergeCell ref="B19:E19"/>
    <mergeCell ref="F19:Q19"/>
    <mergeCell ref="R19:Z19"/>
    <mergeCell ref="AA19:AH19"/>
  </mergeCells>
  <dataValidations>
    <dataValidation type="list" allowBlank="1" sqref="B4:B19">
      <formula1>Supplements!$B$4:$B20</formula1>
    </dataValidation>
  </dataValidations>
  <hyperlinks>
    <hyperlink r:id="rId1" ref="AA5"/>
    <hyperlink r:id="rId2" ref="AA7"/>
    <hyperlink r:id="rId3" ref="AA8"/>
    <hyperlink r:id="rId4" ref="AA9"/>
    <hyperlink r:id="rId5" ref="AA10"/>
    <hyperlink r:id="rId6" ref="AA11"/>
    <hyperlink r:id="rId7" ref="AA12"/>
    <hyperlink r:id="rId8" ref="AA13"/>
    <hyperlink r:id="rId9" ref="AA14"/>
    <hyperlink r:id="rId10" ref="AA15"/>
    <hyperlink r:id="rId11" ref="AA16"/>
    <hyperlink r:id="rId12" ref="AA17"/>
    <hyperlink r:id="rId13" ref="AA18"/>
    <hyperlink r:id="rId14" ref="AA19"/>
  </hyperlinks>
  <printOptions horizontalCentered="1"/>
  <pageMargins bottom="0.75" footer="0.0" header="0.0" left="0.25" right="0.25" top="0.75"/>
  <pageSetup paperSize="9" orientation="portrait" pageOrder="overThenDown"/>
  <drawing r:id="rId15"/>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sheetPr>
  <sheetViews>
    <sheetView showGridLines="0" workbookViewId="0"/>
  </sheetViews>
  <sheetFormatPr customHeight="1" defaultColWidth="12.63" defaultRowHeight="15.75"/>
  <cols>
    <col customWidth="1" min="2" max="2" width="6.38"/>
    <col customWidth="1" min="3" max="3" width="23.88"/>
    <col customWidth="1" min="4" max="34" width="4.5"/>
    <col customWidth="1" min="35" max="35" width="6.38"/>
    <col customWidth="1" min="36" max="36" width="50.13"/>
    <col customWidth="1" min="37" max="38" width="4.5"/>
  </cols>
  <sheetData>
    <row r="1">
      <c r="A1" s="11"/>
      <c r="D1" s="11"/>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row>
    <row r="2">
      <c r="D2" s="11">
        <f>(month(datevalue(D3&amp;"1")))</f>
        <v>3</v>
      </c>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25"/>
      <c r="AI2" s="125"/>
      <c r="AJ2" s="125"/>
      <c r="AK2" s="125"/>
      <c r="AL2" s="125"/>
    </row>
    <row r="3">
      <c r="D3" s="415" t="s">
        <v>145</v>
      </c>
      <c r="E3" s="2"/>
      <c r="F3" s="2"/>
      <c r="G3" s="2"/>
      <c r="H3" s="3"/>
      <c r="I3" s="415">
        <v>2025.0</v>
      </c>
      <c r="J3" s="2"/>
      <c r="K3" s="2"/>
      <c r="L3" s="2"/>
      <c r="M3" s="3"/>
      <c r="N3" s="11"/>
      <c r="O3" s="11"/>
      <c r="P3" s="11"/>
      <c r="Q3" s="11"/>
      <c r="R3" s="11"/>
      <c r="S3" s="11"/>
      <c r="T3" s="11"/>
      <c r="U3" s="11"/>
      <c r="V3" s="11"/>
      <c r="W3" s="11"/>
      <c r="X3" s="11"/>
      <c r="Y3" s="11"/>
      <c r="Z3" s="11"/>
      <c r="AA3" s="11"/>
      <c r="AB3" s="11"/>
      <c r="AC3" s="11"/>
      <c r="AD3" s="11"/>
      <c r="AE3" s="11"/>
      <c r="AF3" s="11"/>
      <c r="AG3" s="11"/>
      <c r="AH3" s="125"/>
      <c r="AI3" s="125"/>
      <c r="AJ3" s="125"/>
      <c r="AK3" s="125"/>
      <c r="AL3" s="125"/>
    </row>
    <row r="4">
      <c r="D4" s="6"/>
      <c r="E4" s="7"/>
      <c r="F4" s="7"/>
      <c r="G4" s="7"/>
      <c r="H4" s="8"/>
      <c r="I4" s="6"/>
      <c r="J4" s="7"/>
      <c r="K4" s="7"/>
      <c r="L4" s="7"/>
      <c r="M4" s="8"/>
      <c r="N4" s="11"/>
      <c r="O4" s="11"/>
      <c r="P4" s="11"/>
      <c r="Q4" s="11"/>
      <c r="R4" s="11"/>
      <c r="S4" s="11"/>
      <c r="T4" s="11"/>
      <c r="U4" s="11"/>
      <c r="V4" s="11"/>
      <c r="W4" s="11"/>
      <c r="X4" s="11"/>
      <c r="Y4" s="11"/>
      <c r="Z4" s="11"/>
      <c r="AA4" s="11"/>
      <c r="AB4" s="11"/>
      <c r="AC4" s="11"/>
      <c r="AD4" s="11"/>
      <c r="AE4" s="11"/>
      <c r="AF4" s="11"/>
      <c r="AG4" s="11"/>
      <c r="AH4" s="125"/>
      <c r="AI4" s="125"/>
      <c r="AJ4" s="125"/>
      <c r="AK4" s="125"/>
      <c r="AL4" s="125"/>
    </row>
    <row r="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row>
    <row r="6">
      <c r="A6" s="125"/>
      <c r="B6" s="416" t="s">
        <v>482</v>
      </c>
      <c r="C6" s="2"/>
      <c r="D6" s="417">
        <v>1.0</v>
      </c>
      <c r="E6" s="417">
        <v>2.0</v>
      </c>
      <c r="F6" s="417">
        <v>3.0</v>
      </c>
      <c r="G6" s="417">
        <v>4.0</v>
      </c>
      <c r="H6" s="417">
        <v>5.0</v>
      </c>
      <c r="I6" s="417">
        <v>6.0</v>
      </c>
      <c r="J6" s="417">
        <v>7.0</v>
      </c>
      <c r="K6" s="417">
        <v>8.0</v>
      </c>
      <c r="L6" s="417">
        <v>9.0</v>
      </c>
      <c r="M6" s="417">
        <v>10.0</v>
      </c>
      <c r="N6" s="417">
        <v>11.0</v>
      </c>
      <c r="O6" s="417">
        <v>12.0</v>
      </c>
      <c r="P6" s="417">
        <v>13.0</v>
      </c>
      <c r="Q6" s="417">
        <v>14.0</v>
      </c>
      <c r="R6" s="417">
        <v>15.0</v>
      </c>
      <c r="S6" s="417">
        <v>16.0</v>
      </c>
      <c r="T6" s="417">
        <v>17.0</v>
      </c>
      <c r="U6" s="417">
        <v>18.0</v>
      </c>
      <c r="V6" s="417">
        <v>19.0</v>
      </c>
      <c r="W6" s="417">
        <v>20.0</v>
      </c>
      <c r="X6" s="417">
        <v>21.0</v>
      </c>
      <c r="Y6" s="417">
        <v>22.0</v>
      </c>
      <c r="Z6" s="417">
        <v>23.0</v>
      </c>
      <c r="AA6" s="417">
        <v>24.0</v>
      </c>
      <c r="AB6" s="417">
        <v>25.0</v>
      </c>
      <c r="AC6" s="417">
        <v>26.0</v>
      </c>
      <c r="AD6" s="417">
        <v>27.0</v>
      </c>
      <c r="AE6" s="417">
        <v>28.0</v>
      </c>
      <c r="AF6" s="417">
        <v>29.0</v>
      </c>
      <c r="AG6" s="417">
        <v>30.0</v>
      </c>
      <c r="AH6" s="418">
        <v>31.0</v>
      </c>
      <c r="AI6" s="419" t="s">
        <v>483</v>
      </c>
      <c r="AJ6" s="3"/>
      <c r="AK6" s="125"/>
      <c r="AL6" s="125"/>
    </row>
    <row r="7">
      <c r="A7" s="125"/>
      <c r="B7" s="6"/>
      <c r="C7" s="7"/>
      <c r="D7" s="420">
        <f>weekday(date(I3,D2,D6))</f>
        <v>7</v>
      </c>
      <c r="E7" s="420">
        <f t="shared" ref="E7:AH7" si="1">D7+1</f>
        <v>8</v>
      </c>
      <c r="F7" s="420">
        <f t="shared" si="1"/>
        <v>9</v>
      </c>
      <c r="G7" s="420">
        <f t="shared" si="1"/>
        <v>10</v>
      </c>
      <c r="H7" s="420">
        <f t="shared" si="1"/>
        <v>11</v>
      </c>
      <c r="I7" s="420">
        <f t="shared" si="1"/>
        <v>12</v>
      </c>
      <c r="J7" s="420">
        <f t="shared" si="1"/>
        <v>13</v>
      </c>
      <c r="K7" s="420">
        <f t="shared" si="1"/>
        <v>14</v>
      </c>
      <c r="L7" s="420">
        <f t="shared" si="1"/>
        <v>15</v>
      </c>
      <c r="M7" s="420">
        <f t="shared" si="1"/>
        <v>16</v>
      </c>
      <c r="N7" s="420">
        <f t="shared" si="1"/>
        <v>17</v>
      </c>
      <c r="O7" s="420">
        <f t="shared" si="1"/>
        <v>18</v>
      </c>
      <c r="P7" s="420">
        <f t="shared" si="1"/>
        <v>19</v>
      </c>
      <c r="Q7" s="420">
        <f t="shared" si="1"/>
        <v>20</v>
      </c>
      <c r="R7" s="420">
        <f t="shared" si="1"/>
        <v>21</v>
      </c>
      <c r="S7" s="420">
        <f t="shared" si="1"/>
        <v>22</v>
      </c>
      <c r="T7" s="420">
        <f t="shared" si="1"/>
        <v>23</v>
      </c>
      <c r="U7" s="420">
        <f t="shared" si="1"/>
        <v>24</v>
      </c>
      <c r="V7" s="420">
        <f t="shared" si="1"/>
        <v>25</v>
      </c>
      <c r="W7" s="420">
        <f t="shared" si="1"/>
        <v>26</v>
      </c>
      <c r="X7" s="420">
        <f t="shared" si="1"/>
        <v>27</v>
      </c>
      <c r="Y7" s="420">
        <f t="shared" si="1"/>
        <v>28</v>
      </c>
      <c r="Z7" s="420">
        <f t="shared" si="1"/>
        <v>29</v>
      </c>
      <c r="AA7" s="420">
        <f t="shared" si="1"/>
        <v>30</v>
      </c>
      <c r="AB7" s="420">
        <f t="shared" si="1"/>
        <v>31</v>
      </c>
      <c r="AC7" s="420">
        <f t="shared" si="1"/>
        <v>32</v>
      </c>
      <c r="AD7" s="420">
        <f t="shared" si="1"/>
        <v>33</v>
      </c>
      <c r="AE7" s="420">
        <f t="shared" si="1"/>
        <v>34</v>
      </c>
      <c r="AF7" s="420">
        <f t="shared" si="1"/>
        <v>35</v>
      </c>
      <c r="AG7" s="420">
        <f t="shared" si="1"/>
        <v>36</v>
      </c>
      <c r="AH7" s="420">
        <f t="shared" si="1"/>
        <v>37</v>
      </c>
      <c r="AI7" s="6"/>
      <c r="AJ7" s="8"/>
      <c r="AK7" s="125"/>
      <c r="AL7" s="125"/>
    </row>
    <row r="8">
      <c r="A8" s="125"/>
      <c r="B8" s="421"/>
      <c r="C8" s="132"/>
      <c r="D8" s="422" t="b">
        <v>0</v>
      </c>
      <c r="E8" s="291" t="b">
        <v>0</v>
      </c>
      <c r="F8" s="291" t="b">
        <v>0</v>
      </c>
      <c r="G8" s="291" t="b">
        <v>0</v>
      </c>
      <c r="H8" s="291" t="b">
        <v>0</v>
      </c>
      <c r="I8" s="291" t="b">
        <v>0</v>
      </c>
      <c r="J8" s="291" t="b">
        <v>0</v>
      </c>
      <c r="K8" s="291" t="b">
        <v>0</v>
      </c>
      <c r="L8" s="291" t="b">
        <v>0</v>
      </c>
      <c r="M8" s="291" t="b">
        <v>0</v>
      </c>
      <c r="N8" s="291" t="b">
        <v>0</v>
      </c>
      <c r="O8" s="291" t="b">
        <v>0</v>
      </c>
      <c r="P8" s="291" t="b">
        <v>0</v>
      </c>
      <c r="Q8" s="291" t="b">
        <v>0</v>
      </c>
      <c r="R8" s="291" t="b">
        <v>0</v>
      </c>
      <c r="S8" s="422" t="b">
        <v>0</v>
      </c>
      <c r="T8" s="291" t="b">
        <v>0</v>
      </c>
      <c r="U8" s="291" t="b">
        <v>0</v>
      </c>
      <c r="V8" s="291" t="b">
        <v>0</v>
      </c>
      <c r="W8" s="291" t="b">
        <v>0</v>
      </c>
      <c r="X8" s="291" t="b">
        <v>0</v>
      </c>
      <c r="Y8" s="291" t="b">
        <v>0</v>
      </c>
      <c r="Z8" s="291" t="b">
        <v>0</v>
      </c>
      <c r="AA8" s="291" t="b">
        <v>0</v>
      </c>
      <c r="AB8" s="291" t="b">
        <v>0</v>
      </c>
      <c r="AC8" s="291" t="b">
        <v>0</v>
      </c>
      <c r="AD8" s="291" t="b">
        <v>0</v>
      </c>
      <c r="AE8" s="291" t="b">
        <v>0</v>
      </c>
      <c r="AF8" s="291" t="b">
        <v>0</v>
      </c>
      <c r="AG8" s="291" t="b">
        <v>0</v>
      </c>
      <c r="AH8" s="291" t="b">
        <v>0</v>
      </c>
      <c r="AI8" s="423">
        <f t="shared" ref="AI8:AI31" si="2">COUNTIF(D8:AH8,"TRUE")/Counta(D8:AH8)</f>
        <v>0</v>
      </c>
      <c r="AJ8" s="424" t="str">
        <f>IFERROR(__xludf.DUMMYFUNCTION("SPARKLINE(AI8,{""Charttype"",""bar"";""max"",1;""Color1"",IFS(AI8&lt;=0.3,""red"",AI8&lt;=0.6,""Orange"",AI8&lt;=1,""Green"")})"),"")</f>
        <v/>
      </c>
      <c r="AK8" s="125"/>
      <c r="AL8" s="125"/>
    </row>
    <row r="9">
      <c r="A9" s="125"/>
      <c r="B9" s="4"/>
      <c r="C9" s="132"/>
      <c r="D9" s="291" t="b">
        <v>0</v>
      </c>
      <c r="E9" s="291" t="b">
        <v>0</v>
      </c>
      <c r="F9" s="291" t="b">
        <v>0</v>
      </c>
      <c r="G9" s="291" t="b">
        <v>0</v>
      </c>
      <c r="H9" s="291" t="b">
        <v>0</v>
      </c>
      <c r="I9" s="291" t="b">
        <v>0</v>
      </c>
      <c r="J9" s="291" t="b">
        <v>0</v>
      </c>
      <c r="K9" s="291" t="b">
        <v>0</v>
      </c>
      <c r="L9" s="291" t="b">
        <v>0</v>
      </c>
      <c r="M9" s="291" t="b">
        <v>0</v>
      </c>
      <c r="N9" s="291" t="b">
        <v>0</v>
      </c>
      <c r="O9" s="291" t="b">
        <v>0</v>
      </c>
      <c r="P9" s="291" t="b">
        <v>0</v>
      </c>
      <c r="Q9" s="291" t="b">
        <v>0</v>
      </c>
      <c r="R9" s="291" t="b">
        <v>0</v>
      </c>
      <c r="S9" s="291" t="b">
        <v>0</v>
      </c>
      <c r="T9" s="291" t="b">
        <v>0</v>
      </c>
      <c r="U9" s="291" t="b">
        <v>0</v>
      </c>
      <c r="V9" s="291" t="b">
        <v>0</v>
      </c>
      <c r="W9" s="291" t="b">
        <v>0</v>
      </c>
      <c r="X9" s="291" t="b">
        <v>0</v>
      </c>
      <c r="Y9" s="291" t="b">
        <v>0</v>
      </c>
      <c r="Z9" s="291" t="b">
        <v>0</v>
      </c>
      <c r="AA9" s="291" t="b">
        <v>0</v>
      </c>
      <c r="AB9" s="291" t="b">
        <v>0</v>
      </c>
      <c r="AC9" s="291" t="b">
        <v>0</v>
      </c>
      <c r="AD9" s="291" t="b">
        <v>0</v>
      </c>
      <c r="AE9" s="291" t="b">
        <v>0</v>
      </c>
      <c r="AF9" s="291" t="b">
        <v>0</v>
      </c>
      <c r="AG9" s="291" t="b">
        <v>0</v>
      </c>
      <c r="AH9" s="291" t="b">
        <v>0</v>
      </c>
      <c r="AI9" s="423">
        <f t="shared" si="2"/>
        <v>0</v>
      </c>
      <c r="AJ9" s="424" t="str">
        <f>IFERROR(__xludf.DUMMYFUNCTION("SPARKLINE(AI9,{""Charttype"",""bar"";""max"",1;""Color1"",IFS(AI9&lt;=0.3,""red"",AI9&lt;=0.6,""Orange"",AI9&lt;=1,""Green"")})"),"")</f>
        <v/>
      </c>
      <c r="AK9" s="125"/>
      <c r="AL9" s="125"/>
    </row>
    <row r="10">
      <c r="A10" s="125"/>
      <c r="B10" s="4"/>
      <c r="C10" s="132"/>
      <c r="D10" s="291" t="b">
        <v>0</v>
      </c>
      <c r="E10" s="291" t="b">
        <v>0</v>
      </c>
      <c r="F10" s="291" t="b">
        <v>0</v>
      </c>
      <c r="G10" s="291" t="b">
        <v>0</v>
      </c>
      <c r="H10" s="291" t="b">
        <v>0</v>
      </c>
      <c r="I10" s="291" t="b">
        <v>0</v>
      </c>
      <c r="J10" s="291" t="b">
        <v>0</v>
      </c>
      <c r="K10" s="291" t="b">
        <v>0</v>
      </c>
      <c r="L10" s="291" t="b">
        <v>0</v>
      </c>
      <c r="M10" s="291" t="b">
        <v>0</v>
      </c>
      <c r="N10" s="291" t="b">
        <v>0</v>
      </c>
      <c r="O10" s="291" t="b">
        <v>0</v>
      </c>
      <c r="P10" s="291" t="b">
        <v>0</v>
      </c>
      <c r="Q10" s="291" t="b">
        <v>0</v>
      </c>
      <c r="R10" s="291" t="b">
        <v>0</v>
      </c>
      <c r="S10" s="422" t="b">
        <v>0</v>
      </c>
      <c r="T10" s="291" t="b">
        <v>0</v>
      </c>
      <c r="U10" s="291" t="b">
        <v>0</v>
      </c>
      <c r="V10" s="291" t="b">
        <v>0</v>
      </c>
      <c r="W10" s="291" t="b">
        <v>0</v>
      </c>
      <c r="X10" s="291" t="b">
        <v>0</v>
      </c>
      <c r="Y10" s="291" t="b">
        <v>0</v>
      </c>
      <c r="Z10" s="291" t="b">
        <v>0</v>
      </c>
      <c r="AA10" s="291" t="b">
        <v>0</v>
      </c>
      <c r="AB10" s="291" t="b">
        <v>0</v>
      </c>
      <c r="AC10" s="291" t="b">
        <v>0</v>
      </c>
      <c r="AD10" s="291" t="b">
        <v>0</v>
      </c>
      <c r="AE10" s="291" t="b">
        <v>0</v>
      </c>
      <c r="AF10" s="291" t="b">
        <v>0</v>
      </c>
      <c r="AG10" s="291" t="b">
        <v>0</v>
      </c>
      <c r="AH10" s="291" t="b">
        <v>0</v>
      </c>
      <c r="AI10" s="423">
        <f t="shared" si="2"/>
        <v>0</v>
      </c>
      <c r="AJ10" s="424" t="str">
        <f>IFERROR(__xludf.DUMMYFUNCTION("SPARKLINE(AI10,{""Charttype"",""bar"";""max"",1;""Color1"",IFS(AI10&lt;=0.3,""red"",AI10&lt;=0.6,""Orange"",AI10&lt;=1,""Green"")})"),"")</f>
        <v/>
      </c>
      <c r="AK10" s="125"/>
      <c r="AL10" s="125"/>
    </row>
    <row r="11">
      <c r="A11" s="125"/>
      <c r="B11" s="4"/>
      <c r="C11" s="132"/>
      <c r="D11" s="291" t="b">
        <v>0</v>
      </c>
      <c r="E11" s="291" t="b">
        <v>0</v>
      </c>
      <c r="F11" s="291" t="b">
        <v>0</v>
      </c>
      <c r="G11" s="291" t="b">
        <v>0</v>
      </c>
      <c r="H11" s="291" t="b">
        <v>0</v>
      </c>
      <c r="I11" s="291" t="b">
        <v>0</v>
      </c>
      <c r="J11" s="291" t="b">
        <v>0</v>
      </c>
      <c r="K11" s="291" t="b">
        <v>0</v>
      </c>
      <c r="L11" s="291" t="b">
        <v>0</v>
      </c>
      <c r="M11" s="291" t="b">
        <v>0</v>
      </c>
      <c r="N11" s="291" t="b">
        <v>0</v>
      </c>
      <c r="O11" s="291" t="b">
        <v>0</v>
      </c>
      <c r="P11" s="291" t="b">
        <v>0</v>
      </c>
      <c r="Q11" s="291" t="b">
        <v>0</v>
      </c>
      <c r="R11" s="291" t="b">
        <v>0</v>
      </c>
      <c r="S11" s="422" t="b">
        <v>0</v>
      </c>
      <c r="T11" s="291" t="b">
        <v>0</v>
      </c>
      <c r="U11" s="291" t="b">
        <v>0</v>
      </c>
      <c r="V11" s="291" t="b">
        <v>0</v>
      </c>
      <c r="W11" s="291" t="b">
        <v>0</v>
      </c>
      <c r="X11" s="291" t="b">
        <v>0</v>
      </c>
      <c r="Y11" s="291" t="b">
        <v>0</v>
      </c>
      <c r="Z11" s="291" t="b">
        <v>0</v>
      </c>
      <c r="AA11" s="291" t="b">
        <v>0</v>
      </c>
      <c r="AB11" s="291" t="b">
        <v>0</v>
      </c>
      <c r="AC11" s="291" t="b">
        <v>0</v>
      </c>
      <c r="AD11" s="291" t="b">
        <v>0</v>
      </c>
      <c r="AE11" s="291" t="b">
        <v>0</v>
      </c>
      <c r="AF11" s="291" t="b">
        <v>0</v>
      </c>
      <c r="AG11" s="291" t="b">
        <v>0</v>
      </c>
      <c r="AH11" s="291" t="b">
        <v>0</v>
      </c>
      <c r="AI11" s="423">
        <f t="shared" si="2"/>
        <v>0</v>
      </c>
      <c r="AJ11" s="424" t="str">
        <f>IFERROR(__xludf.DUMMYFUNCTION("SPARKLINE(AI11,{""Charttype"",""bar"";""max"",1;""Color1"",IFS(AI11&lt;=0.3,""red"",AI11&lt;=0.6,""Orange"",AI11&lt;=1,""Green"")})"),"")</f>
        <v/>
      </c>
      <c r="AK11" s="125"/>
      <c r="AL11" s="125"/>
    </row>
    <row r="12">
      <c r="A12" s="125"/>
      <c r="B12" s="4"/>
      <c r="C12" s="132"/>
      <c r="D12" s="291" t="b">
        <v>0</v>
      </c>
      <c r="E12" s="291" t="b">
        <v>0</v>
      </c>
      <c r="F12" s="291" t="b">
        <v>0</v>
      </c>
      <c r="G12" s="291" t="b">
        <v>0</v>
      </c>
      <c r="H12" s="291" t="b">
        <v>0</v>
      </c>
      <c r="I12" s="291" t="b">
        <v>0</v>
      </c>
      <c r="J12" s="291" t="b">
        <v>0</v>
      </c>
      <c r="K12" s="291" t="b">
        <v>0</v>
      </c>
      <c r="L12" s="291" t="b">
        <v>0</v>
      </c>
      <c r="M12" s="291" t="b">
        <v>0</v>
      </c>
      <c r="N12" s="291" t="b">
        <v>0</v>
      </c>
      <c r="O12" s="291" t="b">
        <v>0</v>
      </c>
      <c r="P12" s="291" t="b">
        <v>0</v>
      </c>
      <c r="Q12" s="291" t="b">
        <v>0</v>
      </c>
      <c r="R12" s="291" t="b">
        <v>0</v>
      </c>
      <c r="S12" s="291" t="b">
        <v>0</v>
      </c>
      <c r="T12" s="291" t="b">
        <v>0</v>
      </c>
      <c r="U12" s="291" t="b">
        <v>0</v>
      </c>
      <c r="V12" s="291" t="b">
        <v>0</v>
      </c>
      <c r="W12" s="291" t="b">
        <v>0</v>
      </c>
      <c r="X12" s="291" t="b">
        <v>0</v>
      </c>
      <c r="Y12" s="291" t="b">
        <v>0</v>
      </c>
      <c r="Z12" s="291" t="b">
        <v>0</v>
      </c>
      <c r="AA12" s="291" t="b">
        <v>0</v>
      </c>
      <c r="AB12" s="291" t="b">
        <v>0</v>
      </c>
      <c r="AC12" s="291" t="b">
        <v>0</v>
      </c>
      <c r="AD12" s="291" t="b">
        <v>0</v>
      </c>
      <c r="AE12" s="291" t="b">
        <v>0</v>
      </c>
      <c r="AF12" s="291" t="b">
        <v>0</v>
      </c>
      <c r="AG12" s="291" t="b">
        <v>0</v>
      </c>
      <c r="AH12" s="291" t="b">
        <v>0</v>
      </c>
      <c r="AI12" s="423">
        <f t="shared" si="2"/>
        <v>0</v>
      </c>
      <c r="AJ12" s="424" t="str">
        <f>IFERROR(__xludf.DUMMYFUNCTION("SPARKLINE(AI12,{""Charttype"",""bar"";""max"",1;""Color1"",IFS(AI12&lt;=0.3,""red"",AI12&lt;=0.6,""Orange"",AI12&lt;=1,""Green"")})"),"")</f>
        <v/>
      </c>
      <c r="AK12" s="125"/>
      <c r="AL12" s="125"/>
    </row>
    <row r="13">
      <c r="A13" s="125"/>
      <c r="B13" s="4"/>
      <c r="C13" s="132"/>
      <c r="D13" s="291" t="b">
        <v>0</v>
      </c>
      <c r="E13" s="291" t="b">
        <v>0</v>
      </c>
      <c r="F13" s="291" t="b">
        <v>0</v>
      </c>
      <c r="G13" s="291" t="b">
        <v>0</v>
      </c>
      <c r="H13" s="291" t="b">
        <v>0</v>
      </c>
      <c r="I13" s="291" t="b">
        <v>0</v>
      </c>
      <c r="J13" s="291" t="b">
        <v>0</v>
      </c>
      <c r="K13" s="291" t="b">
        <v>0</v>
      </c>
      <c r="L13" s="291" t="b">
        <v>0</v>
      </c>
      <c r="M13" s="291" t="b">
        <v>0</v>
      </c>
      <c r="N13" s="291" t="b">
        <v>0</v>
      </c>
      <c r="O13" s="291" t="b">
        <v>0</v>
      </c>
      <c r="P13" s="291" t="b">
        <v>0</v>
      </c>
      <c r="Q13" s="291" t="b">
        <v>0</v>
      </c>
      <c r="R13" s="291" t="b">
        <v>0</v>
      </c>
      <c r="S13" s="291" t="b">
        <v>0</v>
      </c>
      <c r="T13" s="291" t="b">
        <v>0</v>
      </c>
      <c r="U13" s="291" t="b">
        <v>0</v>
      </c>
      <c r="V13" s="291" t="b">
        <v>0</v>
      </c>
      <c r="W13" s="291" t="b">
        <v>0</v>
      </c>
      <c r="X13" s="291" t="b">
        <v>0</v>
      </c>
      <c r="Y13" s="291" t="b">
        <v>0</v>
      </c>
      <c r="Z13" s="291" t="b">
        <v>0</v>
      </c>
      <c r="AA13" s="291" t="b">
        <v>0</v>
      </c>
      <c r="AB13" s="291" t="b">
        <v>0</v>
      </c>
      <c r="AC13" s="291" t="b">
        <v>0</v>
      </c>
      <c r="AD13" s="291" t="b">
        <v>0</v>
      </c>
      <c r="AE13" s="291" t="b">
        <v>0</v>
      </c>
      <c r="AF13" s="291" t="b">
        <v>0</v>
      </c>
      <c r="AG13" s="291" t="b">
        <v>0</v>
      </c>
      <c r="AH13" s="291" t="b">
        <v>0</v>
      </c>
      <c r="AI13" s="423">
        <f t="shared" si="2"/>
        <v>0</v>
      </c>
      <c r="AJ13" s="424" t="str">
        <f>IFERROR(__xludf.DUMMYFUNCTION("SPARKLINE(AI13,{""Charttype"",""bar"";""max"",1;""Color1"",IFS(AI13&lt;=0.3,""red"",AI13&lt;=0.6,""Orange"",AI13&lt;=1,""Green"")})"),"")</f>
        <v/>
      </c>
      <c r="AK13" s="125"/>
      <c r="AL13" s="125"/>
    </row>
    <row r="14">
      <c r="A14" s="125"/>
      <c r="B14" s="4"/>
      <c r="C14" s="132"/>
      <c r="D14" s="291" t="b">
        <v>0</v>
      </c>
      <c r="E14" s="291" t="b">
        <v>0</v>
      </c>
      <c r="F14" s="291" t="b">
        <v>0</v>
      </c>
      <c r="G14" s="291" t="b">
        <v>0</v>
      </c>
      <c r="H14" s="291" t="b">
        <v>0</v>
      </c>
      <c r="I14" s="291" t="b">
        <v>0</v>
      </c>
      <c r="J14" s="291" t="b">
        <v>0</v>
      </c>
      <c r="K14" s="291" t="b">
        <v>0</v>
      </c>
      <c r="L14" s="291" t="b">
        <v>0</v>
      </c>
      <c r="M14" s="291" t="b">
        <v>0</v>
      </c>
      <c r="N14" s="291" t="b">
        <v>0</v>
      </c>
      <c r="O14" s="291" t="b">
        <v>0</v>
      </c>
      <c r="P14" s="291" t="b">
        <v>0</v>
      </c>
      <c r="Q14" s="291" t="b">
        <v>0</v>
      </c>
      <c r="R14" s="291" t="b">
        <v>0</v>
      </c>
      <c r="S14" s="291" t="b">
        <v>0</v>
      </c>
      <c r="T14" s="291" t="b">
        <v>0</v>
      </c>
      <c r="U14" s="291" t="b">
        <v>0</v>
      </c>
      <c r="V14" s="291" t="b">
        <v>0</v>
      </c>
      <c r="W14" s="291" t="b">
        <v>0</v>
      </c>
      <c r="X14" s="291" t="b">
        <v>0</v>
      </c>
      <c r="Y14" s="291" t="b">
        <v>0</v>
      </c>
      <c r="Z14" s="291" t="b">
        <v>0</v>
      </c>
      <c r="AA14" s="291" t="b">
        <v>0</v>
      </c>
      <c r="AB14" s="291" t="b">
        <v>0</v>
      </c>
      <c r="AC14" s="291" t="b">
        <v>0</v>
      </c>
      <c r="AD14" s="291" t="b">
        <v>0</v>
      </c>
      <c r="AE14" s="291" t="b">
        <v>0</v>
      </c>
      <c r="AF14" s="291" t="b">
        <v>0</v>
      </c>
      <c r="AG14" s="291" t="b">
        <v>0</v>
      </c>
      <c r="AH14" s="291" t="b">
        <v>0</v>
      </c>
      <c r="AI14" s="423">
        <f t="shared" si="2"/>
        <v>0</v>
      </c>
      <c r="AJ14" s="424" t="str">
        <f>IFERROR(__xludf.DUMMYFUNCTION("SPARKLINE(AI14,{""Charttype"",""bar"";""max"",1;""Color1"",IFS(AI14&lt;=0.3,""red"",AI14&lt;=0.6,""Orange"",AI14&lt;=1,""Green"")})"),"")</f>
        <v/>
      </c>
      <c r="AK14" s="125"/>
      <c r="AL14" s="125"/>
    </row>
    <row r="15">
      <c r="A15" s="125"/>
      <c r="B15" s="4"/>
      <c r="C15" s="132"/>
      <c r="D15" s="291" t="b">
        <v>0</v>
      </c>
      <c r="E15" s="291" t="b">
        <v>0</v>
      </c>
      <c r="F15" s="291" t="b">
        <v>0</v>
      </c>
      <c r="G15" s="291" t="b">
        <v>0</v>
      </c>
      <c r="H15" s="291" t="b">
        <v>0</v>
      </c>
      <c r="I15" s="291" t="b">
        <v>0</v>
      </c>
      <c r="J15" s="291" t="b">
        <v>0</v>
      </c>
      <c r="K15" s="291" t="b">
        <v>0</v>
      </c>
      <c r="L15" s="291" t="b">
        <v>0</v>
      </c>
      <c r="M15" s="291" t="b">
        <v>0</v>
      </c>
      <c r="N15" s="291" t="b">
        <v>0</v>
      </c>
      <c r="O15" s="291" t="b">
        <v>0</v>
      </c>
      <c r="P15" s="291" t="b">
        <v>0</v>
      </c>
      <c r="Q15" s="291" t="b">
        <v>0</v>
      </c>
      <c r="R15" s="291" t="b">
        <v>0</v>
      </c>
      <c r="S15" s="422" t="b">
        <v>0</v>
      </c>
      <c r="T15" s="291" t="b">
        <v>0</v>
      </c>
      <c r="U15" s="291" t="b">
        <v>0</v>
      </c>
      <c r="V15" s="291" t="b">
        <v>0</v>
      </c>
      <c r="W15" s="291" t="b">
        <v>0</v>
      </c>
      <c r="X15" s="291" t="b">
        <v>0</v>
      </c>
      <c r="Y15" s="291" t="b">
        <v>0</v>
      </c>
      <c r="Z15" s="291" t="b">
        <v>0</v>
      </c>
      <c r="AA15" s="291" t="b">
        <v>0</v>
      </c>
      <c r="AB15" s="291" t="b">
        <v>0</v>
      </c>
      <c r="AC15" s="291" t="b">
        <v>0</v>
      </c>
      <c r="AD15" s="291" t="b">
        <v>0</v>
      </c>
      <c r="AE15" s="291" t="b">
        <v>0</v>
      </c>
      <c r="AF15" s="291" t="b">
        <v>0</v>
      </c>
      <c r="AG15" s="291" t="b">
        <v>0</v>
      </c>
      <c r="AH15" s="291" t="b">
        <v>0</v>
      </c>
      <c r="AI15" s="423">
        <f t="shared" si="2"/>
        <v>0</v>
      </c>
      <c r="AJ15" s="424" t="str">
        <f>IFERROR(__xludf.DUMMYFUNCTION("SPARKLINE(AI15,{""Charttype"",""bar"";""max"",1;""Color1"",IFS(AI15&lt;=0.3,""red"",AI15&lt;=0.6,""Orange"",AI15&lt;=1,""Green"")})"),"")</f>
        <v/>
      </c>
      <c r="AK15" s="125"/>
      <c r="AL15" s="125"/>
    </row>
    <row r="16">
      <c r="A16" s="125"/>
      <c r="B16" s="421"/>
      <c r="C16" s="132"/>
      <c r="D16" s="291" t="b">
        <v>0</v>
      </c>
      <c r="E16" s="291" t="b">
        <v>0</v>
      </c>
      <c r="F16" s="291" t="b">
        <v>0</v>
      </c>
      <c r="G16" s="291" t="b">
        <v>0</v>
      </c>
      <c r="H16" s="291" t="b">
        <v>0</v>
      </c>
      <c r="I16" s="291" t="b">
        <v>0</v>
      </c>
      <c r="J16" s="291" t="b">
        <v>0</v>
      </c>
      <c r="K16" s="291" t="b">
        <v>0</v>
      </c>
      <c r="L16" s="291" t="b">
        <v>0</v>
      </c>
      <c r="M16" s="291" t="b">
        <v>0</v>
      </c>
      <c r="N16" s="291" t="b">
        <v>0</v>
      </c>
      <c r="O16" s="291" t="b">
        <v>0</v>
      </c>
      <c r="P16" s="291" t="b">
        <v>0</v>
      </c>
      <c r="Q16" s="291" t="b">
        <v>0</v>
      </c>
      <c r="R16" s="291" t="b">
        <v>0</v>
      </c>
      <c r="S16" s="291" t="b">
        <v>0</v>
      </c>
      <c r="T16" s="291" t="b">
        <v>0</v>
      </c>
      <c r="U16" s="291" t="b">
        <v>0</v>
      </c>
      <c r="V16" s="291" t="b">
        <v>0</v>
      </c>
      <c r="W16" s="291" t="b">
        <v>0</v>
      </c>
      <c r="X16" s="291" t="b">
        <v>0</v>
      </c>
      <c r="Y16" s="291" t="b">
        <v>0</v>
      </c>
      <c r="Z16" s="291" t="b">
        <v>0</v>
      </c>
      <c r="AA16" s="291" t="b">
        <v>0</v>
      </c>
      <c r="AB16" s="291" t="b">
        <v>0</v>
      </c>
      <c r="AC16" s="291" t="b">
        <v>0</v>
      </c>
      <c r="AD16" s="291" t="b">
        <v>0</v>
      </c>
      <c r="AE16" s="291" t="b">
        <v>0</v>
      </c>
      <c r="AF16" s="291" t="b">
        <v>0</v>
      </c>
      <c r="AG16" s="291" t="b">
        <v>0</v>
      </c>
      <c r="AH16" s="291" t="b">
        <v>0</v>
      </c>
      <c r="AI16" s="423">
        <f t="shared" si="2"/>
        <v>0</v>
      </c>
      <c r="AJ16" s="424" t="str">
        <f>IFERROR(__xludf.DUMMYFUNCTION("SPARKLINE(AI16,{""Charttype"",""bar"";""max"",1;""Color1"",IFS(AI16&lt;=0.3,""red"",AI16&lt;=0.6,""Orange"",AI16&lt;=1,""Green"")})"),"")</f>
        <v/>
      </c>
      <c r="AK16" s="125"/>
      <c r="AL16" s="125"/>
    </row>
    <row r="17">
      <c r="A17" s="125"/>
      <c r="B17" s="4"/>
      <c r="C17" s="132"/>
      <c r="D17" s="291" t="b">
        <v>0</v>
      </c>
      <c r="E17" s="291" t="b">
        <v>0</v>
      </c>
      <c r="F17" s="291" t="b">
        <v>0</v>
      </c>
      <c r="G17" s="291" t="b">
        <v>0</v>
      </c>
      <c r="H17" s="291" t="b">
        <v>0</v>
      </c>
      <c r="I17" s="291" t="b">
        <v>0</v>
      </c>
      <c r="J17" s="291" t="b">
        <v>0</v>
      </c>
      <c r="K17" s="291" t="b">
        <v>0</v>
      </c>
      <c r="L17" s="422" t="b">
        <v>0</v>
      </c>
      <c r="M17" s="291" t="b">
        <v>0</v>
      </c>
      <c r="N17" s="291" t="b">
        <v>0</v>
      </c>
      <c r="O17" s="291" t="b">
        <v>0</v>
      </c>
      <c r="P17" s="291" t="b">
        <v>0</v>
      </c>
      <c r="Q17" s="291" t="b">
        <v>0</v>
      </c>
      <c r="R17" s="291" t="b">
        <v>0</v>
      </c>
      <c r="S17" s="291" t="b">
        <v>0</v>
      </c>
      <c r="T17" s="291" t="b">
        <v>0</v>
      </c>
      <c r="U17" s="291" t="b">
        <v>0</v>
      </c>
      <c r="V17" s="291" t="b">
        <v>0</v>
      </c>
      <c r="W17" s="291" t="b">
        <v>0</v>
      </c>
      <c r="X17" s="291" t="b">
        <v>0</v>
      </c>
      <c r="Y17" s="291" t="b">
        <v>0</v>
      </c>
      <c r="Z17" s="291" t="b">
        <v>0</v>
      </c>
      <c r="AA17" s="291" t="b">
        <v>0</v>
      </c>
      <c r="AB17" s="291" t="b">
        <v>0</v>
      </c>
      <c r="AC17" s="291" t="b">
        <v>0</v>
      </c>
      <c r="AD17" s="291" t="b">
        <v>0</v>
      </c>
      <c r="AE17" s="291" t="b">
        <v>0</v>
      </c>
      <c r="AF17" s="291" t="b">
        <v>0</v>
      </c>
      <c r="AG17" s="291" t="b">
        <v>0</v>
      </c>
      <c r="AH17" s="291" t="b">
        <v>0</v>
      </c>
      <c r="AI17" s="423">
        <f t="shared" si="2"/>
        <v>0</v>
      </c>
      <c r="AJ17" s="424" t="str">
        <f>IFERROR(__xludf.DUMMYFUNCTION("SPARKLINE(AI17,{""Charttype"",""bar"";""max"",1;""Color1"",IFS(AI17&lt;=0.3,""red"",AI17&lt;=0.6,""Orange"",AI17&lt;=1,""Green"")})"),"")</f>
        <v/>
      </c>
      <c r="AK17" s="125"/>
      <c r="AL17" s="125"/>
    </row>
    <row r="18">
      <c r="A18" s="125"/>
      <c r="B18" s="4"/>
      <c r="C18" s="132"/>
      <c r="D18" s="291" t="b">
        <v>0</v>
      </c>
      <c r="E18" s="291" t="b">
        <v>0</v>
      </c>
      <c r="F18" s="291" t="b">
        <v>0</v>
      </c>
      <c r="G18" s="291" t="b">
        <v>0</v>
      </c>
      <c r="H18" s="291" t="b">
        <v>0</v>
      </c>
      <c r="I18" s="291" t="b">
        <v>0</v>
      </c>
      <c r="J18" s="291" t="b">
        <v>0</v>
      </c>
      <c r="K18" s="291" t="b">
        <v>0</v>
      </c>
      <c r="L18" s="291" t="b">
        <v>0</v>
      </c>
      <c r="M18" s="291" t="b">
        <v>0</v>
      </c>
      <c r="N18" s="291" t="b">
        <v>0</v>
      </c>
      <c r="O18" s="291" t="b">
        <v>0</v>
      </c>
      <c r="P18" s="291" t="b">
        <v>0</v>
      </c>
      <c r="Q18" s="291" t="b">
        <v>0</v>
      </c>
      <c r="R18" s="291" t="b">
        <v>0</v>
      </c>
      <c r="S18" s="291" t="b">
        <v>0</v>
      </c>
      <c r="T18" s="291" t="b">
        <v>0</v>
      </c>
      <c r="U18" s="291" t="b">
        <v>0</v>
      </c>
      <c r="V18" s="291" t="b">
        <v>0</v>
      </c>
      <c r="W18" s="291" t="b">
        <v>0</v>
      </c>
      <c r="X18" s="291" t="b">
        <v>0</v>
      </c>
      <c r="Y18" s="291" t="b">
        <v>0</v>
      </c>
      <c r="Z18" s="291" t="b">
        <v>0</v>
      </c>
      <c r="AA18" s="291" t="b">
        <v>0</v>
      </c>
      <c r="AB18" s="291" t="b">
        <v>0</v>
      </c>
      <c r="AC18" s="291" t="b">
        <v>0</v>
      </c>
      <c r="AD18" s="291" t="b">
        <v>0</v>
      </c>
      <c r="AE18" s="291" t="b">
        <v>0</v>
      </c>
      <c r="AF18" s="291" t="b">
        <v>0</v>
      </c>
      <c r="AG18" s="291" t="b">
        <v>0</v>
      </c>
      <c r="AH18" s="291" t="b">
        <v>0</v>
      </c>
      <c r="AI18" s="423">
        <f t="shared" si="2"/>
        <v>0</v>
      </c>
      <c r="AJ18" s="424" t="str">
        <f>IFERROR(__xludf.DUMMYFUNCTION("SPARKLINE(AI18,{""Charttype"",""bar"";""max"",1;""Color1"",IFS(AI18&lt;=0.3,""red"",AI18&lt;=0.6,""Orange"",AI18&lt;=1,""Green"")})"),"")</f>
        <v/>
      </c>
      <c r="AK18" s="125"/>
      <c r="AL18" s="125"/>
    </row>
    <row r="19">
      <c r="A19" s="125"/>
      <c r="B19" s="4"/>
      <c r="C19" s="132"/>
      <c r="D19" s="291" t="b">
        <v>0</v>
      </c>
      <c r="E19" s="291" t="b">
        <v>0</v>
      </c>
      <c r="F19" s="291" t="b">
        <v>0</v>
      </c>
      <c r="G19" s="291" t="b">
        <v>0</v>
      </c>
      <c r="H19" s="291" t="b">
        <v>0</v>
      </c>
      <c r="I19" s="291" t="b">
        <v>0</v>
      </c>
      <c r="J19" s="291" t="b">
        <v>0</v>
      </c>
      <c r="K19" s="291" t="b">
        <v>0</v>
      </c>
      <c r="L19" s="291" t="b">
        <v>0</v>
      </c>
      <c r="M19" s="291" t="b">
        <v>0</v>
      </c>
      <c r="N19" s="291" t="b">
        <v>0</v>
      </c>
      <c r="O19" s="291" t="b">
        <v>0</v>
      </c>
      <c r="P19" s="291" t="b">
        <v>0</v>
      </c>
      <c r="Q19" s="291" t="b">
        <v>0</v>
      </c>
      <c r="R19" s="291" t="b">
        <v>0</v>
      </c>
      <c r="S19" s="291" t="b">
        <v>0</v>
      </c>
      <c r="T19" s="291" t="b">
        <v>0</v>
      </c>
      <c r="U19" s="291" t="b">
        <v>0</v>
      </c>
      <c r="V19" s="291" t="b">
        <v>0</v>
      </c>
      <c r="W19" s="291" t="b">
        <v>0</v>
      </c>
      <c r="X19" s="291" t="b">
        <v>0</v>
      </c>
      <c r="Y19" s="291" t="b">
        <v>0</v>
      </c>
      <c r="Z19" s="291" t="b">
        <v>0</v>
      </c>
      <c r="AA19" s="291" t="b">
        <v>0</v>
      </c>
      <c r="AB19" s="291" t="b">
        <v>0</v>
      </c>
      <c r="AC19" s="291" t="b">
        <v>0</v>
      </c>
      <c r="AD19" s="291" t="b">
        <v>0</v>
      </c>
      <c r="AE19" s="291" t="b">
        <v>0</v>
      </c>
      <c r="AF19" s="291" t="b">
        <v>0</v>
      </c>
      <c r="AG19" s="291" t="b">
        <v>0</v>
      </c>
      <c r="AH19" s="291" t="b">
        <v>0</v>
      </c>
      <c r="AI19" s="423">
        <f t="shared" si="2"/>
        <v>0</v>
      </c>
      <c r="AJ19" s="424" t="str">
        <f>IFERROR(__xludf.DUMMYFUNCTION("SPARKLINE(AI19,{""Charttype"",""bar"";""max"",1;""Color1"",IFS(AI19&lt;=0.3,""red"",AI19&lt;=0.6,""Orange"",AI19&lt;=1,""Green"")})"),"")</f>
        <v/>
      </c>
      <c r="AK19" s="125"/>
      <c r="AL19" s="125"/>
    </row>
    <row r="20">
      <c r="A20" s="125"/>
      <c r="B20" s="4"/>
      <c r="C20" s="132"/>
      <c r="D20" s="291" t="b">
        <v>0</v>
      </c>
      <c r="E20" s="291" t="b">
        <v>0</v>
      </c>
      <c r="F20" s="291" t="b">
        <v>0</v>
      </c>
      <c r="G20" s="291" t="b">
        <v>0</v>
      </c>
      <c r="H20" s="291" t="b">
        <v>0</v>
      </c>
      <c r="I20" s="291" t="b">
        <v>0</v>
      </c>
      <c r="J20" s="291" t="b">
        <v>0</v>
      </c>
      <c r="K20" s="291" t="b">
        <v>0</v>
      </c>
      <c r="L20" s="291" t="b">
        <v>0</v>
      </c>
      <c r="M20" s="291" t="b">
        <v>0</v>
      </c>
      <c r="N20" s="291" t="b">
        <v>0</v>
      </c>
      <c r="O20" s="291" t="b">
        <v>0</v>
      </c>
      <c r="P20" s="291" t="b">
        <v>0</v>
      </c>
      <c r="Q20" s="291" t="b">
        <v>0</v>
      </c>
      <c r="R20" s="291" t="b">
        <v>0</v>
      </c>
      <c r="S20" s="291" t="b">
        <v>0</v>
      </c>
      <c r="T20" s="291" t="b">
        <v>0</v>
      </c>
      <c r="U20" s="291" t="b">
        <v>0</v>
      </c>
      <c r="V20" s="291" t="b">
        <v>0</v>
      </c>
      <c r="W20" s="291" t="b">
        <v>0</v>
      </c>
      <c r="X20" s="291" t="b">
        <v>0</v>
      </c>
      <c r="Y20" s="291" t="b">
        <v>0</v>
      </c>
      <c r="Z20" s="291" t="b">
        <v>0</v>
      </c>
      <c r="AA20" s="291" t="b">
        <v>0</v>
      </c>
      <c r="AB20" s="291" t="b">
        <v>0</v>
      </c>
      <c r="AC20" s="291" t="b">
        <v>0</v>
      </c>
      <c r="AD20" s="291" t="b">
        <v>0</v>
      </c>
      <c r="AE20" s="291" t="b">
        <v>0</v>
      </c>
      <c r="AF20" s="291" t="b">
        <v>0</v>
      </c>
      <c r="AG20" s="291" t="b">
        <v>0</v>
      </c>
      <c r="AH20" s="291" t="b">
        <v>0</v>
      </c>
      <c r="AI20" s="423">
        <f t="shared" si="2"/>
        <v>0</v>
      </c>
      <c r="AJ20" s="424" t="str">
        <f>IFERROR(__xludf.DUMMYFUNCTION("SPARKLINE(AI20,{""Charttype"",""bar"";""max"",1;""Color1"",IFS(AI20&lt;=0.3,""red"",AI20&lt;=0.6,""Orange"",AI20&lt;=1,""Green"")})"),"")</f>
        <v/>
      </c>
      <c r="AK20" s="125"/>
      <c r="AL20" s="125"/>
    </row>
    <row r="21">
      <c r="A21" s="125"/>
      <c r="B21" s="4"/>
      <c r="C21" s="132"/>
      <c r="D21" s="291" t="b">
        <v>0</v>
      </c>
      <c r="E21" s="291" t="b">
        <v>0</v>
      </c>
      <c r="F21" s="291" t="b">
        <v>0</v>
      </c>
      <c r="G21" s="291" t="b">
        <v>0</v>
      </c>
      <c r="H21" s="291" t="b">
        <v>0</v>
      </c>
      <c r="I21" s="291" t="b">
        <v>0</v>
      </c>
      <c r="J21" s="291" t="b">
        <v>0</v>
      </c>
      <c r="K21" s="291" t="b">
        <v>0</v>
      </c>
      <c r="L21" s="291" t="b">
        <v>0</v>
      </c>
      <c r="M21" s="291" t="b">
        <v>0</v>
      </c>
      <c r="N21" s="291" t="b">
        <v>0</v>
      </c>
      <c r="O21" s="291" t="b">
        <v>0</v>
      </c>
      <c r="P21" s="291" t="b">
        <v>0</v>
      </c>
      <c r="Q21" s="291" t="b">
        <v>0</v>
      </c>
      <c r="R21" s="291" t="b">
        <v>0</v>
      </c>
      <c r="S21" s="291" t="b">
        <v>0</v>
      </c>
      <c r="T21" s="291" t="b">
        <v>0</v>
      </c>
      <c r="U21" s="291" t="b">
        <v>0</v>
      </c>
      <c r="V21" s="291" t="b">
        <v>0</v>
      </c>
      <c r="W21" s="291" t="b">
        <v>0</v>
      </c>
      <c r="X21" s="291" t="b">
        <v>0</v>
      </c>
      <c r="Y21" s="291" t="b">
        <v>0</v>
      </c>
      <c r="Z21" s="291" t="b">
        <v>0</v>
      </c>
      <c r="AA21" s="291" t="b">
        <v>0</v>
      </c>
      <c r="AB21" s="291" t="b">
        <v>0</v>
      </c>
      <c r="AC21" s="291" t="b">
        <v>0</v>
      </c>
      <c r="AD21" s="291" t="b">
        <v>0</v>
      </c>
      <c r="AE21" s="291" t="b">
        <v>0</v>
      </c>
      <c r="AF21" s="291" t="b">
        <v>0</v>
      </c>
      <c r="AG21" s="291" t="b">
        <v>0</v>
      </c>
      <c r="AH21" s="291" t="b">
        <v>0</v>
      </c>
      <c r="AI21" s="423">
        <f t="shared" si="2"/>
        <v>0</v>
      </c>
      <c r="AJ21" s="424" t="str">
        <f>IFERROR(__xludf.DUMMYFUNCTION("SPARKLINE(AI21,{""Charttype"",""bar"";""max"",1;""Color1"",IFS(AI21&lt;=0.3,""red"",AI21&lt;=0.6,""Orange"",AI21&lt;=1,""Green"")})"),"")</f>
        <v/>
      </c>
      <c r="AK21" s="125"/>
      <c r="AL21" s="125"/>
    </row>
    <row r="22">
      <c r="A22" s="125"/>
      <c r="B22" s="4"/>
      <c r="C22" s="132"/>
      <c r="D22" s="291" t="b">
        <v>0</v>
      </c>
      <c r="E22" s="291" t="b">
        <v>0</v>
      </c>
      <c r="F22" s="291" t="b">
        <v>0</v>
      </c>
      <c r="G22" s="291" t="b">
        <v>0</v>
      </c>
      <c r="H22" s="291" t="b">
        <v>0</v>
      </c>
      <c r="I22" s="291" t="b">
        <v>0</v>
      </c>
      <c r="J22" s="291" t="b">
        <v>0</v>
      </c>
      <c r="K22" s="291" t="b">
        <v>0</v>
      </c>
      <c r="L22" s="291" t="b">
        <v>0</v>
      </c>
      <c r="M22" s="291" t="b">
        <v>0</v>
      </c>
      <c r="N22" s="291" t="b">
        <v>0</v>
      </c>
      <c r="O22" s="291" t="b">
        <v>0</v>
      </c>
      <c r="P22" s="291" t="b">
        <v>0</v>
      </c>
      <c r="Q22" s="291" t="b">
        <v>0</v>
      </c>
      <c r="R22" s="291" t="b">
        <v>0</v>
      </c>
      <c r="S22" s="291" t="b">
        <v>0</v>
      </c>
      <c r="T22" s="291" t="b">
        <v>0</v>
      </c>
      <c r="U22" s="291" t="b">
        <v>0</v>
      </c>
      <c r="V22" s="291" t="b">
        <v>0</v>
      </c>
      <c r="W22" s="291" t="b">
        <v>0</v>
      </c>
      <c r="X22" s="291" t="b">
        <v>0</v>
      </c>
      <c r="Y22" s="291" t="b">
        <v>0</v>
      </c>
      <c r="Z22" s="291" t="b">
        <v>0</v>
      </c>
      <c r="AA22" s="291" t="b">
        <v>0</v>
      </c>
      <c r="AB22" s="291" t="b">
        <v>0</v>
      </c>
      <c r="AC22" s="291" t="b">
        <v>0</v>
      </c>
      <c r="AD22" s="291" t="b">
        <v>0</v>
      </c>
      <c r="AE22" s="291" t="b">
        <v>0</v>
      </c>
      <c r="AF22" s="291" t="b">
        <v>0</v>
      </c>
      <c r="AG22" s="291" t="b">
        <v>0</v>
      </c>
      <c r="AH22" s="291" t="b">
        <v>0</v>
      </c>
      <c r="AI22" s="423">
        <f t="shared" si="2"/>
        <v>0</v>
      </c>
      <c r="AJ22" s="424" t="str">
        <f>IFERROR(__xludf.DUMMYFUNCTION("SPARKLINE(AI22,{""Charttype"",""bar"";""max"",1;""Color1"",IFS(AI22&lt;=0.3,""red"",AI22&lt;=0.6,""Orange"",AI22&lt;=1,""Green"")})"),"")</f>
        <v/>
      </c>
      <c r="AK22" s="125"/>
      <c r="AL22" s="125"/>
    </row>
    <row r="23">
      <c r="A23" s="125"/>
      <c r="B23" s="4"/>
      <c r="C23" s="132"/>
      <c r="D23" s="291" t="b">
        <v>0</v>
      </c>
      <c r="E23" s="291" t="b">
        <v>0</v>
      </c>
      <c r="F23" s="291" t="b">
        <v>0</v>
      </c>
      <c r="G23" s="291" t="b">
        <v>0</v>
      </c>
      <c r="H23" s="291" t="b">
        <v>0</v>
      </c>
      <c r="I23" s="291" t="b">
        <v>0</v>
      </c>
      <c r="J23" s="291" t="b">
        <v>0</v>
      </c>
      <c r="K23" s="291" t="b">
        <v>0</v>
      </c>
      <c r="L23" s="291" t="b">
        <v>0</v>
      </c>
      <c r="M23" s="291" t="b">
        <v>0</v>
      </c>
      <c r="N23" s="291" t="b">
        <v>0</v>
      </c>
      <c r="O23" s="291" t="b">
        <v>0</v>
      </c>
      <c r="P23" s="291" t="b">
        <v>0</v>
      </c>
      <c r="Q23" s="291" t="b">
        <v>0</v>
      </c>
      <c r="R23" s="291" t="b">
        <v>0</v>
      </c>
      <c r="S23" s="291" t="b">
        <v>0</v>
      </c>
      <c r="T23" s="291" t="b">
        <v>0</v>
      </c>
      <c r="U23" s="291" t="b">
        <v>0</v>
      </c>
      <c r="V23" s="291" t="b">
        <v>0</v>
      </c>
      <c r="W23" s="291" t="b">
        <v>0</v>
      </c>
      <c r="X23" s="291" t="b">
        <v>0</v>
      </c>
      <c r="Y23" s="291" t="b">
        <v>0</v>
      </c>
      <c r="Z23" s="291" t="b">
        <v>0</v>
      </c>
      <c r="AA23" s="291" t="b">
        <v>0</v>
      </c>
      <c r="AB23" s="291" t="b">
        <v>0</v>
      </c>
      <c r="AC23" s="291" t="b">
        <v>0</v>
      </c>
      <c r="AD23" s="291" t="b">
        <v>0</v>
      </c>
      <c r="AE23" s="291" t="b">
        <v>0</v>
      </c>
      <c r="AF23" s="291" t="b">
        <v>0</v>
      </c>
      <c r="AG23" s="291" t="b">
        <v>0</v>
      </c>
      <c r="AH23" s="291" t="b">
        <v>0</v>
      </c>
      <c r="AI23" s="423">
        <f t="shared" si="2"/>
        <v>0</v>
      </c>
      <c r="AJ23" s="424" t="str">
        <f>IFERROR(__xludf.DUMMYFUNCTION("SPARKLINE(AI23,{""Charttype"",""bar"";""max"",1;""Color1"",IFS(AI23&lt;=0.3,""red"",AI23&lt;=0.6,""Orange"",AI23&lt;=1,""Green"")})"),"")</f>
        <v/>
      </c>
      <c r="AK23" s="125"/>
      <c r="AL23" s="125"/>
    </row>
    <row r="24">
      <c r="A24" s="125"/>
      <c r="B24" s="421"/>
      <c r="C24" s="132"/>
      <c r="D24" s="291" t="b">
        <v>0</v>
      </c>
      <c r="E24" s="291" t="b">
        <v>0</v>
      </c>
      <c r="F24" s="291" t="b">
        <v>0</v>
      </c>
      <c r="G24" s="291" t="b">
        <v>0</v>
      </c>
      <c r="H24" s="291" t="b">
        <v>0</v>
      </c>
      <c r="I24" s="291" t="b">
        <v>0</v>
      </c>
      <c r="J24" s="291" t="b">
        <v>0</v>
      </c>
      <c r="K24" s="291" t="b">
        <v>0</v>
      </c>
      <c r="L24" s="291" t="b">
        <v>0</v>
      </c>
      <c r="M24" s="291" t="b">
        <v>0</v>
      </c>
      <c r="N24" s="291" t="b">
        <v>0</v>
      </c>
      <c r="O24" s="291" t="b">
        <v>0</v>
      </c>
      <c r="P24" s="291" t="b">
        <v>0</v>
      </c>
      <c r="Q24" s="291" t="b">
        <v>0</v>
      </c>
      <c r="R24" s="291" t="b">
        <v>0</v>
      </c>
      <c r="S24" s="291" t="b">
        <v>0</v>
      </c>
      <c r="T24" s="291" t="b">
        <v>0</v>
      </c>
      <c r="U24" s="291" t="b">
        <v>0</v>
      </c>
      <c r="V24" s="291" t="b">
        <v>0</v>
      </c>
      <c r="W24" s="291" t="b">
        <v>0</v>
      </c>
      <c r="X24" s="291" t="b">
        <v>0</v>
      </c>
      <c r="Y24" s="291" t="b">
        <v>0</v>
      </c>
      <c r="Z24" s="291" t="b">
        <v>0</v>
      </c>
      <c r="AA24" s="291" t="b">
        <v>0</v>
      </c>
      <c r="AB24" s="291" t="b">
        <v>0</v>
      </c>
      <c r="AC24" s="291" t="b">
        <v>0</v>
      </c>
      <c r="AD24" s="291" t="b">
        <v>0</v>
      </c>
      <c r="AE24" s="291" t="b">
        <v>0</v>
      </c>
      <c r="AF24" s="291" t="b">
        <v>0</v>
      </c>
      <c r="AG24" s="291" t="b">
        <v>0</v>
      </c>
      <c r="AH24" s="291" t="b">
        <v>0</v>
      </c>
      <c r="AI24" s="423">
        <f t="shared" si="2"/>
        <v>0</v>
      </c>
      <c r="AJ24" s="424" t="str">
        <f>IFERROR(__xludf.DUMMYFUNCTION("SPARKLINE(AI24,{""Charttype"",""bar"";""max"",1;""Color1"",IFS(AI24&lt;=0.3,""red"",AI24&lt;=0.6,""Orange"",AI24&lt;=1,""Green"")})"),"")</f>
        <v/>
      </c>
      <c r="AK24" s="125"/>
      <c r="AL24" s="125"/>
    </row>
    <row r="25">
      <c r="A25" s="125"/>
      <c r="B25" s="4"/>
      <c r="C25" s="132"/>
      <c r="D25" s="291" t="b">
        <v>0</v>
      </c>
      <c r="E25" s="291" t="b">
        <v>0</v>
      </c>
      <c r="F25" s="291" t="b">
        <v>0</v>
      </c>
      <c r="G25" s="291" t="b">
        <v>0</v>
      </c>
      <c r="H25" s="291" t="b">
        <v>0</v>
      </c>
      <c r="I25" s="291" t="b">
        <v>0</v>
      </c>
      <c r="J25" s="291" t="b">
        <v>0</v>
      </c>
      <c r="K25" s="291" t="b">
        <v>0</v>
      </c>
      <c r="L25" s="291" t="b">
        <v>0</v>
      </c>
      <c r="M25" s="291" t="b">
        <v>0</v>
      </c>
      <c r="N25" s="291" t="b">
        <v>0</v>
      </c>
      <c r="O25" s="291" t="b">
        <v>0</v>
      </c>
      <c r="P25" s="291" t="b">
        <v>0</v>
      </c>
      <c r="Q25" s="291" t="b">
        <v>0</v>
      </c>
      <c r="R25" s="291" t="b">
        <v>0</v>
      </c>
      <c r="S25" s="291" t="b">
        <v>0</v>
      </c>
      <c r="T25" s="291" t="b">
        <v>0</v>
      </c>
      <c r="U25" s="291" t="b">
        <v>0</v>
      </c>
      <c r="V25" s="291" t="b">
        <v>0</v>
      </c>
      <c r="W25" s="291" t="b">
        <v>0</v>
      </c>
      <c r="X25" s="291" t="b">
        <v>0</v>
      </c>
      <c r="Y25" s="291" t="b">
        <v>0</v>
      </c>
      <c r="Z25" s="291" t="b">
        <v>0</v>
      </c>
      <c r="AA25" s="291" t="b">
        <v>0</v>
      </c>
      <c r="AB25" s="291" t="b">
        <v>0</v>
      </c>
      <c r="AC25" s="291" t="b">
        <v>0</v>
      </c>
      <c r="AD25" s="291" t="b">
        <v>0</v>
      </c>
      <c r="AE25" s="291" t="b">
        <v>0</v>
      </c>
      <c r="AF25" s="291" t="b">
        <v>0</v>
      </c>
      <c r="AG25" s="291" t="b">
        <v>0</v>
      </c>
      <c r="AH25" s="291" t="b">
        <v>0</v>
      </c>
      <c r="AI25" s="423">
        <f t="shared" si="2"/>
        <v>0</v>
      </c>
      <c r="AJ25" s="424" t="str">
        <f>IFERROR(__xludf.DUMMYFUNCTION("SPARKLINE(AI25,{""Charttype"",""bar"";""max"",1;""Color1"",IFS(AI25&lt;=0.3,""red"",AI25&lt;=0.6,""Orange"",AI25&lt;=1,""Green"")})"),"")</f>
        <v/>
      </c>
      <c r="AK25" s="125"/>
      <c r="AL25" s="125"/>
    </row>
    <row r="26">
      <c r="A26" s="125"/>
      <c r="B26" s="4"/>
      <c r="C26" s="132"/>
      <c r="D26" s="291" t="b">
        <v>0</v>
      </c>
      <c r="E26" s="291" t="b">
        <v>0</v>
      </c>
      <c r="F26" s="291" t="b">
        <v>0</v>
      </c>
      <c r="G26" s="291" t="b">
        <v>0</v>
      </c>
      <c r="H26" s="291" t="b">
        <v>0</v>
      </c>
      <c r="I26" s="291" t="b">
        <v>0</v>
      </c>
      <c r="J26" s="291" t="b">
        <v>0</v>
      </c>
      <c r="K26" s="291" t="b">
        <v>0</v>
      </c>
      <c r="L26" s="291" t="b">
        <v>0</v>
      </c>
      <c r="M26" s="291" t="b">
        <v>0</v>
      </c>
      <c r="N26" s="291" t="b">
        <v>0</v>
      </c>
      <c r="O26" s="291" t="b">
        <v>0</v>
      </c>
      <c r="P26" s="291" t="b">
        <v>0</v>
      </c>
      <c r="Q26" s="291" t="b">
        <v>0</v>
      </c>
      <c r="R26" s="291" t="b">
        <v>0</v>
      </c>
      <c r="S26" s="291" t="b">
        <v>0</v>
      </c>
      <c r="T26" s="291" t="b">
        <v>0</v>
      </c>
      <c r="U26" s="291" t="b">
        <v>0</v>
      </c>
      <c r="V26" s="291" t="b">
        <v>0</v>
      </c>
      <c r="W26" s="291" t="b">
        <v>0</v>
      </c>
      <c r="X26" s="291" t="b">
        <v>0</v>
      </c>
      <c r="Y26" s="291" t="b">
        <v>0</v>
      </c>
      <c r="Z26" s="291" t="b">
        <v>0</v>
      </c>
      <c r="AA26" s="291" t="b">
        <v>0</v>
      </c>
      <c r="AB26" s="291" t="b">
        <v>0</v>
      </c>
      <c r="AC26" s="291" t="b">
        <v>0</v>
      </c>
      <c r="AD26" s="291" t="b">
        <v>0</v>
      </c>
      <c r="AE26" s="291" t="b">
        <v>0</v>
      </c>
      <c r="AF26" s="291" t="b">
        <v>0</v>
      </c>
      <c r="AG26" s="291" t="b">
        <v>0</v>
      </c>
      <c r="AH26" s="291" t="b">
        <v>0</v>
      </c>
      <c r="AI26" s="423">
        <f t="shared" si="2"/>
        <v>0</v>
      </c>
      <c r="AJ26" s="424" t="str">
        <f>IFERROR(__xludf.DUMMYFUNCTION("SPARKLINE(AI26,{""Charttype"",""bar"";""max"",1;""Color1"",IFS(AI26&lt;=0.3,""red"",AI26&lt;=0.6,""Orange"",AI26&lt;=1,""Green"")})"),"")</f>
        <v/>
      </c>
      <c r="AK26" s="125"/>
      <c r="AL26" s="125"/>
    </row>
    <row r="27">
      <c r="A27" s="125"/>
      <c r="B27" s="4"/>
      <c r="C27" s="132"/>
      <c r="D27" s="291" t="b">
        <v>0</v>
      </c>
      <c r="E27" s="291" t="b">
        <v>0</v>
      </c>
      <c r="F27" s="291" t="b">
        <v>0</v>
      </c>
      <c r="G27" s="291" t="b">
        <v>0</v>
      </c>
      <c r="H27" s="291" t="b">
        <v>0</v>
      </c>
      <c r="I27" s="291" t="b">
        <v>0</v>
      </c>
      <c r="J27" s="291" t="b">
        <v>0</v>
      </c>
      <c r="K27" s="291" t="b">
        <v>0</v>
      </c>
      <c r="L27" s="291" t="b">
        <v>0</v>
      </c>
      <c r="M27" s="291" t="b">
        <v>0</v>
      </c>
      <c r="N27" s="291" t="b">
        <v>0</v>
      </c>
      <c r="O27" s="291" t="b">
        <v>0</v>
      </c>
      <c r="P27" s="291" t="b">
        <v>0</v>
      </c>
      <c r="Q27" s="291" t="b">
        <v>0</v>
      </c>
      <c r="R27" s="291" t="b">
        <v>0</v>
      </c>
      <c r="S27" s="291" t="b">
        <v>0</v>
      </c>
      <c r="T27" s="291" t="b">
        <v>0</v>
      </c>
      <c r="U27" s="291" t="b">
        <v>0</v>
      </c>
      <c r="V27" s="291" t="b">
        <v>0</v>
      </c>
      <c r="W27" s="291" t="b">
        <v>0</v>
      </c>
      <c r="X27" s="291" t="b">
        <v>0</v>
      </c>
      <c r="Y27" s="291" t="b">
        <v>0</v>
      </c>
      <c r="Z27" s="291" t="b">
        <v>0</v>
      </c>
      <c r="AA27" s="291" t="b">
        <v>0</v>
      </c>
      <c r="AB27" s="291" t="b">
        <v>0</v>
      </c>
      <c r="AC27" s="291" t="b">
        <v>0</v>
      </c>
      <c r="AD27" s="291" t="b">
        <v>0</v>
      </c>
      <c r="AE27" s="291" t="b">
        <v>0</v>
      </c>
      <c r="AF27" s="291" t="b">
        <v>0</v>
      </c>
      <c r="AG27" s="291" t="b">
        <v>0</v>
      </c>
      <c r="AH27" s="291" t="b">
        <v>0</v>
      </c>
      <c r="AI27" s="423">
        <f t="shared" si="2"/>
        <v>0</v>
      </c>
      <c r="AJ27" s="424" t="str">
        <f>IFERROR(__xludf.DUMMYFUNCTION("SPARKLINE(AI27,{""Charttype"",""bar"";""max"",1;""Color1"",IFS(AI27&lt;=0.3,""red"",AI27&lt;=0.6,""Orange"",AI27&lt;=1,""Green"")})"),"")</f>
        <v/>
      </c>
      <c r="AK27" s="125"/>
      <c r="AL27" s="125"/>
    </row>
    <row r="28">
      <c r="A28" s="125"/>
      <c r="B28" s="4"/>
      <c r="C28" s="132"/>
      <c r="D28" s="291" t="b">
        <v>0</v>
      </c>
      <c r="E28" s="291" t="b">
        <v>0</v>
      </c>
      <c r="F28" s="291" t="b">
        <v>0</v>
      </c>
      <c r="G28" s="291" t="b">
        <v>0</v>
      </c>
      <c r="H28" s="291" t="b">
        <v>0</v>
      </c>
      <c r="I28" s="291" t="b">
        <v>0</v>
      </c>
      <c r="J28" s="291" t="b">
        <v>0</v>
      </c>
      <c r="K28" s="291" t="b">
        <v>0</v>
      </c>
      <c r="L28" s="291" t="b">
        <v>0</v>
      </c>
      <c r="M28" s="291" t="b">
        <v>0</v>
      </c>
      <c r="N28" s="291" t="b">
        <v>0</v>
      </c>
      <c r="O28" s="291" t="b">
        <v>0</v>
      </c>
      <c r="P28" s="291" t="b">
        <v>0</v>
      </c>
      <c r="Q28" s="291" t="b">
        <v>0</v>
      </c>
      <c r="R28" s="291" t="b">
        <v>0</v>
      </c>
      <c r="S28" s="291" t="b">
        <v>0</v>
      </c>
      <c r="T28" s="291" t="b">
        <v>0</v>
      </c>
      <c r="U28" s="291" t="b">
        <v>0</v>
      </c>
      <c r="V28" s="291" t="b">
        <v>0</v>
      </c>
      <c r="W28" s="291" t="b">
        <v>0</v>
      </c>
      <c r="X28" s="291" t="b">
        <v>0</v>
      </c>
      <c r="Y28" s="291" t="b">
        <v>0</v>
      </c>
      <c r="Z28" s="291" t="b">
        <v>0</v>
      </c>
      <c r="AA28" s="291" t="b">
        <v>0</v>
      </c>
      <c r="AB28" s="291" t="b">
        <v>0</v>
      </c>
      <c r="AC28" s="291" t="b">
        <v>0</v>
      </c>
      <c r="AD28" s="291" t="b">
        <v>0</v>
      </c>
      <c r="AE28" s="291" t="b">
        <v>0</v>
      </c>
      <c r="AF28" s="291" t="b">
        <v>0</v>
      </c>
      <c r="AG28" s="291" t="b">
        <v>0</v>
      </c>
      <c r="AH28" s="291" t="b">
        <v>0</v>
      </c>
      <c r="AI28" s="423">
        <f t="shared" si="2"/>
        <v>0</v>
      </c>
      <c r="AJ28" s="424" t="str">
        <f>IFERROR(__xludf.DUMMYFUNCTION("SPARKLINE(AI28,{""Charttype"",""bar"";""max"",1;""Color1"",IFS(AI28&lt;=0.3,""red"",AI28&lt;=0.6,""Orange"",AI28&lt;=1,""Green"")})"),"")</f>
        <v/>
      </c>
      <c r="AK28" s="125"/>
      <c r="AL28" s="125"/>
    </row>
    <row r="29">
      <c r="A29" s="125"/>
      <c r="B29" s="4"/>
      <c r="C29" s="132"/>
      <c r="D29" s="291" t="b">
        <v>0</v>
      </c>
      <c r="E29" s="291" t="b">
        <v>0</v>
      </c>
      <c r="F29" s="291" t="b">
        <v>0</v>
      </c>
      <c r="G29" s="291" t="b">
        <v>0</v>
      </c>
      <c r="H29" s="291" t="b">
        <v>0</v>
      </c>
      <c r="I29" s="291" t="b">
        <v>0</v>
      </c>
      <c r="J29" s="291" t="b">
        <v>0</v>
      </c>
      <c r="K29" s="291" t="b">
        <v>0</v>
      </c>
      <c r="L29" s="291" t="b">
        <v>0</v>
      </c>
      <c r="M29" s="291" t="b">
        <v>0</v>
      </c>
      <c r="N29" s="291" t="b">
        <v>0</v>
      </c>
      <c r="O29" s="291" t="b">
        <v>0</v>
      </c>
      <c r="P29" s="291" t="b">
        <v>0</v>
      </c>
      <c r="Q29" s="291" t="b">
        <v>0</v>
      </c>
      <c r="R29" s="291" t="b">
        <v>0</v>
      </c>
      <c r="S29" s="291" t="b">
        <v>0</v>
      </c>
      <c r="T29" s="291" t="b">
        <v>0</v>
      </c>
      <c r="U29" s="291" t="b">
        <v>0</v>
      </c>
      <c r="V29" s="291" t="b">
        <v>0</v>
      </c>
      <c r="W29" s="291" t="b">
        <v>0</v>
      </c>
      <c r="X29" s="291" t="b">
        <v>0</v>
      </c>
      <c r="Y29" s="291" t="b">
        <v>0</v>
      </c>
      <c r="Z29" s="291" t="b">
        <v>0</v>
      </c>
      <c r="AA29" s="291" t="b">
        <v>0</v>
      </c>
      <c r="AB29" s="291" t="b">
        <v>0</v>
      </c>
      <c r="AC29" s="291" t="b">
        <v>0</v>
      </c>
      <c r="AD29" s="291" t="b">
        <v>0</v>
      </c>
      <c r="AE29" s="291" t="b">
        <v>0</v>
      </c>
      <c r="AF29" s="291" t="b">
        <v>0</v>
      </c>
      <c r="AG29" s="291" t="b">
        <v>0</v>
      </c>
      <c r="AH29" s="291" t="b">
        <v>0</v>
      </c>
      <c r="AI29" s="423">
        <f t="shared" si="2"/>
        <v>0</v>
      </c>
      <c r="AJ29" s="424" t="str">
        <f>IFERROR(__xludf.DUMMYFUNCTION("SPARKLINE(AI29,{""Charttype"",""bar"";""max"",1;""Color1"",IFS(AI29&lt;=0.3,""red"",AI29&lt;=0.6,""Orange"",AI29&lt;=1,""Green"")})"),"")</f>
        <v/>
      </c>
      <c r="AK29" s="125"/>
      <c r="AL29" s="125"/>
    </row>
    <row r="30">
      <c r="A30" s="125"/>
      <c r="B30" s="4"/>
      <c r="C30" s="132"/>
      <c r="D30" s="291" t="b">
        <v>0</v>
      </c>
      <c r="E30" s="291" t="b">
        <v>0</v>
      </c>
      <c r="F30" s="291" t="b">
        <v>0</v>
      </c>
      <c r="G30" s="291" t="b">
        <v>0</v>
      </c>
      <c r="H30" s="291" t="b">
        <v>0</v>
      </c>
      <c r="I30" s="291" t="b">
        <v>0</v>
      </c>
      <c r="J30" s="291" t="b">
        <v>0</v>
      </c>
      <c r="K30" s="291" t="b">
        <v>0</v>
      </c>
      <c r="L30" s="291" t="b">
        <v>0</v>
      </c>
      <c r="M30" s="291" t="b">
        <v>0</v>
      </c>
      <c r="N30" s="291" t="b">
        <v>0</v>
      </c>
      <c r="O30" s="291" t="b">
        <v>0</v>
      </c>
      <c r="P30" s="291" t="b">
        <v>0</v>
      </c>
      <c r="Q30" s="291" t="b">
        <v>0</v>
      </c>
      <c r="R30" s="291" t="b">
        <v>0</v>
      </c>
      <c r="S30" s="291" t="b">
        <v>0</v>
      </c>
      <c r="T30" s="291" t="b">
        <v>0</v>
      </c>
      <c r="U30" s="291" t="b">
        <v>0</v>
      </c>
      <c r="V30" s="291" t="b">
        <v>0</v>
      </c>
      <c r="W30" s="291" t="b">
        <v>0</v>
      </c>
      <c r="X30" s="291" t="b">
        <v>0</v>
      </c>
      <c r="Y30" s="291" t="b">
        <v>0</v>
      </c>
      <c r="Z30" s="291" t="b">
        <v>0</v>
      </c>
      <c r="AA30" s="291" t="b">
        <v>0</v>
      </c>
      <c r="AB30" s="291" t="b">
        <v>0</v>
      </c>
      <c r="AC30" s="291" t="b">
        <v>0</v>
      </c>
      <c r="AD30" s="291" t="b">
        <v>0</v>
      </c>
      <c r="AE30" s="291" t="b">
        <v>0</v>
      </c>
      <c r="AF30" s="291" t="b">
        <v>0</v>
      </c>
      <c r="AG30" s="291" t="b">
        <v>0</v>
      </c>
      <c r="AH30" s="291" t="b">
        <v>0</v>
      </c>
      <c r="AI30" s="423">
        <f t="shared" si="2"/>
        <v>0</v>
      </c>
      <c r="AJ30" s="424" t="str">
        <f>IFERROR(__xludf.DUMMYFUNCTION("SPARKLINE(AI30,{""Charttype"",""bar"";""max"",1;""Color1"",IFS(AI30&lt;=0.3,""red"",AI30&lt;=0.6,""Orange"",AI30&lt;=1,""Green"")})"),"")</f>
        <v/>
      </c>
      <c r="AK30" s="125"/>
      <c r="AL30" s="125"/>
    </row>
    <row r="31">
      <c r="A31" s="125"/>
      <c r="B31" s="6"/>
      <c r="C31" s="132"/>
      <c r="D31" s="425" t="b">
        <v>0</v>
      </c>
      <c r="E31" s="425" t="b">
        <v>0</v>
      </c>
      <c r="F31" s="426" t="b">
        <v>0</v>
      </c>
      <c r="G31" s="426" t="b">
        <v>0</v>
      </c>
      <c r="H31" s="426" t="b">
        <v>0</v>
      </c>
      <c r="I31" s="426" t="b">
        <v>0</v>
      </c>
      <c r="J31" s="426" t="b">
        <v>0</v>
      </c>
      <c r="K31" s="426" t="b">
        <v>0</v>
      </c>
      <c r="L31" s="426" t="b">
        <v>0</v>
      </c>
      <c r="M31" s="426" t="b">
        <v>0</v>
      </c>
      <c r="N31" s="426" t="b">
        <v>0</v>
      </c>
      <c r="O31" s="426" t="b">
        <v>0</v>
      </c>
      <c r="P31" s="426" t="b">
        <v>0</v>
      </c>
      <c r="Q31" s="426" t="b">
        <v>0</v>
      </c>
      <c r="R31" s="426" t="b">
        <v>0</v>
      </c>
      <c r="S31" s="426" t="b">
        <v>0</v>
      </c>
      <c r="T31" s="426" t="b">
        <v>0</v>
      </c>
      <c r="U31" s="426" t="b">
        <v>0</v>
      </c>
      <c r="V31" s="426" t="b">
        <v>0</v>
      </c>
      <c r="W31" s="426" t="b">
        <v>0</v>
      </c>
      <c r="X31" s="426" t="b">
        <v>0</v>
      </c>
      <c r="Y31" s="426" t="b">
        <v>0</v>
      </c>
      <c r="Z31" s="426" t="b">
        <v>0</v>
      </c>
      <c r="AA31" s="426" t="b">
        <v>0</v>
      </c>
      <c r="AB31" s="426" t="b">
        <v>0</v>
      </c>
      <c r="AC31" s="426" t="b">
        <v>0</v>
      </c>
      <c r="AD31" s="426" t="b">
        <v>0</v>
      </c>
      <c r="AE31" s="426" t="b">
        <v>0</v>
      </c>
      <c r="AF31" s="426" t="b">
        <v>0</v>
      </c>
      <c r="AG31" s="426" t="b">
        <v>0</v>
      </c>
      <c r="AH31" s="426" t="b">
        <v>0</v>
      </c>
      <c r="AI31" s="427">
        <f t="shared" si="2"/>
        <v>0</v>
      </c>
      <c r="AJ31" s="428" t="str">
        <f>IFERROR(__xludf.DUMMYFUNCTION("SPARKLINE(AI31,{""Charttype"",""bar"";""max"",1;""Color1"",IFS(AI31&lt;=0.3,""red"",AI31&lt;=0.6,""Orange"",AI31&lt;=1,""Green"")})"),"")</f>
        <v/>
      </c>
      <c r="AK31" s="125"/>
      <c r="AL31" s="125"/>
    </row>
    <row r="32">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row>
    <row r="33">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row>
  </sheetData>
  <mergeCells count="8">
    <mergeCell ref="A1:C5"/>
    <mergeCell ref="D3:H4"/>
    <mergeCell ref="I3:M4"/>
    <mergeCell ref="B6:C7"/>
    <mergeCell ref="AI6:AJ7"/>
    <mergeCell ref="B8:B15"/>
    <mergeCell ref="B16:B23"/>
    <mergeCell ref="B24:B31"/>
  </mergeCells>
  <dataValidations>
    <dataValidation type="list" allowBlank="1" showErrorMessage="1" sqref="I3">
      <formula1>"2023,2024,2025,2026,2027,2028,2029"</formula1>
    </dataValidation>
    <dataValidation type="list" allowBlank="1" showErrorMessage="1" sqref="D3">
      <formula1>"January,February,March,April,May,June,July,August,September,October,November,December"</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63"/>
    <col customWidth="1" min="5" max="5" width="15.75"/>
    <col customWidth="1" min="6" max="6" width="2.63"/>
    <col customWidth="1" min="7" max="8" width="22.0"/>
    <col customWidth="1" min="9" max="9" width="2.63"/>
    <col customWidth="1" min="10" max="11" width="22.0"/>
    <col customWidth="1" min="16" max="16" width="13.88"/>
    <col customWidth="1" min="17" max="19" width="17.63"/>
    <col customWidth="1" min="20" max="20" width="22.63"/>
    <col customWidth="1" min="21" max="21" width="2.63"/>
    <col customWidth="1" min="22" max="22" width="18.88"/>
    <col customWidth="1" hidden="1" min="23" max="23" width="15.13"/>
    <col customWidth="1" min="24" max="25" width="15.13"/>
    <col customWidth="1" min="26" max="26" width="18.88"/>
    <col customWidth="1" min="27" max="28" width="22.0"/>
    <col customWidth="1" min="29" max="29" width="18.88"/>
    <col customWidth="1" min="30" max="30" width="2.63"/>
    <col customWidth="1" min="31" max="34" width="15.75"/>
    <col customWidth="1" min="35" max="35" width="2.63"/>
    <col customWidth="1" min="36" max="37" width="15.75"/>
    <col customWidth="1" min="38" max="38" width="17.63"/>
    <col customWidth="1" min="39" max="39" width="2.63"/>
    <col customWidth="1" min="40" max="42" width="15.75"/>
    <col customWidth="1" min="43" max="43" width="2.63"/>
    <col customWidth="1" min="44" max="47" width="15.75"/>
    <col customWidth="1" min="48" max="48" width="2.63"/>
    <col customWidth="1" min="49" max="49" width="15.75"/>
    <col customWidth="1" min="50" max="50" width="75.13"/>
    <col customWidth="1" min="51" max="51" width="2.63"/>
  </cols>
  <sheetData>
    <row r="1" ht="22.5" customHeight="1">
      <c r="A1" s="429"/>
      <c r="B1" s="429"/>
      <c r="C1" s="429"/>
      <c r="D1" s="429"/>
      <c r="E1" s="333"/>
      <c r="F1" s="333"/>
      <c r="G1" s="333"/>
      <c r="H1" s="333"/>
      <c r="I1" s="333"/>
      <c r="J1" s="333"/>
      <c r="K1" s="429"/>
      <c r="L1" s="429"/>
      <c r="M1" s="429"/>
      <c r="N1" s="429"/>
      <c r="O1" s="429"/>
      <c r="P1" s="429"/>
      <c r="Q1" s="429"/>
      <c r="R1" s="429"/>
      <c r="S1" s="429"/>
      <c r="T1" s="429"/>
      <c r="U1" s="429"/>
      <c r="V1" s="429"/>
      <c r="W1" s="429"/>
      <c r="X1" s="429"/>
      <c r="Y1" s="429"/>
      <c r="Z1" s="429"/>
      <c r="AA1" s="117"/>
      <c r="AQ1" s="429"/>
      <c r="AR1" s="429"/>
      <c r="AS1" s="429"/>
      <c r="AT1" s="429"/>
      <c r="AU1" s="429"/>
      <c r="AV1" s="429"/>
      <c r="AW1" s="429"/>
      <c r="AX1" s="429"/>
      <c r="AY1" s="429"/>
    </row>
    <row r="2" ht="30.0" customHeight="1">
      <c r="A2" s="429"/>
      <c r="B2" s="430" t="s">
        <v>51</v>
      </c>
      <c r="C2" s="68"/>
      <c r="D2" s="44"/>
      <c r="E2" s="333"/>
      <c r="F2" s="333"/>
      <c r="G2" s="333"/>
      <c r="H2" s="333"/>
      <c r="I2" s="333"/>
      <c r="J2" s="333"/>
      <c r="K2" s="376" t="s">
        <v>14</v>
      </c>
      <c r="L2" s="68"/>
      <c r="M2" s="68"/>
      <c r="N2" s="68"/>
      <c r="O2" s="68"/>
      <c r="P2" s="44"/>
      <c r="Q2" s="429"/>
      <c r="R2" s="429"/>
      <c r="S2" s="429"/>
      <c r="T2" s="429"/>
      <c r="U2" s="429"/>
      <c r="V2" s="376" t="s">
        <v>22</v>
      </c>
      <c r="W2" s="68"/>
      <c r="X2" s="68"/>
      <c r="Y2" s="44"/>
      <c r="Z2" s="429"/>
      <c r="AQ2" s="429"/>
      <c r="AR2" s="429"/>
      <c r="AS2" s="429"/>
      <c r="AT2" s="429"/>
      <c r="AU2" s="429"/>
      <c r="AV2" s="429"/>
      <c r="AW2" s="429"/>
      <c r="AX2" s="429"/>
      <c r="AY2" s="429"/>
    </row>
    <row r="3" ht="30.0" customHeight="1">
      <c r="A3" s="429"/>
      <c r="B3" s="431">
        <f>'Client Dashboard'!I11</f>
        <v>7</v>
      </c>
      <c r="C3" s="68"/>
      <c r="D3" s="44"/>
      <c r="E3" s="333"/>
      <c r="F3" s="333"/>
      <c r="G3" s="333"/>
      <c r="H3" s="333"/>
      <c r="I3" s="333"/>
      <c r="J3" s="333"/>
      <c r="K3" s="432" t="s">
        <v>484</v>
      </c>
      <c r="L3" s="432" t="s">
        <v>17</v>
      </c>
      <c r="M3" s="432" t="s">
        <v>18</v>
      </c>
      <c r="N3" s="432" t="s">
        <v>19</v>
      </c>
      <c r="O3" s="430" t="s">
        <v>20</v>
      </c>
      <c r="P3" s="44"/>
      <c r="Q3" s="429"/>
      <c r="R3" s="429"/>
      <c r="S3" s="429"/>
      <c r="T3" s="429"/>
      <c r="U3" s="429"/>
      <c r="V3" s="432" t="s">
        <v>485</v>
      </c>
      <c r="W3" s="430" t="s">
        <v>486</v>
      </c>
      <c r="X3" s="68"/>
      <c r="Y3" s="44"/>
      <c r="Z3" s="429"/>
      <c r="AQ3" s="429"/>
      <c r="AR3" s="429"/>
      <c r="AS3" s="429"/>
      <c r="AT3" s="429"/>
      <c r="AU3" s="429"/>
      <c r="AV3" s="429"/>
      <c r="AW3" s="429"/>
      <c r="AX3" s="429"/>
      <c r="AY3" s="429"/>
    </row>
    <row r="4" ht="30.0" customHeight="1">
      <c r="A4" s="429"/>
      <c r="B4" s="430" t="s">
        <v>487</v>
      </c>
      <c r="C4" s="68"/>
      <c r="D4" s="44"/>
      <c r="E4" s="333"/>
      <c r="F4" s="333"/>
      <c r="G4" s="333"/>
      <c r="H4" s="333"/>
      <c r="I4" s="333"/>
      <c r="J4" s="333"/>
      <c r="K4" s="433" t="str">
        <f>'Client Dashboard'!B22</f>
        <v>TRAINING</v>
      </c>
      <c r="L4" s="434">
        <f>'Client Dashboard'!E22</f>
        <v>195</v>
      </c>
      <c r="M4" s="434">
        <f>'Client Dashboard'!F22</f>
        <v>55</v>
      </c>
      <c r="N4" s="434">
        <f>'Client Dashboard'!G22</f>
        <v>258</v>
      </c>
      <c r="O4" s="433">
        <f>'Client Dashboard'!H22</f>
        <v>2307</v>
      </c>
      <c r="P4" s="435">
        <f>'Client Dashboard'!I22</f>
        <v>15677</v>
      </c>
      <c r="Q4" s="429"/>
      <c r="R4" s="429"/>
      <c r="S4" s="429"/>
      <c r="T4" s="429"/>
      <c r="U4" s="429"/>
      <c r="V4" s="433">
        <f>'Client Dashboard'!B31</f>
        <v>10000</v>
      </c>
      <c r="W4" s="436">
        <f>'Client Dashboard'!H31</f>
        <v>60</v>
      </c>
      <c r="X4" s="2"/>
      <c r="Y4" s="3"/>
      <c r="Z4" s="429"/>
      <c r="AQ4" s="429"/>
      <c r="AR4" s="429"/>
      <c r="AS4" s="429"/>
      <c r="AT4" s="429"/>
      <c r="AU4" s="429"/>
      <c r="AV4" s="429"/>
      <c r="AW4" s="429"/>
      <c r="AX4" s="429"/>
      <c r="AY4" s="429"/>
    </row>
    <row r="5" ht="30.0" customHeight="1">
      <c r="A5" s="429"/>
      <c r="B5" s="431">
        <f>'Client Dashboard'!D15</f>
        <v>88.9</v>
      </c>
      <c r="C5" s="68"/>
      <c r="D5" s="44"/>
      <c r="E5" s="333"/>
      <c r="F5" s="333"/>
      <c r="G5" s="333"/>
      <c r="H5" s="333"/>
      <c r="I5" s="333"/>
      <c r="J5" s="333"/>
      <c r="K5" s="433" t="str">
        <f>'Client Dashboard'!B24</f>
        <v>REST</v>
      </c>
      <c r="L5" s="437">
        <f>'Client Dashboard'!E24</f>
        <v>195</v>
      </c>
      <c r="M5" s="434">
        <f>'Client Dashboard'!F24</f>
        <v>55</v>
      </c>
      <c r="N5" s="437">
        <f>'Client Dashboard'!G24</f>
        <v>199</v>
      </c>
      <c r="O5" s="438">
        <f>'Client Dashboard'!H24</f>
        <v>2071</v>
      </c>
      <c r="P5" s="8"/>
      <c r="Q5" s="429"/>
      <c r="R5" s="429"/>
      <c r="S5" s="429"/>
      <c r="T5" s="429"/>
      <c r="U5" s="429"/>
      <c r="V5" s="433">
        <f>'Client Dashboard'!E31</f>
        <v>70000</v>
      </c>
      <c r="W5" s="6"/>
      <c r="X5" s="7"/>
      <c r="Y5" s="8"/>
      <c r="Z5" s="429"/>
      <c r="AQ5" s="429"/>
      <c r="AR5" s="429"/>
      <c r="AS5" s="429"/>
      <c r="AT5" s="429"/>
      <c r="AU5" s="429"/>
      <c r="AV5" s="429"/>
      <c r="AW5" s="429"/>
      <c r="AX5" s="429"/>
      <c r="AY5" s="429"/>
    </row>
    <row r="6" ht="15.0" customHeight="1">
      <c r="A6" s="429"/>
      <c r="B6" s="429"/>
      <c r="C6" s="439"/>
      <c r="D6" s="429"/>
      <c r="E6" s="333"/>
      <c r="F6" s="333"/>
      <c r="G6" s="333"/>
      <c r="H6" s="333"/>
      <c r="I6" s="333"/>
      <c r="J6" s="333"/>
      <c r="K6" s="440"/>
      <c r="L6" s="440"/>
      <c r="M6" s="440"/>
      <c r="N6" s="440"/>
      <c r="O6" s="440"/>
      <c r="P6" s="440"/>
      <c r="Q6" s="429"/>
      <c r="R6" s="429"/>
      <c r="S6" s="429"/>
      <c r="T6" s="429"/>
      <c r="U6" s="429"/>
      <c r="V6" s="440"/>
      <c r="W6" s="440"/>
      <c r="X6" s="440"/>
      <c r="Y6" s="440"/>
      <c r="Z6" s="429"/>
      <c r="AQ6" s="429"/>
      <c r="AR6" s="429"/>
      <c r="AS6" s="429"/>
      <c r="AT6" s="429"/>
      <c r="AU6" s="429"/>
      <c r="AV6" s="429"/>
      <c r="AW6" s="429"/>
      <c r="AX6" s="429"/>
      <c r="AY6" s="429"/>
    </row>
    <row r="7" ht="15.0" customHeight="1">
      <c r="A7" s="429"/>
      <c r="B7" s="429"/>
      <c r="C7" s="439"/>
      <c r="D7" s="429"/>
      <c r="E7" s="333"/>
      <c r="F7" s="333"/>
      <c r="G7" s="333"/>
      <c r="H7" s="333"/>
      <c r="I7" s="333"/>
      <c r="J7" s="333"/>
      <c r="K7" s="440"/>
      <c r="L7" s="440"/>
      <c r="M7" s="440"/>
      <c r="N7" s="440"/>
      <c r="O7" s="440"/>
      <c r="P7" s="440"/>
      <c r="Q7" s="429"/>
      <c r="R7" s="429"/>
      <c r="S7" s="429"/>
      <c r="T7" s="429"/>
      <c r="U7" s="429"/>
      <c r="V7" s="440"/>
      <c r="W7" s="440"/>
      <c r="X7" s="440"/>
      <c r="Y7" s="440"/>
      <c r="Z7" s="429"/>
      <c r="AQ7" s="429"/>
      <c r="AR7" s="429"/>
      <c r="AS7" s="429"/>
      <c r="AT7" s="429"/>
      <c r="AU7" s="429"/>
      <c r="AV7" s="429"/>
      <c r="AW7" s="429"/>
      <c r="AX7" s="429"/>
      <c r="AY7" s="429"/>
    </row>
    <row r="8" ht="15.0" customHeight="1">
      <c r="A8" s="441"/>
      <c r="B8" s="429"/>
      <c r="C8" s="439"/>
      <c r="D8" s="429"/>
      <c r="E8" s="429"/>
      <c r="F8" s="429"/>
      <c r="G8" s="440"/>
      <c r="H8" s="440"/>
      <c r="I8" s="429"/>
      <c r="J8" s="440"/>
      <c r="K8" s="440"/>
      <c r="L8" s="440"/>
      <c r="M8" s="440"/>
      <c r="N8" s="440"/>
      <c r="O8" s="440"/>
      <c r="P8" s="440"/>
      <c r="Q8" s="440"/>
      <c r="R8" s="440"/>
      <c r="S8" s="442"/>
      <c r="T8" s="442"/>
      <c r="U8" s="440"/>
      <c r="V8" s="440"/>
      <c r="W8" s="440"/>
      <c r="X8" s="440"/>
      <c r="Y8" s="440"/>
      <c r="Z8" s="429"/>
      <c r="AQ8" s="429"/>
      <c r="AR8" s="429"/>
      <c r="AS8" s="429"/>
      <c r="AT8" s="429"/>
      <c r="AU8" s="429"/>
      <c r="AV8" s="429"/>
      <c r="AW8" s="429"/>
      <c r="AX8" s="429"/>
      <c r="AY8" s="429"/>
    </row>
    <row r="9" ht="15.0" customHeight="1">
      <c r="A9" s="441"/>
      <c r="B9" s="441"/>
      <c r="C9" s="441"/>
      <c r="D9" s="441"/>
      <c r="E9" s="441"/>
      <c r="F9" s="441"/>
      <c r="G9" s="441"/>
      <c r="H9" s="441"/>
      <c r="I9" s="441"/>
      <c r="J9" s="441"/>
      <c r="K9" s="441"/>
      <c r="L9" s="441"/>
      <c r="M9" s="441"/>
      <c r="N9" s="441"/>
      <c r="O9" s="441"/>
      <c r="P9" s="441"/>
      <c r="Q9" s="441"/>
      <c r="R9" s="441"/>
      <c r="S9" s="441"/>
      <c r="T9" s="441"/>
      <c r="U9" s="441"/>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1"/>
      <c r="AU9" s="441"/>
      <c r="AV9" s="441"/>
      <c r="AW9" s="441"/>
      <c r="AX9" s="441"/>
      <c r="AY9" s="441"/>
    </row>
    <row r="10" ht="22.5" customHeight="1">
      <c r="A10" s="441"/>
      <c r="B10" s="337" t="s">
        <v>488</v>
      </c>
      <c r="C10" s="68"/>
      <c r="D10" s="443">
        <f>'W1 - 12'!D164+7</f>
        <v>45807</v>
      </c>
      <c r="E10" s="68"/>
      <c r="F10" s="444"/>
      <c r="G10" s="373"/>
      <c r="H10" s="373"/>
      <c r="I10" s="444"/>
      <c r="J10" s="445"/>
      <c r="K10" s="445"/>
      <c r="L10" s="445"/>
      <c r="M10" s="445"/>
      <c r="N10" s="445"/>
      <c r="O10" s="445"/>
      <c r="P10" s="445"/>
      <c r="Q10" s="444"/>
      <c r="R10" s="68"/>
      <c r="S10" s="68"/>
      <c r="T10" s="68"/>
      <c r="U10" s="444"/>
      <c r="V10" s="444"/>
      <c r="W10" s="68"/>
      <c r="X10" s="68"/>
      <c r="Y10" s="444"/>
      <c r="Z10" s="444"/>
      <c r="AA10" s="444"/>
      <c r="AB10" s="444"/>
      <c r="AC10" s="444"/>
      <c r="AD10" s="444"/>
      <c r="AE10" s="444"/>
      <c r="AF10" s="444"/>
      <c r="AG10" s="444"/>
      <c r="AH10" s="444"/>
      <c r="AI10" s="444"/>
      <c r="AJ10" s="444"/>
      <c r="AK10" s="444"/>
      <c r="AL10" s="444"/>
      <c r="AM10" s="444"/>
      <c r="AN10" s="444"/>
      <c r="AO10" s="444"/>
      <c r="AP10" s="444"/>
      <c r="AQ10" s="444"/>
      <c r="AR10" s="373"/>
      <c r="AS10" s="373"/>
      <c r="AT10" s="373"/>
      <c r="AU10" s="373"/>
      <c r="AV10" s="444"/>
      <c r="AW10" s="444"/>
      <c r="AX10" s="446"/>
      <c r="AY10" s="441"/>
    </row>
    <row r="11" ht="15.0" customHeight="1">
      <c r="A11" s="441"/>
      <c r="B11" s="441"/>
      <c r="C11" s="441"/>
      <c r="D11" s="441"/>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1"/>
      <c r="AU11" s="441"/>
      <c r="AV11" s="441"/>
      <c r="AW11" s="441"/>
      <c r="AX11" s="441"/>
      <c r="AY11" s="441"/>
    </row>
    <row r="12" ht="27.0" customHeight="1">
      <c r="A12" s="441"/>
      <c r="B12" s="338" t="s">
        <v>489</v>
      </c>
      <c r="C12" s="252" t="s">
        <v>490</v>
      </c>
      <c r="D12" s="44"/>
      <c r="E12" s="447" t="s">
        <v>491</v>
      </c>
      <c r="F12" s="441"/>
      <c r="G12" s="252" t="s">
        <v>492</v>
      </c>
      <c r="H12" s="44"/>
      <c r="I12" s="441"/>
      <c r="J12" s="252" t="s">
        <v>29</v>
      </c>
      <c r="K12" s="68"/>
      <c r="L12" s="68"/>
      <c r="M12" s="68"/>
      <c r="N12" s="68"/>
      <c r="O12" s="68"/>
      <c r="P12" s="68"/>
      <c r="Q12" s="68"/>
      <c r="R12" s="68"/>
      <c r="S12" s="68"/>
      <c r="T12" s="44"/>
      <c r="U12" s="441"/>
      <c r="V12" s="252" t="s">
        <v>493</v>
      </c>
      <c r="W12" s="68"/>
      <c r="X12" s="68"/>
      <c r="Y12" s="68"/>
      <c r="Z12" s="68"/>
      <c r="AA12" s="68"/>
      <c r="AB12" s="68"/>
      <c r="AC12" s="44"/>
      <c r="AD12" s="441"/>
      <c r="AE12" s="252" t="s">
        <v>494</v>
      </c>
      <c r="AF12" s="68"/>
      <c r="AG12" s="68"/>
      <c r="AH12" s="44"/>
      <c r="AI12" s="441"/>
      <c r="AJ12" s="252" t="s">
        <v>495</v>
      </c>
      <c r="AK12" s="68"/>
      <c r="AL12" s="44"/>
      <c r="AM12" s="441"/>
      <c r="AN12" s="252" t="s">
        <v>496</v>
      </c>
      <c r="AO12" s="68"/>
      <c r="AP12" s="44"/>
      <c r="AQ12" s="441"/>
      <c r="AR12" s="252" t="s">
        <v>497</v>
      </c>
      <c r="AS12" s="68"/>
      <c r="AT12" s="68"/>
      <c r="AU12" s="44"/>
      <c r="AV12" s="441"/>
      <c r="AW12" s="448" t="s">
        <v>498</v>
      </c>
      <c r="AX12" s="3"/>
      <c r="AY12" s="232"/>
    </row>
    <row r="13" ht="30.0" customHeight="1">
      <c r="A13" s="441"/>
      <c r="B13" s="449">
        <f>'W1 - 12'!B167+1</f>
        <v>13</v>
      </c>
      <c r="C13" s="66" t="s">
        <v>48</v>
      </c>
      <c r="D13" s="254" t="s">
        <v>27</v>
      </c>
      <c r="E13" s="450" t="s">
        <v>499</v>
      </c>
      <c r="F13" s="441"/>
      <c r="G13" s="451" t="s">
        <v>500</v>
      </c>
      <c r="H13" s="451" t="s">
        <v>501</v>
      </c>
      <c r="I13" s="441"/>
      <c r="J13" s="452" t="s">
        <v>502</v>
      </c>
      <c r="K13" s="453" t="s">
        <v>503</v>
      </c>
      <c r="L13" s="452" t="s">
        <v>17</v>
      </c>
      <c r="M13" s="453" t="s">
        <v>18</v>
      </c>
      <c r="N13" s="453" t="s">
        <v>19</v>
      </c>
      <c r="O13" s="453" t="s">
        <v>20</v>
      </c>
      <c r="P13" s="453" t="s">
        <v>504</v>
      </c>
      <c r="Q13" s="453" t="s">
        <v>505</v>
      </c>
      <c r="R13" s="453" t="s">
        <v>506</v>
      </c>
      <c r="S13" s="454" t="s">
        <v>507</v>
      </c>
      <c r="T13" s="454" t="s">
        <v>508</v>
      </c>
      <c r="U13" s="441"/>
      <c r="V13" s="453" t="s">
        <v>485</v>
      </c>
      <c r="W13" s="452" t="s">
        <v>30</v>
      </c>
      <c r="X13" s="2"/>
      <c r="Y13" s="3"/>
      <c r="Z13" s="453" t="s">
        <v>28</v>
      </c>
      <c r="AA13" s="453" t="s">
        <v>509</v>
      </c>
      <c r="AB13" s="453" t="s">
        <v>510</v>
      </c>
      <c r="AC13" s="453" t="s">
        <v>511</v>
      </c>
      <c r="AD13" s="441"/>
      <c r="AE13" s="453" t="s">
        <v>512</v>
      </c>
      <c r="AF13" s="453" t="s">
        <v>513</v>
      </c>
      <c r="AG13" s="453" t="s">
        <v>514</v>
      </c>
      <c r="AH13" s="453" t="s">
        <v>515</v>
      </c>
      <c r="AI13" s="441"/>
      <c r="AJ13" s="453" t="s">
        <v>516</v>
      </c>
      <c r="AK13" s="453" t="s">
        <v>517</v>
      </c>
      <c r="AL13" s="453" t="s">
        <v>518</v>
      </c>
      <c r="AM13" s="441"/>
      <c r="AN13" s="453" t="s">
        <v>519</v>
      </c>
      <c r="AO13" s="452" t="s">
        <v>520</v>
      </c>
      <c r="AP13" s="453" t="s">
        <v>521</v>
      </c>
      <c r="AQ13" s="441"/>
      <c r="AR13" s="451" t="s">
        <v>522</v>
      </c>
      <c r="AS13" s="451" t="s">
        <v>522</v>
      </c>
      <c r="AT13" s="451" t="s">
        <v>523</v>
      </c>
      <c r="AU13" s="451" t="s">
        <v>524</v>
      </c>
      <c r="AV13" s="441"/>
      <c r="AW13" s="453" t="s">
        <v>525</v>
      </c>
      <c r="AX13" s="453" t="s">
        <v>526</v>
      </c>
      <c r="AY13" s="190"/>
    </row>
    <row r="14" ht="30.0" customHeight="1">
      <c r="A14" s="441"/>
      <c r="B14" s="89"/>
      <c r="C14" s="34"/>
      <c r="D14" s="6"/>
      <c r="E14" s="455" t="s">
        <v>527</v>
      </c>
      <c r="F14" s="441"/>
      <c r="G14" s="34"/>
      <c r="H14" s="34"/>
      <c r="I14" s="441"/>
      <c r="J14" s="456" t="s">
        <v>528</v>
      </c>
      <c r="K14" s="34"/>
      <c r="L14" s="456" t="s">
        <v>529</v>
      </c>
      <c r="M14" s="457" t="s">
        <v>529</v>
      </c>
      <c r="N14" s="457" t="s">
        <v>529</v>
      </c>
      <c r="O14" s="34"/>
      <c r="P14" s="457" t="s">
        <v>530</v>
      </c>
      <c r="Q14" s="458" t="s">
        <v>531</v>
      </c>
      <c r="R14" s="458" t="s">
        <v>531</v>
      </c>
      <c r="S14" s="458" t="s">
        <v>531</v>
      </c>
      <c r="T14" s="458" t="s">
        <v>532</v>
      </c>
      <c r="U14" s="441"/>
      <c r="V14" s="34"/>
      <c r="W14" s="459" t="s">
        <v>533</v>
      </c>
      <c r="X14" s="459" t="s">
        <v>534</v>
      </c>
      <c r="Y14" s="459" t="s">
        <v>535</v>
      </c>
      <c r="Z14" s="457" t="s">
        <v>536</v>
      </c>
      <c r="AA14" s="458" t="s">
        <v>531</v>
      </c>
      <c r="AB14" s="458" t="s">
        <v>531</v>
      </c>
      <c r="AC14" s="458" t="s">
        <v>531</v>
      </c>
      <c r="AD14" s="441"/>
      <c r="AE14" s="458" t="s">
        <v>531</v>
      </c>
      <c r="AF14" s="458" t="s">
        <v>531</v>
      </c>
      <c r="AG14" s="458" t="s">
        <v>531</v>
      </c>
      <c r="AH14" s="458" t="s">
        <v>531</v>
      </c>
      <c r="AI14" s="441"/>
      <c r="AJ14" s="34"/>
      <c r="AK14" s="34"/>
      <c r="AL14" s="457" t="s">
        <v>537</v>
      </c>
      <c r="AM14" s="441"/>
      <c r="AN14" s="457" t="s">
        <v>538</v>
      </c>
      <c r="AO14" s="456" t="s">
        <v>539</v>
      </c>
      <c r="AP14" s="457" t="s">
        <v>531</v>
      </c>
      <c r="AQ14" s="441"/>
      <c r="AR14" s="460" t="s">
        <v>540</v>
      </c>
      <c r="AS14" s="460" t="s">
        <v>541</v>
      </c>
      <c r="AT14" s="34"/>
      <c r="AU14" s="34"/>
      <c r="AV14" s="441"/>
      <c r="AW14" s="457" t="s">
        <v>531</v>
      </c>
      <c r="AX14" s="34"/>
      <c r="AY14" s="190"/>
    </row>
    <row r="15" ht="45.0" customHeight="1">
      <c r="A15" s="441"/>
      <c r="B15" s="89"/>
      <c r="C15" s="461">
        <f>'W1 - 12'!C175+1</f>
        <v>45800</v>
      </c>
      <c r="D15" s="462" t="str">
        <f>'W1 - 12'!D169</f>
        <v>FRI</v>
      </c>
      <c r="E15" s="463"/>
      <c r="F15" s="441"/>
      <c r="G15" s="464"/>
      <c r="H15" s="464"/>
      <c r="I15" s="441"/>
      <c r="J15" s="465"/>
      <c r="K15" s="466"/>
      <c r="L15" s="466"/>
      <c r="M15" s="466"/>
      <c r="N15" s="466"/>
      <c r="O15" s="466"/>
      <c r="P15" s="466"/>
      <c r="Q15" s="466"/>
      <c r="R15" s="466"/>
      <c r="S15" s="466"/>
      <c r="T15" s="467"/>
      <c r="U15" s="441"/>
      <c r="V15" s="466"/>
      <c r="W15" s="464"/>
      <c r="X15" s="464"/>
      <c r="Y15" s="464"/>
      <c r="Z15" s="466"/>
      <c r="AA15" s="466"/>
      <c r="AB15" s="466"/>
      <c r="AC15" s="466"/>
      <c r="AD15" s="441"/>
      <c r="AE15" s="466"/>
      <c r="AF15" s="466"/>
      <c r="AG15" s="466"/>
      <c r="AH15" s="466"/>
      <c r="AI15" s="441"/>
      <c r="AJ15" s="466"/>
      <c r="AK15" s="466"/>
      <c r="AL15" s="468"/>
      <c r="AM15" s="441"/>
      <c r="AN15" s="469"/>
      <c r="AO15" s="464"/>
      <c r="AP15" s="466"/>
      <c r="AQ15" s="441"/>
      <c r="AR15" s="464"/>
      <c r="AS15" s="464"/>
      <c r="AT15" s="464"/>
      <c r="AU15" s="464"/>
      <c r="AV15" s="441"/>
      <c r="AW15" s="466"/>
      <c r="AX15" s="470"/>
      <c r="AY15" s="190"/>
    </row>
    <row r="16" ht="45.0" customHeight="1">
      <c r="A16" s="441"/>
      <c r="B16" s="89"/>
      <c r="C16" s="471">
        <f t="shared" ref="C16:C21" si="1">C15+1</f>
        <v>45801</v>
      </c>
      <c r="D16" s="462" t="str">
        <f>'W1 - 12'!D170</f>
        <v>SAT</v>
      </c>
      <c r="E16" s="463"/>
      <c r="F16" s="441"/>
      <c r="G16" s="464"/>
      <c r="H16" s="464"/>
      <c r="I16" s="441"/>
      <c r="J16" s="465"/>
      <c r="K16" s="466"/>
      <c r="L16" s="466"/>
      <c r="M16" s="466"/>
      <c r="N16" s="466"/>
      <c r="O16" s="466"/>
      <c r="P16" s="466"/>
      <c r="Q16" s="466"/>
      <c r="R16" s="466"/>
      <c r="S16" s="466"/>
      <c r="T16" s="467"/>
      <c r="U16" s="441"/>
      <c r="V16" s="466"/>
      <c r="W16" s="464"/>
      <c r="X16" s="464"/>
      <c r="Y16" s="464"/>
      <c r="Z16" s="466"/>
      <c r="AA16" s="466"/>
      <c r="AB16" s="466"/>
      <c r="AC16" s="466"/>
      <c r="AD16" s="441"/>
      <c r="AE16" s="466"/>
      <c r="AF16" s="466"/>
      <c r="AG16" s="466"/>
      <c r="AH16" s="466"/>
      <c r="AI16" s="441"/>
      <c r="AJ16" s="466"/>
      <c r="AK16" s="466"/>
      <c r="AL16" s="468"/>
      <c r="AM16" s="441"/>
      <c r="AN16" s="464"/>
      <c r="AO16" s="464"/>
      <c r="AP16" s="466"/>
      <c r="AQ16" s="441"/>
      <c r="AR16" s="464"/>
      <c r="AS16" s="464"/>
      <c r="AT16" s="464"/>
      <c r="AU16" s="464"/>
      <c r="AV16" s="441"/>
      <c r="AW16" s="466"/>
      <c r="AX16" s="470"/>
      <c r="AY16" s="190"/>
    </row>
    <row r="17" ht="45.0" customHeight="1">
      <c r="A17" s="441"/>
      <c r="B17" s="89"/>
      <c r="C17" s="471">
        <f t="shared" si="1"/>
        <v>45802</v>
      </c>
      <c r="D17" s="462" t="str">
        <f>'W1 - 12'!D171</f>
        <v>SUN</v>
      </c>
      <c r="E17" s="463"/>
      <c r="F17" s="441"/>
      <c r="G17" s="464"/>
      <c r="H17" s="464"/>
      <c r="I17" s="441"/>
      <c r="J17" s="465"/>
      <c r="K17" s="466"/>
      <c r="L17" s="466"/>
      <c r="M17" s="466"/>
      <c r="N17" s="466"/>
      <c r="O17" s="466"/>
      <c r="P17" s="466"/>
      <c r="Q17" s="466"/>
      <c r="R17" s="466"/>
      <c r="S17" s="466"/>
      <c r="T17" s="467"/>
      <c r="U17" s="441"/>
      <c r="V17" s="466"/>
      <c r="W17" s="464"/>
      <c r="X17" s="464"/>
      <c r="Y17" s="464"/>
      <c r="Z17" s="466"/>
      <c r="AA17" s="466"/>
      <c r="AB17" s="466"/>
      <c r="AC17" s="466"/>
      <c r="AD17" s="441"/>
      <c r="AE17" s="466"/>
      <c r="AF17" s="466"/>
      <c r="AG17" s="466"/>
      <c r="AH17" s="466"/>
      <c r="AI17" s="441"/>
      <c r="AJ17" s="466"/>
      <c r="AK17" s="466"/>
      <c r="AL17" s="468"/>
      <c r="AM17" s="441"/>
      <c r="AN17" s="464"/>
      <c r="AO17" s="464"/>
      <c r="AP17" s="466"/>
      <c r="AQ17" s="441"/>
      <c r="AR17" s="464"/>
      <c r="AS17" s="464"/>
      <c r="AT17" s="464"/>
      <c r="AU17" s="464"/>
      <c r="AV17" s="441"/>
      <c r="AW17" s="466"/>
      <c r="AX17" s="470"/>
      <c r="AY17" s="190"/>
    </row>
    <row r="18" ht="45.0" customHeight="1">
      <c r="A18" s="441"/>
      <c r="B18" s="89"/>
      <c r="C18" s="471">
        <f t="shared" si="1"/>
        <v>45803</v>
      </c>
      <c r="D18" s="462" t="str">
        <f>'W1 - 12'!D172</f>
        <v>MON</v>
      </c>
      <c r="E18" s="463"/>
      <c r="F18" s="441"/>
      <c r="G18" s="464"/>
      <c r="H18" s="464"/>
      <c r="I18" s="441"/>
      <c r="J18" s="465"/>
      <c r="K18" s="466"/>
      <c r="L18" s="466"/>
      <c r="M18" s="466"/>
      <c r="N18" s="466"/>
      <c r="O18" s="466"/>
      <c r="P18" s="466"/>
      <c r="Q18" s="466"/>
      <c r="R18" s="466"/>
      <c r="S18" s="466"/>
      <c r="T18" s="467"/>
      <c r="U18" s="441"/>
      <c r="V18" s="466"/>
      <c r="W18" s="464"/>
      <c r="X18" s="464"/>
      <c r="Y18" s="464"/>
      <c r="Z18" s="466"/>
      <c r="AA18" s="466"/>
      <c r="AB18" s="466"/>
      <c r="AC18" s="466"/>
      <c r="AD18" s="441"/>
      <c r="AE18" s="466"/>
      <c r="AF18" s="466"/>
      <c r="AG18" s="466"/>
      <c r="AH18" s="466"/>
      <c r="AI18" s="441"/>
      <c r="AJ18" s="466"/>
      <c r="AK18" s="466"/>
      <c r="AL18" s="468"/>
      <c r="AM18" s="441"/>
      <c r="AN18" s="464"/>
      <c r="AO18" s="464"/>
      <c r="AP18" s="466"/>
      <c r="AQ18" s="441"/>
      <c r="AR18" s="464"/>
      <c r="AS18" s="464"/>
      <c r="AT18" s="464"/>
      <c r="AU18" s="464"/>
      <c r="AV18" s="441"/>
      <c r="AW18" s="466"/>
      <c r="AX18" s="472"/>
      <c r="AY18" s="190"/>
    </row>
    <row r="19" ht="45.0" customHeight="1">
      <c r="A19" s="441"/>
      <c r="B19" s="89"/>
      <c r="C19" s="471">
        <f t="shared" si="1"/>
        <v>45804</v>
      </c>
      <c r="D19" s="462" t="str">
        <f>'W1 - 12'!D173</f>
        <v>TUE</v>
      </c>
      <c r="E19" s="463"/>
      <c r="F19" s="441"/>
      <c r="G19" s="464"/>
      <c r="H19" s="464"/>
      <c r="I19" s="441"/>
      <c r="J19" s="465"/>
      <c r="K19" s="466"/>
      <c r="L19" s="466"/>
      <c r="M19" s="466"/>
      <c r="N19" s="466"/>
      <c r="O19" s="466"/>
      <c r="P19" s="466"/>
      <c r="Q19" s="466"/>
      <c r="R19" s="466"/>
      <c r="S19" s="466"/>
      <c r="T19" s="467"/>
      <c r="U19" s="441"/>
      <c r="V19" s="466"/>
      <c r="W19" s="464"/>
      <c r="X19" s="464"/>
      <c r="Y19" s="464"/>
      <c r="Z19" s="466"/>
      <c r="AA19" s="466"/>
      <c r="AB19" s="466"/>
      <c r="AC19" s="466"/>
      <c r="AD19" s="441"/>
      <c r="AE19" s="466"/>
      <c r="AF19" s="466"/>
      <c r="AG19" s="466"/>
      <c r="AH19" s="466"/>
      <c r="AI19" s="441"/>
      <c r="AJ19" s="466"/>
      <c r="AK19" s="466"/>
      <c r="AL19" s="468"/>
      <c r="AM19" s="441"/>
      <c r="AN19" s="464"/>
      <c r="AO19" s="464"/>
      <c r="AP19" s="466"/>
      <c r="AQ19" s="441"/>
      <c r="AR19" s="464"/>
      <c r="AS19" s="464"/>
      <c r="AT19" s="464"/>
      <c r="AU19" s="464"/>
      <c r="AV19" s="441"/>
      <c r="AW19" s="466"/>
      <c r="AX19" s="472"/>
      <c r="AY19" s="190"/>
    </row>
    <row r="20" ht="45.0" customHeight="1">
      <c r="A20" s="441"/>
      <c r="B20" s="89"/>
      <c r="C20" s="471">
        <f t="shared" si="1"/>
        <v>45805</v>
      </c>
      <c r="D20" s="462" t="str">
        <f>'W1 - 12'!D174</f>
        <v>WED</v>
      </c>
      <c r="E20" s="463"/>
      <c r="F20" s="441"/>
      <c r="G20" s="464"/>
      <c r="H20" s="464"/>
      <c r="I20" s="441"/>
      <c r="J20" s="465"/>
      <c r="K20" s="466"/>
      <c r="L20" s="466"/>
      <c r="M20" s="466"/>
      <c r="N20" s="466"/>
      <c r="O20" s="466"/>
      <c r="P20" s="466"/>
      <c r="Q20" s="466"/>
      <c r="R20" s="466"/>
      <c r="S20" s="466"/>
      <c r="T20" s="467"/>
      <c r="U20" s="441"/>
      <c r="V20" s="466"/>
      <c r="W20" s="464"/>
      <c r="X20" s="464"/>
      <c r="Y20" s="464"/>
      <c r="Z20" s="466"/>
      <c r="AA20" s="466"/>
      <c r="AB20" s="466"/>
      <c r="AC20" s="466"/>
      <c r="AD20" s="441"/>
      <c r="AE20" s="466"/>
      <c r="AF20" s="466"/>
      <c r="AG20" s="466"/>
      <c r="AH20" s="466"/>
      <c r="AI20" s="441"/>
      <c r="AJ20" s="466"/>
      <c r="AK20" s="466"/>
      <c r="AL20" s="468"/>
      <c r="AM20" s="441"/>
      <c r="AN20" s="464"/>
      <c r="AO20" s="464"/>
      <c r="AP20" s="466"/>
      <c r="AQ20" s="441"/>
      <c r="AR20" s="464"/>
      <c r="AS20" s="464"/>
      <c r="AT20" s="464"/>
      <c r="AU20" s="464"/>
      <c r="AV20" s="441"/>
      <c r="AW20" s="466"/>
      <c r="AX20" s="472"/>
      <c r="AY20" s="190"/>
    </row>
    <row r="21" ht="45.0" customHeight="1">
      <c r="A21" s="441"/>
      <c r="B21" s="89"/>
      <c r="C21" s="471">
        <f t="shared" si="1"/>
        <v>45806</v>
      </c>
      <c r="D21" s="462" t="str">
        <f>'W1 - 12'!D175</f>
        <v>THU</v>
      </c>
      <c r="E21" s="463"/>
      <c r="F21" s="441"/>
      <c r="G21" s="464"/>
      <c r="H21" s="464"/>
      <c r="I21" s="441"/>
      <c r="J21" s="465"/>
      <c r="K21" s="466"/>
      <c r="L21" s="466"/>
      <c r="M21" s="466"/>
      <c r="N21" s="466"/>
      <c r="O21" s="466"/>
      <c r="P21" s="466"/>
      <c r="Q21" s="466"/>
      <c r="R21" s="466"/>
      <c r="S21" s="466"/>
      <c r="T21" s="467"/>
      <c r="U21" s="441"/>
      <c r="V21" s="466"/>
      <c r="W21" s="464"/>
      <c r="X21" s="464"/>
      <c r="Y21" s="464"/>
      <c r="Z21" s="466"/>
      <c r="AA21" s="466"/>
      <c r="AB21" s="466"/>
      <c r="AC21" s="466"/>
      <c r="AD21" s="441"/>
      <c r="AE21" s="466"/>
      <c r="AF21" s="466"/>
      <c r="AG21" s="466"/>
      <c r="AH21" s="466"/>
      <c r="AI21" s="441"/>
      <c r="AJ21" s="466"/>
      <c r="AK21" s="466"/>
      <c r="AL21" s="468"/>
      <c r="AM21" s="441"/>
      <c r="AN21" s="464"/>
      <c r="AO21" s="464"/>
      <c r="AP21" s="466"/>
      <c r="AQ21" s="441"/>
      <c r="AR21" s="464"/>
      <c r="AS21" s="464"/>
      <c r="AT21" s="464"/>
      <c r="AU21" s="464"/>
      <c r="AV21" s="441"/>
      <c r="AW21" s="466"/>
      <c r="AX21" s="470"/>
      <c r="AY21" s="190"/>
    </row>
    <row r="22" ht="45.0" customHeight="1">
      <c r="A22" s="441"/>
      <c r="B22" s="34"/>
      <c r="C22" s="473" t="s">
        <v>542</v>
      </c>
      <c r="D22" s="44"/>
      <c r="E22" s="474" t="str">
        <f>iferror(AVERAGE(E15:E21))</f>
        <v/>
      </c>
      <c r="F22" s="441"/>
      <c r="G22" s="475"/>
      <c r="H22" s="475"/>
      <c r="I22" s="441"/>
      <c r="J22" s="475" t="str">
        <f>iferror(AVERAGE(J15:J21))</f>
        <v/>
      </c>
      <c r="K22" s="476"/>
      <c r="L22" s="476" t="str">
        <f t="shared" ref="L22:N22" si="2">iferror(AVERAGE(L15:L21))</f>
        <v/>
      </c>
      <c r="M22" s="476" t="str">
        <f t="shared" si="2"/>
        <v/>
      </c>
      <c r="N22" s="476" t="str">
        <f t="shared" si="2"/>
        <v/>
      </c>
      <c r="O22" s="476">
        <f>iferror(SUM(O15:O21))</f>
        <v>0</v>
      </c>
      <c r="P22" s="476" t="str">
        <f t="shared" ref="P22:S22" si="3">iferror(AVERAGE(P15:P21))</f>
        <v/>
      </c>
      <c r="Q22" s="476" t="str">
        <f t="shared" si="3"/>
        <v/>
      </c>
      <c r="R22" s="476" t="str">
        <f t="shared" si="3"/>
        <v/>
      </c>
      <c r="S22" s="476" t="str">
        <f t="shared" si="3"/>
        <v/>
      </c>
      <c r="T22" s="477"/>
      <c r="U22" s="441"/>
      <c r="V22" s="476" t="str">
        <f>iferror(AVERAGE(V15:V21))</f>
        <v/>
      </c>
      <c r="W22" s="476"/>
      <c r="X22" s="476">
        <f>SUM(X15:X21)</f>
        <v>0</v>
      </c>
      <c r="Y22" s="476" t="str">
        <f>IFERROR(AVERAGE(Y15:Y21))</f>
        <v/>
      </c>
      <c r="Z22" s="476"/>
      <c r="AA22" s="476" t="str">
        <f t="shared" ref="AA22:AC22" si="4">iferror(AVERAGE(AA15:AA21))</f>
        <v/>
      </c>
      <c r="AB22" s="476" t="str">
        <f t="shared" si="4"/>
        <v/>
      </c>
      <c r="AC22" s="476" t="str">
        <f t="shared" si="4"/>
        <v/>
      </c>
      <c r="AD22" s="441"/>
      <c r="AE22" s="476" t="str">
        <f t="shared" ref="AE22:AF22" si="5">iferror(AVERAGE(AE15:AE21))</f>
        <v/>
      </c>
      <c r="AF22" s="476" t="str">
        <f t="shared" si="5"/>
        <v/>
      </c>
      <c r="AG22" s="476"/>
      <c r="AH22" s="476" t="str">
        <f>iferror(AVERAGE(AH15:AH21))</f>
        <v/>
      </c>
      <c r="AI22" s="441"/>
      <c r="AJ22" s="476" t="str">
        <f>iferror(average(AJ15:AJ21))</f>
        <v/>
      </c>
      <c r="AK22" s="476"/>
      <c r="AL22" s="476"/>
      <c r="AM22" s="441"/>
      <c r="AN22" s="464"/>
      <c r="AO22" s="464" t="str">
        <f>iferror(average(AO15:AO21))</f>
        <v/>
      </c>
      <c r="AP22" s="476" t="str">
        <f>iferror(AVERAGE(AP15:AP21))</f>
        <v/>
      </c>
      <c r="AQ22" s="441"/>
      <c r="AR22" s="464" t="str">
        <f t="shared" ref="AR22:AU22" si="6">iferror(average(AR15:AR21))</f>
        <v/>
      </c>
      <c r="AS22" s="464" t="str">
        <f t="shared" si="6"/>
        <v/>
      </c>
      <c r="AT22" s="464" t="str">
        <f t="shared" si="6"/>
        <v/>
      </c>
      <c r="AU22" s="464" t="str">
        <f t="shared" si="6"/>
        <v/>
      </c>
      <c r="AV22" s="441"/>
      <c r="AW22" s="476" t="str">
        <f>iferror(AVERAGE(AW15:AW21))</f>
        <v/>
      </c>
      <c r="AX22" s="472"/>
      <c r="AY22" s="190"/>
    </row>
    <row r="23" ht="15.0" customHeight="1">
      <c r="A23" s="441"/>
      <c r="B23" s="441"/>
      <c r="C23" s="441"/>
      <c r="D23" s="441"/>
      <c r="E23" s="441"/>
      <c r="F23" s="441"/>
      <c r="G23" s="441"/>
      <c r="H23" s="441"/>
      <c r="I23" s="441"/>
      <c r="J23" s="441"/>
      <c r="K23" s="441"/>
      <c r="L23" s="441"/>
      <c r="M23" s="441"/>
      <c r="N23" s="441"/>
      <c r="O23" s="441"/>
      <c r="P23" s="441"/>
      <c r="Q23" s="441"/>
      <c r="R23" s="441"/>
      <c r="S23" s="439"/>
      <c r="T23" s="439"/>
      <c r="U23" s="441"/>
      <c r="V23" s="441"/>
      <c r="W23" s="441"/>
      <c r="X23" s="441"/>
      <c r="Y23" s="441"/>
      <c r="Z23" s="429"/>
      <c r="AA23" s="429"/>
      <c r="AB23" s="429"/>
      <c r="AC23" s="429"/>
      <c r="AD23" s="429"/>
      <c r="AE23" s="429"/>
      <c r="AF23" s="429"/>
      <c r="AG23" s="429"/>
      <c r="AH23" s="429"/>
      <c r="AI23" s="429"/>
      <c r="AJ23" s="429"/>
      <c r="AK23" s="429"/>
      <c r="AL23" s="429"/>
      <c r="AM23" s="429"/>
      <c r="AN23" s="429"/>
      <c r="AO23" s="429"/>
      <c r="AP23" s="429"/>
      <c r="AQ23" s="429"/>
      <c r="AR23" s="429"/>
      <c r="AS23" s="429"/>
      <c r="AT23" s="429"/>
      <c r="AU23" s="429"/>
      <c r="AV23" s="429"/>
      <c r="AW23" s="429"/>
      <c r="AX23" s="429"/>
      <c r="AY23" s="441"/>
    </row>
    <row r="24" ht="22.5" customHeight="1">
      <c r="A24" s="232"/>
      <c r="B24" s="252" t="s">
        <v>488</v>
      </c>
      <c r="C24" s="68"/>
      <c r="D24" s="478">
        <f>D10+7</f>
        <v>45814</v>
      </c>
      <c r="E24" s="68"/>
      <c r="F24" s="373"/>
      <c r="G24" s="373"/>
      <c r="H24" s="373"/>
      <c r="I24" s="373"/>
      <c r="J24" s="373"/>
      <c r="K24" s="373"/>
      <c r="L24" s="373"/>
      <c r="M24" s="373"/>
      <c r="N24" s="373"/>
      <c r="O24" s="373"/>
      <c r="P24" s="373"/>
      <c r="Q24" s="373"/>
      <c r="R24" s="68"/>
      <c r="S24" s="68"/>
      <c r="T24" s="68"/>
      <c r="U24" s="68"/>
      <c r="V24" s="373"/>
      <c r="W24" s="68"/>
      <c r="X24" s="68"/>
      <c r="Y24" s="373"/>
      <c r="Z24" s="373"/>
      <c r="AA24" s="373"/>
      <c r="AB24" s="373"/>
      <c r="AC24" s="373"/>
      <c r="AD24" s="373"/>
      <c r="AE24" s="373"/>
      <c r="AF24" s="373"/>
      <c r="AG24" s="373"/>
      <c r="AH24" s="373"/>
      <c r="AI24" s="373"/>
      <c r="AJ24" s="373"/>
      <c r="AK24" s="373"/>
      <c r="AL24" s="373"/>
      <c r="AM24" s="373"/>
      <c r="AN24" s="373"/>
      <c r="AO24" s="373"/>
      <c r="AP24" s="373"/>
      <c r="AQ24" s="373"/>
      <c r="AR24" s="373"/>
      <c r="AS24" s="373"/>
      <c r="AT24" s="373"/>
      <c r="AU24" s="373"/>
      <c r="AV24" s="373"/>
      <c r="AW24" s="373"/>
      <c r="AX24" s="479"/>
      <c r="AY24" s="232"/>
    </row>
    <row r="25" ht="15.0" customHeight="1">
      <c r="A25" s="441"/>
      <c r="B25" s="441"/>
      <c r="C25" s="441"/>
      <c r="D25" s="441"/>
      <c r="E25" s="441"/>
      <c r="F25" s="441"/>
      <c r="G25" s="441"/>
      <c r="H25" s="441"/>
      <c r="I25" s="441"/>
      <c r="J25" s="441"/>
      <c r="K25" s="441"/>
      <c r="L25" s="441"/>
      <c r="M25" s="441"/>
      <c r="N25" s="441"/>
      <c r="O25" s="441"/>
      <c r="P25" s="441"/>
      <c r="Q25" s="441"/>
      <c r="R25" s="441"/>
      <c r="S25" s="439"/>
      <c r="T25" s="439"/>
      <c r="U25" s="441"/>
      <c r="V25" s="441"/>
      <c r="W25" s="441"/>
      <c r="X25" s="441"/>
      <c r="Y25" s="441"/>
      <c r="Z25" s="429"/>
      <c r="AA25" s="429"/>
      <c r="AB25" s="429"/>
      <c r="AC25" s="429"/>
      <c r="AD25" s="441"/>
      <c r="AE25" s="429"/>
      <c r="AF25" s="429"/>
      <c r="AG25" s="429"/>
      <c r="AH25" s="429"/>
      <c r="AI25" s="441"/>
      <c r="AJ25" s="429"/>
      <c r="AK25" s="429"/>
      <c r="AL25" s="429"/>
      <c r="AM25" s="441"/>
      <c r="AN25" s="429"/>
      <c r="AO25" s="429"/>
      <c r="AP25" s="429"/>
      <c r="AQ25" s="441"/>
      <c r="AR25" s="429"/>
      <c r="AS25" s="429"/>
      <c r="AT25" s="429"/>
      <c r="AU25" s="429"/>
      <c r="AV25" s="441"/>
      <c r="AW25" s="429"/>
      <c r="AX25" s="429"/>
      <c r="AY25" s="441"/>
    </row>
    <row r="26" ht="27.0" customHeight="1">
      <c r="A26" s="232"/>
      <c r="B26" s="447" t="s">
        <v>489</v>
      </c>
      <c r="C26" s="252" t="s">
        <v>490</v>
      </c>
      <c r="D26" s="44"/>
      <c r="E26" s="447" t="s">
        <v>491</v>
      </c>
      <c r="F26" s="441"/>
      <c r="G26" s="252" t="s">
        <v>492</v>
      </c>
      <c r="H26" s="44"/>
      <c r="I26" s="441"/>
      <c r="J26" s="252" t="s">
        <v>29</v>
      </c>
      <c r="K26" s="68"/>
      <c r="L26" s="68"/>
      <c r="M26" s="68"/>
      <c r="N26" s="68"/>
      <c r="O26" s="68"/>
      <c r="P26" s="68"/>
      <c r="Q26" s="68"/>
      <c r="R26" s="68"/>
      <c r="S26" s="68"/>
      <c r="T26" s="44"/>
      <c r="U26" s="441"/>
      <c r="V26" s="252" t="s">
        <v>493</v>
      </c>
      <c r="W26" s="68"/>
      <c r="X26" s="68"/>
      <c r="Y26" s="68"/>
      <c r="Z26" s="68"/>
      <c r="AA26" s="68"/>
      <c r="AB26" s="68"/>
      <c r="AC26" s="44"/>
      <c r="AD26" s="441"/>
      <c r="AE26" s="252" t="s">
        <v>494</v>
      </c>
      <c r="AF26" s="68"/>
      <c r="AG26" s="68"/>
      <c r="AH26" s="44"/>
      <c r="AI26" s="441"/>
      <c r="AJ26" s="252" t="s">
        <v>495</v>
      </c>
      <c r="AK26" s="68"/>
      <c r="AL26" s="44"/>
      <c r="AM26" s="441"/>
      <c r="AN26" s="252" t="s">
        <v>496</v>
      </c>
      <c r="AO26" s="68"/>
      <c r="AP26" s="44"/>
      <c r="AQ26" s="441"/>
      <c r="AR26" s="252" t="s">
        <v>497</v>
      </c>
      <c r="AS26" s="68"/>
      <c r="AT26" s="68"/>
      <c r="AU26" s="44"/>
      <c r="AV26" s="441"/>
      <c r="AW26" s="448" t="s">
        <v>498</v>
      </c>
      <c r="AX26" s="3"/>
      <c r="AY26" s="232"/>
    </row>
    <row r="27" ht="30.0" customHeight="1">
      <c r="A27" s="190"/>
      <c r="B27" s="480">
        <f>B13+1</f>
        <v>14</v>
      </c>
      <c r="C27" s="66" t="s">
        <v>48</v>
      </c>
      <c r="D27" s="254" t="s">
        <v>27</v>
      </c>
      <c r="E27" s="450" t="s">
        <v>499</v>
      </c>
      <c r="F27" s="441"/>
      <c r="G27" s="451" t="s">
        <v>500</v>
      </c>
      <c r="H27" s="451" t="s">
        <v>501</v>
      </c>
      <c r="I27" s="441"/>
      <c r="J27" s="452" t="s">
        <v>502</v>
      </c>
      <c r="K27" s="453" t="s">
        <v>503</v>
      </c>
      <c r="L27" s="452" t="s">
        <v>17</v>
      </c>
      <c r="M27" s="453" t="s">
        <v>18</v>
      </c>
      <c r="N27" s="453" t="s">
        <v>19</v>
      </c>
      <c r="O27" s="453" t="s">
        <v>20</v>
      </c>
      <c r="P27" s="453" t="s">
        <v>504</v>
      </c>
      <c r="Q27" s="453" t="s">
        <v>505</v>
      </c>
      <c r="R27" s="453" t="s">
        <v>506</v>
      </c>
      <c r="S27" s="454" t="s">
        <v>507</v>
      </c>
      <c r="T27" s="454" t="s">
        <v>508</v>
      </c>
      <c r="U27" s="441"/>
      <c r="V27" s="453" t="s">
        <v>485</v>
      </c>
      <c r="W27" s="452" t="s">
        <v>30</v>
      </c>
      <c r="X27" s="2"/>
      <c r="Y27" s="3"/>
      <c r="Z27" s="453" t="s">
        <v>28</v>
      </c>
      <c r="AA27" s="453" t="s">
        <v>509</v>
      </c>
      <c r="AB27" s="453" t="s">
        <v>510</v>
      </c>
      <c r="AC27" s="453" t="s">
        <v>511</v>
      </c>
      <c r="AD27" s="441"/>
      <c r="AE27" s="453" t="s">
        <v>512</v>
      </c>
      <c r="AF27" s="453" t="s">
        <v>513</v>
      </c>
      <c r="AG27" s="453" t="s">
        <v>514</v>
      </c>
      <c r="AH27" s="453" t="s">
        <v>515</v>
      </c>
      <c r="AI27" s="441"/>
      <c r="AJ27" s="453" t="s">
        <v>516</v>
      </c>
      <c r="AK27" s="453" t="s">
        <v>517</v>
      </c>
      <c r="AL27" s="453" t="s">
        <v>518</v>
      </c>
      <c r="AM27" s="441"/>
      <c r="AN27" s="453" t="s">
        <v>519</v>
      </c>
      <c r="AO27" s="452" t="s">
        <v>520</v>
      </c>
      <c r="AP27" s="453" t="s">
        <v>521</v>
      </c>
      <c r="AQ27" s="441"/>
      <c r="AR27" s="451" t="s">
        <v>522</v>
      </c>
      <c r="AS27" s="451" t="s">
        <v>522</v>
      </c>
      <c r="AT27" s="451" t="s">
        <v>523</v>
      </c>
      <c r="AU27" s="451" t="s">
        <v>524</v>
      </c>
      <c r="AV27" s="441"/>
      <c r="AW27" s="453" t="s">
        <v>525</v>
      </c>
      <c r="AX27" s="453" t="s">
        <v>526</v>
      </c>
      <c r="AY27" s="190"/>
    </row>
    <row r="28" ht="30.0" customHeight="1">
      <c r="A28" s="190"/>
      <c r="B28" s="89"/>
      <c r="C28" s="34"/>
      <c r="D28" s="6"/>
      <c r="E28" s="455" t="s">
        <v>527</v>
      </c>
      <c r="F28" s="441"/>
      <c r="G28" s="34"/>
      <c r="H28" s="34"/>
      <c r="I28" s="441"/>
      <c r="J28" s="456" t="s">
        <v>528</v>
      </c>
      <c r="K28" s="34"/>
      <c r="L28" s="456" t="s">
        <v>529</v>
      </c>
      <c r="M28" s="457" t="s">
        <v>529</v>
      </c>
      <c r="N28" s="457" t="s">
        <v>529</v>
      </c>
      <c r="O28" s="34"/>
      <c r="P28" s="457" t="s">
        <v>530</v>
      </c>
      <c r="Q28" s="458" t="s">
        <v>531</v>
      </c>
      <c r="R28" s="458" t="s">
        <v>531</v>
      </c>
      <c r="S28" s="458" t="s">
        <v>531</v>
      </c>
      <c r="T28" s="458" t="s">
        <v>532</v>
      </c>
      <c r="U28" s="441"/>
      <c r="V28" s="34"/>
      <c r="W28" s="459" t="s">
        <v>533</v>
      </c>
      <c r="X28" s="459" t="s">
        <v>534</v>
      </c>
      <c r="Y28" s="459" t="s">
        <v>535</v>
      </c>
      <c r="Z28" s="457" t="s">
        <v>536</v>
      </c>
      <c r="AA28" s="458" t="s">
        <v>531</v>
      </c>
      <c r="AB28" s="458" t="s">
        <v>531</v>
      </c>
      <c r="AC28" s="458" t="s">
        <v>531</v>
      </c>
      <c r="AD28" s="441"/>
      <c r="AE28" s="458" t="s">
        <v>531</v>
      </c>
      <c r="AF28" s="458" t="s">
        <v>531</v>
      </c>
      <c r="AG28" s="458" t="s">
        <v>531</v>
      </c>
      <c r="AH28" s="458" t="s">
        <v>531</v>
      </c>
      <c r="AI28" s="441"/>
      <c r="AJ28" s="34"/>
      <c r="AK28" s="34"/>
      <c r="AL28" s="457" t="s">
        <v>537</v>
      </c>
      <c r="AM28" s="441"/>
      <c r="AN28" s="457" t="s">
        <v>538</v>
      </c>
      <c r="AO28" s="456" t="s">
        <v>539</v>
      </c>
      <c r="AP28" s="457" t="s">
        <v>531</v>
      </c>
      <c r="AQ28" s="441"/>
      <c r="AR28" s="460" t="s">
        <v>540</v>
      </c>
      <c r="AS28" s="460" t="s">
        <v>541</v>
      </c>
      <c r="AT28" s="34"/>
      <c r="AU28" s="34"/>
      <c r="AV28" s="441"/>
      <c r="AW28" s="457" t="s">
        <v>531</v>
      </c>
      <c r="AX28" s="34"/>
      <c r="AY28" s="190"/>
    </row>
    <row r="29" ht="45.0" customHeight="1">
      <c r="A29" s="190"/>
      <c r="B29" s="89"/>
      <c r="C29" s="481">
        <f>C21+1</f>
        <v>45807</v>
      </c>
      <c r="D29" s="464" t="str">
        <f t="shared" ref="D29:D35" si="7">D15</f>
        <v>FRI</v>
      </c>
      <c r="E29" s="463"/>
      <c r="F29" s="441"/>
      <c r="G29" s="464"/>
      <c r="H29" s="464"/>
      <c r="I29" s="441"/>
      <c r="J29" s="465"/>
      <c r="K29" s="466"/>
      <c r="L29" s="466"/>
      <c r="M29" s="466"/>
      <c r="N29" s="466"/>
      <c r="O29" s="466"/>
      <c r="P29" s="466"/>
      <c r="Q29" s="466"/>
      <c r="R29" s="466"/>
      <c r="S29" s="466"/>
      <c r="T29" s="467"/>
      <c r="U29" s="441"/>
      <c r="V29" s="466"/>
      <c r="W29" s="464"/>
      <c r="X29" s="464"/>
      <c r="Y29" s="464"/>
      <c r="Z29" s="466"/>
      <c r="AA29" s="466"/>
      <c r="AB29" s="466"/>
      <c r="AC29" s="466"/>
      <c r="AD29" s="441"/>
      <c r="AE29" s="466"/>
      <c r="AF29" s="466"/>
      <c r="AG29" s="466"/>
      <c r="AH29" s="466"/>
      <c r="AI29" s="441"/>
      <c r="AJ29" s="466"/>
      <c r="AK29" s="466"/>
      <c r="AL29" s="468"/>
      <c r="AM29" s="441"/>
      <c r="AN29" s="469"/>
      <c r="AO29" s="464"/>
      <c r="AP29" s="466"/>
      <c r="AQ29" s="441"/>
      <c r="AR29" s="464"/>
      <c r="AS29" s="464"/>
      <c r="AT29" s="464"/>
      <c r="AU29" s="464"/>
      <c r="AV29" s="441"/>
      <c r="AW29" s="466"/>
      <c r="AX29" s="470"/>
      <c r="AY29" s="190"/>
    </row>
    <row r="30" ht="45.0" customHeight="1">
      <c r="A30" s="190"/>
      <c r="B30" s="89"/>
      <c r="C30" s="482">
        <f t="shared" ref="C30:C35" si="8">C29+1</f>
        <v>45808</v>
      </c>
      <c r="D30" s="464" t="str">
        <f t="shared" si="7"/>
        <v>SAT</v>
      </c>
      <c r="E30" s="463"/>
      <c r="F30" s="441"/>
      <c r="G30" s="464"/>
      <c r="H30" s="464"/>
      <c r="I30" s="441"/>
      <c r="J30" s="465"/>
      <c r="K30" s="466"/>
      <c r="L30" s="466"/>
      <c r="M30" s="466"/>
      <c r="N30" s="466"/>
      <c r="O30" s="466"/>
      <c r="P30" s="466"/>
      <c r="Q30" s="466"/>
      <c r="R30" s="466"/>
      <c r="S30" s="466"/>
      <c r="T30" s="467"/>
      <c r="U30" s="441"/>
      <c r="V30" s="466"/>
      <c r="W30" s="464"/>
      <c r="X30" s="464"/>
      <c r="Y30" s="464"/>
      <c r="Z30" s="466"/>
      <c r="AA30" s="466"/>
      <c r="AB30" s="466"/>
      <c r="AC30" s="466"/>
      <c r="AD30" s="441"/>
      <c r="AE30" s="466"/>
      <c r="AF30" s="466"/>
      <c r="AG30" s="466"/>
      <c r="AH30" s="466"/>
      <c r="AI30" s="441"/>
      <c r="AJ30" s="466"/>
      <c r="AK30" s="466"/>
      <c r="AL30" s="468"/>
      <c r="AM30" s="441"/>
      <c r="AN30" s="464"/>
      <c r="AO30" s="464"/>
      <c r="AP30" s="466"/>
      <c r="AQ30" s="441"/>
      <c r="AR30" s="464"/>
      <c r="AS30" s="464"/>
      <c r="AT30" s="464"/>
      <c r="AU30" s="464"/>
      <c r="AV30" s="441"/>
      <c r="AW30" s="466"/>
      <c r="AX30" s="470"/>
      <c r="AY30" s="190"/>
    </row>
    <row r="31" ht="45.0" customHeight="1">
      <c r="A31" s="190"/>
      <c r="B31" s="89"/>
      <c r="C31" s="482">
        <f t="shared" si="8"/>
        <v>45809</v>
      </c>
      <c r="D31" s="464" t="str">
        <f t="shared" si="7"/>
        <v>SUN</v>
      </c>
      <c r="E31" s="463"/>
      <c r="F31" s="441"/>
      <c r="G31" s="464"/>
      <c r="H31" s="464"/>
      <c r="I31" s="441"/>
      <c r="J31" s="465"/>
      <c r="K31" s="466"/>
      <c r="L31" s="466"/>
      <c r="M31" s="466"/>
      <c r="N31" s="466"/>
      <c r="O31" s="466"/>
      <c r="P31" s="466"/>
      <c r="Q31" s="466"/>
      <c r="R31" s="466"/>
      <c r="S31" s="466"/>
      <c r="T31" s="467"/>
      <c r="U31" s="441"/>
      <c r="V31" s="466"/>
      <c r="W31" s="464"/>
      <c r="X31" s="464"/>
      <c r="Y31" s="464"/>
      <c r="Z31" s="466"/>
      <c r="AA31" s="466"/>
      <c r="AB31" s="466"/>
      <c r="AC31" s="466"/>
      <c r="AD31" s="441"/>
      <c r="AE31" s="466"/>
      <c r="AF31" s="466"/>
      <c r="AG31" s="466"/>
      <c r="AH31" s="466"/>
      <c r="AI31" s="441"/>
      <c r="AJ31" s="466"/>
      <c r="AK31" s="466"/>
      <c r="AL31" s="468"/>
      <c r="AM31" s="441"/>
      <c r="AN31" s="464"/>
      <c r="AO31" s="464"/>
      <c r="AP31" s="466"/>
      <c r="AQ31" s="441"/>
      <c r="AR31" s="464"/>
      <c r="AS31" s="464"/>
      <c r="AT31" s="464"/>
      <c r="AU31" s="464"/>
      <c r="AV31" s="441"/>
      <c r="AW31" s="466"/>
      <c r="AX31" s="470"/>
      <c r="AY31" s="190"/>
    </row>
    <row r="32" ht="45.0" customHeight="1">
      <c r="A32" s="190"/>
      <c r="B32" s="89"/>
      <c r="C32" s="482">
        <f t="shared" si="8"/>
        <v>45810</v>
      </c>
      <c r="D32" s="464" t="str">
        <f t="shared" si="7"/>
        <v>MON</v>
      </c>
      <c r="E32" s="463"/>
      <c r="F32" s="441"/>
      <c r="G32" s="464"/>
      <c r="H32" s="464"/>
      <c r="I32" s="441"/>
      <c r="J32" s="465"/>
      <c r="K32" s="466"/>
      <c r="L32" s="466"/>
      <c r="M32" s="466"/>
      <c r="N32" s="466"/>
      <c r="O32" s="466"/>
      <c r="P32" s="466"/>
      <c r="Q32" s="466"/>
      <c r="R32" s="466"/>
      <c r="S32" s="466"/>
      <c r="T32" s="467"/>
      <c r="U32" s="441"/>
      <c r="V32" s="466"/>
      <c r="W32" s="464"/>
      <c r="X32" s="464"/>
      <c r="Y32" s="464"/>
      <c r="Z32" s="466"/>
      <c r="AA32" s="466"/>
      <c r="AB32" s="466"/>
      <c r="AC32" s="466"/>
      <c r="AD32" s="441"/>
      <c r="AE32" s="466"/>
      <c r="AF32" s="466"/>
      <c r="AG32" s="466"/>
      <c r="AH32" s="466"/>
      <c r="AI32" s="441"/>
      <c r="AJ32" s="466"/>
      <c r="AK32" s="466"/>
      <c r="AL32" s="468"/>
      <c r="AM32" s="441"/>
      <c r="AN32" s="464"/>
      <c r="AO32" s="464"/>
      <c r="AP32" s="466"/>
      <c r="AQ32" s="441"/>
      <c r="AR32" s="464"/>
      <c r="AS32" s="464"/>
      <c r="AT32" s="464"/>
      <c r="AU32" s="464"/>
      <c r="AV32" s="441"/>
      <c r="AW32" s="466"/>
      <c r="AX32" s="472"/>
      <c r="AY32" s="190"/>
    </row>
    <row r="33" ht="45.0" customHeight="1">
      <c r="A33" s="190"/>
      <c r="B33" s="89"/>
      <c r="C33" s="482">
        <f t="shared" si="8"/>
        <v>45811</v>
      </c>
      <c r="D33" s="464" t="str">
        <f t="shared" si="7"/>
        <v>TUE</v>
      </c>
      <c r="E33" s="463"/>
      <c r="F33" s="441"/>
      <c r="G33" s="464"/>
      <c r="H33" s="464"/>
      <c r="I33" s="441"/>
      <c r="J33" s="465"/>
      <c r="K33" s="466"/>
      <c r="L33" s="466"/>
      <c r="M33" s="466"/>
      <c r="N33" s="466"/>
      <c r="O33" s="466"/>
      <c r="P33" s="466"/>
      <c r="Q33" s="466"/>
      <c r="R33" s="466"/>
      <c r="S33" s="466"/>
      <c r="T33" s="467"/>
      <c r="U33" s="441"/>
      <c r="V33" s="466"/>
      <c r="W33" s="464"/>
      <c r="X33" s="464"/>
      <c r="Y33" s="464"/>
      <c r="Z33" s="466"/>
      <c r="AA33" s="466"/>
      <c r="AB33" s="466"/>
      <c r="AC33" s="466"/>
      <c r="AD33" s="441"/>
      <c r="AE33" s="466"/>
      <c r="AF33" s="466"/>
      <c r="AG33" s="466"/>
      <c r="AH33" s="466"/>
      <c r="AI33" s="441"/>
      <c r="AJ33" s="466"/>
      <c r="AK33" s="466"/>
      <c r="AL33" s="468"/>
      <c r="AM33" s="441"/>
      <c r="AN33" s="464"/>
      <c r="AO33" s="464"/>
      <c r="AP33" s="466"/>
      <c r="AQ33" s="441"/>
      <c r="AR33" s="464"/>
      <c r="AS33" s="464"/>
      <c r="AT33" s="464"/>
      <c r="AU33" s="464"/>
      <c r="AV33" s="441"/>
      <c r="AW33" s="466"/>
      <c r="AX33" s="472"/>
      <c r="AY33" s="190"/>
    </row>
    <row r="34" ht="45.0" customHeight="1">
      <c r="A34" s="190"/>
      <c r="B34" s="89"/>
      <c r="C34" s="482">
        <f t="shared" si="8"/>
        <v>45812</v>
      </c>
      <c r="D34" s="464" t="str">
        <f t="shared" si="7"/>
        <v>WED</v>
      </c>
      <c r="E34" s="463"/>
      <c r="F34" s="441"/>
      <c r="G34" s="464"/>
      <c r="H34" s="464"/>
      <c r="I34" s="441"/>
      <c r="J34" s="465"/>
      <c r="K34" s="466"/>
      <c r="L34" s="466"/>
      <c r="M34" s="466"/>
      <c r="N34" s="466"/>
      <c r="O34" s="466"/>
      <c r="P34" s="466"/>
      <c r="Q34" s="466"/>
      <c r="R34" s="466"/>
      <c r="S34" s="466"/>
      <c r="T34" s="467"/>
      <c r="U34" s="441"/>
      <c r="V34" s="466"/>
      <c r="W34" s="464"/>
      <c r="X34" s="464"/>
      <c r="Y34" s="464"/>
      <c r="Z34" s="466"/>
      <c r="AA34" s="466"/>
      <c r="AB34" s="466"/>
      <c r="AC34" s="466"/>
      <c r="AD34" s="441"/>
      <c r="AE34" s="466"/>
      <c r="AF34" s="466"/>
      <c r="AG34" s="466"/>
      <c r="AH34" s="466"/>
      <c r="AI34" s="441"/>
      <c r="AJ34" s="466"/>
      <c r="AK34" s="466"/>
      <c r="AL34" s="468"/>
      <c r="AM34" s="441"/>
      <c r="AN34" s="464"/>
      <c r="AO34" s="464"/>
      <c r="AP34" s="466"/>
      <c r="AQ34" s="441"/>
      <c r="AR34" s="464"/>
      <c r="AS34" s="464"/>
      <c r="AT34" s="464"/>
      <c r="AU34" s="464"/>
      <c r="AV34" s="441"/>
      <c r="AW34" s="466"/>
      <c r="AX34" s="472"/>
      <c r="AY34" s="190"/>
    </row>
    <row r="35" ht="45.0" customHeight="1">
      <c r="A35" s="190"/>
      <c r="B35" s="89"/>
      <c r="C35" s="482">
        <f t="shared" si="8"/>
        <v>45813</v>
      </c>
      <c r="D35" s="464" t="str">
        <f t="shared" si="7"/>
        <v>THU</v>
      </c>
      <c r="E35" s="463"/>
      <c r="F35" s="441"/>
      <c r="G35" s="464"/>
      <c r="H35" s="464"/>
      <c r="I35" s="441"/>
      <c r="J35" s="465"/>
      <c r="K35" s="466"/>
      <c r="L35" s="466"/>
      <c r="M35" s="466"/>
      <c r="N35" s="466"/>
      <c r="O35" s="466"/>
      <c r="P35" s="466"/>
      <c r="Q35" s="466"/>
      <c r="R35" s="466"/>
      <c r="S35" s="466"/>
      <c r="T35" s="467"/>
      <c r="U35" s="441"/>
      <c r="V35" s="466"/>
      <c r="W35" s="464"/>
      <c r="X35" s="464"/>
      <c r="Y35" s="464"/>
      <c r="Z35" s="466"/>
      <c r="AA35" s="466"/>
      <c r="AB35" s="466"/>
      <c r="AC35" s="466"/>
      <c r="AD35" s="441"/>
      <c r="AE35" s="466"/>
      <c r="AF35" s="466"/>
      <c r="AG35" s="466"/>
      <c r="AH35" s="466"/>
      <c r="AI35" s="441"/>
      <c r="AJ35" s="466"/>
      <c r="AK35" s="466"/>
      <c r="AL35" s="468"/>
      <c r="AM35" s="441"/>
      <c r="AN35" s="464"/>
      <c r="AO35" s="464"/>
      <c r="AP35" s="466"/>
      <c r="AQ35" s="441"/>
      <c r="AR35" s="464"/>
      <c r="AS35" s="464"/>
      <c r="AT35" s="464"/>
      <c r="AU35" s="464"/>
      <c r="AV35" s="441"/>
      <c r="AW35" s="466"/>
      <c r="AX35" s="470"/>
      <c r="AY35" s="190"/>
    </row>
    <row r="36" ht="45.0" customHeight="1">
      <c r="A36" s="190"/>
      <c r="B36" s="34"/>
      <c r="C36" s="473" t="s">
        <v>542</v>
      </c>
      <c r="D36" s="44"/>
      <c r="E36" s="474" t="str">
        <f>iferror(AVERAGE(E29:E35))</f>
        <v/>
      </c>
      <c r="F36" s="441"/>
      <c r="G36" s="475"/>
      <c r="H36" s="475"/>
      <c r="I36" s="441"/>
      <c r="J36" s="475" t="str">
        <f>iferror(AVERAGE(J29:J35))</f>
        <v/>
      </c>
      <c r="K36" s="476"/>
      <c r="L36" s="476" t="str">
        <f t="shared" ref="L36:N36" si="9">iferror(AVERAGE(L29:L35))</f>
        <v/>
      </c>
      <c r="M36" s="476" t="str">
        <f t="shared" si="9"/>
        <v/>
      </c>
      <c r="N36" s="476" t="str">
        <f t="shared" si="9"/>
        <v/>
      </c>
      <c r="O36" s="476">
        <f>iferror(SUM(O29:O35))</f>
        <v>0</v>
      </c>
      <c r="P36" s="476" t="str">
        <f t="shared" ref="P36:S36" si="10">iferror(AVERAGE(P29:P35))</f>
        <v/>
      </c>
      <c r="Q36" s="476" t="str">
        <f t="shared" si="10"/>
        <v/>
      </c>
      <c r="R36" s="476" t="str">
        <f t="shared" si="10"/>
        <v/>
      </c>
      <c r="S36" s="476" t="str">
        <f t="shared" si="10"/>
        <v/>
      </c>
      <c r="T36" s="477"/>
      <c r="U36" s="441"/>
      <c r="V36" s="476" t="str">
        <f>iferror(AVERAGE(V29:V35))</f>
        <v/>
      </c>
      <c r="W36" s="476"/>
      <c r="X36" s="476">
        <f>SUM(X29:X35)</f>
        <v>0</v>
      </c>
      <c r="Y36" s="476" t="str">
        <f>IFERROR(AVERAGE(Y29:Y35))</f>
        <v/>
      </c>
      <c r="Z36" s="476"/>
      <c r="AA36" s="476" t="str">
        <f t="shared" ref="AA36:AC36" si="11">iferror(AVERAGE(AA29:AA35))</f>
        <v/>
      </c>
      <c r="AB36" s="476" t="str">
        <f t="shared" si="11"/>
        <v/>
      </c>
      <c r="AC36" s="476" t="str">
        <f t="shared" si="11"/>
        <v/>
      </c>
      <c r="AD36" s="441"/>
      <c r="AE36" s="476" t="str">
        <f t="shared" ref="AE36:AF36" si="12">iferror(AVERAGE(AE29:AE35))</f>
        <v/>
      </c>
      <c r="AF36" s="476" t="str">
        <f t="shared" si="12"/>
        <v/>
      </c>
      <c r="AG36" s="476"/>
      <c r="AH36" s="476" t="str">
        <f>iferror(AVERAGE(AH29:AH35))</f>
        <v/>
      </c>
      <c r="AI36" s="441"/>
      <c r="AJ36" s="476" t="str">
        <f>iferror(average(AJ29:AJ35))</f>
        <v/>
      </c>
      <c r="AK36" s="476"/>
      <c r="AL36" s="476"/>
      <c r="AM36" s="441"/>
      <c r="AN36" s="464"/>
      <c r="AO36" s="464" t="str">
        <f>iferror(average(AO29:AO35))</f>
        <v/>
      </c>
      <c r="AP36" s="476" t="str">
        <f>iferror(AVERAGE(AP29:AP35))</f>
        <v/>
      </c>
      <c r="AQ36" s="441"/>
      <c r="AR36" s="464" t="str">
        <f t="shared" ref="AR36:AU36" si="13">iferror(average(AR29:AR35))</f>
        <v/>
      </c>
      <c r="AS36" s="464" t="str">
        <f t="shared" si="13"/>
        <v/>
      </c>
      <c r="AT36" s="464" t="str">
        <f t="shared" si="13"/>
        <v/>
      </c>
      <c r="AU36" s="464" t="str">
        <f t="shared" si="13"/>
        <v/>
      </c>
      <c r="AV36" s="441"/>
      <c r="AW36" s="476" t="str">
        <f>iferror(AVERAGE(AW29:AW35))</f>
        <v/>
      </c>
      <c r="AX36" s="472"/>
      <c r="AY36" s="190"/>
    </row>
    <row r="37" ht="15.0" customHeight="1">
      <c r="A37" s="441"/>
      <c r="B37" s="441"/>
      <c r="C37" s="441"/>
      <c r="D37" s="441"/>
      <c r="E37" s="441"/>
      <c r="F37" s="441"/>
      <c r="G37" s="441"/>
      <c r="H37" s="441"/>
      <c r="I37" s="441"/>
      <c r="J37" s="441"/>
      <c r="K37" s="441"/>
      <c r="L37" s="441"/>
      <c r="M37" s="441"/>
      <c r="N37" s="441"/>
      <c r="O37" s="441"/>
      <c r="P37" s="441"/>
      <c r="Q37" s="441"/>
      <c r="R37" s="441"/>
      <c r="S37" s="441"/>
      <c r="T37" s="441"/>
      <c r="U37" s="441"/>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1"/>
      <c r="AU37" s="441"/>
      <c r="AV37" s="441"/>
      <c r="AW37" s="441"/>
      <c r="AX37" s="441"/>
      <c r="AY37" s="441"/>
    </row>
    <row r="38" ht="22.5" customHeight="1">
      <c r="A38" s="232"/>
      <c r="B38" s="252" t="s">
        <v>488</v>
      </c>
      <c r="C38" s="68"/>
      <c r="D38" s="478">
        <f>D24+7</f>
        <v>45821</v>
      </c>
      <c r="E38" s="68"/>
      <c r="F38" s="373"/>
      <c r="G38" s="373"/>
      <c r="H38" s="373"/>
      <c r="I38" s="373"/>
      <c r="J38" s="373"/>
      <c r="K38" s="373"/>
      <c r="L38" s="373"/>
      <c r="M38" s="373"/>
      <c r="N38" s="373"/>
      <c r="O38" s="373"/>
      <c r="P38" s="373"/>
      <c r="Q38" s="373"/>
      <c r="R38" s="68"/>
      <c r="S38" s="68"/>
      <c r="T38" s="68"/>
      <c r="U38" s="68"/>
      <c r="V38" s="373"/>
      <c r="W38" s="68"/>
      <c r="X38" s="68"/>
      <c r="Y38" s="373"/>
      <c r="Z38" s="373"/>
      <c r="AA38" s="373"/>
      <c r="AB38" s="373"/>
      <c r="AC38" s="373"/>
      <c r="AD38" s="373"/>
      <c r="AE38" s="373"/>
      <c r="AF38" s="373"/>
      <c r="AG38" s="373"/>
      <c r="AH38" s="373"/>
      <c r="AI38" s="373"/>
      <c r="AJ38" s="373"/>
      <c r="AK38" s="373"/>
      <c r="AL38" s="373"/>
      <c r="AM38" s="373"/>
      <c r="AN38" s="373"/>
      <c r="AO38" s="373"/>
      <c r="AP38" s="373"/>
      <c r="AQ38" s="373"/>
      <c r="AR38" s="373"/>
      <c r="AS38" s="373"/>
      <c r="AT38" s="373"/>
      <c r="AU38" s="373"/>
      <c r="AV38" s="373"/>
      <c r="AW38" s="373"/>
      <c r="AX38" s="479"/>
      <c r="AY38" s="232"/>
    </row>
    <row r="39" ht="15.0" customHeight="1">
      <c r="A39" s="441"/>
      <c r="B39" s="441"/>
      <c r="C39" s="441"/>
      <c r="D39" s="441"/>
      <c r="E39" s="441"/>
      <c r="F39" s="441"/>
      <c r="G39" s="441"/>
      <c r="H39" s="441"/>
      <c r="I39" s="441"/>
      <c r="J39" s="441"/>
      <c r="K39" s="441"/>
      <c r="L39" s="441"/>
      <c r="M39" s="441"/>
      <c r="N39" s="441"/>
      <c r="O39" s="441"/>
      <c r="P39" s="441"/>
      <c r="Q39" s="441"/>
      <c r="R39" s="441"/>
      <c r="S39" s="439"/>
      <c r="T39" s="439"/>
      <c r="U39" s="441"/>
      <c r="V39" s="441"/>
      <c r="W39" s="441"/>
      <c r="X39" s="441"/>
      <c r="Y39" s="441"/>
      <c r="Z39" s="429"/>
      <c r="AA39" s="429"/>
      <c r="AB39" s="429"/>
      <c r="AC39" s="429"/>
      <c r="AD39" s="441"/>
      <c r="AE39" s="429"/>
      <c r="AF39" s="429"/>
      <c r="AG39" s="429"/>
      <c r="AH39" s="429"/>
      <c r="AI39" s="441"/>
      <c r="AJ39" s="429"/>
      <c r="AK39" s="429"/>
      <c r="AL39" s="429"/>
      <c r="AM39" s="441"/>
      <c r="AN39" s="429"/>
      <c r="AO39" s="429"/>
      <c r="AP39" s="429"/>
      <c r="AQ39" s="441"/>
      <c r="AR39" s="429"/>
      <c r="AS39" s="429"/>
      <c r="AT39" s="429"/>
      <c r="AU39" s="429"/>
      <c r="AV39" s="441"/>
      <c r="AW39" s="429"/>
      <c r="AX39" s="429"/>
      <c r="AY39" s="441"/>
    </row>
    <row r="40" ht="27.0" customHeight="1">
      <c r="A40" s="232"/>
      <c r="B40" s="447" t="s">
        <v>489</v>
      </c>
      <c r="C40" s="252" t="s">
        <v>490</v>
      </c>
      <c r="D40" s="44"/>
      <c r="E40" s="447" t="s">
        <v>491</v>
      </c>
      <c r="F40" s="441"/>
      <c r="G40" s="252" t="s">
        <v>492</v>
      </c>
      <c r="H40" s="44"/>
      <c r="I40" s="441"/>
      <c r="J40" s="252" t="s">
        <v>29</v>
      </c>
      <c r="K40" s="68"/>
      <c r="L40" s="68"/>
      <c r="M40" s="68"/>
      <c r="N40" s="68"/>
      <c r="O40" s="68"/>
      <c r="P40" s="68"/>
      <c r="Q40" s="68"/>
      <c r="R40" s="68"/>
      <c r="S40" s="68"/>
      <c r="T40" s="44"/>
      <c r="U40" s="441"/>
      <c r="V40" s="252" t="s">
        <v>493</v>
      </c>
      <c r="W40" s="68"/>
      <c r="X40" s="68"/>
      <c r="Y40" s="68"/>
      <c r="Z40" s="68"/>
      <c r="AA40" s="68"/>
      <c r="AB40" s="68"/>
      <c r="AC40" s="44"/>
      <c r="AD40" s="441"/>
      <c r="AE40" s="252" t="s">
        <v>494</v>
      </c>
      <c r="AF40" s="68"/>
      <c r="AG40" s="68"/>
      <c r="AH40" s="44"/>
      <c r="AI40" s="441"/>
      <c r="AJ40" s="252" t="s">
        <v>495</v>
      </c>
      <c r="AK40" s="68"/>
      <c r="AL40" s="44"/>
      <c r="AM40" s="441"/>
      <c r="AN40" s="252" t="s">
        <v>496</v>
      </c>
      <c r="AO40" s="68"/>
      <c r="AP40" s="44"/>
      <c r="AQ40" s="441"/>
      <c r="AR40" s="252" t="s">
        <v>497</v>
      </c>
      <c r="AS40" s="68"/>
      <c r="AT40" s="68"/>
      <c r="AU40" s="44"/>
      <c r="AV40" s="441"/>
      <c r="AW40" s="448" t="s">
        <v>498</v>
      </c>
      <c r="AX40" s="3"/>
      <c r="AY40" s="232"/>
    </row>
    <row r="41" ht="30.0" customHeight="1">
      <c r="A41" s="190"/>
      <c r="B41" s="480">
        <f>B27+1</f>
        <v>15</v>
      </c>
      <c r="C41" s="66" t="s">
        <v>48</v>
      </c>
      <c r="D41" s="254" t="s">
        <v>27</v>
      </c>
      <c r="E41" s="450" t="s">
        <v>499</v>
      </c>
      <c r="F41" s="441"/>
      <c r="G41" s="451" t="s">
        <v>500</v>
      </c>
      <c r="H41" s="451" t="s">
        <v>501</v>
      </c>
      <c r="I41" s="441"/>
      <c r="J41" s="452" t="s">
        <v>502</v>
      </c>
      <c r="K41" s="453" t="s">
        <v>503</v>
      </c>
      <c r="L41" s="452" t="s">
        <v>17</v>
      </c>
      <c r="M41" s="453" t="s">
        <v>18</v>
      </c>
      <c r="N41" s="453" t="s">
        <v>19</v>
      </c>
      <c r="O41" s="453" t="s">
        <v>20</v>
      </c>
      <c r="P41" s="453" t="s">
        <v>504</v>
      </c>
      <c r="Q41" s="453" t="s">
        <v>505</v>
      </c>
      <c r="R41" s="453" t="s">
        <v>506</v>
      </c>
      <c r="S41" s="454" t="s">
        <v>507</v>
      </c>
      <c r="T41" s="454" t="s">
        <v>508</v>
      </c>
      <c r="U41" s="441"/>
      <c r="V41" s="453" t="s">
        <v>485</v>
      </c>
      <c r="W41" s="452" t="s">
        <v>30</v>
      </c>
      <c r="X41" s="2"/>
      <c r="Y41" s="3"/>
      <c r="Z41" s="453" t="s">
        <v>28</v>
      </c>
      <c r="AA41" s="453" t="s">
        <v>509</v>
      </c>
      <c r="AB41" s="453" t="s">
        <v>510</v>
      </c>
      <c r="AC41" s="453" t="s">
        <v>511</v>
      </c>
      <c r="AD41" s="441"/>
      <c r="AE41" s="453" t="s">
        <v>512</v>
      </c>
      <c r="AF41" s="453" t="s">
        <v>513</v>
      </c>
      <c r="AG41" s="453" t="s">
        <v>514</v>
      </c>
      <c r="AH41" s="453" t="s">
        <v>515</v>
      </c>
      <c r="AI41" s="441"/>
      <c r="AJ41" s="453" t="s">
        <v>516</v>
      </c>
      <c r="AK41" s="453" t="s">
        <v>517</v>
      </c>
      <c r="AL41" s="453" t="s">
        <v>518</v>
      </c>
      <c r="AM41" s="441"/>
      <c r="AN41" s="453" t="s">
        <v>519</v>
      </c>
      <c r="AO41" s="452" t="s">
        <v>520</v>
      </c>
      <c r="AP41" s="453" t="s">
        <v>521</v>
      </c>
      <c r="AQ41" s="441"/>
      <c r="AR41" s="451" t="s">
        <v>522</v>
      </c>
      <c r="AS41" s="451" t="s">
        <v>522</v>
      </c>
      <c r="AT41" s="451" t="s">
        <v>523</v>
      </c>
      <c r="AU41" s="451" t="s">
        <v>524</v>
      </c>
      <c r="AV41" s="441"/>
      <c r="AW41" s="453" t="s">
        <v>525</v>
      </c>
      <c r="AX41" s="453" t="s">
        <v>526</v>
      </c>
      <c r="AY41" s="190"/>
    </row>
    <row r="42" ht="30.0" customHeight="1">
      <c r="A42" s="190"/>
      <c r="B42" s="89"/>
      <c r="C42" s="34"/>
      <c r="D42" s="6"/>
      <c r="E42" s="455" t="s">
        <v>527</v>
      </c>
      <c r="F42" s="441"/>
      <c r="G42" s="34"/>
      <c r="H42" s="34"/>
      <c r="I42" s="441"/>
      <c r="J42" s="456" t="s">
        <v>528</v>
      </c>
      <c r="K42" s="34"/>
      <c r="L42" s="456" t="s">
        <v>529</v>
      </c>
      <c r="M42" s="457" t="s">
        <v>529</v>
      </c>
      <c r="N42" s="457" t="s">
        <v>529</v>
      </c>
      <c r="O42" s="34"/>
      <c r="P42" s="457" t="s">
        <v>530</v>
      </c>
      <c r="Q42" s="458" t="s">
        <v>531</v>
      </c>
      <c r="R42" s="458" t="s">
        <v>531</v>
      </c>
      <c r="S42" s="458" t="s">
        <v>531</v>
      </c>
      <c r="T42" s="458" t="s">
        <v>532</v>
      </c>
      <c r="U42" s="441"/>
      <c r="V42" s="34"/>
      <c r="W42" s="459" t="s">
        <v>533</v>
      </c>
      <c r="X42" s="459" t="s">
        <v>534</v>
      </c>
      <c r="Y42" s="459" t="s">
        <v>535</v>
      </c>
      <c r="Z42" s="457" t="s">
        <v>536</v>
      </c>
      <c r="AA42" s="458" t="s">
        <v>531</v>
      </c>
      <c r="AB42" s="458" t="s">
        <v>531</v>
      </c>
      <c r="AC42" s="458" t="s">
        <v>531</v>
      </c>
      <c r="AD42" s="441"/>
      <c r="AE42" s="458" t="s">
        <v>531</v>
      </c>
      <c r="AF42" s="458" t="s">
        <v>531</v>
      </c>
      <c r="AG42" s="458" t="s">
        <v>531</v>
      </c>
      <c r="AH42" s="458" t="s">
        <v>531</v>
      </c>
      <c r="AI42" s="441"/>
      <c r="AJ42" s="34"/>
      <c r="AK42" s="34"/>
      <c r="AL42" s="457" t="s">
        <v>537</v>
      </c>
      <c r="AM42" s="441"/>
      <c r="AN42" s="457" t="s">
        <v>538</v>
      </c>
      <c r="AO42" s="456" t="s">
        <v>539</v>
      </c>
      <c r="AP42" s="457" t="s">
        <v>531</v>
      </c>
      <c r="AQ42" s="441"/>
      <c r="AR42" s="460" t="s">
        <v>540</v>
      </c>
      <c r="AS42" s="460" t="s">
        <v>541</v>
      </c>
      <c r="AT42" s="34"/>
      <c r="AU42" s="34"/>
      <c r="AV42" s="441"/>
      <c r="AW42" s="457" t="s">
        <v>531</v>
      </c>
      <c r="AX42" s="34"/>
      <c r="AY42" s="190"/>
    </row>
    <row r="43" ht="45.0" customHeight="1">
      <c r="A43" s="190"/>
      <c r="B43" s="89"/>
      <c r="C43" s="481">
        <f>C35+1</f>
        <v>45814</v>
      </c>
      <c r="D43" s="464" t="str">
        <f t="shared" ref="D43:D49" si="14">D29</f>
        <v>FRI</v>
      </c>
      <c r="E43" s="463"/>
      <c r="F43" s="441"/>
      <c r="G43" s="464"/>
      <c r="H43" s="464"/>
      <c r="I43" s="441"/>
      <c r="J43" s="465"/>
      <c r="K43" s="466"/>
      <c r="L43" s="466"/>
      <c r="M43" s="466"/>
      <c r="N43" s="466"/>
      <c r="O43" s="466"/>
      <c r="P43" s="466"/>
      <c r="Q43" s="466"/>
      <c r="R43" s="466"/>
      <c r="S43" s="466"/>
      <c r="T43" s="467"/>
      <c r="U43" s="441"/>
      <c r="V43" s="466"/>
      <c r="W43" s="464"/>
      <c r="X43" s="464"/>
      <c r="Y43" s="464"/>
      <c r="Z43" s="466"/>
      <c r="AA43" s="466"/>
      <c r="AB43" s="466"/>
      <c r="AC43" s="466"/>
      <c r="AD43" s="441"/>
      <c r="AE43" s="466"/>
      <c r="AF43" s="466"/>
      <c r="AG43" s="466"/>
      <c r="AH43" s="466"/>
      <c r="AI43" s="441"/>
      <c r="AJ43" s="466"/>
      <c r="AK43" s="466"/>
      <c r="AL43" s="468"/>
      <c r="AM43" s="441"/>
      <c r="AN43" s="469"/>
      <c r="AO43" s="464"/>
      <c r="AP43" s="466"/>
      <c r="AQ43" s="441"/>
      <c r="AR43" s="464"/>
      <c r="AS43" s="464"/>
      <c r="AT43" s="464"/>
      <c r="AU43" s="464"/>
      <c r="AV43" s="441"/>
      <c r="AW43" s="466"/>
      <c r="AX43" s="470"/>
      <c r="AY43" s="190"/>
    </row>
    <row r="44" ht="45.0" customHeight="1">
      <c r="A44" s="190"/>
      <c r="B44" s="89"/>
      <c r="C44" s="482">
        <f t="shared" ref="C44:C49" si="15">C43+1</f>
        <v>45815</v>
      </c>
      <c r="D44" s="464" t="str">
        <f t="shared" si="14"/>
        <v>SAT</v>
      </c>
      <c r="E44" s="463"/>
      <c r="F44" s="441"/>
      <c r="G44" s="464"/>
      <c r="H44" s="464"/>
      <c r="I44" s="441"/>
      <c r="J44" s="465"/>
      <c r="K44" s="466"/>
      <c r="L44" s="466"/>
      <c r="M44" s="466"/>
      <c r="N44" s="466"/>
      <c r="O44" s="466"/>
      <c r="P44" s="466"/>
      <c r="Q44" s="466"/>
      <c r="R44" s="466"/>
      <c r="S44" s="466"/>
      <c r="T44" s="467"/>
      <c r="U44" s="441"/>
      <c r="V44" s="466"/>
      <c r="W44" s="464"/>
      <c r="X44" s="464"/>
      <c r="Y44" s="464"/>
      <c r="Z44" s="466"/>
      <c r="AA44" s="466"/>
      <c r="AB44" s="466"/>
      <c r="AC44" s="466"/>
      <c r="AD44" s="441"/>
      <c r="AE44" s="466"/>
      <c r="AF44" s="466"/>
      <c r="AG44" s="466"/>
      <c r="AH44" s="466"/>
      <c r="AI44" s="441"/>
      <c r="AJ44" s="466"/>
      <c r="AK44" s="466"/>
      <c r="AL44" s="468"/>
      <c r="AM44" s="441"/>
      <c r="AN44" s="464"/>
      <c r="AO44" s="464"/>
      <c r="AP44" s="466"/>
      <c r="AQ44" s="441"/>
      <c r="AR44" s="464"/>
      <c r="AS44" s="464"/>
      <c r="AT44" s="464"/>
      <c r="AU44" s="464"/>
      <c r="AV44" s="441"/>
      <c r="AW44" s="466"/>
      <c r="AX44" s="470"/>
      <c r="AY44" s="190"/>
    </row>
    <row r="45" ht="45.0" customHeight="1">
      <c r="A45" s="190"/>
      <c r="B45" s="89"/>
      <c r="C45" s="482">
        <f t="shared" si="15"/>
        <v>45816</v>
      </c>
      <c r="D45" s="464" t="str">
        <f t="shared" si="14"/>
        <v>SUN</v>
      </c>
      <c r="E45" s="463"/>
      <c r="F45" s="441"/>
      <c r="G45" s="464"/>
      <c r="H45" s="464"/>
      <c r="I45" s="441"/>
      <c r="J45" s="465"/>
      <c r="K45" s="466"/>
      <c r="L45" s="466"/>
      <c r="M45" s="466"/>
      <c r="N45" s="466"/>
      <c r="O45" s="466"/>
      <c r="P45" s="466"/>
      <c r="Q45" s="466"/>
      <c r="R45" s="466"/>
      <c r="S45" s="466"/>
      <c r="T45" s="467"/>
      <c r="U45" s="441"/>
      <c r="V45" s="466"/>
      <c r="W45" s="464"/>
      <c r="X45" s="464"/>
      <c r="Y45" s="464"/>
      <c r="Z45" s="466"/>
      <c r="AA45" s="466"/>
      <c r="AB45" s="466"/>
      <c r="AC45" s="466"/>
      <c r="AD45" s="441"/>
      <c r="AE45" s="466"/>
      <c r="AF45" s="466"/>
      <c r="AG45" s="466"/>
      <c r="AH45" s="466"/>
      <c r="AI45" s="441"/>
      <c r="AJ45" s="466"/>
      <c r="AK45" s="466"/>
      <c r="AL45" s="468"/>
      <c r="AM45" s="441"/>
      <c r="AN45" s="464"/>
      <c r="AO45" s="464"/>
      <c r="AP45" s="466"/>
      <c r="AQ45" s="441"/>
      <c r="AR45" s="464"/>
      <c r="AS45" s="464"/>
      <c r="AT45" s="464"/>
      <c r="AU45" s="464"/>
      <c r="AV45" s="441"/>
      <c r="AW45" s="466"/>
      <c r="AX45" s="470"/>
      <c r="AY45" s="190"/>
    </row>
    <row r="46" ht="45.0" customHeight="1">
      <c r="A46" s="190"/>
      <c r="B46" s="89"/>
      <c r="C46" s="482">
        <f t="shared" si="15"/>
        <v>45817</v>
      </c>
      <c r="D46" s="464" t="str">
        <f t="shared" si="14"/>
        <v>MON</v>
      </c>
      <c r="E46" s="463"/>
      <c r="F46" s="441"/>
      <c r="G46" s="464"/>
      <c r="H46" s="464"/>
      <c r="I46" s="441"/>
      <c r="J46" s="465"/>
      <c r="K46" s="466"/>
      <c r="L46" s="466"/>
      <c r="M46" s="466"/>
      <c r="N46" s="466"/>
      <c r="O46" s="466"/>
      <c r="P46" s="466"/>
      <c r="Q46" s="466"/>
      <c r="R46" s="466"/>
      <c r="S46" s="466"/>
      <c r="T46" s="467"/>
      <c r="U46" s="441"/>
      <c r="V46" s="466"/>
      <c r="W46" s="464"/>
      <c r="X46" s="464"/>
      <c r="Y46" s="464"/>
      <c r="Z46" s="466"/>
      <c r="AA46" s="466"/>
      <c r="AB46" s="466"/>
      <c r="AC46" s="466"/>
      <c r="AD46" s="441"/>
      <c r="AE46" s="466"/>
      <c r="AF46" s="466"/>
      <c r="AG46" s="466"/>
      <c r="AH46" s="466"/>
      <c r="AI46" s="441"/>
      <c r="AJ46" s="466"/>
      <c r="AK46" s="466"/>
      <c r="AL46" s="468"/>
      <c r="AM46" s="441"/>
      <c r="AN46" s="464"/>
      <c r="AO46" s="464"/>
      <c r="AP46" s="466"/>
      <c r="AQ46" s="441"/>
      <c r="AR46" s="464"/>
      <c r="AS46" s="464"/>
      <c r="AT46" s="464"/>
      <c r="AU46" s="464"/>
      <c r="AV46" s="441"/>
      <c r="AW46" s="466"/>
      <c r="AX46" s="472"/>
      <c r="AY46" s="190"/>
    </row>
    <row r="47" ht="45.0" customHeight="1">
      <c r="A47" s="190"/>
      <c r="B47" s="89"/>
      <c r="C47" s="482">
        <f t="shared" si="15"/>
        <v>45818</v>
      </c>
      <c r="D47" s="464" t="str">
        <f t="shared" si="14"/>
        <v>TUE</v>
      </c>
      <c r="E47" s="463"/>
      <c r="F47" s="441"/>
      <c r="G47" s="464"/>
      <c r="H47" s="464"/>
      <c r="I47" s="441"/>
      <c r="J47" s="465"/>
      <c r="K47" s="466"/>
      <c r="L47" s="466"/>
      <c r="M47" s="466"/>
      <c r="N47" s="466"/>
      <c r="O47" s="466"/>
      <c r="P47" s="466"/>
      <c r="Q47" s="466"/>
      <c r="R47" s="466"/>
      <c r="S47" s="466"/>
      <c r="T47" s="467"/>
      <c r="U47" s="441"/>
      <c r="V47" s="466"/>
      <c r="W47" s="464"/>
      <c r="X47" s="464"/>
      <c r="Y47" s="464"/>
      <c r="Z47" s="466"/>
      <c r="AA47" s="466"/>
      <c r="AB47" s="466"/>
      <c r="AC47" s="466"/>
      <c r="AD47" s="441"/>
      <c r="AE47" s="466"/>
      <c r="AF47" s="466"/>
      <c r="AG47" s="466"/>
      <c r="AH47" s="466"/>
      <c r="AI47" s="441"/>
      <c r="AJ47" s="466"/>
      <c r="AK47" s="466"/>
      <c r="AL47" s="468"/>
      <c r="AM47" s="441"/>
      <c r="AN47" s="464"/>
      <c r="AO47" s="464"/>
      <c r="AP47" s="466"/>
      <c r="AQ47" s="441"/>
      <c r="AR47" s="464"/>
      <c r="AS47" s="464"/>
      <c r="AT47" s="464"/>
      <c r="AU47" s="464"/>
      <c r="AV47" s="441"/>
      <c r="AW47" s="466"/>
      <c r="AX47" s="472"/>
      <c r="AY47" s="190"/>
    </row>
    <row r="48" ht="45.0" customHeight="1">
      <c r="A48" s="190"/>
      <c r="B48" s="89"/>
      <c r="C48" s="482">
        <f t="shared" si="15"/>
        <v>45819</v>
      </c>
      <c r="D48" s="464" t="str">
        <f t="shared" si="14"/>
        <v>WED</v>
      </c>
      <c r="E48" s="463"/>
      <c r="F48" s="441"/>
      <c r="G48" s="464"/>
      <c r="H48" s="464"/>
      <c r="I48" s="441"/>
      <c r="J48" s="465"/>
      <c r="K48" s="466"/>
      <c r="L48" s="466"/>
      <c r="M48" s="466"/>
      <c r="N48" s="466"/>
      <c r="O48" s="466"/>
      <c r="P48" s="466"/>
      <c r="Q48" s="466"/>
      <c r="R48" s="466"/>
      <c r="S48" s="466"/>
      <c r="T48" s="467"/>
      <c r="U48" s="441"/>
      <c r="V48" s="466"/>
      <c r="W48" s="464"/>
      <c r="X48" s="464"/>
      <c r="Y48" s="464"/>
      <c r="Z48" s="466"/>
      <c r="AA48" s="466"/>
      <c r="AB48" s="466"/>
      <c r="AC48" s="466"/>
      <c r="AD48" s="441"/>
      <c r="AE48" s="466"/>
      <c r="AF48" s="466"/>
      <c r="AG48" s="466"/>
      <c r="AH48" s="466"/>
      <c r="AI48" s="441"/>
      <c r="AJ48" s="466"/>
      <c r="AK48" s="466"/>
      <c r="AL48" s="468"/>
      <c r="AM48" s="441"/>
      <c r="AN48" s="464"/>
      <c r="AO48" s="464"/>
      <c r="AP48" s="466"/>
      <c r="AQ48" s="441"/>
      <c r="AR48" s="464"/>
      <c r="AS48" s="464"/>
      <c r="AT48" s="464"/>
      <c r="AU48" s="464"/>
      <c r="AV48" s="441"/>
      <c r="AW48" s="466"/>
      <c r="AX48" s="472"/>
      <c r="AY48" s="190"/>
    </row>
    <row r="49" ht="45.0" customHeight="1">
      <c r="A49" s="190"/>
      <c r="B49" s="89"/>
      <c r="C49" s="482">
        <f t="shared" si="15"/>
        <v>45820</v>
      </c>
      <c r="D49" s="464" t="str">
        <f t="shared" si="14"/>
        <v>THU</v>
      </c>
      <c r="E49" s="463"/>
      <c r="F49" s="441"/>
      <c r="G49" s="464"/>
      <c r="H49" s="464"/>
      <c r="I49" s="441"/>
      <c r="J49" s="465"/>
      <c r="K49" s="466"/>
      <c r="L49" s="466"/>
      <c r="M49" s="466"/>
      <c r="N49" s="466"/>
      <c r="O49" s="466"/>
      <c r="P49" s="466"/>
      <c r="Q49" s="466"/>
      <c r="R49" s="466"/>
      <c r="S49" s="466"/>
      <c r="T49" s="467"/>
      <c r="U49" s="441"/>
      <c r="V49" s="466"/>
      <c r="W49" s="464"/>
      <c r="X49" s="464"/>
      <c r="Y49" s="464"/>
      <c r="Z49" s="466"/>
      <c r="AA49" s="466"/>
      <c r="AB49" s="466"/>
      <c r="AC49" s="466"/>
      <c r="AD49" s="441"/>
      <c r="AE49" s="466"/>
      <c r="AF49" s="466"/>
      <c r="AG49" s="466"/>
      <c r="AH49" s="466"/>
      <c r="AI49" s="441"/>
      <c r="AJ49" s="466"/>
      <c r="AK49" s="466"/>
      <c r="AL49" s="468"/>
      <c r="AM49" s="441"/>
      <c r="AN49" s="464"/>
      <c r="AO49" s="464"/>
      <c r="AP49" s="466"/>
      <c r="AQ49" s="441"/>
      <c r="AR49" s="464"/>
      <c r="AS49" s="464"/>
      <c r="AT49" s="464"/>
      <c r="AU49" s="464"/>
      <c r="AV49" s="441"/>
      <c r="AW49" s="466"/>
      <c r="AX49" s="470"/>
      <c r="AY49" s="190"/>
    </row>
    <row r="50" ht="45.0" customHeight="1">
      <c r="A50" s="190"/>
      <c r="B50" s="34"/>
      <c r="C50" s="473" t="s">
        <v>542</v>
      </c>
      <c r="D50" s="44"/>
      <c r="E50" s="474" t="str">
        <f>iferror(AVERAGE(E43:E49))</f>
        <v/>
      </c>
      <c r="F50" s="441"/>
      <c r="G50" s="475"/>
      <c r="H50" s="475"/>
      <c r="I50" s="441"/>
      <c r="J50" s="475" t="str">
        <f>iferror(AVERAGE(J43:J49))</f>
        <v/>
      </c>
      <c r="K50" s="476"/>
      <c r="L50" s="476" t="str">
        <f t="shared" ref="L50:N50" si="16">iferror(AVERAGE(L43:L49))</f>
        <v/>
      </c>
      <c r="M50" s="476" t="str">
        <f t="shared" si="16"/>
        <v/>
      </c>
      <c r="N50" s="476" t="str">
        <f t="shared" si="16"/>
        <v/>
      </c>
      <c r="O50" s="476">
        <f>iferror(SUM(O43:O49))</f>
        <v>0</v>
      </c>
      <c r="P50" s="476" t="str">
        <f t="shared" ref="P50:S50" si="17">iferror(AVERAGE(P43:P49))</f>
        <v/>
      </c>
      <c r="Q50" s="476" t="str">
        <f t="shared" si="17"/>
        <v/>
      </c>
      <c r="R50" s="476" t="str">
        <f t="shared" si="17"/>
        <v/>
      </c>
      <c r="S50" s="476" t="str">
        <f t="shared" si="17"/>
        <v/>
      </c>
      <c r="T50" s="477"/>
      <c r="U50" s="441"/>
      <c r="V50" s="476" t="str">
        <f>iferror(AVERAGE(V43:V49))</f>
        <v/>
      </c>
      <c r="W50" s="476"/>
      <c r="X50" s="476">
        <f>SUM(X43:X49)</f>
        <v>0</v>
      </c>
      <c r="Y50" s="476" t="str">
        <f>IFERROR(AVERAGE(Y43:Y49))</f>
        <v/>
      </c>
      <c r="Z50" s="476"/>
      <c r="AA50" s="476" t="str">
        <f t="shared" ref="AA50:AC50" si="18">iferror(AVERAGE(AA43:AA49))</f>
        <v/>
      </c>
      <c r="AB50" s="476" t="str">
        <f t="shared" si="18"/>
        <v/>
      </c>
      <c r="AC50" s="476" t="str">
        <f t="shared" si="18"/>
        <v/>
      </c>
      <c r="AD50" s="441"/>
      <c r="AE50" s="476" t="str">
        <f t="shared" ref="AE50:AF50" si="19">iferror(AVERAGE(AE43:AE49))</f>
        <v/>
      </c>
      <c r="AF50" s="476" t="str">
        <f t="shared" si="19"/>
        <v/>
      </c>
      <c r="AG50" s="476"/>
      <c r="AH50" s="476" t="str">
        <f>iferror(AVERAGE(AH43:AH49))</f>
        <v/>
      </c>
      <c r="AI50" s="441"/>
      <c r="AJ50" s="476" t="str">
        <f>iferror(average(AJ43:AJ49))</f>
        <v/>
      </c>
      <c r="AK50" s="476"/>
      <c r="AL50" s="476"/>
      <c r="AM50" s="441"/>
      <c r="AN50" s="464"/>
      <c r="AO50" s="464" t="str">
        <f>iferror(average(AO43:AO49))</f>
        <v/>
      </c>
      <c r="AP50" s="476" t="str">
        <f>iferror(AVERAGE(AP43:AP49))</f>
        <v/>
      </c>
      <c r="AQ50" s="441"/>
      <c r="AR50" s="464" t="str">
        <f t="shared" ref="AR50:AU50" si="20">iferror(average(AR43:AR49))</f>
        <v/>
      </c>
      <c r="AS50" s="464" t="str">
        <f t="shared" si="20"/>
        <v/>
      </c>
      <c r="AT50" s="464" t="str">
        <f t="shared" si="20"/>
        <v/>
      </c>
      <c r="AU50" s="464" t="str">
        <f t="shared" si="20"/>
        <v/>
      </c>
      <c r="AV50" s="441"/>
      <c r="AW50" s="476" t="str">
        <f>iferror(AVERAGE(AW43:AW49))</f>
        <v/>
      </c>
      <c r="AX50" s="472"/>
      <c r="AY50" s="190"/>
    </row>
    <row r="51" ht="15.0" customHeight="1">
      <c r="A51" s="441"/>
      <c r="B51" s="441"/>
      <c r="C51" s="441"/>
      <c r="D51" s="441"/>
      <c r="E51" s="441"/>
      <c r="F51" s="441"/>
      <c r="G51" s="441"/>
      <c r="H51" s="441"/>
      <c r="I51" s="441"/>
      <c r="J51" s="441"/>
      <c r="K51" s="441"/>
      <c r="L51" s="441"/>
      <c r="M51" s="441"/>
      <c r="N51" s="441"/>
      <c r="O51" s="441"/>
      <c r="P51" s="441"/>
      <c r="Q51" s="441"/>
      <c r="R51" s="441"/>
      <c r="S51" s="441"/>
      <c r="T51" s="441"/>
      <c r="U51" s="441"/>
      <c r="V51" s="441"/>
      <c r="W51" s="441"/>
      <c r="X51" s="441"/>
      <c r="Y51" s="441"/>
      <c r="Z51" s="441"/>
      <c r="AA51" s="441"/>
      <c r="AB51" s="441"/>
      <c r="AC51" s="441"/>
      <c r="AD51" s="441"/>
      <c r="AE51" s="441"/>
      <c r="AF51" s="441"/>
      <c r="AG51" s="441"/>
      <c r="AH51" s="441"/>
      <c r="AI51" s="441"/>
      <c r="AJ51" s="441"/>
      <c r="AK51" s="441"/>
      <c r="AL51" s="441"/>
      <c r="AM51" s="441"/>
      <c r="AN51" s="441"/>
      <c r="AO51" s="441"/>
      <c r="AP51" s="441"/>
      <c r="AQ51" s="441"/>
      <c r="AR51" s="441"/>
      <c r="AS51" s="441"/>
      <c r="AT51" s="441"/>
      <c r="AU51" s="441"/>
      <c r="AV51" s="441"/>
      <c r="AW51" s="441"/>
      <c r="AX51" s="441"/>
      <c r="AY51" s="441"/>
    </row>
    <row r="52" ht="22.5" customHeight="1">
      <c r="A52" s="232"/>
      <c r="B52" s="252" t="s">
        <v>488</v>
      </c>
      <c r="C52" s="68"/>
      <c r="D52" s="478">
        <f>D38+7</f>
        <v>45828</v>
      </c>
      <c r="E52" s="68"/>
      <c r="F52" s="373"/>
      <c r="G52" s="373"/>
      <c r="H52" s="373"/>
      <c r="I52" s="373"/>
      <c r="J52" s="373"/>
      <c r="K52" s="373"/>
      <c r="L52" s="373"/>
      <c r="M52" s="373"/>
      <c r="N52" s="373"/>
      <c r="O52" s="373"/>
      <c r="P52" s="373"/>
      <c r="Q52" s="373"/>
      <c r="R52" s="68"/>
      <c r="S52" s="68"/>
      <c r="T52" s="68"/>
      <c r="U52" s="68"/>
      <c r="V52" s="373"/>
      <c r="W52" s="68"/>
      <c r="X52" s="68"/>
      <c r="Y52" s="373"/>
      <c r="Z52" s="373"/>
      <c r="AA52" s="373"/>
      <c r="AB52" s="373"/>
      <c r="AC52" s="373"/>
      <c r="AD52" s="373"/>
      <c r="AE52" s="373"/>
      <c r="AF52" s="373"/>
      <c r="AG52" s="373"/>
      <c r="AH52" s="373"/>
      <c r="AI52" s="373"/>
      <c r="AJ52" s="373"/>
      <c r="AK52" s="373"/>
      <c r="AL52" s="373"/>
      <c r="AM52" s="373"/>
      <c r="AN52" s="373"/>
      <c r="AO52" s="373"/>
      <c r="AP52" s="373"/>
      <c r="AQ52" s="373"/>
      <c r="AR52" s="373"/>
      <c r="AS52" s="373"/>
      <c r="AT52" s="373"/>
      <c r="AU52" s="373"/>
      <c r="AV52" s="373"/>
      <c r="AW52" s="373"/>
      <c r="AX52" s="479"/>
      <c r="AY52" s="232"/>
    </row>
    <row r="53" ht="15.0" customHeight="1">
      <c r="A53" s="441"/>
      <c r="B53" s="441"/>
      <c r="C53" s="441"/>
      <c r="D53" s="441"/>
      <c r="E53" s="441"/>
      <c r="F53" s="441"/>
      <c r="G53" s="441"/>
      <c r="H53" s="441"/>
      <c r="I53" s="441"/>
      <c r="J53" s="441"/>
      <c r="K53" s="441"/>
      <c r="L53" s="441"/>
      <c r="M53" s="441"/>
      <c r="N53" s="441"/>
      <c r="O53" s="441"/>
      <c r="P53" s="441"/>
      <c r="Q53" s="441"/>
      <c r="R53" s="441"/>
      <c r="S53" s="439"/>
      <c r="T53" s="439"/>
      <c r="U53" s="441"/>
      <c r="V53" s="441"/>
      <c r="W53" s="441"/>
      <c r="X53" s="441"/>
      <c r="Y53" s="441"/>
      <c r="Z53" s="429"/>
      <c r="AA53" s="429"/>
      <c r="AB53" s="429"/>
      <c r="AC53" s="429"/>
      <c r="AD53" s="441"/>
      <c r="AE53" s="429"/>
      <c r="AF53" s="429"/>
      <c r="AG53" s="429"/>
      <c r="AH53" s="429"/>
      <c r="AI53" s="441"/>
      <c r="AJ53" s="429"/>
      <c r="AK53" s="429"/>
      <c r="AL53" s="429"/>
      <c r="AM53" s="441"/>
      <c r="AN53" s="429"/>
      <c r="AO53" s="429"/>
      <c r="AP53" s="429"/>
      <c r="AQ53" s="441"/>
      <c r="AR53" s="429"/>
      <c r="AS53" s="429"/>
      <c r="AT53" s="429"/>
      <c r="AU53" s="429"/>
      <c r="AV53" s="441"/>
      <c r="AW53" s="429"/>
      <c r="AX53" s="429"/>
      <c r="AY53" s="441"/>
    </row>
    <row r="54" ht="27.0" customHeight="1">
      <c r="A54" s="232"/>
      <c r="B54" s="447" t="s">
        <v>489</v>
      </c>
      <c r="C54" s="252" t="s">
        <v>490</v>
      </c>
      <c r="D54" s="44"/>
      <c r="E54" s="447" t="s">
        <v>491</v>
      </c>
      <c r="F54" s="441"/>
      <c r="G54" s="252" t="s">
        <v>492</v>
      </c>
      <c r="H54" s="44"/>
      <c r="I54" s="441"/>
      <c r="J54" s="252" t="s">
        <v>29</v>
      </c>
      <c r="K54" s="68"/>
      <c r="L54" s="68"/>
      <c r="M54" s="68"/>
      <c r="N54" s="68"/>
      <c r="O54" s="68"/>
      <c r="P54" s="68"/>
      <c r="Q54" s="68"/>
      <c r="R54" s="68"/>
      <c r="S54" s="68"/>
      <c r="T54" s="44"/>
      <c r="U54" s="441"/>
      <c r="V54" s="252" t="s">
        <v>493</v>
      </c>
      <c r="W54" s="68"/>
      <c r="X54" s="68"/>
      <c r="Y54" s="68"/>
      <c r="Z54" s="68"/>
      <c r="AA54" s="68"/>
      <c r="AB54" s="68"/>
      <c r="AC54" s="44"/>
      <c r="AD54" s="441"/>
      <c r="AE54" s="252" t="s">
        <v>494</v>
      </c>
      <c r="AF54" s="68"/>
      <c r="AG54" s="68"/>
      <c r="AH54" s="44"/>
      <c r="AI54" s="441"/>
      <c r="AJ54" s="252" t="s">
        <v>495</v>
      </c>
      <c r="AK54" s="68"/>
      <c r="AL54" s="44"/>
      <c r="AM54" s="441"/>
      <c r="AN54" s="252" t="s">
        <v>496</v>
      </c>
      <c r="AO54" s="68"/>
      <c r="AP54" s="44"/>
      <c r="AQ54" s="441"/>
      <c r="AR54" s="252" t="s">
        <v>497</v>
      </c>
      <c r="AS54" s="68"/>
      <c r="AT54" s="68"/>
      <c r="AU54" s="44"/>
      <c r="AV54" s="441"/>
      <c r="AW54" s="448" t="s">
        <v>498</v>
      </c>
      <c r="AX54" s="3"/>
      <c r="AY54" s="232"/>
    </row>
    <row r="55" ht="30.0" customHeight="1">
      <c r="A55" s="190"/>
      <c r="B55" s="480">
        <f>B41+1</f>
        <v>16</v>
      </c>
      <c r="C55" s="66" t="s">
        <v>48</v>
      </c>
      <c r="D55" s="254" t="s">
        <v>27</v>
      </c>
      <c r="E55" s="450" t="s">
        <v>499</v>
      </c>
      <c r="F55" s="441"/>
      <c r="G55" s="451" t="s">
        <v>500</v>
      </c>
      <c r="H55" s="451" t="s">
        <v>501</v>
      </c>
      <c r="I55" s="441"/>
      <c r="J55" s="452" t="s">
        <v>502</v>
      </c>
      <c r="K55" s="453" t="s">
        <v>503</v>
      </c>
      <c r="L55" s="452" t="s">
        <v>17</v>
      </c>
      <c r="M55" s="453" t="s">
        <v>18</v>
      </c>
      <c r="N55" s="453" t="s">
        <v>19</v>
      </c>
      <c r="O55" s="453" t="s">
        <v>20</v>
      </c>
      <c r="P55" s="453" t="s">
        <v>504</v>
      </c>
      <c r="Q55" s="453" t="s">
        <v>505</v>
      </c>
      <c r="R55" s="453" t="s">
        <v>506</v>
      </c>
      <c r="S55" s="454" t="s">
        <v>507</v>
      </c>
      <c r="T55" s="454" t="s">
        <v>508</v>
      </c>
      <c r="U55" s="441"/>
      <c r="V55" s="453" t="s">
        <v>485</v>
      </c>
      <c r="W55" s="452" t="s">
        <v>30</v>
      </c>
      <c r="X55" s="2"/>
      <c r="Y55" s="3"/>
      <c r="Z55" s="453" t="s">
        <v>28</v>
      </c>
      <c r="AA55" s="453" t="s">
        <v>509</v>
      </c>
      <c r="AB55" s="453" t="s">
        <v>510</v>
      </c>
      <c r="AC55" s="453" t="s">
        <v>511</v>
      </c>
      <c r="AD55" s="441"/>
      <c r="AE55" s="453" t="s">
        <v>512</v>
      </c>
      <c r="AF55" s="453" t="s">
        <v>513</v>
      </c>
      <c r="AG55" s="453" t="s">
        <v>514</v>
      </c>
      <c r="AH55" s="453" t="s">
        <v>515</v>
      </c>
      <c r="AI55" s="441"/>
      <c r="AJ55" s="453" t="s">
        <v>516</v>
      </c>
      <c r="AK55" s="453" t="s">
        <v>517</v>
      </c>
      <c r="AL55" s="453" t="s">
        <v>518</v>
      </c>
      <c r="AM55" s="441"/>
      <c r="AN55" s="453" t="s">
        <v>519</v>
      </c>
      <c r="AO55" s="452" t="s">
        <v>520</v>
      </c>
      <c r="AP55" s="453" t="s">
        <v>521</v>
      </c>
      <c r="AQ55" s="441"/>
      <c r="AR55" s="451" t="s">
        <v>522</v>
      </c>
      <c r="AS55" s="451" t="s">
        <v>522</v>
      </c>
      <c r="AT55" s="451" t="s">
        <v>523</v>
      </c>
      <c r="AU55" s="451" t="s">
        <v>524</v>
      </c>
      <c r="AV55" s="441"/>
      <c r="AW55" s="453" t="s">
        <v>525</v>
      </c>
      <c r="AX55" s="453" t="s">
        <v>526</v>
      </c>
      <c r="AY55" s="190"/>
    </row>
    <row r="56" ht="30.0" customHeight="1">
      <c r="A56" s="190"/>
      <c r="B56" s="89"/>
      <c r="C56" s="34"/>
      <c r="D56" s="6"/>
      <c r="E56" s="455" t="s">
        <v>527</v>
      </c>
      <c r="F56" s="441"/>
      <c r="G56" s="34"/>
      <c r="H56" s="34"/>
      <c r="I56" s="441"/>
      <c r="J56" s="456" t="s">
        <v>528</v>
      </c>
      <c r="K56" s="34"/>
      <c r="L56" s="456" t="s">
        <v>529</v>
      </c>
      <c r="M56" s="457" t="s">
        <v>529</v>
      </c>
      <c r="N56" s="457" t="s">
        <v>529</v>
      </c>
      <c r="O56" s="34"/>
      <c r="P56" s="457" t="s">
        <v>530</v>
      </c>
      <c r="Q56" s="458" t="s">
        <v>531</v>
      </c>
      <c r="R56" s="458" t="s">
        <v>531</v>
      </c>
      <c r="S56" s="458" t="s">
        <v>531</v>
      </c>
      <c r="T56" s="458" t="s">
        <v>532</v>
      </c>
      <c r="U56" s="441"/>
      <c r="V56" s="34"/>
      <c r="W56" s="459" t="s">
        <v>533</v>
      </c>
      <c r="X56" s="459" t="s">
        <v>534</v>
      </c>
      <c r="Y56" s="459" t="s">
        <v>535</v>
      </c>
      <c r="Z56" s="457" t="s">
        <v>536</v>
      </c>
      <c r="AA56" s="458" t="s">
        <v>531</v>
      </c>
      <c r="AB56" s="458" t="s">
        <v>531</v>
      </c>
      <c r="AC56" s="458" t="s">
        <v>531</v>
      </c>
      <c r="AD56" s="441"/>
      <c r="AE56" s="458" t="s">
        <v>531</v>
      </c>
      <c r="AF56" s="458" t="s">
        <v>531</v>
      </c>
      <c r="AG56" s="458" t="s">
        <v>531</v>
      </c>
      <c r="AH56" s="458" t="s">
        <v>531</v>
      </c>
      <c r="AI56" s="441"/>
      <c r="AJ56" s="34"/>
      <c r="AK56" s="34"/>
      <c r="AL56" s="457" t="s">
        <v>537</v>
      </c>
      <c r="AM56" s="441"/>
      <c r="AN56" s="457" t="s">
        <v>538</v>
      </c>
      <c r="AO56" s="456" t="s">
        <v>539</v>
      </c>
      <c r="AP56" s="457" t="s">
        <v>531</v>
      </c>
      <c r="AQ56" s="441"/>
      <c r="AR56" s="460" t="s">
        <v>540</v>
      </c>
      <c r="AS56" s="460" t="s">
        <v>541</v>
      </c>
      <c r="AT56" s="34"/>
      <c r="AU56" s="34"/>
      <c r="AV56" s="441"/>
      <c r="AW56" s="457" t="s">
        <v>531</v>
      </c>
      <c r="AX56" s="34"/>
      <c r="AY56" s="190"/>
    </row>
    <row r="57" ht="45.0" customHeight="1">
      <c r="A57" s="190"/>
      <c r="B57" s="89"/>
      <c r="C57" s="481">
        <f>C49+1</f>
        <v>45821</v>
      </c>
      <c r="D57" s="464" t="str">
        <f t="shared" ref="D57:D63" si="21">D43</f>
        <v>FRI</v>
      </c>
      <c r="E57" s="463"/>
      <c r="F57" s="441"/>
      <c r="G57" s="464"/>
      <c r="H57" s="464"/>
      <c r="I57" s="441"/>
      <c r="J57" s="465"/>
      <c r="K57" s="466"/>
      <c r="L57" s="466"/>
      <c r="M57" s="466"/>
      <c r="N57" s="466"/>
      <c r="O57" s="466"/>
      <c r="P57" s="466"/>
      <c r="Q57" s="466"/>
      <c r="R57" s="466"/>
      <c r="S57" s="466"/>
      <c r="T57" s="467"/>
      <c r="U57" s="441"/>
      <c r="V57" s="466"/>
      <c r="W57" s="464"/>
      <c r="X57" s="464"/>
      <c r="Y57" s="464"/>
      <c r="Z57" s="466"/>
      <c r="AA57" s="466"/>
      <c r="AB57" s="466"/>
      <c r="AC57" s="466"/>
      <c r="AD57" s="441"/>
      <c r="AE57" s="466"/>
      <c r="AF57" s="466"/>
      <c r="AG57" s="466"/>
      <c r="AH57" s="466"/>
      <c r="AI57" s="441"/>
      <c r="AJ57" s="466"/>
      <c r="AK57" s="466"/>
      <c r="AL57" s="468"/>
      <c r="AM57" s="441"/>
      <c r="AN57" s="469"/>
      <c r="AO57" s="464"/>
      <c r="AP57" s="466"/>
      <c r="AQ57" s="441"/>
      <c r="AR57" s="464"/>
      <c r="AS57" s="464"/>
      <c r="AT57" s="464"/>
      <c r="AU57" s="464"/>
      <c r="AV57" s="441"/>
      <c r="AW57" s="466"/>
      <c r="AX57" s="470"/>
      <c r="AY57" s="190"/>
    </row>
    <row r="58" ht="45.0" customHeight="1">
      <c r="A58" s="190"/>
      <c r="B58" s="89"/>
      <c r="C58" s="482">
        <f t="shared" ref="C58:C63" si="22">C57+1</f>
        <v>45822</v>
      </c>
      <c r="D58" s="464" t="str">
        <f t="shared" si="21"/>
        <v>SAT</v>
      </c>
      <c r="E58" s="463"/>
      <c r="F58" s="441"/>
      <c r="G58" s="464"/>
      <c r="H58" s="464"/>
      <c r="I58" s="441"/>
      <c r="J58" s="465"/>
      <c r="K58" s="466"/>
      <c r="L58" s="466"/>
      <c r="M58" s="466"/>
      <c r="N58" s="466"/>
      <c r="O58" s="466"/>
      <c r="P58" s="466"/>
      <c r="Q58" s="466"/>
      <c r="R58" s="466"/>
      <c r="S58" s="466"/>
      <c r="T58" s="467"/>
      <c r="U58" s="441"/>
      <c r="V58" s="466"/>
      <c r="W58" s="464"/>
      <c r="X58" s="464"/>
      <c r="Y58" s="464"/>
      <c r="Z58" s="466"/>
      <c r="AA58" s="466"/>
      <c r="AB58" s="466"/>
      <c r="AC58" s="466"/>
      <c r="AD58" s="441"/>
      <c r="AE58" s="466"/>
      <c r="AF58" s="466"/>
      <c r="AG58" s="466"/>
      <c r="AH58" s="466"/>
      <c r="AI58" s="441"/>
      <c r="AJ58" s="466"/>
      <c r="AK58" s="466"/>
      <c r="AL58" s="468"/>
      <c r="AM58" s="441"/>
      <c r="AN58" s="464"/>
      <c r="AO58" s="464"/>
      <c r="AP58" s="466"/>
      <c r="AQ58" s="441"/>
      <c r="AR58" s="464"/>
      <c r="AS58" s="464"/>
      <c r="AT58" s="464"/>
      <c r="AU58" s="464"/>
      <c r="AV58" s="441"/>
      <c r="AW58" s="466"/>
      <c r="AX58" s="470"/>
      <c r="AY58" s="190"/>
    </row>
    <row r="59" ht="45.0" customHeight="1">
      <c r="A59" s="190"/>
      <c r="B59" s="89"/>
      <c r="C59" s="482">
        <f t="shared" si="22"/>
        <v>45823</v>
      </c>
      <c r="D59" s="464" t="str">
        <f t="shared" si="21"/>
        <v>SUN</v>
      </c>
      <c r="E59" s="463"/>
      <c r="F59" s="441"/>
      <c r="G59" s="464"/>
      <c r="H59" s="464"/>
      <c r="I59" s="441"/>
      <c r="J59" s="465"/>
      <c r="K59" s="466"/>
      <c r="L59" s="466"/>
      <c r="M59" s="466"/>
      <c r="N59" s="466"/>
      <c r="O59" s="466"/>
      <c r="P59" s="466"/>
      <c r="Q59" s="466"/>
      <c r="R59" s="466"/>
      <c r="S59" s="466"/>
      <c r="T59" s="467"/>
      <c r="U59" s="441"/>
      <c r="V59" s="466"/>
      <c r="W59" s="464"/>
      <c r="X59" s="464"/>
      <c r="Y59" s="464"/>
      <c r="Z59" s="466"/>
      <c r="AA59" s="466"/>
      <c r="AB59" s="466"/>
      <c r="AC59" s="466"/>
      <c r="AD59" s="441"/>
      <c r="AE59" s="466"/>
      <c r="AF59" s="466"/>
      <c r="AG59" s="466"/>
      <c r="AH59" s="466"/>
      <c r="AI59" s="441"/>
      <c r="AJ59" s="466"/>
      <c r="AK59" s="466"/>
      <c r="AL59" s="468"/>
      <c r="AM59" s="441"/>
      <c r="AN59" s="464"/>
      <c r="AO59" s="464"/>
      <c r="AP59" s="466"/>
      <c r="AQ59" s="441"/>
      <c r="AR59" s="464"/>
      <c r="AS59" s="464"/>
      <c r="AT59" s="464"/>
      <c r="AU59" s="464"/>
      <c r="AV59" s="441"/>
      <c r="AW59" s="466"/>
      <c r="AX59" s="470"/>
      <c r="AY59" s="190"/>
    </row>
    <row r="60" ht="45.0" customHeight="1">
      <c r="A60" s="190"/>
      <c r="B60" s="89"/>
      <c r="C60" s="482">
        <f t="shared" si="22"/>
        <v>45824</v>
      </c>
      <c r="D60" s="464" t="str">
        <f t="shared" si="21"/>
        <v>MON</v>
      </c>
      <c r="E60" s="463"/>
      <c r="F60" s="441"/>
      <c r="G60" s="464"/>
      <c r="H60" s="464"/>
      <c r="I60" s="441"/>
      <c r="J60" s="465"/>
      <c r="K60" s="466"/>
      <c r="L60" s="466"/>
      <c r="M60" s="466"/>
      <c r="N60" s="466"/>
      <c r="O60" s="466"/>
      <c r="P60" s="466"/>
      <c r="Q60" s="466"/>
      <c r="R60" s="466"/>
      <c r="S60" s="466"/>
      <c r="T60" s="467"/>
      <c r="U60" s="441"/>
      <c r="V60" s="466"/>
      <c r="W60" s="464"/>
      <c r="X60" s="464"/>
      <c r="Y60" s="464"/>
      <c r="Z60" s="466"/>
      <c r="AA60" s="466"/>
      <c r="AB60" s="466"/>
      <c r="AC60" s="466"/>
      <c r="AD60" s="441"/>
      <c r="AE60" s="466"/>
      <c r="AF60" s="466"/>
      <c r="AG60" s="466"/>
      <c r="AH60" s="466"/>
      <c r="AI60" s="441"/>
      <c r="AJ60" s="466"/>
      <c r="AK60" s="466"/>
      <c r="AL60" s="468"/>
      <c r="AM60" s="441"/>
      <c r="AN60" s="464"/>
      <c r="AO60" s="464"/>
      <c r="AP60" s="466"/>
      <c r="AQ60" s="441"/>
      <c r="AR60" s="464"/>
      <c r="AS60" s="464"/>
      <c r="AT60" s="464"/>
      <c r="AU60" s="464"/>
      <c r="AV60" s="441"/>
      <c r="AW60" s="466"/>
      <c r="AX60" s="472"/>
      <c r="AY60" s="190"/>
    </row>
    <row r="61" ht="45.0" customHeight="1">
      <c r="A61" s="190"/>
      <c r="B61" s="89"/>
      <c r="C61" s="482">
        <f t="shared" si="22"/>
        <v>45825</v>
      </c>
      <c r="D61" s="464" t="str">
        <f t="shared" si="21"/>
        <v>TUE</v>
      </c>
      <c r="E61" s="463"/>
      <c r="F61" s="441"/>
      <c r="G61" s="464"/>
      <c r="H61" s="464"/>
      <c r="I61" s="441"/>
      <c r="J61" s="465"/>
      <c r="K61" s="466"/>
      <c r="L61" s="466"/>
      <c r="M61" s="466"/>
      <c r="N61" s="466"/>
      <c r="O61" s="466"/>
      <c r="P61" s="466"/>
      <c r="Q61" s="466"/>
      <c r="R61" s="466"/>
      <c r="S61" s="466"/>
      <c r="T61" s="467"/>
      <c r="U61" s="441"/>
      <c r="V61" s="466"/>
      <c r="W61" s="464"/>
      <c r="X61" s="464"/>
      <c r="Y61" s="464"/>
      <c r="Z61" s="466"/>
      <c r="AA61" s="466"/>
      <c r="AB61" s="466"/>
      <c r="AC61" s="466"/>
      <c r="AD61" s="441"/>
      <c r="AE61" s="466"/>
      <c r="AF61" s="466"/>
      <c r="AG61" s="466"/>
      <c r="AH61" s="466"/>
      <c r="AI61" s="441"/>
      <c r="AJ61" s="466"/>
      <c r="AK61" s="466"/>
      <c r="AL61" s="468"/>
      <c r="AM61" s="441"/>
      <c r="AN61" s="464"/>
      <c r="AO61" s="464"/>
      <c r="AP61" s="466"/>
      <c r="AQ61" s="441"/>
      <c r="AR61" s="464"/>
      <c r="AS61" s="464"/>
      <c r="AT61" s="464"/>
      <c r="AU61" s="464"/>
      <c r="AV61" s="441"/>
      <c r="AW61" s="466"/>
      <c r="AX61" s="472"/>
      <c r="AY61" s="190"/>
    </row>
    <row r="62" ht="45.0" customHeight="1">
      <c r="A62" s="190"/>
      <c r="B62" s="89"/>
      <c r="C62" s="482">
        <f t="shared" si="22"/>
        <v>45826</v>
      </c>
      <c r="D62" s="464" t="str">
        <f t="shared" si="21"/>
        <v>WED</v>
      </c>
      <c r="E62" s="463"/>
      <c r="F62" s="441"/>
      <c r="G62" s="464"/>
      <c r="H62" s="464"/>
      <c r="I62" s="441"/>
      <c r="J62" s="465"/>
      <c r="K62" s="466"/>
      <c r="L62" s="466"/>
      <c r="M62" s="466"/>
      <c r="N62" s="466"/>
      <c r="O62" s="466"/>
      <c r="P62" s="466"/>
      <c r="Q62" s="466"/>
      <c r="R62" s="466"/>
      <c r="S62" s="466"/>
      <c r="T62" s="467"/>
      <c r="U62" s="441"/>
      <c r="V62" s="466"/>
      <c r="W62" s="464"/>
      <c r="X62" s="464"/>
      <c r="Y62" s="464"/>
      <c r="Z62" s="466"/>
      <c r="AA62" s="466"/>
      <c r="AB62" s="466"/>
      <c r="AC62" s="466"/>
      <c r="AD62" s="441"/>
      <c r="AE62" s="466"/>
      <c r="AF62" s="466"/>
      <c r="AG62" s="466"/>
      <c r="AH62" s="466"/>
      <c r="AI62" s="441"/>
      <c r="AJ62" s="466"/>
      <c r="AK62" s="466"/>
      <c r="AL62" s="468"/>
      <c r="AM62" s="441"/>
      <c r="AN62" s="464"/>
      <c r="AO62" s="464"/>
      <c r="AP62" s="466"/>
      <c r="AQ62" s="441"/>
      <c r="AR62" s="464"/>
      <c r="AS62" s="464"/>
      <c r="AT62" s="464"/>
      <c r="AU62" s="464"/>
      <c r="AV62" s="441"/>
      <c r="AW62" s="466"/>
      <c r="AX62" s="472"/>
      <c r="AY62" s="190"/>
    </row>
    <row r="63" ht="45.0" customHeight="1">
      <c r="A63" s="190"/>
      <c r="B63" s="89"/>
      <c r="C63" s="482">
        <f t="shared" si="22"/>
        <v>45827</v>
      </c>
      <c r="D63" s="464" t="str">
        <f t="shared" si="21"/>
        <v>THU</v>
      </c>
      <c r="E63" s="463"/>
      <c r="F63" s="441"/>
      <c r="G63" s="464"/>
      <c r="H63" s="464"/>
      <c r="I63" s="441"/>
      <c r="J63" s="465"/>
      <c r="K63" s="466"/>
      <c r="L63" s="466"/>
      <c r="M63" s="466"/>
      <c r="N63" s="466"/>
      <c r="O63" s="466"/>
      <c r="P63" s="466"/>
      <c r="Q63" s="466"/>
      <c r="R63" s="466"/>
      <c r="S63" s="466"/>
      <c r="T63" s="467"/>
      <c r="U63" s="441"/>
      <c r="V63" s="466"/>
      <c r="W63" s="464"/>
      <c r="X63" s="464"/>
      <c r="Y63" s="464"/>
      <c r="Z63" s="466"/>
      <c r="AA63" s="466"/>
      <c r="AB63" s="466"/>
      <c r="AC63" s="466"/>
      <c r="AD63" s="441"/>
      <c r="AE63" s="466"/>
      <c r="AF63" s="466"/>
      <c r="AG63" s="466"/>
      <c r="AH63" s="466"/>
      <c r="AI63" s="441"/>
      <c r="AJ63" s="466"/>
      <c r="AK63" s="466"/>
      <c r="AL63" s="468"/>
      <c r="AM63" s="441"/>
      <c r="AN63" s="464"/>
      <c r="AO63" s="464"/>
      <c r="AP63" s="466"/>
      <c r="AQ63" s="441"/>
      <c r="AR63" s="464"/>
      <c r="AS63" s="464"/>
      <c r="AT63" s="464"/>
      <c r="AU63" s="464"/>
      <c r="AV63" s="441"/>
      <c r="AW63" s="466"/>
      <c r="AX63" s="470"/>
      <c r="AY63" s="190"/>
    </row>
    <row r="64" ht="45.0" customHeight="1">
      <c r="A64" s="190"/>
      <c r="B64" s="34"/>
      <c r="C64" s="473" t="s">
        <v>542</v>
      </c>
      <c r="D64" s="44"/>
      <c r="E64" s="474" t="str">
        <f>iferror(AVERAGE(E57:E63))</f>
        <v/>
      </c>
      <c r="F64" s="441"/>
      <c r="G64" s="475"/>
      <c r="H64" s="475"/>
      <c r="I64" s="441"/>
      <c r="J64" s="475" t="str">
        <f>iferror(AVERAGE(J57:J63))</f>
        <v/>
      </c>
      <c r="K64" s="476"/>
      <c r="L64" s="476" t="str">
        <f t="shared" ref="L64:N64" si="23">iferror(AVERAGE(L57:L63))</f>
        <v/>
      </c>
      <c r="M64" s="476" t="str">
        <f t="shared" si="23"/>
        <v/>
      </c>
      <c r="N64" s="476" t="str">
        <f t="shared" si="23"/>
        <v/>
      </c>
      <c r="O64" s="476">
        <f>iferror(SUM(O57:O63))</f>
        <v>0</v>
      </c>
      <c r="P64" s="476" t="str">
        <f t="shared" ref="P64:S64" si="24">iferror(AVERAGE(P57:P63))</f>
        <v/>
      </c>
      <c r="Q64" s="476" t="str">
        <f t="shared" si="24"/>
        <v/>
      </c>
      <c r="R64" s="476" t="str">
        <f t="shared" si="24"/>
        <v/>
      </c>
      <c r="S64" s="476" t="str">
        <f t="shared" si="24"/>
        <v/>
      </c>
      <c r="T64" s="477"/>
      <c r="U64" s="441"/>
      <c r="V64" s="476" t="str">
        <f>iferror(AVERAGE(V57:V63))</f>
        <v/>
      </c>
      <c r="W64" s="476"/>
      <c r="X64" s="476">
        <f>SUM(X57:X63)</f>
        <v>0</v>
      </c>
      <c r="Y64" s="476" t="str">
        <f>IFERROR(AVERAGE(Y57:Y63))</f>
        <v/>
      </c>
      <c r="Z64" s="476"/>
      <c r="AA64" s="476" t="str">
        <f t="shared" ref="AA64:AC64" si="25">iferror(AVERAGE(AA57:AA63))</f>
        <v/>
      </c>
      <c r="AB64" s="476" t="str">
        <f t="shared" si="25"/>
        <v/>
      </c>
      <c r="AC64" s="476" t="str">
        <f t="shared" si="25"/>
        <v/>
      </c>
      <c r="AD64" s="441"/>
      <c r="AE64" s="476" t="str">
        <f t="shared" ref="AE64:AF64" si="26">iferror(AVERAGE(AE57:AE63))</f>
        <v/>
      </c>
      <c r="AF64" s="476" t="str">
        <f t="shared" si="26"/>
        <v/>
      </c>
      <c r="AG64" s="476"/>
      <c r="AH64" s="476" t="str">
        <f>iferror(AVERAGE(AH57:AH63))</f>
        <v/>
      </c>
      <c r="AI64" s="441"/>
      <c r="AJ64" s="476" t="str">
        <f>iferror(average(AJ57:AJ63))</f>
        <v/>
      </c>
      <c r="AK64" s="476"/>
      <c r="AL64" s="476"/>
      <c r="AM64" s="441"/>
      <c r="AN64" s="464"/>
      <c r="AO64" s="464" t="str">
        <f>iferror(average(AO57:AO63))</f>
        <v/>
      </c>
      <c r="AP64" s="476" t="str">
        <f>iferror(AVERAGE(AP57:AP63))</f>
        <v/>
      </c>
      <c r="AQ64" s="441"/>
      <c r="AR64" s="464" t="str">
        <f t="shared" ref="AR64:AU64" si="27">iferror(average(AR57:AR63))</f>
        <v/>
      </c>
      <c r="AS64" s="464" t="str">
        <f t="shared" si="27"/>
        <v/>
      </c>
      <c r="AT64" s="464" t="str">
        <f t="shared" si="27"/>
        <v/>
      </c>
      <c r="AU64" s="464" t="str">
        <f t="shared" si="27"/>
        <v/>
      </c>
      <c r="AV64" s="441"/>
      <c r="AW64" s="476" t="str">
        <f>iferror(AVERAGE(AW57:AW63))</f>
        <v/>
      </c>
      <c r="AX64" s="472"/>
      <c r="AY64" s="190"/>
    </row>
    <row r="65" ht="15.0" customHeight="1">
      <c r="A65" s="441"/>
      <c r="B65" s="441"/>
      <c r="C65" s="441"/>
      <c r="D65" s="441"/>
      <c r="E65" s="441"/>
      <c r="F65" s="441"/>
      <c r="G65" s="441"/>
      <c r="H65" s="441"/>
      <c r="I65" s="441"/>
      <c r="J65" s="441"/>
      <c r="K65" s="441"/>
      <c r="L65" s="441"/>
      <c r="M65" s="441"/>
      <c r="N65" s="441"/>
      <c r="O65" s="441"/>
      <c r="P65" s="441"/>
      <c r="Q65" s="441"/>
      <c r="R65" s="441"/>
      <c r="S65" s="441"/>
      <c r="T65" s="441"/>
      <c r="U65" s="441"/>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1"/>
      <c r="AU65" s="441"/>
      <c r="AV65" s="441"/>
      <c r="AW65" s="441"/>
      <c r="AX65" s="441"/>
      <c r="AY65" s="441"/>
    </row>
    <row r="66" ht="22.5" customHeight="1">
      <c r="A66" s="232"/>
      <c r="B66" s="252" t="s">
        <v>488</v>
      </c>
      <c r="C66" s="68"/>
      <c r="D66" s="478">
        <f>D52+7</f>
        <v>45835</v>
      </c>
      <c r="E66" s="68"/>
      <c r="F66" s="373"/>
      <c r="G66" s="373"/>
      <c r="H66" s="373"/>
      <c r="I66" s="373"/>
      <c r="J66" s="373"/>
      <c r="K66" s="373"/>
      <c r="L66" s="373"/>
      <c r="M66" s="373"/>
      <c r="N66" s="373"/>
      <c r="O66" s="373"/>
      <c r="P66" s="373"/>
      <c r="Q66" s="373"/>
      <c r="R66" s="68"/>
      <c r="S66" s="68"/>
      <c r="T66" s="68"/>
      <c r="U66" s="68"/>
      <c r="V66" s="373"/>
      <c r="W66" s="68"/>
      <c r="X66" s="68"/>
      <c r="Y66" s="373"/>
      <c r="Z66" s="373"/>
      <c r="AA66" s="373"/>
      <c r="AB66" s="373"/>
      <c r="AC66" s="373"/>
      <c r="AD66" s="373"/>
      <c r="AE66" s="373"/>
      <c r="AF66" s="373"/>
      <c r="AG66" s="373"/>
      <c r="AH66" s="373"/>
      <c r="AI66" s="373"/>
      <c r="AJ66" s="373"/>
      <c r="AK66" s="373"/>
      <c r="AL66" s="373"/>
      <c r="AM66" s="373"/>
      <c r="AN66" s="373"/>
      <c r="AO66" s="373"/>
      <c r="AP66" s="373"/>
      <c r="AQ66" s="373"/>
      <c r="AR66" s="373"/>
      <c r="AS66" s="373"/>
      <c r="AT66" s="373"/>
      <c r="AU66" s="373"/>
      <c r="AV66" s="373"/>
      <c r="AW66" s="373"/>
      <c r="AX66" s="479"/>
      <c r="AY66" s="232"/>
    </row>
    <row r="67" ht="15.0" customHeight="1">
      <c r="A67" s="441"/>
      <c r="B67" s="441"/>
      <c r="C67" s="441"/>
      <c r="D67" s="441"/>
      <c r="E67" s="441"/>
      <c r="F67" s="441"/>
      <c r="G67" s="441"/>
      <c r="H67" s="441"/>
      <c r="I67" s="441"/>
      <c r="J67" s="441"/>
      <c r="K67" s="441"/>
      <c r="L67" s="441"/>
      <c r="M67" s="441"/>
      <c r="N67" s="441"/>
      <c r="O67" s="441"/>
      <c r="P67" s="441"/>
      <c r="Q67" s="441"/>
      <c r="R67" s="441"/>
      <c r="S67" s="439"/>
      <c r="T67" s="439"/>
      <c r="U67" s="441"/>
      <c r="V67" s="441"/>
      <c r="W67" s="441"/>
      <c r="X67" s="441"/>
      <c r="Y67" s="441"/>
      <c r="Z67" s="429"/>
      <c r="AA67" s="429"/>
      <c r="AB67" s="429"/>
      <c r="AC67" s="429"/>
      <c r="AD67" s="441"/>
      <c r="AE67" s="429"/>
      <c r="AF67" s="429"/>
      <c r="AG67" s="429"/>
      <c r="AH67" s="429"/>
      <c r="AI67" s="441"/>
      <c r="AJ67" s="429"/>
      <c r="AK67" s="429"/>
      <c r="AL67" s="429"/>
      <c r="AM67" s="441"/>
      <c r="AN67" s="429"/>
      <c r="AO67" s="429"/>
      <c r="AP67" s="429"/>
      <c r="AQ67" s="441"/>
      <c r="AR67" s="429"/>
      <c r="AS67" s="429"/>
      <c r="AT67" s="429"/>
      <c r="AU67" s="429"/>
      <c r="AV67" s="441"/>
      <c r="AW67" s="429"/>
      <c r="AX67" s="429"/>
      <c r="AY67" s="441"/>
    </row>
    <row r="68" ht="27.0" customHeight="1">
      <c r="A68" s="232"/>
      <c r="B68" s="447" t="s">
        <v>489</v>
      </c>
      <c r="C68" s="252" t="s">
        <v>490</v>
      </c>
      <c r="D68" s="44"/>
      <c r="E68" s="447" t="s">
        <v>491</v>
      </c>
      <c r="F68" s="441"/>
      <c r="G68" s="252" t="s">
        <v>492</v>
      </c>
      <c r="H68" s="44"/>
      <c r="I68" s="441"/>
      <c r="J68" s="252" t="s">
        <v>29</v>
      </c>
      <c r="K68" s="68"/>
      <c r="L68" s="68"/>
      <c r="M68" s="68"/>
      <c r="N68" s="68"/>
      <c r="O68" s="68"/>
      <c r="P68" s="68"/>
      <c r="Q68" s="68"/>
      <c r="R68" s="68"/>
      <c r="S68" s="68"/>
      <c r="T68" s="44"/>
      <c r="U68" s="441"/>
      <c r="V68" s="252" t="s">
        <v>493</v>
      </c>
      <c r="W68" s="68"/>
      <c r="X68" s="68"/>
      <c r="Y68" s="68"/>
      <c r="Z68" s="68"/>
      <c r="AA68" s="68"/>
      <c r="AB68" s="68"/>
      <c r="AC68" s="44"/>
      <c r="AD68" s="441"/>
      <c r="AE68" s="252" t="s">
        <v>494</v>
      </c>
      <c r="AF68" s="68"/>
      <c r="AG68" s="68"/>
      <c r="AH68" s="44"/>
      <c r="AI68" s="441"/>
      <c r="AJ68" s="252" t="s">
        <v>495</v>
      </c>
      <c r="AK68" s="68"/>
      <c r="AL68" s="44"/>
      <c r="AM68" s="441"/>
      <c r="AN68" s="252" t="s">
        <v>496</v>
      </c>
      <c r="AO68" s="68"/>
      <c r="AP68" s="44"/>
      <c r="AQ68" s="441"/>
      <c r="AR68" s="252" t="s">
        <v>497</v>
      </c>
      <c r="AS68" s="68"/>
      <c r="AT68" s="68"/>
      <c r="AU68" s="44"/>
      <c r="AV68" s="441"/>
      <c r="AW68" s="448" t="s">
        <v>498</v>
      </c>
      <c r="AX68" s="3"/>
      <c r="AY68" s="232"/>
    </row>
    <row r="69" ht="30.0" customHeight="1">
      <c r="A69" s="190"/>
      <c r="B69" s="480">
        <f>B55+1</f>
        <v>17</v>
      </c>
      <c r="C69" s="66" t="s">
        <v>48</v>
      </c>
      <c r="D69" s="254" t="s">
        <v>27</v>
      </c>
      <c r="E69" s="450" t="s">
        <v>499</v>
      </c>
      <c r="F69" s="441"/>
      <c r="G69" s="451" t="s">
        <v>500</v>
      </c>
      <c r="H69" s="451" t="s">
        <v>501</v>
      </c>
      <c r="I69" s="441"/>
      <c r="J69" s="452" t="s">
        <v>502</v>
      </c>
      <c r="K69" s="453" t="s">
        <v>503</v>
      </c>
      <c r="L69" s="452" t="s">
        <v>17</v>
      </c>
      <c r="M69" s="453" t="s">
        <v>18</v>
      </c>
      <c r="N69" s="453" t="s">
        <v>19</v>
      </c>
      <c r="O69" s="453" t="s">
        <v>20</v>
      </c>
      <c r="P69" s="453" t="s">
        <v>504</v>
      </c>
      <c r="Q69" s="453" t="s">
        <v>505</v>
      </c>
      <c r="R69" s="453" t="s">
        <v>506</v>
      </c>
      <c r="S69" s="454" t="s">
        <v>507</v>
      </c>
      <c r="T69" s="454" t="s">
        <v>508</v>
      </c>
      <c r="U69" s="441"/>
      <c r="V69" s="453" t="s">
        <v>485</v>
      </c>
      <c r="W69" s="452" t="s">
        <v>30</v>
      </c>
      <c r="X69" s="2"/>
      <c r="Y69" s="3"/>
      <c r="Z69" s="453" t="s">
        <v>28</v>
      </c>
      <c r="AA69" s="453" t="s">
        <v>509</v>
      </c>
      <c r="AB69" s="453" t="s">
        <v>510</v>
      </c>
      <c r="AC69" s="453" t="s">
        <v>511</v>
      </c>
      <c r="AD69" s="441"/>
      <c r="AE69" s="453" t="s">
        <v>512</v>
      </c>
      <c r="AF69" s="453" t="s">
        <v>513</v>
      </c>
      <c r="AG69" s="453" t="s">
        <v>514</v>
      </c>
      <c r="AH69" s="453" t="s">
        <v>515</v>
      </c>
      <c r="AI69" s="441"/>
      <c r="AJ69" s="453" t="s">
        <v>516</v>
      </c>
      <c r="AK69" s="453" t="s">
        <v>517</v>
      </c>
      <c r="AL69" s="453" t="s">
        <v>518</v>
      </c>
      <c r="AM69" s="441"/>
      <c r="AN69" s="453" t="s">
        <v>519</v>
      </c>
      <c r="AO69" s="452" t="s">
        <v>520</v>
      </c>
      <c r="AP69" s="453" t="s">
        <v>521</v>
      </c>
      <c r="AQ69" s="441"/>
      <c r="AR69" s="451" t="s">
        <v>522</v>
      </c>
      <c r="AS69" s="451" t="s">
        <v>522</v>
      </c>
      <c r="AT69" s="451" t="s">
        <v>523</v>
      </c>
      <c r="AU69" s="451" t="s">
        <v>524</v>
      </c>
      <c r="AV69" s="441"/>
      <c r="AW69" s="453" t="s">
        <v>525</v>
      </c>
      <c r="AX69" s="453" t="s">
        <v>526</v>
      </c>
      <c r="AY69" s="190"/>
    </row>
    <row r="70" ht="30.0" customHeight="1">
      <c r="A70" s="190"/>
      <c r="B70" s="89"/>
      <c r="C70" s="34"/>
      <c r="D70" s="6"/>
      <c r="E70" s="455" t="s">
        <v>527</v>
      </c>
      <c r="F70" s="441"/>
      <c r="G70" s="34"/>
      <c r="H70" s="34"/>
      <c r="I70" s="441"/>
      <c r="J70" s="456" t="s">
        <v>528</v>
      </c>
      <c r="K70" s="34"/>
      <c r="L70" s="456" t="s">
        <v>529</v>
      </c>
      <c r="M70" s="457" t="s">
        <v>529</v>
      </c>
      <c r="N70" s="457" t="s">
        <v>529</v>
      </c>
      <c r="O70" s="34"/>
      <c r="P70" s="457" t="s">
        <v>530</v>
      </c>
      <c r="Q70" s="458" t="s">
        <v>531</v>
      </c>
      <c r="R70" s="458" t="s">
        <v>531</v>
      </c>
      <c r="S70" s="458" t="s">
        <v>531</v>
      </c>
      <c r="T70" s="458" t="s">
        <v>532</v>
      </c>
      <c r="U70" s="441"/>
      <c r="V70" s="34"/>
      <c r="W70" s="459" t="s">
        <v>533</v>
      </c>
      <c r="X70" s="459" t="s">
        <v>534</v>
      </c>
      <c r="Y70" s="459" t="s">
        <v>535</v>
      </c>
      <c r="Z70" s="457" t="s">
        <v>536</v>
      </c>
      <c r="AA70" s="458" t="s">
        <v>531</v>
      </c>
      <c r="AB70" s="458" t="s">
        <v>531</v>
      </c>
      <c r="AC70" s="458" t="s">
        <v>531</v>
      </c>
      <c r="AD70" s="441"/>
      <c r="AE70" s="458" t="s">
        <v>531</v>
      </c>
      <c r="AF70" s="458" t="s">
        <v>531</v>
      </c>
      <c r="AG70" s="458" t="s">
        <v>531</v>
      </c>
      <c r="AH70" s="458" t="s">
        <v>531</v>
      </c>
      <c r="AI70" s="441"/>
      <c r="AJ70" s="34"/>
      <c r="AK70" s="34"/>
      <c r="AL70" s="457" t="s">
        <v>537</v>
      </c>
      <c r="AM70" s="441"/>
      <c r="AN70" s="457" t="s">
        <v>538</v>
      </c>
      <c r="AO70" s="456" t="s">
        <v>539</v>
      </c>
      <c r="AP70" s="457" t="s">
        <v>531</v>
      </c>
      <c r="AQ70" s="441"/>
      <c r="AR70" s="460" t="s">
        <v>540</v>
      </c>
      <c r="AS70" s="460" t="s">
        <v>541</v>
      </c>
      <c r="AT70" s="34"/>
      <c r="AU70" s="34"/>
      <c r="AV70" s="441"/>
      <c r="AW70" s="457" t="s">
        <v>531</v>
      </c>
      <c r="AX70" s="34"/>
      <c r="AY70" s="190"/>
    </row>
    <row r="71" ht="45.0" customHeight="1">
      <c r="A71" s="190"/>
      <c r="B71" s="89"/>
      <c r="C71" s="481">
        <f>C63+1</f>
        <v>45828</v>
      </c>
      <c r="D71" s="464" t="str">
        <f t="shared" ref="D71:D77" si="28">D57</f>
        <v>FRI</v>
      </c>
      <c r="E71" s="463"/>
      <c r="F71" s="441"/>
      <c r="G71" s="464"/>
      <c r="H71" s="464"/>
      <c r="I71" s="441"/>
      <c r="J71" s="465"/>
      <c r="K71" s="466"/>
      <c r="L71" s="466"/>
      <c r="M71" s="466"/>
      <c r="N71" s="466"/>
      <c r="O71" s="466"/>
      <c r="P71" s="466"/>
      <c r="Q71" s="466"/>
      <c r="R71" s="466"/>
      <c r="S71" s="466"/>
      <c r="T71" s="467"/>
      <c r="U71" s="441"/>
      <c r="V71" s="466"/>
      <c r="W71" s="464"/>
      <c r="X71" s="464"/>
      <c r="Y71" s="464"/>
      <c r="Z71" s="466"/>
      <c r="AA71" s="466"/>
      <c r="AB71" s="466"/>
      <c r="AC71" s="466"/>
      <c r="AD71" s="441"/>
      <c r="AE71" s="466"/>
      <c r="AF71" s="466"/>
      <c r="AG71" s="466"/>
      <c r="AH71" s="466"/>
      <c r="AI71" s="441"/>
      <c r="AJ71" s="466"/>
      <c r="AK71" s="466"/>
      <c r="AL71" s="468"/>
      <c r="AM71" s="441"/>
      <c r="AN71" s="469"/>
      <c r="AO71" s="464"/>
      <c r="AP71" s="466"/>
      <c r="AQ71" s="441"/>
      <c r="AR71" s="464"/>
      <c r="AS71" s="464"/>
      <c r="AT71" s="464"/>
      <c r="AU71" s="464"/>
      <c r="AV71" s="441"/>
      <c r="AW71" s="466"/>
      <c r="AX71" s="470"/>
      <c r="AY71" s="190"/>
    </row>
    <row r="72" ht="45.0" customHeight="1">
      <c r="A72" s="190"/>
      <c r="B72" s="89"/>
      <c r="C72" s="482">
        <f t="shared" ref="C72:C77" si="29">C71+1</f>
        <v>45829</v>
      </c>
      <c r="D72" s="464" t="str">
        <f t="shared" si="28"/>
        <v>SAT</v>
      </c>
      <c r="E72" s="463"/>
      <c r="F72" s="441"/>
      <c r="G72" s="464"/>
      <c r="H72" s="464"/>
      <c r="I72" s="441"/>
      <c r="J72" s="465"/>
      <c r="K72" s="466"/>
      <c r="L72" s="466"/>
      <c r="M72" s="466"/>
      <c r="N72" s="466"/>
      <c r="O72" s="466"/>
      <c r="P72" s="466"/>
      <c r="Q72" s="466"/>
      <c r="R72" s="466"/>
      <c r="S72" s="466"/>
      <c r="T72" s="467"/>
      <c r="U72" s="441"/>
      <c r="V72" s="466"/>
      <c r="W72" s="464"/>
      <c r="X72" s="464"/>
      <c r="Y72" s="464"/>
      <c r="Z72" s="466"/>
      <c r="AA72" s="466"/>
      <c r="AB72" s="466"/>
      <c r="AC72" s="466"/>
      <c r="AD72" s="441"/>
      <c r="AE72" s="466"/>
      <c r="AF72" s="466"/>
      <c r="AG72" s="466"/>
      <c r="AH72" s="466"/>
      <c r="AI72" s="441"/>
      <c r="AJ72" s="466"/>
      <c r="AK72" s="466"/>
      <c r="AL72" s="468"/>
      <c r="AM72" s="441"/>
      <c r="AN72" s="464"/>
      <c r="AO72" s="464"/>
      <c r="AP72" s="466"/>
      <c r="AQ72" s="441"/>
      <c r="AR72" s="464"/>
      <c r="AS72" s="464"/>
      <c r="AT72" s="464"/>
      <c r="AU72" s="464"/>
      <c r="AV72" s="441"/>
      <c r="AW72" s="466"/>
      <c r="AX72" s="470"/>
      <c r="AY72" s="190"/>
    </row>
    <row r="73" ht="45.0" customHeight="1">
      <c r="A73" s="190"/>
      <c r="B73" s="89"/>
      <c r="C73" s="482">
        <f t="shared" si="29"/>
        <v>45830</v>
      </c>
      <c r="D73" s="464" t="str">
        <f t="shared" si="28"/>
        <v>SUN</v>
      </c>
      <c r="E73" s="463"/>
      <c r="F73" s="441"/>
      <c r="G73" s="464"/>
      <c r="H73" s="464"/>
      <c r="I73" s="441"/>
      <c r="J73" s="465"/>
      <c r="K73" s="466"/>
      <c r="L73" s="466"/>
      <c r="M73" s="466"/>
      <c r="N73" s="466"/>
      <c r="O73" s="466"/>
      <c r="P73" s="466"/>
      <c r="Q73" s="466"/>
      <c r="R73" s="466"/>
      <c r="S73" s="466"/>
      <c r="T73" s="467"/>
      <c r="U73" s="441"/>
      <c r="V73" s="466"/>
      <c r="W73" s="464"/>
      <c r="X73" s="464"/>
      <c r="Y73" s="464"/>
      <c r="Z73" s="466"/>
      <c r="AA73" s="466"/>
      <c r="AB73" s="466"/>
      <c r="AC73" s="466"/>
      <c r="AD73" s="441"/>
      <c r="AE73" s="466"/>
      <c r="AF73" s="466"/>
      <c r="AG73" s="466"/>
      <c r="AH73" s="466"/>
      <c r="AI73" s="441"/>
      <c r="AJ73" s="466"/>
      <c r="AK73" s="466"/>
      <c r="AL73" s="468"/>
      <c r="AM73" s="441"/>
      <c r="AN73" s="464"/>
      <c r="AO73" s="464"/>
      <c r="AP73" s="466"/>
      <c r="AQ73" s="441"/>
      <c r="AR73" s="464"/>
      <c r="AS73" s="464"/>
      <c r="AT73" s="464"/>
      <c r="AU73" s="464"/>
      <c r="AV73" s="441"/>
      <c r="AW73" s="466"/>
      <c r="AX73" s="470"/>
      <c r="AY73" s="190"/>
    </row>
    <row r="74" ht="45.0" customHeight="1">
      <c r="A74" s="190"/>
      <c r="B74" s="89"/>
      <c r="C74" s="482">
        <f t="shared" si="29"/>
        <v>45831</v>
      </c>
      <c r="D74" s="464" t="str">
        <f t="shared" si="28"/>
        <v>MON</v>
      </c>
      <c r="E74" s="463"/>
      <c r="F74" s="441"/>
      <c r="G74" s="464"/>
      <c r="H74" s="464"/>
      <c r="I74" s="441"/>
      <c r="J74" s="465"/>
      <c r="K74" s="466"/>
      <c r="L74" s="466"/>
      <c r="M74" s="466"/>
      <c r="N74" s="466"/>
      <c r="O74" s="466"/>
      <c r="P74" s="466"/>
      <c r="Q74" s="466"/>
      <c r="R74" s="466"/>
      <c r="S74" s="466"/>
      <c r="T74" s="467"/>
      <c r="U74" s="441"/>
      <c r="V74" s="466"/>
      <c r="W74" s="464"/>
      <c r="X74" s="464"/>
      <c r="Y74" s="464"/>
      <c r="Z74" s="466"/>
      <c r="AA74" s="466"/>
      <c r="AB74" s="466"/>
      <c r="AC74" s="466"/>
      <c r="AD74" s="441"/>
      <c r="AE74" s="466"/>
      <c r="AF74" s="466"/>
      <c r="AG74" s="466"/>
      <c r="AH74" s="466"/>
      <c r="AI74" s="441"/>
      <c r="AJ74" s="466"/>
      <c r="AK74" s="466"/>
      <c r="AL74" s="468"/>
      <c r="AM74" s="441"/>
      <c r="AN74" s="464"/>
      <c r="AO74" s="464"/>
      <c r="AP74" s="466"/>
      <c r="AQ74" s="441"/>
      <c r="AR74" s="464"/>
      <c r="AS74" s="464"/>
      <c r="AT74" s="464"/>
      <c r="AU74" s="464"/>
      <c r="AV74" s="441"/>
      <c r="AW74" s="466"/>
      <c r="AX74" s="472"/>
      <c r="AY74" s="190"/>
    </row>
    <row r="75" ht="45.0" customHeight="1">
      <c r="A75" s="190"/>
      <c r="B75" s="89"/>
      <c r="C75" s="482">
        <f t="shared" si="29"/>
        <v>45832</v>
      </c>
      <c r="D75" s="464" t="str">
        <f t="shared" si="28"/>
        <v>TUE</v>
      </c>
      <c r="E75" s="463"/>
      <c r="F75" s="441"/>
      <c r="G75" s="464"/>
      <c r="H75" s="464"/>
      <c r="I75" s="441"/>
      <c r="J75" s="465"/>
      <c r="K75" s="466"/>
      <c r="L75" s="466"/>
      <c r="M75" s="466"/>
      <c r="N75" s="466"/>
      <c r="O75" s="466"/>
      <c r="P75" s="466"/>
      <c r="Q75" s="466"/>
      <c r="R75" s="466"/>
      <c r="S75" s="466"/>
      <c r="T75" s="467"/>
      <c r="U75" s="441"/>
      <c r="V75" s="466"/>
      <c r="W75" s="464"/>
      <c r="X75" s="464"/>
      <c r="Y75" s="464"/>
      <c r="Z75" s="466"/>
      <c r="AA75" s="466"/>
      <c r="AB75" s="466"/>
      <c r="AC75" s="466"/>
      <c r="AD75" s="441"/>
      <c r="AE75" s="466"/>
      <c r="AF75" s="466"/>
      <c r="AG75" s="466"/>
      <c r="AH75" s="466"/>
      <c r="AI75" s="441"/>
      <c r="AJ75" s="466"/>
      <c r="AK75" s="466"/>
      <c r="AL75" s="468"/>
      <c r="AM75" s="441"/>
      <c r="AN75" s="464"/>
      <c r="AO75" s="464"/>
      <c r="AP75" s="466"/>
      <c r="AQ75" s="441"/>
      <c r="AR75" s="464"/>
      <c r="AS75" s="464"/>
      <c r="AT75" s="464"/>
      <c r="AU75" s="464"/>
      <c r="AV75" s="441"/>
      <c r="AW75" s="466"/>
      <c r="AX75" s="472"/>
      <c r="AY75" s="190"/>
    </row>
    <row r="76" ht="45.0" customHeight="1">
      <c r="A76" s="190"/>
      <c r="B76" s="89"/>
      <c r="C76" s="482">
        <f t="shared" si="29"/>
        <v>45833</v>
      </c>
      <c r="D76" s="464" t="str">
        <f t="shared" si="28"/>
        <v>WED</v>
      </c>
      <c r="E76" s="463"/>
      <c r="F76" s="441"/>
      <c r="G76" s="464"/>
      <c r="H76" s="464"/>
      <c r="I76" s="441"/>
      <c r="J76" s="465"/>
      <c r="K76" s="466"/>
      <c r="L76" s="466"/>
      <c r="M76" s="466"/>
      <c r="N76" s="466"/>
      <c r="O76" s="466"/>
      <c r="P76" s="466"/>
      <c r="Q76" s="466"/>
      <c r="R76" s="466"/>
      <c r="S76" s="466"/>
      <c r="T76" s="467"/>
      <c r="U76" s="441"/>
      <c r="V76" s="466"/>
      <c r="W76" s="464"/>
      <c r="X76" s="464"/>
      <c r="Y76" s="464"/>
      <c r="Z76" s="466"/>
      <c r="AA76" s="466"/>
      <c r="AB76" s="466"/>
      <c r="AC76" s="466"/>
      <c r="AD76" s="441"/>
      <c r="AE76" s="466"/>
      <c r="AF76" s="466"/>
      <c r="AG76" s="466"/>
      <c r="AH76" s="466"/>
      <c r="AI76" s="441"/>
      <c r="AJ76" s="466"/>
      <c r="AK76" s="466"/>
      <c r="AL76" s="468"/>
      <c r="AM76" s="441"/>
      <c r="AN76" s="464"/>
      <c r="AO76" s="464"/>
      <c r="AP76" s="466"/>
      <c r="AQ76" s="441"/>
      <c r="AR76" s="464"/>
      <c r="AS76" s="464"/>
      <c r="AT76" s="464"/>
      <c r="AU76" s="464"/>
      <c r="AV76" s="441"/>
      <c r="AW76" s="466"/>
      <c r="AX76" s="472"/>
      <c r="AY76" s="190"/>
    </row>
    <row r="77" ht="45.0" customHeight="1">
      <c r="A77" s="190"/>
      <c r="B77" s="89"/>
      <c r="C77" s="482">
        <f t="shared" si="29"/>
        <v>45834</v>
      </c>
      <c r="D77" s="464" t="str">
        <f t="shared" si="28"/>
        <v>THU</v>
      </c>
      <c r="E77" s="463"/>
      <c r="F77" s="441"/>
      <c r="G77" s="464"/>
      <c r="H77" s="464"/>
      <c r="I77" s="441"/>
      <c r="J77" s="465"/>
      <c r="K77" s="466"/>
      <c r="L77" s="466"/>
      <c r="M77" s="466"/>
      <c r="N77" s="466"/>
      <c r="O77" s="466"/>
      <c r="P77" s="466"/>
      <c r="Q77" s="466"/>
      <c r="R77" s="466"/>
      <c r="S77" s="466"/>
      <c r="T77" s="467"/>
      <c r="U77" s="441"/>
      <c r="V77" s="466"/>
      <c r="W77" s="464"/>
      <c r="X77" s="464"/>
      <c r="Y77" s="464"/>
      <c r="Z77" s="466"/>
      <c r="AA77" s="466"/>
      <c r="AB77" s="466"/>
      <c r="AC77" s="466"/>
      <c r="AD77" s="441"/>
      <c r="AE77" s="466"/>
      <c r="AF77" s="466"/>
      <c r="AG77" s="466"/>
      <c r="AH77" s="466"/>
      <c r="AI77" s="441"/>
      <c r="AJ77" s="466"/>
      <c r="AK77" s="466"/>
      <c r="AL77" s="468"/>
      <c r="AM77" s="441"/>
      <c r="AN77" s="464"/>
      <c r="AO77" s="464"/>
      <c r="AP77" s="466"/>
      <c r="AQ77" s="441"/>
      <c r="AR77" s="464"/>
      <c r="AS77" s="464"/>
      <c r="AT77" s="464"/>
      <c r="AU77" s="464"/>
      <c r="AV77" s="441"/>
      <c r="AW77" s="466"/>
      <c r="AX77" s="470"/>
      <c r="AY77" s="190"/>
    </row>
    <row r="78" ht="45.0" customHeight="1">
      <c r="A78" s="190"/>
      <c r="B78" s="34"/>
      <c r="C78" s="473" t="s">
        <v>542</v>
      </c>
      <c r="D78" s="44"/>
      <c r="E78" s="474" t="str">
        <f>iferror(AVERAGE(E71:E77))</f>
        <v/>
      </c>
      <c r="F78" s="441"/>
      <c r="G78" s="475"/>
      <c r="H78" s="475"/>
      <c r="I78" s="441"/>
      <c r="J78" s="475" t="str">
        <f>iferror(AVERAGE(J71:J77))</f>
        <v/>
      </c>
      <c r="K78" s="476"/>
      <c r="L78" s="476" t="str">
        <f t="shared" ref="L78:N78" si="30">iferror(AVERAGE(L71:L77))</f>
        <v/>
      </c>
      <c r="M78" s="476" t="str">
        <f t="shared" si="30"/>
        <v/>
      </c>
      <c r="N78" s="476" t="str">
        <f t="shared" si="30"/>
        <v/>
      </c>
      <c r="O78" s="476">
        <f>iferror(SUM(O71:O77))</f>
        <v>0</v>
      </c>
      <c r="P78" s="476" t="str">
        <f t="shared" ref="P78:S78" si="31">iferror(AVERAGE(P71:P77))</f>
        <v/>
      </c>
      <c r="Q78" s="476" t="str">
        <f t="shared" si="31"/>
        <v/>
      </c>
      <c r="R78" s="476" t="str">
        <f t="shared" si="31"/>
        <v/>
      </c>
      <c r="S78" s="476" t="str">
        <f t="shared" si="31"/>
        <v/>
      </c>
      <c r="T78" s="477"/>
      <c r="U78" s="441"/>
      <c r="V78" s="476" t="str">
        <f>iferror(AVERAGE(V71:V77))</f>
        <v/>
      </c>
      <c r="W78" s="476"/>
      <c r="X78" s="476">
        <f>SUM(X71:X77)</f>
        <v>0</v>
      </c>
      <c r="Y78" s="476" t="str">
        <f>IFERROR(AVERAGE(Y71:Y77))</f>
        <v/>
      </c>
      <c r="Z78" s="476"/>
      <c r="AA78" s="476" t="str">
        <f t="shared" ref="AA78:AC78" si="32">iferror(AVERAGE(AA71:AA77))</f>
        <v/>
      </c>
      <c r="AB78" s="476" t="str">
        <f t="shared" si="32"/>
        <v/>
      </c>
      <c r="AC78" s="476" t="str">
        <f t="shared" si="32"/>
        <v/>
      </c>
      <c r="AD78" s="441"/>
      <c r="AE78" s="476" t="str">
        <f t="shared" ref="AE78:AF78" si="33">iferror(AVERAGE(AE71:AE77))</f>
        <v/>
      </c>
      <c r="AF78" s="476" t="str">
        <f t="shared" si="33"/>
        <v/>
      </c>
      <c r="AG78" s="476"/>
      <c r="AH78" s="476" t="str">
        <f>iferror(AVERAGE(AH71:AH77))</f>
        <v/>
      </c>
      <c r="AI78" s="441"/>
      <c r="AJ78" s="476" t="str">
        <f>iferror(average(AJ71:AJ77))</f>
        <v/>
      </c>
      <c r="AK78" s="476"/>
      <c r="AL78" s="476"/>
      <c r="AM78" s="441"/>
      <c r="AN78" s="464"/>
      <c r="AO78" s="464" t="str">
        <f>iferror(average(AO71:AO77))</f>
        <v/>
      </c>
      <c r="AP78" s="476" t="str">
        <f>iferror(AVERAGE(AP71:AP77))</f>
        <v/>
      </c>
      <c r="AQ78" s="441"/>
      <c r="AR78" s="464" t="str">
        <f t="shared" ref="AR78:AU78" si="34">iferror(average(AR71:AR77))</f>
        <v/>
      </c>
      <c r="AS78" s="464" t="str">
        <f t="shared" si="34"/>
        <v/>
      </c>
      <c r="AT78" s="464" t="str">
        <f t="shared" si="34"/>
        <v/>
      </c>
      <c r="AU78" s="464" t="str">
        <f t="shared" si="34"/>
        <v/>
      </c>
      <c r="AV78" s="441"/>
      <c r="AW78" s="476" t="str">
        <f>iferror(AVERAGE(AW71:AW77))</f>
        <v/>
      </c>
      <c r="AX78" s="472"/>
      <c r="AY78" s="190"/>
    </row>
    <row r="79" ht="15.0" customHeight="1">
      <c r="A79" s="441"/>
      <c r="B79" s="441"/>
      <c r="C79" s="441"/>
      <c r="D79" s="441"/>
      <c r="E79" s="441"/>
      <c r="F79" s="441"/>
      <c r="G79" s="441"/>
      <c r="H79" s="441"/>
      <c r="I79" s="441"/>
      <c r="J79" s="441"/>
      <c r="K79" s="441"/>
      <c r="L79" s="441"/>
      <c r="M79" s="441"/>
      <c r="N79" s="441"/>
      <c r="O79" s="441"/>
      <c r="P79" s="441"/>
      <c r="Q79" s="441"/>
      <c r="R79" s="441"/>
      <c r="S79" s="441"/>
      <c r="T79" s="441"/>
      <c r="U79" s="441"/>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1"/>
      <c r="AU79" s="441"/>
      <c r="AV79" s="441"/>
      <c r="AW79" s="441"/>
      <c r="AX79" s="441"/>
      <c r="AY79" s="441"/>
    </row>
    <row r="80" ht="22.5" customHeight="1">
      <c r="A80" s="232"/>
      <c r="B80" s="252" t="s">
        <v>488</v>
      </c>
      <c r="C80" s="68"/>
      <c r="D80" s="478">
        <f>D66+7</f>
        <v>45842</v>
      </c>
      <c r="E80" s="68"/>
      <c r="F80" s="373"/>
      <c r="G80" s="373"/>
      <c r="H80" s="373"/>
      <c r="I80" s="373"/>
      <c r="J80" s="373"/>
      <c r="K80" s="373"/>
      <c r="L80" s="373"/>
      <c r="M80" s="373"/>
      <c r="N80" s="373"/>
      <c r="O80" s="373"/>
      <c r="P80" s="373"/>
      <c r="Q80" s="373"/>
      <c r="R80" s="68"/>
      <c r="S80" s="68"/>
      <c r="T80" s="68"/>
      <c r="U80" s="68"/>
      <c r="V80" s="373"/>
      <c r="W80" s="68"/>
      <c r="X80" s="68"/>
      <c r="Y80" s="373"/>
      <c r="Z80" s="373"/>
      <c r="AA80" s="373"/>
      <c r="AB80" s="373"/>
      <c r="AC80" s="373"/>
      <c r="AD80" s="373"/>
      <c r="AE80" s="373"/>
      <c r="AF80" s="373"/>
      <c r="AG80" s="373"/>
      <c r="AH80" s="373"/>
      <c r="AI80" s="373"/>
      <c r="AJ80" s="373"/>
      <c r="AK80" s="373"/>
      <c r="AL80" s="373"/>
      <c r="AM80" s="373"/>
      <c r="AN80" s="373"/>
      <c r="AO80" s="373"/>
      <c r="AP80" s="373"/>
      <c r="AQ80" s="373"/>
      <c r="AR80" s="373"/>
      <c r="AS80" s="373"/>
      <c r="AT80" s="373"/>
      <c r="AU80" s="373"/>
      <c r="AV80" s="373"/>
      <c r="AW80" s="373"/>
      <c r="AX80" s="479"/>
      <c r="AY80" s="232"/>
    </row>
    <row r="81" ht="15.0" customHeight="1">
      <c r="A81" s="441"/>
      <c r="B81" s="441"/>
      <c r="C81" s="441"/>
      <c r="D81" s="441"/>
      <c r="E81" s="441"/>
      <c r="F81" s="441"/>
      <c r="G81" s="441"/>
      <c r="H81" s="441"/>
      <c r="I81" s="441"/>
      <c r="J81" s="441"/>
      <c r="K81" s="441"/>
      <c r="L81" s="441"/>
      <c r="M81" s="441"/>
      <c r="N81" s="441"/>
      <c r="O81" s="441"/>
      <c r="P81" s="441"/>
      <c r="Q81" s="441"/>
      <c r="R81" s="441"/>
      <c r="S81" s="439"/>
      <c r="T81" s="439"/>
      <c r="U81" s="441"/>
      <c r="V81" s="441"/>
      <c r="W81" s="441"/>
      <c r="X81" s="441"/>
      <c r="Y81" s="441"/>
      <c r="Z81" s="429"/>
      <c r="AA81" s="429"/>
      <c r="AB81" s="429"/>
      <c r="AC81" s="429"/>
      <c r="AD81" s="441"/>
      <c r="AE81" s="429"/>
      <c r="AF81" s="429"/>
      <c r="AG81" s="429"/>
      <c r="AH81" s="429"/>
      <c r="AI81" s="441"/>
      <c r="AJ81" s="429"/>
      <c r="AK81" s="429"/>
      <c r="AL81" s="429"/>
      <c r="AM81" s="441"/>
      <c r="AN81" s="429"/>
      <c r="AO81" s="429"/>
      <c r="AP81" s="429"/>
      <c r="AQ81" s="441"/>
      <c r="AR81" s="429"/>
      <c r="AS81" s="429"/>
      <c r="AT81" s="429"/>
      <c r="AU81" s="429"/>
      <c r="AV81" s="441"/>
      <c r="AW81" s="429"/>
      <c r="AX81" s="429"/>
      <c r="AY81" s="441"/>
    </row>
    <row r="82" ht="27.0" customHeight="1">
      <c r="A82" s="232"/>
      <c r="B82" s="447" t="s">
        <v>489</v>
      </c>
      <c r="C82" s="252" t="s">
        <v>490</v>
      </c>
      <c r="D82" s="44"/>
      <c r="E82" s="447" t="s">
        <v>491</v>
      </c>
      <c r="F82" s="441"/>
      <c r="G82" s="252" t="s">
        <v>492</v>
      </c>
      <c r="H82" s="44"/>
      <c r="I82" s="441"/>
      <c r="J82" s="252" t="s">
        <v>29</v>
      </c>
      <c r="K82" s="68"/>
      <c r="L82" s="68"/>
      <c r="M82" s="68"/>
      <c r="N82" s="68"/>
      <c r="O82" s="68"/>
      <c r="P82" s="68"/>
      <c r="Q82" s="68"/>
      <c r="R82" s="68"/>
      <c r="S82" s="68"/>
      <c r="T82" s="44"/>
      <c r="U82" s="441"/>
      <c r="V82" s="252" t="s">
        <v>493</v>
      </c>
      <c r="W82" s="68"/>
      <c r="X82" s="68"/>
      <c r="Y82" s="68"/>
      <c r="Z82" s="68"/>
      <c r="AA82" s="68"/>
      <c r="AB82" s="68"/>
      <c r="AC82" s="44"/>
      <c r="AD82" s="441"/>
      <c r="AE82" s="252" t="s">
        <v>494</v>
      </c>
      <c r="AF82" s="68"/>
      <c r="AG82" s="68"/>
      <c r="AH82" s="44"/>
      <c r="AI82" s="441"/>
      <c r="AJ82" s="252" t="s">
        <v>495</v>
      </c>
      <c r="AK82" s="68"/>
      <c r="AL82" s="44"/>
      <c r="AM82" s="441"/>
      <c r="AN82" s="252" t="s">
        <v>496</v>
      </c>
      <c r="AO82" s="68"/>
      <c r="AP82" s="44"/>
      <c r="AQ82" s="441"/>
      <c r="AR82" s="252" t="s">
        <v>497</v>
      </c>
      <c r="AS82" s="68"/>
      <c r="AT82" s="68"/>
      <c r="AU82" s="44"/>
      <c r="AV82" s="441"/>
      <c r="AW82" s="448" t="s">
        <v>498</v>
      </c>
      <c r="AX82" s="3"/>
      <c r="AY82" s="232"/>
    </row>
    <row r="83" ht="30.0" customHeight="1">
      <c r="A83" s="190"/>
      <c r="B83" s="480">
        <f>B69+1</f>
        <v>18</v>
      </c>
      <c r="C83" s="66" t="s">
        <v>48</v>
      </c>
      <c r="D83" s="254" t="s">
        <v>27</v>
      </c>
      <c r="E83" s="450" t="s">
        <v>499</v>
      </c>
      <c r="F83" s="441"/>
      <c r="G83" s="451" t="s">
        <v>500</v>
      </c>
      <c r="H83" s="451" t="s">
        <v>501</v>
      </c>
      <c r="I83" s="441"/>
      <c r="J83" s="452" t="s">
        <v>502</v>
      </c>
      <c r="K83" s="453" t="s">
        <v>503</v>
      </c>
      <c r="L83" s="452" t="s">
        <v>17</v>
      </c>
      <c r="M83" s="453" t="s">
        <v>18</v>
      </c>
      <c r="N83" s="453" t="s">
        <v>19</v>
      </c>
      <c r="O83" s="453" t="s">
        <v>20</v>
      </c>
      <c r="P83" s="453" t="s">
        <v>504</v>
      </c>
      <c r="Q83" s="453" t="s">
        <v>505</v>
      </c>
      <c r="R83" s="453" t="s">
        <v>506</v>
      </c>
      <c r="S83" s="454" t="s">
        <v>507</v>
      </c>
      <c r="T83" s="454" t="s">
        <v>508</v>
      </c>
      <c r="U83" s="441"/>
      <c r="V83" s="453" t="s">
        <v>485</v>
      </c>
      <c r="W83" s="452" t="s">
        <v>30</v>
      </c>
      <c r="X83" s="2"/>
      <c r="Y83" s="3"/>
      <c r="Z83" s="453" t="s">
        <v>28</v>
      </c>
      <c r="AA83" s="453" t="s">
        <v>509</v>
      </c>
      <c r="AB83" s="453" t="s">
        <v>510</v>
      </c>
      <c r="AC83" s="453" t="s">
        <v>511</v>
      </c>
      <c r="AD83" s="441"/>
      <c r="AE83" s="453" t="s">
        <v>512</v>
      </c>
      <c r="AF83" s="453" t="s">
        <v>513</v>
      </c>
      <c r="AG83" s="453" t="s">
        <v>514</v>
      </c>
      <c r="AH83" s="453" t="s">
        <v>515</v>
      </c>
      <c r="AI83" s="441"/>
      <c r="AJ83" s="453" t="s">
        <v>516</v>
      </c>
      <c r="AK83" s="453" t="s">
        <v>517</v>
      </c>
      <c r="AL83" s="453" t="s">
        <v>518</v>
      </c>
      <c r="AM83" s="441"/>
      <c r="AN83" s="453" t="s">
        <v>519</v>
      </c>
      <c r="AO83" s="452" t="s">
        <v>520</v>
      </c>
      <c r="AP83" s="453" t="s">
        <v>521</v>
      </c>
      <c r="AQ83" s="441"/>
      <c r="AR83" s="451" t="s">
        <v>522</v>
      </c>
      <c r="AS83" s="451" t="s">
        <v>522</v>
      </c>
      <c r="AT83" s="451" t="s">
        <v>523</v>
      </c>
      <c r="AU83" s="451" t="s">
        <v>524</v>
      </c>
      <c r="AV83" s="441"/>
      <c r="AW83" s="453" t="s">
        <v>525</v>
      </c>
      <c r="AX83" s="453" t="s">
        <v>526</v>
      </c>
      <c r="AY83" s="190"/>
    </row>
    <row r="84" ht="30.0" customHeight="1">
      <c r="A84" s="190"/>
      <c r="B84" s="89"/>
      <c r="C84" s="34"/>
      <c r="D84" s="6"/>
      <c r="E84" s="455" t="s">
        <v>527</v>
      </c>
      <c r="F84" s="441"/>
      <c r="G84" s="34"/>
      <c r="H84" s="34"/>
      <c r="I84" s="441"/>
      <c r="J84" s="456" t="s">
        <v>528</v>
      </c>
      <c r="K84" s="34"/>
      <c r="L84" s="456" t="s">
        <v>529</v>
      </c>
      <c r="M84" s="457" t="s">
        <v>529</v>
      </c>
      <c r="N84" s="457" t="s">
        <v>529</v>
      </c>
      <c r="O84" s="34"/>
      <c r="P84" s="457" t="s">
        <v>530</v>
      </c>
      <c r="Q84" s="458" t="s">
        <v>531</v>
      </c>
      <c r="R84" s="458" t="s">
        <v>531</v>
      </c>
      <c r="S84" s="458" t="s">
        <v>531</v>
      </c>
      <c r="T84" s="458" t="s">
        <v>532</v>
      </c>
      <c r="U84" s="441"/>
      <c r="V84" s="34"/>
      <c r="W84" s="459" t="s">
        <v>533</v>
      </c>
      <c r="X84" s="459" t="s">
        <v>534</v>
      </c>
      <c r="Y84" s="459" t="s">
        <v>535</v>
      </c>
      <c r="Z84" s="457" t="s">
        <v>536</v>
      </c>
      <c r="AA84" s="458" t="s">
        <v>531</v>
      </c>
      <c r="AB84" s="458" t="s">
        <v>531</v>
      </c>
      <c r="AC84" s="458" t="s">
        <v>531</v>
      </c>
      <c r="AD84" s="441"/>
      <c r="AE84" s="458" t="s">
        <v>531</v>
      </c>
      <c r="AF84" s="458" t="s">
        <v>531</v>
      </c>
      <c r="AG84" s="458" t="s">
        <v>531</v>
      </c>
      <c r="AH84" s="458" t="s">
        <v>531</v>
      </c>
      <c r="AI84" s="441"/>
      <c r="AJ84" s="34"/>
      <c r="AK84" s="34"/>
      <c r="AL84" s="457" t="s">
        <v>537</v>
      </c>
      <c r="AM84" s="441"/>
      <c r="AN84" s="457" t="s">
        <v>538</v>
      </c>
      <c r="AO84" s="456" t="s">
        <v>539</v>
      </c>
      <c r="AP84" s="457" t="s">
        <v>531</v>
      </c>
      <c r="AQ84" s="441"/>
      <c r="AR84" s="460" t="s">
        <v>540</v>
      </c>
      <c r="AS84" s="460" t="s">
        <v>541</v>
      </c>
      <c r="AT84" s="34"/>
      <c r="AU84" s="34"/>
      <c r="AV84" s="441"/>
      <c r="AW84" s="457" t="s">
        <v>531</v>
      </c>
      <c r="AX84" s="34"/>
      <c r="AY84" s="190"/>
    </row>
    <row r="85" ht="45.0" customHeight="1">
      <c r="A85" s="190"/>
      <c r="B85" s="89"/>
      <c r="C85" s="481">
        <f>C77+1</f>
        <v>45835</v>
      </c>
      <c r="D85" s="464" t="str">
        <f t="shared" ref="D85:D91" si="35">D71</f>
        <v>FRI</v>
      </c>
      <c r="E85" s="463"/>
      <c r="F85" s="441"/>
      <c r="G85" s="464"/>
      <c r="H85" s="464"/>
      <c r="I85" s="441"/>
      <c r="J85" s="465"/>
      <c r="K85" s="466"/>
      <c r="L85" s="466"/>
      <c r="M85" s="466"/>
      <c r="N85" s="466"/>
      <c r="O85" s="466"/>
      <c r="P85" s="466"/>
      <c r="Q85" s="466"/>
      <c r="R85" s="466"/>
      <c r="S85" s="466"/>
      <c r="T85" s="467"/>
      <c r="U85" s="441"/>
      <c r="V85" s="466"/>
      <c r="W85" s="464"/>
      <c r="X85" s="464"/>
      <c r="Y85" s="464"/>
      <c r="Z85" s="466"/>
      <c r="AA85" s="466"/>
      <c r="AB85" s="466"/>
      <c r="AC85" s="466"/>
      <c r="AD85" s="441"/>
      <c r="AE85" s="466"/>
      <c r="AF85" s="466"/>
      <c r="AG85" s="466"/>
      <c r="AH85" s="466"/>
      <c r="AI85" s="441"/>
      <c r="AJ85" s="466"/>
      <c r="AK85" s="466"/>
      <c r="AL85" s="468"/>
      <c r="AM85" s="441"/>
      <c r="AN85" s="469"/>
      <c r="AO85" s="464"/>
      <c r="AP85" s="466"/>
      <c r="AQ85" s="441"/>
      <c r="AR85" s="464"/>
      <c r="AS85" s="464"/>
      <c r="AT85" s="464"/>
      <c r="AU85" s="464"/>
      <c r="AV85" s="441"/>
      <c r="AW85" s="466"/>
      <c r="AX85" s="470"/>
      <c r="AY85" s="190"/>
    </row>
    <row r="86" ht="45.0" customHeight="1">
      <c r="A86" s="190"/>
      <c r="B86" s="89"/>
      <c r="C86" s="482">
        <f t="shared" ref="C86:C91" si="36">C85+1</f>
        <v>45836</v>
      </c>
      <c r="D86" s="464" t="str">
        <f t="shared" si="35"/>
        <v>SAT</v>
      </c>
      <c r="E86" s="463"/>
      <c r="F86" s="441"/>
      <c r="G86" s="464"/>
      <c r="H86" s="464"/>
      <c r="I86" s="441"/>
      <c r="J86" s="465"/>
      <c r="K86" s="466"/>
      <c r="L86" s="466"/>
      <c r="M86" s="466"/>
      <c r="N86" s="466"/>
      <c r="O86" s="466"/>
      <c r="P86" s="466"/>
      <c r="Q86" s="466"/>
      <c r="R86" s="466"/>
      <c r="S86" s="466"/>
      <c r="T86" s="467"/>
      <c r="U86" s="441"/>
      <c r="V86" s="466"/>
      <c r="W86" s="464"/>
      <c r="X86" s="464"/>
      <c r="Y86" s="464"/>
      <c r="Z86" s="466"/>
      <c r="AA86" s="466"/>
      <c r="AB86" s="466"/>
      <c r="AC86" s="466"/>
      <c r="AD86" s="441"/>
      <c r="AE86" s="466"/>
      <c r="AF86" s="466"/>
      <c r="AG86" s="466"/>
      <c r="AH86" s="466"/>
      <c r="AI86" s="441"/>
      <c r="AJ86" s="466"/>
      <c r="AK86" s="466"/>
      <c r="AL86" s="468"/>
      <c r="AM86" s="441"/>
      <c r="AN86" s="464"/>
      <c r="AO86" s="464"/>
      <c r="AP86" s="466"/>
      <c r="AQ86" s="441"/>
      <c r="AR86" s="464"/>
      <c r="AS86" s="464"/>
      <c r="AT86" s="464"/>
      <c r="AU86" s="464"/>
      <c r="AV86" s="441"/>
      <c r="AW86" s="466"/>
      <c r="AX86" s="470"/>
      <c r="AY86" s="190"/>
    </row>
    <row r="87" ht="45.0" customHeight="1">
      <c r="A87" s="190"/>
      <c r="B87" s="89"/>
      <c r="C87" s="482">
        <f t="shared" si="36"/>
        <v>45837</v>
      </c>
      <c r="D87" s="464" t="str">
        <f t="shared" si="35"/>
        <v>SUN</v>
      </c>
      <c r="E87" s="463"/>
      <c r="F87" s="441"/>
      <c r="G87" s="464"/>
      <c r="H87" s="464"/>
      <c r="I87" s="441"/>
      <c r="J87" s="465"/>
      <c r="K87" s="466"/>
      <c r="L87" s="466"/>
      <c r="M87" s="466"/>
      <c r="N87" s="466"/>
      <c r="O87" s="466"/>
      <c r="P87" s="466"/>
      <c r="Q87" s="466"/>
      <c r="R87" s="466"/>
      <c r="S87" s="466"/>
      <c r="T87" s="467"/>
      <c r="U87" s="441"/>
      <c r="V87" s="466"/>
      <c r="W87" s="464"/>
      <c r="X87" s="464"/>
      <c r="Y87" s="464"/>
      <c r="Z87" s="466"/>
      <c r="AA87" s="466"/>
      <c r="AB87" s="466"/>
      <c r="AC87" s="466"/>
      <c r="AD87" s="441"/>
      <c r="AE87" s="466"/>
      <c r="AF87" s="466"/>
      <c r="AG87" s="466"/>
      <c r="AH87" s="466"/>
      <c r="AI87" s="441"/>
      <c r="AJ87" s="466"/>
      <c r="AK87" s="466"/>
      <c r="AL87" s="468"/>
      <c r="AM87" s="441"/>
      <c r="AN87" s="464"/>
      <c r="AO87" s="464"/>
      <c r="AP87" s="466"/>
      <c r="AQ87" s="441"/>
      <c r="AR87" s="464"/>
      <c r="AS87" s="464"/>
      <c r="AT87" s="464"/>
      <c r="AU87" s="464"/>
      <c r="AV87" s="441"/>
      <c r="AW87" s="466"/>
      <c r="AX87" s="470"/>
      <c r="AY87" s="190"/>
    </row>
    <row r="88" ht="45.0" customHeight="1">
      <c r="A88" s="190"/>
      <c r="B88" s="89"/>
      <c r="C88" s="482">
        <f t="shared" si="36"/>
        <v>45838</v>
      </c>
      <c r="D88" s="464" t="str">
        <f t="shared" si="35"/>
        <v>MON</v>
      </c>
      <c r="E88" s="463"/>
      <c r="F88" s="441"/>
      <c r="G88" s="464"/>
      <c r="H88" s="464"/>
      <c r="I88" s="441"/>
      <c r="J88" s="465"/>
      <c r="K88" s="466"/>
      <c r="L88" s="466"/>
      <c r="M88" s="466"/>
      <c r="N88" s="466"/>
      <c r="O88" s="466"/>
      <c r="P88" s="466"/>
      <c r="Q88" s="466"/>
      <c r="R88" s="466"/>
      <c r="S88" s="466"/>
      <c r="T88" s="467"/>
      <c r="U88" s="441"/>
      <c r="V88" s="466"/>
      <c r="W88" s="464"/>
      <c r="X88" s="464"/>
      <c r="Y88" s="464"/>
      <c r="Z88" s="466"/>
      <c r="AA88" s="466"/>
      <c r="AB88" s="466"/>
      <c r="AC88" s="466"/>
      <c r="AD88" s="441"/>
      <c r="AE88" s="466"/>
      <c r="AF88" s="466"/>
      <c r="AG88" s="466"/>
      <c r="AH88" s="466"/>
      <c r="AI88" s="441"/>
      <c r="AJ88" s="466"/>
      <c r="AK88" s="466"/>
      <c r="AL88" s="468"/>
      <c r="AM88" s="441"/>
      <c r="AN88" s="464"/>
      <c r="AO88" s="464"/>
      <c r="AP88" s="466"/>
      <c r="AQ88" s="441"/>
      <c r="AR88" s="464"/>
      <c r="AS88" s="464"/>
      <c r="AT88" s="464"/>
      <c r="AU88" s="464"/>
      <c r="AV88" s="441"/>
      <c r="AW88" s="466"/>
      <c r="AX88" s="472"/>
      <c r="AY88" s="190"/>
    </row>
    <row r="89" ht="45.0" customHeight="1">
      <c r="A89" s="190"/>
      <c r="B89" s="89"/>
      <c r="C89" s="482">
        <f t="shared" si="36"/>
        <v>45839</v>
      </c>
      <c r="D89" s="464" t="str">
        <f t="shared" si="35"/>
        <v>TUE</v>
      </c>
      <c r="E89" s="463"/>
      <c r="F89" s="441"/>
      <c r="G89" s="464"/>
      <c r="H89" s="464"/>
      <c r="I89" s="441"/>
      <c r="J89" s="465"/>
      <c r="K89" s="466"/>
      <c r="L89" s="466"/>
      <c r="M89" s="466"/>
      <c r="N89" s="466"/>
      <c r="O89" s="466"/>
      <c r="P89" s="466"/>
      <c r="Q89" s="466"/>
      <c r="R89" s="466"/>
      <c r="S89" s="466"/>
      <c r="T89" s="467"/>
      <c r="U89" s="441"/>
      <c r="V89" s="466"/>
      <c r="W89" s="464"/>
      <c r="X89" s="464"/>
      <c r="Y89" s="464"/>
      <c r="Z89" s="466"/>
      <c r="AA89" s="466"/>
      <c r="AB89" s="466"/>
      <c r="AC89" s="466"/>
      <c r="AD89" s="441"/>
      <c r="AE89" s="466"/>
      <c r="AF89" s="466"/>
      <c r="AG89" s="466"/>
      <c r="AH89" s="466"/>
      <c r="AI89" s="441"/>
      <c r="AJ89" s="466"/>
      <c r="AK89" s="466"/>
      <c r="AL89" s="468"/>
      <c r="AM89" s="441"/>
      <c r="AN89" s="464"/>
      <c r="AO89" s="464"/>
      <c r="AP89" s="466"/>
      <c r="AQ89" s="441"/>
      <c r="AR89" s="464"/>
      <c r="AS89" s="464"/>
      <c r="AT89" s="464"/>
      <c r="AU89" s="464"/>
      <c r="AV89" s="441"/>
      <c r="AW89" s="466"/>
      <c r="AX89" s="472"/>
      <c r="AY89" s="190"/>
    </row>
    <row r="90" ht="45.0" customHeight="1">
      <c r="A90" s="190"/>
      <c r="B90" s="89"/>
      <c r="C90" s="482">
        <f t="shared" si="36"/>
        <v>45840</v>
      </c>
      <c r="D90" s="464" t="str">
        <f t="shared" si="35"/>
        <v>WED</v>
      </c>
      <c r="E90" s="463"/>
      <c r="F90" s="441"/>
      <c r="G90" s="464"/>
      <c r="H90" s="464"/>
      <c r="I90" s="441"/>
      <c r="J90" s="465"/>
      <c r="K90" s="466"/>
      <c r="L90" s="466"/>
      <c r="M90" s="466"/>
      <c r="N90" s="466"/>
      <c r="O90" s="466"/>
      <c r="P90" s="466"/>
      <c r="Q90" s="466"/>
      <c r="R90" s="466"/>
      <c r="S90" s="466"/>
      <c r="T90" s="467"/>
      <c r="U90" s="441"/>
      <c r="V90" s="466"/>
      <c r="W90" s="464"/>
      <c r="X90" s="464"/>
      <c r="Y90" s="464"/>
      <c r="Z90" s="466"/>
      <c r="AA90" s="466"/>
      <c r="AB90" s="466"/>
      <c r="AC90" s="466"/>
      <c r="AD90" s="441"/>
      <c r="AE90" s="466"/>
      <c r="AF90" s="466"/>
      <c r="AG90" s="466"/>
      <c r="AH90" s="466"/>
      <c r="AI90" s="441"/>
      <c r="AJ90" s="466"/>
      <c r="AK90" s="466"/>
      <c r="AL90" s="468"/>
      <c r="AM90" s="441"/>
      <c r="AN90" s="464"/>
      <c r="AO90" s="464"/>
      <c r="AP90" s="466"/>
      <c r="AQ90" s="441"/>
      <c r="AR90" s="464"/>
      <c r="AS90" s="464"/>
      <c r="AT90" s="464"/>
      <c r="AU90" s="464"/>
      <c r="AV90" s="441"/>
      <c r="AW90" s="466"/>
      <c r="AX90" s="472"/>
      <c r="AY90" s="190"/>
    </row>
    <row r="91" ht="45.0" customHeight="1">
      <c r="A91" s="190"/>
      <c r="B91" s="89"/>
      <c r="C91" s="482">
        <f t="shared" si="36"/>
        <v>45841</v>
      </c>
      <c r="D91" s="464" t="str">
        <f t="shared" si="35"/>
        <v>THU</v>
      </c>
      <c r="E91" s="463"/>
      <c r="F91" s="441"/>
      <c r="G91" s="464"/>
      <c r="H91" s="464"/>
      <c r="I91" s="441"/>
      <c r="J91" s="465"/>
      <c r="K91" s="466"/>
      <c r="L91" s="466"/>
      <c r="M91" s="466"/>
      <c r="N91" s="466"/>
      <c r="O91" s="466"/>
      <c r="P91" s="466"/>
      <c r="Q91" s="466"/>
      <c r="R91" s="466"/>
      <c r="S91" s="466"/>
      <c r="T91" s="467"/>
      <c r="U91" s="441"/>
      <c r="V91" s="466"/>
      <c r="W91" s="464"/>
      <c r="X91" s="464"/>
      <c r="Y91" s="464"/>
      <c r="Z91" s="466"/>
      <c r="AA91" s="466"/>
      <c r="AB91" s="466"/>
      <c r="AC91" s="466"/>
      <c r="AD91" s="441"/>
      <c r="AE91" s="466"/>
      <c r="AF91" s="466"/>
      <c r="AG91" s="466"/>
      <c r="AH91" s="466"/>
      <c r="AI91" s="441"/>
      <c r="AJ91" s="466"/>
      <c r="AK91" s="466"/>
      <c r="AL91" s="468"/>
      <c r="AM91" s="441"/>
      <c r="AN91" s="464"/>
      <c r="AO91" s="464"/>
      <c r="AP91" s="466"/>
      <c r="AQ91" s="441"/>
      <c r="AR91" s="464"/>
      <c r="AS91" s="464"/>
      <c r="AT91" s="464"/>
      <c r="AU91" s="464"/>
      <c r="AV91" s="441"/>
      <c r="AW91" s="466"/>
      <c r="AX91" s="470"/>
      <c r="AY91" s="190"/>
    </row>
    <row r="92" ht="45.0" customHeight="1">
      <c r="A92" s="190"/>
      <c r="B92" s="34"/>
      <c r="C92" s="473" t="s">
        <v>542</v>
      </c>
      <c r="D92" s="44"/>
      <c r="E92" s="474" t="str">
        <f>iferror(AVERAGE(E85:E91))</f>
        <v/>
      </c>
      <c r="F92" s="441"/>
      <c r="G92" s="475"/>
      <c r="H92" s="475"/>
      <c r="I92" s="441"/>
      <c r="J92" s="475" t="str">
        <f>iferror(AVERAGE(J85:J91))</f>
        <v/>
      </c>
      <c r="K92" s="476"/>
      <c r="L92" s="476" t="str">
        <f t="shared" ref="L92:N92" si="37">iferror(AVERAGE(L85:L91))</f>
        <v/>
      </c>
      <c r="M92" s="476" t="str">
        <f t="shared" si="37"/>
        <v/>
      </c>
      <c r="N92" s="476" t="str">
        <f t="shared" si="37"/>
        <v/>
      </c>
      <c r="O92" s="476">
        <f>iferror(SUM(O85:O91))</f>
        <v>0</v>
      </c>
      <c r="P92" s="476" t="str">
        <f t="shared" ref="P92:S92" si="38">iferror(AVERAGE(P85:P91))</f>
        <v/>
      </c>
      <c r="Q92" s="476" t="str">
        <f t="shared" si="38"/>
        <v/>
      </c>
      <c r="R92" s="476" t="str">
        <f t="shared" si="38"/>
        <v/>
      </c>
      <c r="S92" s="476" t="str">
        <f t="shared" si="38"/>
        <v/>
      </c>
      <c r="T92" s="477"/>
      <c r="U92" s="441"/>
      <c r="V92" s="476" t="str">
        <f>iferror(AVERAGE(V85:V91))</f>
        <v/>
      </c>
      <c r="W92" s="476"/>
      <c r="X92" s="476">
        <f>SUM(X85:X91)</f>
        <v>0</v>
      </c>
      <c r="Y92" s="476" t="str">
        <f>IFERROR(AVERAGE(Y85:Y91))</f>
        <v/>
      </c>
      <c r="Z92" s="476"/>
      <c r="AA92" s="476" t="str">
        <f t="shared" ref="AA92:AC92" si="39">iferror(AVERAGE(AA85:AA91))</f>
        <v/>
      </c>
      <c r="AB92" s="476" t="str">
        <f t="shared" si="39"/>
        <v/>
      </c>
      <c r="AC92" s="476" t="str">
        <f t="shared" si="39"/>
        <v/>
      </c>
      <c r="AD92" s="441"/>
      <c r="AE92" s="476" t="str">
        <f t="shared" ref="AE92:AF92" si="40">iferror(AVERAGE(AE85:AE91))</f>
        <v/>
      </c>
      <c r="AF92" s="476" t="str">
        <f t="shared" si="40"/>
        <v/>
      </c>
      <c r="AG92" s="476"/>
      <c r="AH92" s="476" t="str">
        <f>iferror(AVERAGE(AH85:AH91))</f>
        <v/>
      </c>
      <c r="AI92" s="441"/>
      <c r="AJ92" s="476" t="str">
        <f>iferror(average(AJ85:AJ91))</f>
        <v/>
      </c>
      <c r="AK92" s="476"/>
      <c r="AL92" s="476"/>
      <c r="AM92" s="441"/>
      <c r="AN92" s="464"/>
      <c r="AO92" s="464" t="str">
        <f>iferror(average(AO85:AO91))</f>
        <v/>
      </c>
      <c r="AP92" s="476" t="str">
        <f>iferror(AVERAGE(AP85:AP91))</f>
        <v/>
      </c>
      <c r="AQ92" s="441"/>
      <c r="AR92" s="464" t="str">
        <f t="shared" ref="AR92:AU92" si="41">iferror(average(AR85:AR91))</f>
        <v/>
      </c>
      <c r="AS92" s="464" t="str">
        <f t="shared" si="41"/>
        <v/>
      </c>
      <c r="AT92" s="464" t="str">
        <f t="shared" si="41"/>
        <v/>
      </c>
      <c r="AU92" s="464" t="str">
        <f t="shared" si="41"/>
        <v/>
      </c>
      <c r="AV92" s="441"/>
      <c r="AW92" s="476" t="str">
        <f>iferror(AVERAGE(AW85:AW91))</f>
        <v/>
      </c>
      <c r="AX92" s="472"/>
      <c r="AY92" s="190"/>
    </row>
    <row r="93" ht="15.0" customHeight="1">
      <c r="A93" s="441"/>
      <c r="B93" s="441"/>
      <c r="C93" s="441"/>
      <c r="D93" s="441"/>
      <c r="E93" s="441"/>
      <c r="F93" s="441"/>
      <c r="G93" s="441"/>
      <c r="H93" s="441"/>
      <c r="I93" s="441"/>
      <c r="J93" s="441"/>
      <c r="K93" s="441"/>
      <c r="L93" s="441"/>
      <c r="M93" s="441"/>
      <c r="N93" s="441"/>
      <c r="O93" s="441"/>
      <c r="P93" s="441"/>
      <c r="Q93" s="441"/>
      <c r="R93" s="441"/>
      <c r="S93" s="441"/>
      <c r="T93" s="441"/>
      <c r="U93" s="441"/>
      <c r="V93" s="441"/>
      <c r="W93" s="441"/>
      <c r="X93" s="441"/>
      <c r="Y93" s="441"/>
      <c r="Z93" s="441"/>
      <c r="AA93" s="441"/>
      <c r="AB93" s="441"/>
      <c r="AC93" s="441"/>
      <c r="AD93" s="441"/>
      <c r="AE93" s="441"/>
      <c r="AF93" s="441"/>
      <c r="AG93" s="441"/>
      <c r="AH93" s="441"/>
      <c r="AI93" s="441"/>
      <c r="AJ93" s="441"/>
      <c r="AK93" s="441"/>
      <c r="AL93" s="441"/>
      <c r="AM93" s="441"/>
      <c r="AN93" s="441"/>
      <c r="AO93" s="441"/>
      <c r="AP93" s="441"/>
      <c r="AQ93" s="441"/>
      <c r="AR93" s="441"/>
      <c r="AS93" s="441"/>
      <c r="AT93" s="441"/>
      <c r="AU93" s="441"/>
      <c r="AV93" s="441"/>
      <c r="AW93" s="441"/>
      <c r="AX93" s="441"/>
      <c r="AY93" s="441"/>
    </row>
    <row r="94" ht="22.5" customHeight="1">
      <c r="A94" s="232"/>
      <c r="B94" s="252" t="s">
        <v>488</v>
      </c>
      <c r="C94" s="68"/>
      <c r="D94" s="478">
        <f>D80+7</f>
        <v>45849</v>
      </c>
      <c r="E94" s="68"/>
      <c r="F94" s="373"/>
      <c r="G94" s="373"/>
      <c r="H94" s="373"/>
      <c r="I94" s="373"/>
      <c r="J94" s="373"/>
      <c r="K94" s="373"/>
      <c r="L94" s="373"/>
      <c r="M94" s="373"/>
      <c r="N94" s="373"/>
      <c r="O94" s="373"/>
      <c r="P94" s="373"/>
      <c r="Q94" s="373"/>
      <c r="R94" s="68"/>
      <c r="S94" s="68"/>
      <c r="T94" s="68"/>
      <c r="U94" s="68"/>
      <c r="V94" s="373"/>
      <c r="W94" s="68"/>
      <c r="X94" s="68"/>
      <c r="Y94" s="373"/>
      <c r="Z94" s="373"/>
      <c r="AA94" s="373"/>
      <c r="AB94" s="373"/>
      <c r="AC94" s="373"/>
      <c r="AD94" s="373"/>
      <c r="AE94" s="373"/>
      <c r="AF94" s="373"/>
      <c r="AG94" s="373"/>
      <c r="AH94" s="373"/>
      <c r="AI94" s="373"/>
      <c r="AJ94" s="373"/>
      <c r="AK94" s="373"/>
      <c r="AL94" s="373"/>
      <c r="AM94" s="373"/>
      <c r="AN94" s="373"/>
      <c r="AO94" s="373"/>
      <c r="AP94" s="373"/>
      <c r="AQ94" s="373"/>
      <c r="AR94" s="373"/>
      <c r="AS94" s="373"/>
      <c r="AT94" s="373"/>
      <c r="AU94" s="373"/>
      <c r="AV94" s="373"/>
      <c r="AW94" s="373"/>
      <c r="AX94" s="479"/>
      <c r="AY94" s="232"/>
    </row>
    <row r="95" ht="15.0" customHeight="1">
      <c r="A95" s="441"/>
      <c r="B95" s="441"/>
      <c r="C95" s="441"/>
      <c r="D95" s="441"/>
      <c r="E95" s="441"/>
      <c r="F95" s="441"/>
      <c r="G95" s="441"/>
      <c r="H95" s="441"/>
      <c r="I95" s="441"/>
      <c r="J95" s="441"/>
      <c r="K95" s="441"/>
      <c r="L95" s="441"/>
      <c r="M95" s="441"/>
      <c r="N95" s="441"/>
      <c r="O95" s="441"/>
      <c r="P95" s="441"/>
      <c r="Q95" s="441"/>
      <c r="R95" s="441"/>
      <c r="S95" s="439"/>
      <c r="T95" s="439"/>
      <c r="U95" s="441"/>
      <c r="V95" s="441"/>
      <c r="W95" s="441"/>
      <c r="X95" s="441"/>
      <c r="Y95" s="441"/>
      <c r="Z95" s="429"/>
      <c r="AA95" s="429"/>
      <c r="AB95" s="429"/>
      <c r="AC95" s="429"/>
      <c r="AD95" s="441"/>
      <c r="AE95" s="429"/>
      <c r="AF95" s="429"/>
      <c r="AG95" s="429"/>
      <c r="AH95" s="429"/>
      <c r="AI95" s="441"/>
      <c r="AJ95" s="429"/>
      <c r="AK95" s="429"/>
      <c r="AL95" s="429"/>
      <c r="AM95" s="441"/>
      <c r="AN95" s="429"/>
      <c r="AO95" s="429"/>
      <c r="AP95" s="429"/>
      <c r="AQ95" s="441"/>
      <c r="AR95" s="429"/>
      <c r="AS95" s="429"/>
      <c r="AT95" s="429"/>
      <c r="AU95" s="429"/>
      <c r="AV95" s="441"/>
      <c r="AW95" s="429"/>
      <c r="AX95" s="429"/>
      <c r="AY95" s="441"/>
    </row>
    <row r="96" ht="27.0" customHeight="1">
      <c r="A96" s="232"/>
      <c r="B96" s="447" t="s">
        <v>489</v>
      </c>
      <c r="C96" s="252" t="s">
        <v>490</v>
      </c>
      <c r="D96" s="44"/>
      <c r="E96" s="447" t="s">
        <v>491</v>
      </c>
      <c r="F96" s="441"/>
      <c r="G96" s="252" t="s">
        <v>492</v>
      </c>
      <c r="H96" s="44"/>
      <c r="I96" s="441"/>
      <c r="J96" s="252" t="s">
        <v>29</v>
      </c>
      <c r="K96" s="68"/>
      <c r="L96" s="68"/>
      <c r="M96" s="68"/>
      <c r="N96" s="68"/>
      <c r="O96" s="68"/>
      <c r="P96" s="68"/>
      <c r="Q96" s="68"/>
      <c r="R96" s="68"/>
      <c r="S96" s="68"/>
      <c r="T96" s="44"/>
      <c r="U96" s="441"/>
      <c r="V96" s="252" t="s">
        <v>493</v>
      </c>
      <c r="W96" s="68"/>
      <c r="X96" s="68"/>
      <c r="Y96" s="68"/>
      <c r="Z96" s="68"/>
      <c r="AA96" s="68"/>
      <c r="AB96" s="68"/>
      <c r="AC96" s="44"/>
      <c r="AD96" s="441"/>
      <c r="AE96" s="252" t="s">
        <v>494</v>
      </c>
      <c r="AF96" s="68"/>
      <c r="AG96" s="68"/>
      <c r="AH96" s="44"/>
      <c r="AI96" s="441"/>
      <c r="AJ96" s="252" t="s">
        <v>495</v>
      </c>
      <c r="AK96" s="68"/>
      <c r="AL96" s="44"/>
      <c r="AM96" s="441"/>
      <c r="AN96" s="252" t="s">
        <v>496</v>
      </c>
      <c r="AO96" s="68"/>
      <c r="AP96" s="44"/>
      <c r="AQ96" s="441"/>
      <c r="AR96" s="252" t="s">
        <v>497</v>
      </c>
      <c r="AS96" s="68"/>
      <c r="AT96" s="68"/>
      <c r="AU96" s="44"/>
      <c r="AV96" s="441"/>
      <c r="AW96" s="448" t="s">
        <v>498</v>
      </c>
      <c r="AX96" s="3"/>
      <c r="AY96" s="232"/>
    </row>
    <row r="97" ht="30.0" customHeight="1">
      <c r="A97" s="190"/>
      <c r="B97" s="480">
        <f>B83+1</f>
        <v>19</v>
      </c>
      <c r="C97" s="66" t="s">
        <v>48</v>
      </c>
      <c r="D97" s="254" t="s">
        <v>27</v>
      </c>
      <c r="E97" s="450" t="s">
        <v>499</v>
      </c>
      <c r="F97" s="441"/>
      <c r="G97" s="451" t="s">
        <v>500</v>
      </c>
      <c r="H97" s="451" t="s">
        <v>501</v>
      </c>
      <c r="I97" s="441"/>
      <c r="J97" s="452" t="s">
        <v>502</v>
      </c>
      <c r="K97" s="453" t="s">
        <v>503</v>
      </c>
      <c r="L97" s="452" t="s">
        <v>17</v>
      </c>
      <c r="M97" s="453" t="s">
        <v>18</v>
      </c>
      <c r="N97" s="453" t="s">
        <v>19</v>
      </c>
      <c r="O97" s="453" t="s">
        <v>20</v>
      </c>
      <c r="P97" s="453" t="s">
        <v>504</v>
      </c>
      <c r="Q97" s="453" t="s">
        <v>505</v>
      </c>
      <c r="R97" s="453" t="s">
        <v>506</v>
      </c>
      <c r="S97" s="454" t="s">
        <v>507</v>
      </c>
      <c r="T97" s="454" t="s">
        <v>508</v>
      </c>
      <c r="U97" s="441"/>
      <c r="V97" s="453" t="s">
        <v>485</v>
      </c>
      <c r="W97" s="452" t="s">
        <v>30</v>
      </c>
      <c r="X97" s="2"/>
      <c r="Y97" s="3"/>
      <c r="Z97" s="453" t="s">
        <v>28</v>
      </c>
      <c r="AA97" s="453" t="s">
        <v>509</v>
      </c>
      <c r="AB97" s="453" t="s">
        <v>510</v>
      </c>
      <c r="AC97" s="453" t="s">
        <v>511</v>
      </c>
      <c r="AD97" s="441"/>
      <c r="AE97" s="453" t="s">
        <v>512</v>
      </c>
      <c r="AF97" s="453" t="s">
        <v>513</v>
      </c>
      <c r="AG97" s="453" t="s">
        <v>514</v>
      </c>
      <c r="AH97" s="453" t="s">
        <v>515</v>
      </c>
      <c r="AI97" s="441"/>
      <c r="AJ97" s="453" t="s">
        <v>516</v>
      </c>
      <c r="AK97" s="453" t="s">
        <v>517</v>
      </c>
      <c r="AL97" s="453" t="s">
        <v>518</v>
      </c>
      <c r="AM97" s="441"/>
      <c r="AN97" s="453" t="s">
        <v>519</v>
      </c>
      <c r="AO97" s="452" t="s">
        <v>520</v>
      </c>
      <c r="AP97" s="453" t="s">
        <v>521</v>
      </c>
      <c r="AQ97" s="441"/>
      <c r="AR97" s="451" t="s">
        <v>522</v>
      </c>
      <c r="AS97" s="451" t="s">
        <v>522</v>
      </c>
      <c r="AT97" s="451" t="s">
        <v>523</v>
      </c>
      <c r="AU97" s="451" t="s">
        <v>524</v>
      </c>
      <c r="AV97" s="441"/>
      <c r="AW97" s="453" t="s">
        <v>525</v>
      </c>
      <c r="AX97" s="453" t="s">
        <v>526</v>
      </c>
      <c r="AY97" s="190"/>
    </row>
    <row r="98" ht="30.0" customHeight="1">
      <c r="A98" s="190"/>
      <c r="B98" s="89"/>
      <c r="C98" s="34"/>
      <c r="D98" s="6"/>
      <c r="E98" s="455" t="s">
        <v>527</v>
      </c>
      <c r="F98" s="441"/>
      <c r="G98" s="34"/>
      <c r="H98" s="34"/>
      <c r="I98" s="441"/>
      <c r="J98" s="456" t="s">
        <v>528</v>
      </c>
      <c r="K98" s="34"/>
      <c r="L98" s="456" t="s">
        <v>529</v>
      </c>
      <c r="M98" s="457" t="s">
        <v>529</v>
      </c>
      <c r="N98" s="457" t="s">
        <v>529</v>
      </c>
      <c r="O98" s="34"/>
      <c r="P98" s="457" t="s">
        <v>530</v>
      </c>
      <c r="Q98" s="458" t="s">
        <v>531</v>
      </c>
      <c r="R98" s="458" t="s">
        <v>531</v>
      </c>
      <c r="S98" s="458" t="s">
        <v>531</v>
      </c>
      <c r="T98" s="458" t="s">
        <v>532</v>
      </c>
      <c r="U98" s="441"/>
      <c r="V98" s="34"/>
      <c r="W98" s="459" t="s">
        <v>533</v>
      </c>
      <c r="X98" s="459" t="s">
        <v>534</v>
      </c>
      <c r="Y98" s="459" t="s">
        <v>535</v>
      </c>
      <c r="Z98" s="457" t="s">
        <v>536</v>
      </c>
      <c r="AA98" s="458" t="s">
        <v>531</v>
      </c>
      <c r="AB98" s="458" t="s">
        <v>531</v>
      </c>
      <c r="AC98" s="458" t="s">
        <v>531</v>
      </c>
      <c r="AD98" s="441"/>
      <c r="AE98" s="458" t="s">
        <v>531</v>
      </c>
      <c r="AF98" s="458" t="s">
        <v>531</v>
      </c>
      <c r="AG98" s="458" t="s">
        <v>531</v>
      </c>
      <c r="AH98" s="458" t="s">
        <v>531</v>
      </c>
      <c r="AI98" s="441"/>
      <c r="AJ98" s="34"/>
      <c r="AK98" s="34"/>
      <c r="AL98" s="457" t="s">
        <v>537</v>
      </c>
      <c r="AM98" s="441"/>
      <c r="AN98" s="457" t="s">
        <v>538</v>
      </c>
      <c r="AO98" s="456" t="s">
        <v>539</v>
      </c>
      <c r="AP98" s="457" t="s">
        <v>531</v>
      </c>
      <c r="AQ98" s="441"/>
      <c r="AR98" s="460" t="s">
        <v>540</v>
      </c>
      <c r="AS98" s="460" t="s">
        <v>541</v>
      </c>
      <c r="AT98" s="34"/>
      <c r="AU98" s="34"/>
      <c r="AV98" s="441"/>
      <c r="AW98" s="457" t="s">
        <v>531</v>
      </c>
      <c r="AX98" s="34"/>
      <c r="AY98" s="190"/>
    </row>
    <row r="99" ht="45.0" customHeight="1">
      <c r="A99" s="190"/>
      <c r="B99" s="89"/>
      <c r="C99" s="481">
        <f>C91+1</f>
        <v>45842</v>
      </c>
      <c r="D99" s="464" t="str">
        <f t="shared" ref="D99:D105" si="42">D85</f>
        <v>FRI</v>
      </c>
      <c r="E99" s="463"/>
      <c r="F99" s="441"/>
      <c r="G99" s="464"/>
      <c r="H99" s="464"/>
      <c r="I99" s="441"/>
      <c r="J99" s="465"/>
      <c r="K99" s="466"/>
      <c r="L99" s="466"/>
      <c r="M99" s="466"/>
      <c r="N99" s="466"/>
      <c r="O99" s="466"/>
      <c r="P99" s="466"/>
      <c r="Q99" s="466"/>
      <c r="R99" s="466"/>
      <c r="S99" s="466"/>
      <c r="T99" s="467"/>
      <c r="U99" s="441"/>
      <c r="V99" s="466"/>
      <c r="W99" s="464"/>
      <c r="X99" s="464"/>
      <c r="Y99" s="464"/>
      <c r="Z99" s="466"/>
      <c r="AA99" s="466"/>
      <c r="AB99" s="466"/>
      <c r="AC99" s="466"/>
      <c r="AD99" s="441"/>
      <c r="AE99" s="466"/>
      <c r="AF99" s="466"/>
      <c r="AG99" s="466"/>
      <c r="AH99" s="466"/>
      <c r="AI99" s="441"/>
      <c r="AJ99" s="466"/>
      <c r="AK99" s="466"/>
      <c r="AL99" s="468"/>
      <c r="AM99" s="441"/>
      <c r="AN99" s="469"/>
      <c r="AO99" s="464"/>
      <c r="AP99" s="466"/>
      <c r="AQ99" s="441"/>
      <c r="AR99" s="464"/>
      <c r="AS99" s="464"/>
      <c r="AT99" s="464"/>
      <c r="AU99" s="464"/>
      <c r="AV99" s="441"/>
      <c r="AW99" s="466"/>
      <c r="AX99" s="470"/>
      <c r="AY99" s="190"/>
    </row>
    <row r="100" ht="45.0" customHeight="1">
      <c r="A100" s="190"/>
      <c r="B100" s="89"/>
      <c r="C100" s="482">
        <f t="shared" ref="C100:C105" si="43">C99+1</f>
        <v>45843</v>
      </c>
      <c r="D100" s="464" t="str">
        <f t="shared" si="42"/>
        <v>SAT</v>
      </c>
      <c r="E100" s="463"/>
      <c r="F100" s="441"/>
      <c r="G100" s="464"/>
      <c r="H100" s="464"/>
      <c r="I100" s="441"/>
      <c r="J100" s="465"/>
      <c r="K100" s="466"/>
      <c r="L100" s="466"/>
      <c r="M100" s="466"/>
      <c r="N100" s="466"/>
      <c r="O100" s="466"/>
      <c r="P100" s="466"/>
      <c r="Q100" s="466"/>
      <c r="R100" s="466"/>
      <c r="S100" s="466"/>
      <c r="T100" s="467"/>
      <c r="U100" s="441"/>
      <c r="V100" s="466"/>
      <c r="W100" s="464"/>
      <c r="X100" s="464"/>
      <c r="Y100" s="464"/>
      <c r="Z100" s="466"/>
      <c r="AA100" s="466"/>
      <c r="AB100" s="466"/>
      <c r="AC100" s="466"/>
      <c r="AD100" s="441"/>
      <c r="AE100" s="466"/>
      <c r="AF100" s="466"/>
      <c r="AG100" s="466"/>
      <c r="AH100" s="466"/>
      <c r="AI100" s="441"/>
      <c r="AJ100" s="466"/>
      <c r="AK100" s="466"/>
      <c r="AL100" s="468"/>
      <c r="AM100" s="441"/>
      <c r="AN100" s="464"/>
      <c r="AO100" s="464"/>
      <c r="AP100" s="466"/>
      <c r="AQ100" s="441"/>
      <c r="AR100" s="464"/>
      <c r="AS100" s="464"/>
      <c r="AT100" s="464"/>
      <c r="AU100" s="464"/>
      <c r="AV100" s="441"/>
      <c r="AW100" s="466"/>
      <c r="AX100" s="470"/>
      <c r="AY100" s="190"/>
    </row>
    <row r="101" ht="45.0" customHeight="1">
      <c r="A101" s="190"/>
      <c r="B101" s="89"/>
      <c r="C101" s="482">
        <f t="shared" si="43"/>
        <v>45844</v>
      </c>
      <c r="D101" s="464" t="str">
        <f t="shared" si="42"/>
        <v>SUN</v>
      </c>
      <c r="E101" s="463"/>
      <c r="F101" s="441"/>
      <c r="G101" s="464"/>
      <c r="H101" s="464"/>
      <c r="I101" s="441"/>
      <c r="J101" s="465"/>
      <c r="K101" s="466"/>
      <c r="L101" s="466"/>
      <c r="M101" s="466"/>
      <c r="N101" s="466"/>
      <c r="O101" s="466"/>
      <c r="P101" s="466"/>
      <c r="Q101" s="466"/>
      <c r="R101" s="466"/>
      <c r="S101" s="466"/>
      <c r="T101" s="467"/>
      <c r="U101" s="441"/>
      <c r="V101" s="466"/>
      <c r="W101" s="464"/>
      <c r="X101" s="464"/>
      <c r="Y101" s="464"/>
      <c r="Z101" s="466"/>
      <c r="AA101" s="466"/>
      <c r="AB101" s="466"/>
      <c r="AC101" s="466"/>
      <c r="AD101" s="441"/>
      <c r="AE101" s="466"/>
      <c r="AF101" s="466"/>
      <c r="AG101" s="466"/>
      <c r="AH101" s="466"/>
      <c r="AI101" s="441"/>
      <c r="AJ101" s="466"/>
      <c r="AK101" s="466"/>
      <c r="AL101" s="468"/>
      <c r="AM101" s="441"/>
      <c r="AN101" s="464"/>
      <c r="AO101" s="464"/>
      <c r="AP101" s="466"/>
      <c r="AQ101" s="441"/>
      <c r="AR101" s="464"/>
      <c r="AS101" s="464"/>
      <c r="AT101" s="464"/>
      <c r="AU101" s="464"/>
      <c r="AV101" s="441"/>
      <c r="AW101" s="466"/>
      <c r="AX101" s="470"/>
      <c r="AY101" s="190"/>
    </row>
    <row r="102" ht="45.0" customHeight="1">
      <c r="A102" s="190"/>
      <c r="B102" s="89"/>
      <c r="C102" s="482">
        <f t="shared" si="43"/>
        <v>45845</v>
      </c>
      <c r="D102" s="464" t="str">
        <f t="shared" si="42"/>
        <v>MON</v>
      </c>
      <c r="E102" s="463"/>
      <c r="F102" s="441"/>
      <c r="G102" s="464"/>
      <c r="H102" s="464"/>
      <c r="I102" s="441"/>
      <c r="J102" s="465"/>
      <c r="K102" s="466"/>
      <c r="L102" s="466"/>
      <c r="M102" s="466"/>
      <c r="N102" s="466"/>
      <c r="O102" s="466"/>
      <c r="P102" s="466"/>
      <c r="Q102" s="466"/>
      <c r="R102" s="466"/>
      <c r="S102" s="466"/>
      <c r="T102" s="467"/>
      <c r="U102" s="441"/>
      <c r="V102" s="466"/>
      <c r="W102" s="464"/>
      <c r="X102" s="464"/>
      <c r="Y102" s="464"/>
      <c r="Z102" s="466"/>
      <c r="AA102" s="466"/>
      <c r="AB102" s="466"/>
      <c r="AC102" s="466"/>
      <c r="AD102" s="441"/>
      <c r="AE102" s="466"/>
      <c r="AF102" s="466"/>
      <c r="AG102" s="466"/>
      <c r="AH102" s="466"/>
      <c r="AI102" s="441"/>
      <c r="AJ102" s="466"/>
      <c r="AK102" s="466"/>
      <c r="AL102" s="468"/>
      <c r="AM102" s="441"/>
      <c r="AN102" s="464"/>
      <c r="AO102" s="464"/>
      <c r="AP102" s="466"/>
      <c r="AQ102" s="441"/>
      <c r="AR102" s="464"/>
      <c r="AS102" s="464"/>
      <c r="AT102" s="464"/>
      <c r="AU102" s="464"/>
      <c r="AV102" s="441"/>
      <c r="AW102" s="466"/>
      <c r="AX102" s="472"/>
      <c r="AY102" s="190"/>
    </row>
    <row r="103" ht="45.0" customHeight="1">
      <c r="A103" s="190"/>
      <c r="B103" s="89"/>
      <c r="C103" s="482">
        <f t="shared" si="43"/>
        <v>45846</v>
      </c>
      <c r="D103" s="464" t="str">
        <f t="shared" si="42"/>
        <v>TUE</v>
      </c>
      <c r="E103" s="463"/>
      <c r="F103" s="441"/>
      <c r="G103" s="464"/>
      <c r="H103" s="464"/>
      <c r="I103" s="441"/>
      <c r="J103" s="465"/>
      <c r="K103" s="466"/>
      <c r="L103" s="466"/>
      <c r="M103" s="466"/>
      <c r="N103" s="466"/>
      <c r="O103" s="466"/>
      <c r="P103" s="466"/>
      <c r="Q103" s="466"/>
      <c r="R103" s="466"/>
      <c r="S103" s="466"/>
      <c r="T103" s="467"/>
      <c r="U103" s="441"/>
      <c r="V103" s="466"/>
      <c r="W103" s="464"/>
      <c r="X103" s="464"/>
      <c r="Y103" s="464"/>
      <c r="Z103" s="466"/>
      <c r="AA103" s="466"/>
      <c r="AB103" s="466"/>
      <c r="AC103" s="466"/>
      <c r="AD103" s="441"/>
      <c r="AE103" s="466"/>
      <c r="AF103" s="466"/>
      <c r="AG103" s="466"/>
      <c r="AH103" s="466"/>
      <c r="AI103" s="441"/>
      <c r="AJ103" s="466"/>
      <c r="AK103" s="466"/>
      <c r="AL103" s="468"/>
      <c r="AM103" s="441"/>
      <c r="AN103" s="464"/>
      <c r="AO103" s="464"/>
      <c r="AP103" s="466"/>
      <c r="AQ103" s="441"/>
      <c r="AR103" s="464"/>
      <c r="AS103" s="464"/>
      <c r="AT103" s="464"/>
      <c r="AU103" s="464"/>
      <c r="AV103" s="441"/>
      <c r="AW103" s="466"/>
      <c r="AX103" s="472"/>
      <c r="AY103" s="190"/>
    </row>
    <row r="104" ht="45.0" customHeight="1">
      <c r="A104" s="190"/>
      <c r="B104" s="89"/>
      <c r="C104" s="482">
        <f t="shared" si="43"/>
        <v>45847</v>
      </c>
      <c r="D104" s="464" t="str">
        <f t="shared" si="42"/>
        <v>WED</v>
      </c>
      <c r="E104" s="463"/>
      <c r="F104" s="441"/>
      <c r="G104" s="464"/>
      <c r="H104" s="464"/>
      <c r="I104" s="441"/>
      <c r="J104" s="465"/>
      <c r="K104" s="466"/>
      <c r="L104" s="466"/>
      <c r="M104" s="466"/>
      <c r="N104" s="466"/>
      <c r="O104" s="466"/>
      <c r="P104" s="466"/>
      <c r="Q104" s="466"/>
      <c r="R104" s="466"/>
      <c r="S104" s="466"/>
      <c r="T104" s="467"/>
      <c r="U104" s="441"/>
      <c r="V104" s="466"/>
      <c r="W104" s="464"/>
      <c r="X104" s="464"/>
      <c r="Y104" s="464"/>
      <c r="Z104" s="466"/>
      <c r="AA104" s="466"/>
      <c r="AB104" s="466"/>
      <c r="AC104" s="466"/>
      <c r="AD104" s="441"/>
      <c r="AE104" s="466"/>
      <c r="AF104" s="466"/>
      <c r="AG104" s="466"/>
      <c r="AH104" s="466"/>
      <c r="AI104" s="441"/>
      <c r="AJ104" s="466"/>
      <c r="AK104" s="466"/>
      <c r="AL104" s="468"/>
      <c r="AM104" s="441"/>
      <c r="AN104" s="464"/>
      <c r="AO104" s="464"/>
      <c r="AP104" s="466"/>
      <c r="AQ104" s="441"/>
      <c r="AR104" s="464"/>
      <c r="AS104" s="464"/>
      <c r="AT104" s="464"/>
      <c r="AU104" s="464"/>
      <c r="AV104" s="441"/>
      <c r="AW104" s="466"/>
      <c r="AX104" s="472"/>
      <c r="AY104" s="190"/>
    </row>
    <row r="105" ht="45.0" customHeight="1">
      <c r="A105" s="190"/>
      <c r="B105" s="89"/>
      <c r="C105" s="482">
        <f t="shared" si="43"/>
        <v>45848</v>
      </c>
      <c r="D105" s="464" t="str">
        <f t="shared" si="42"/>
        <v>THU</v>
      </c>
      <c r="E105" s="463"/>
      <c r="F105" s="441"/>
      <c r="G105" s="464"/>
      <c r="H105" s="464"/>
      <c r="I105" s="441"/>
      <c r="J105" s="465"/>
      <c r="K105" s="466"/>
      <c r="L105" s="466"/>
      <c r="M105" s="466"/>
      <c r="N105" s="466"/>
      <c r="O105" s="466"/>
      <c r="P105" s="466"/>
      <c r="Q105" s="466"/>
      <c r="R105" s="466"/>
      <c r="S105" s="466"/>
      <c r="T105" s="467"/>
      <c r="U105" s="441"/>
      <c r="V105" s="466"/>
      <c r="W105" s="464"/>
      <c r="X105" s="464"/>
      <c r="Y105" s="464"/>
      <c r="Z105" s="466"/>
      <c r="AA105" s="466"/>
      <c r="AB105" s="466"/>
      <c r="AC105" s="466"/>
      <c r="AD105" s="441"/>
      <c r="AE105" s="466"/>
      <c r="AF105" s="466"/>
      <c r="AG105" s="466"/>
      <c r="AH105" s="466"/>
      <c r="AI105" s="441"/>
      <c r="AJ105" s="466"/>
      <c r="AK105" s="466"/>
      <c r="AL105" s="468"/>
      <c r="AM105" s="441"/>
      <c r="AN105" s="464"/>
      <c r="AO105" s="464"/>
      <c r="AP105" s="466"/>
      <c r="AQ105" s="441"/>
      <c r="AR105" s="464"/>
      <c r="AS105" s="464"/>
      <c r="AT105" s="464"/>
      <c r="AU105" s="464"/>
      <c r="AV105" s="441"/>
      <c r="AW105" s="466"/>
      <c r="AX105" s="470"/>
      <c r="AY105" s="190"/>
    </row>
    <row r="106" ht="45.0" customHeight="1">
      <c r="A106" s="190"/>
      <c r="B106" s="34"/>
      <c r="C106" s="473" t="s">
        <v>542</v>
      </c>
      <c r="D106" s="44"/>
      <c r="E106" s="474" t="str">
        <f>iferror(AVERAGE(E99:E105))</f>
        <v/>
      </c>
      <c r="F106" s="441"/>
      <c r="G106" s="475"/>
      <c r="H106" s="475"/>
      <c r="I106" s="441"/>
      <c r="J106" s="475" t="str">
        <f>iferror(AVERAGE(J99:J105))</f>
        <v/>
      </c>
      <c r="K106" s="476"/>
      <c r="L106" s="476" t="str">
        <f t="shared" ref="L106:N106" si="44">iferror(AVERAGE(L99:L105))</f>
        <v/>
      </c>
      <c r="M106" s="476" t="str">
        <f t="shared" si="44"/>
        <v/>
      </c>
      <c r="N106" s="476" t="str">
        <f t="shared" si="44"/>
        <v/>
      </c>
      <c r="O106" s="476">
        <f>iferror(SUM(O99:O105))</f>
        <v>0</v>
      </c>
      <c r="P106" s="476" t="str">
        <f t="shared" ref="P106:S106" si="45">iferror(AVERAGE(P99:P105))</f>
        <v/>
      </c>
      <c r="Q106" s="476" t="str">
        <f t="shared" si="45"/>
        <v/>
      </c>
      <c r="R106" s="476" t="str">
        <f t="shared" si="45"/>
        <v/>
      </c>
      <c r="S106" s="476" t="str">
        <f t="shared" si="45"/>
        <v/>
      </c>
      <c r="T106" s="477"/>
      <c r="U106" s="441"/>
      <c r="V106" s="476" t="str">
        <f>iferror(AVERAGE(V99:V105))</f>
        <v/>
      </c>
      <c r="W106" s="476"/>
      <c r="X106" s="476">
        <f>SUM(X99:X105)</f>
        <v>0</v>
      </c>
      <c r="Y106" s="476" t="str">
        <f>IFERROR(AVERAGE(Y99:Y105))</f>
        <v/>
      </c>
      <c r="Z106" s="476"/>
      <c r="AA106" s="476" t="str">
        <f t="shared" ref="AA106:AC106" si="46">iferror(AVERAGE(AA99:AA105))</f>
        <v/>
      </c>
      <c r="AB106" s="476" t="str">
        <f t="shared" si="46"/>
        <v/>
      </c>
      <c r="AC106" s="476" t="str">
        <f t="shared" si="46"/>
        <v/>
      </c>
      <c r="AD106" s="441"/>
      <c r="AE106" s="476" t="str">
        <f t="shared" ref="AE106:AF106" si="47">iferror(AVERAGE(AE99:AE105))</f>
        <v/>
      </c>
      <c r="AF106" s="476" t="str">
        <f t="shared" si="47"/>
        <v/>
      </c>
      <c r="AG106" s="476"/>
      <c r="AH106" s="476" t="str">
        <f>iferror(AVERAGE(AH99:AH105))</f>
        <v/>
      </c>
      <c r="AI106" s="441"/>
      <c r="AJ106" s="476" t="str">
        <f>iferror(average(AJ99:AJ105))</f>
        <v/>
      </c>
      <c r="AK106" s="476"/>
      <c r="AL106" s="476"/>
      <c r="AM106" s="441"/>
      <c r="AN106" s="464"/>
      <c r="AO106" s="464" t="str">
        <f>iferror(average(AO99:AO105))</f>
        <v/>
      </c>
      <c r="AP106" s="476" t="str">
        <f>iferror(AVERAGE(AP99:AP105))</f>
        <v/>
      </c>
      <c r="AQ106" s="441"/>
      <c r="AR106" s="464" t="str">
        <f t="shared" ref="AR106:AU106" si="48">iferror(average(AR99:AR105))</f>
        <v/>
      </c>
      <c r="AS106" s="464" t="str">
        <f t="shared" si="48"/>
        <v/>
      </c>
      <c r="AT106" s="464" t="str">
        <f t="shared" si="48"/>
        <v/>
      </c>
      <c r="AU106" s="464" t="str">
        <f t="shared" si="48"/>
        <v/>
      </c>
      <c r="AV106" s="441"/>
      <c r="AW106" s="476" t="str">
        <f>iferror(AVERAGE(AW99:AW105))</f>
        <v/>
      </c>
      <c r="AX106" s="472"/>
      <c r="AY106" s="190"/>
    </row>
    <row r="107" ht="15.0" customHeight="1">
      <c r="A107" s="441"/>
      <c r="B107" s="441"/>
      <c r="C107" s="441"/>
      <c r="D107" s="441"/>
      <c r="E107" s="441"/>
      <c r="F107" s="441"/>
      <c r="G107" s="441"/>
      <c r="H107" s="441"/>
      <c r="I107" s="441"/>
      <c r="J107" s="441"/>
      <c r="K107" s="441"/>
      <c r="L107" s="441"/>
      <c r="M107" s="441"/>
      <c r="N107" s="441"/>
      <c r="O107" s="441"/>
      <c r="P107" s="441"/>
      <c r="Q107" s="441"/>
      <c r="R107" s="441"/>
      <c r="S107" s="441"/>
      <c r="T107" s="441"/>
      <c r="U107" s="441"/>
      <c r="V107" s="441"/>
      <c r="W107" s="441"/>
      <c r="X107" s="441"/>
      <c r="Y107" s="441"/>
      <c r="Z107" s="441"/>
      <c r="AA107" s="441"/>
      <c r="AB107" s="441"/>
      <c r="AC107" s="441"/>
      <c r="AD107" s="441"/>
      <c r="AE107" s="441"/>
      <c r="AF107" s="441"/>
      <c r="AG107" s="441"/>
      <c r="AH107" s="441"/>
      <c r="AI107" s="441"/>
      <c r="AJ107" s="441"/>
      <c r="AK107" s="441"/>
      <c r="AL107" s="441"/>
      <c r="AM107" s="441"/>
      <c r="AN107" s="441"/>
      <c r="AO107" s="441"/>
      <c r="AP107" s="441"/>
      <c r="AQ107" s="441"/>
      <c r="AR107" s="441"/>
      <c r="AS107" s="441"/>
      <c r="AT107" s="441"/>
      <c r="AU107" s="441"/>
      <c r="AV107" s="441"/>
      <c r="AW107" s="441"/>
      <c r="AX107" s="441"/>
      <c r="AY107" s="441"/>
    </row>
    <row r="108" ht="22.5" customHeight="1">
      <c r="A108" s="232"/>
      <c r="B108" s="252" t="s">
        <v>488</v>
      </c>
      <c r="C108" s="68"/>
      <c r="D108" s="478">
        <f>D94+7</f>
        <v>45856</v>
      </c>
      <c r="E108" s="68"/>
      <c r="F108" s="373"/>
      <c r="G108" s="373"/>
      <c r="H108" s="373"/>
      <c r="I108" s="373"/>
      <c r="J108" s="373"/>
      <c r="K108" s="373"/>
      <c r="L108" s="373"/>
      <c r="M108" s="373"/>
      <c r="N108" s="373"/>
      <c r="O108" s="373"/>
      <c r="P108" s="373"/>
      <c r="Q108" s="373"/>
      <c r="R108" s="68"/>
      <c r="S108" s="68"/>
      <c r="T108" s="68"/>
      <c r="U108" s="68"/>
      <c r="V108" s="373"/>
      <c r="W108" s="68"/>
      <c r="X108" s="68"/>
      <c r="Y108" s="373"/>
      <c r="Z108" s="373"/>
      <c r="AA108" s="373"/>
      <c r="AB108" s="373"/>
      <c r="AC108" s="373"/>
      <c r="AD108" s="373"/>
      <c r="AE108" s="373"/>
      <c r="AF108" s="373"/>
      <c r="AG108" s="373"/>
      <c r="AH108" s="373"/>
      <c r="AI108" s="373"/>
      <c r="AJ108" s="373"/>
      <c r="AK108" s="373"/>
      <c r="AL108" s="373"/>
      <c r="AM108" s="373"/>
      <c r="AN108" s="373"/>
      <c r="AO108" s="373"/>
      <c r="AP108" s="373"/>
      <c r="AQ108" s="373"/>
      <c r="AR108" s="373"/>
      <c r="AS108" s="373"/>
      <c r="AT108" s="373"/>
      <c r="AU108" s="373"/>
      <c r="AV108" s="373"/>
      <c r="AW108" s="373"/>
      <c r="AX108" s="479"/>
      <c r="AY108" s="232"/>
    </row>
    <row r="109" ht="15.0" customHeight="1">
      <c r="A109" s="441"/>
      <c r="B109" s="441"/>
      <c r="C109" s="441"/>
      <c r="D109" s="441"/>
      <c r="E109" s="441"/>
      <c r="F109" s="441"/>
      <c r="G109" s="441"/>
      <c r="H109" s="441"/>
      <c r="I109" s="441"/>
      <c r="J109" s="441"/>
      <c r="K109" s="441"/>
      <c r="L109" s="441"/>
      <c r="M109" s="441"/>
      <c r="N109" s="441"/>
      <c r="O109" s="441"/>
      <c r="P109" s="441"/>
      <c r="Q109" s="441"/>
      <c r="R109" s="441"/>
      <c r="S109" s="439"/>
      <c r="T109" s="439"/>
      <c r="U109" s="441"/>
      <c r="V109" s="441"/>
      <c r="W109" s="441"/>
      <c r="X109" s="441"/>
      <c r="Y109" s="441"/>
      <c r="Z109" s="429"/>
      <c r="AA109" s="429"/>
      <c r="AB109" s="429"/>
      <c r="AC109" s="429"/>
      <c r="AD109" s="441"/>
      <c r="AE109" s="429"/>
      <c r="AF109" s="429"/>
      <c r="AG109" s="429"/>
      <c r="AH109" s="429"/>
      <c r="AI109" s="441"/>
      <c r="AJ109" s="429"/>
      <c r="AK109" s="429"/>
      <c r="AL109" s="429"/>
      <c r="AM109" s="441"/>
      <c r="AN109" s="429"/>
      <c r="AO109" s="429"/>
      <c r="AP109" s="429"/>
      <c r="AQ109" s="441"/>
      <c r="AR109" s="429"/>
      <c r="AS109" s="429"/>
      <c r="AT109" s="429"/>
      <c r="AU109" s="429"/>
      <c r="AV109" s="441"/>
      <c r="AW109" s="429"/>
      <c r="AX109" s="429"/>
      <c r="AY109" s="441"/>
    </row>
    <row r="110" ht="27.0" customHeight="1">
      <c r="A110" s="232"/>
      <c r="B110" s="447" t="s">
        <v>489</v>
      </c>
      <c r="C110" s="252" t="s">
        <v>490</v>
      </c>
      <c r="D110" s="44"/>
      <c r="E110" s="447" t="s">
        <v>491</v>
      </c>
      <c r="F110" s="441"/>
      <c r="G110" s="252" t="s">
        <v>492</v>
      </c>
      <c r="H110" s="44"/>
      <c r="I110" s="441"/>
      <c r="J110" s="252" t="s">
        <v>29</v>
      </c>
      <c r="K110" s="68"/>
      <c r="L110" s="68"/>
      <c r="M110" s="68"/>
      <c r="N110" s="68"/>
      <c r="O110" s="68"/>
      <c r="P110" s="68"/>
      <c r="Q110" s="68"/>
      <c r="R110" s="68"/>
      <c r="S110" s="68"/>
      <c r="T110" s="44"/>
      <c r="U110" s="441"/>
      <c r="V110" s="252" t="s">
        <v>493</v>
      </c>
      <c r="W110" s="68"/>
      <c r="X110" s="68"/>
      <c r="Y110" s="68"/>
      <c r="Z110" s="68"/>
      <c r="AA110" s="68"/>
      <c r="AB110" s="68"/>
      <c r="AC110" s="44"/>
      <c r="AD110" s="441"/>
      <c r="AE110" s="252" t="s">
        <v>494</v>
      </c>
      <c r="AF110" s="68"/>
      <c r="AG110" s="68"/>
      <c r="AH110" s="44"/>
      <c r="AI110" s="441"/>
      <c r="AJ110" s="252" t="s">
        <v>495</v>
      </c>
      <c r="AK110" s="68"/>
      <c r="AL110" s="44"/>
      <c r="AM110" s="441"/>
      <c r="AN110" s="252" t="s">
        <v>496</v>
      </c>
      <c r="AO110" s="68"/>
      <c r="AP110" s="44"/>
      <c r="AQ110" s="441"/>
      <c r="AR110" s="252" t="s">
        <v>497</v>
      </c>
      <c r="AS110" s="68"/>
      <c r="AT110" s="68"/>
      <c r="AU110" s="44"/>
      <c r="AV110" s="441"/>
      <c r="AW110" s="448" t="s">
        <v>498</v>
      </c>
      <c r="AX110" s="3"/>
      <c r="AY110" s="232"/>
    </row>
    <row r="111" ht="30.0" customHeight="1">
      <c r="A111" s="190"/>
      <c r="B111" s="480">
        <f>B97+1</f>
        <v>20</v>
      </c>
      <c r="C111" s="66" t="s">
        <v>48</v>
      </c>
      <c r="D111" s="254" t="s">
        <v>27</v>
      </c>
      <c r="E111" s="450" t="s">
        <v>499</v>
      </c>
      <c r="F111" s="441"/>
      <c r="G111" s="451" t="s">
        <v>500</v>
      </c>
      <c r="H111" s="451" t="s">
        <v>501</v>
      </c>
      <c r="I111" s="441"/>
      <c r="J111" s="452" t="s">
        <v>502</v>
      </c>
      <c r="K111" s="453" t="s">
        <v>503</v>
      </c>
      <c r="L111" s="452" t="s">
        <v>17</v>
      </c>
      <c r="M111" s="453" t="s">
        <v>18</v>
      </c>
      <c r="N111" s="453" t="s">
        <v>19</v>
      </c>
      <c r="O111" s="453" t="s">
        <v>20</v>
      </c>
      <c r="P111" s="453" t="s">
        <v>504</v>
      </c>
      <c r="Q111" s="453" t="s">
        <v>505</v>
      </c>
      <c r="R111" s="453" t="s">
        <v>506</v>
      </c>
      <c r="S111" s="454" t="s">
        <v>507</v>
      </c>
      <c r="T111" s="454" t="s">
        <v>508</v>
      </c>
      <c r="U111" s="441"/>
      <c r="V111" s="453" t="s">
        <v>485</v>
      </c>
      <c r="W111" s="452" t="s">
        <v>30</v>
      </c>
      <c r="X111" s="2"/>
      <c r="Y111" s="3"/>
      <c r="Z111" s="453" t="s">
        <v>28</v>
      </c>
      <c r="AA111" s="453" t="s">
        <v>509</v>
      </c>
      <c r="AB111" s="453" t="s">
        <v>510</v>
      </c>
      <c r="AC111" s="453" t="s">
        <v>511</v>
      </c>
      <c r="AD111" s="441"/>
      <c r="AE111" s="453" t="s">
        <v>512</v>
      </c>
      <c r="AF111" s="453" t="s">
        <v>513</v>
      </c>
      <c r="AG111" s="453" t="s">
        <v>514</v>
      </c>
      <c r="AH111" s="453" t="s">
        <v>515</v>
      </c>
      <c r="AI111" s="441"/>
      <c r="AJ111" s="453" t="s">
        <v>516</v>
      </c>
      <c r="AK111" s="453" t="s">
        <v>517</v>
      </c>
      <c r="AL111" s="453" t="s">
        <v>518</v>
      </c>
      <c r="AM111" s="441"/>
      <c r="AN111" s="453" t="s">
        <v>519</v>
      </c>
      <c r="AO111" s="452" t="s">
        <v>520</v>
      </c>
      <c r="AP111" s="453" t="s">
        <v>521</v>
      </c>
      <c r="AQ111" s="441"/>
      <c r="AR111" s="451" t="s">
        <v>522</v>
      </c>
      <c r="AS111" s="451" t="s">
        <v>522</v>
      </c>
      <c r="AT111" s="451" t="s">
        <v>523</v>
      </c>
      <c r="AU111" s="451" t="s">
        <v>524</v>
      </c>
      <c r="AV111" s="441"/>
      <c r="AW111" s="453" t="s">
        <v>525</v>
      </c>
      <c r="AX111" s="453" t="s">
        <v>526</v>
      </c>
      <c r="AY111" s="190"/>
    </row>
    <row r="112" ht="30.0" customHeight="1">
      <c r="A112" s="190"/>
      <c r="B112" s="89"/>
      <c r="C112" s="34"/>
      <c r="D112" s="6"/>
      <c r="E112" s="455" t="s">
        <v>527</v>
      </c>
      <c r="F112" s="441"/>
      <c r="G112" s="34"/>
      <c r="H112" s="34"/>
      <c r="I112" s="441"/>
      <c r="J112" s="456" t="s">
        <v>528</v>
      </c>
      <c r="K112" s="34"/>
      <c r="L112" s="456" t="s">
        <v>529</v>
      </c>
      <c r="M112" s="457" t="s">
        <v>529</v>
      </c>
      <c r="N112" s="457" t="s">
        <v>529</v>
      </c>
      <c r="O112" s="34"/>
      <c r="P112" s="457" t="s">
        <v>530</v>
      </c>
      <c r="Q112" s="458" t="s">
        <v>531</v>
      </c>
      <c r="R112" s="458" t="s">
        <v>531</v>
      </c>
      <c r="S112" s="458" t="s">
        <v>531</v>
      </c>
      <c r="T112" s="458" t="s">
        <v>532</v>
      </c>
      <c r="U112" s="441"/>
      <c r="V112" s="34"/>
      <c r="W112" s="459" t="s">
        <v>533</v>
      </c>
      <c r="X112" s="459" t="s">
        <v>534</v>
      </c>
      <c r="Y112" s="459" t="s">
        <v>535</v>
      </c>
      <c r="Z112" s="457" t="s">
        <v>536</v>
      </c>
      <c r="AA112" s="458" t="s">
        <v>531</v>
      </c>
      <c r="AB112" s="458" t="s">
        <v>531</v>
      </c>
      <c r="AC112" s="458" t="s">
        <v>531</v>
      </c>
      <c r="AD112" s="441"/>
      <c r="AE112" s="458" t="s">
        <v>531</v>
      </c>
      <c r="AF112" s="458" t="s">
        <v>531</v>
      </c>
      <c r="AG112" s="458" t="s">
        <v>531</v>
      </c>
      <c r="AH112" s="458" t="s">
        <v>531</v>
      </c>
      <c r="AI112" s="441"/>
      <c r="AJ112" s="34"/>
      <c r="AK112" s="34"/>
      <c r="AL112" s="457" t="s">
        <v>537</v>
      </c>
      <c r="AM112" s="441"/>
      <c r="AN112" s="457" t="s">
        <v>538</v>
      </c>
      <c r="AO112" s="456" t="s">
        <v>539</v>
      </c>
      <c r="AP112" s="457" t="s">
        <v>531</v>
      </c>
      <c r="AQ112" s="441"/>
      <c r="AR112" s="460" t="s">
        <v>540</v>
      </c>
      <c r="AS112" s="460" t="s">
        <v>541</v>
      </c>
      <c r="AT112" s="34"/>
      <c r="AU112" s="34"/>
      <c r="AV112" s="441"/>
      <c r="AW112" s="457" t="s">
        <v>531</v>
      </c>
      <c r="AX112" s="34"/>
      <c r="AY112" s="190"/>
    </row>
    <row r="113" ht="45.0" customHeight="1">
      <c r="A113" s="190"/>
      <c r="B113" s="89"/>
      <c r="C113" s="481">
        <f>C105+1</f>
        <v>45849</v>
      </c>
      <c r="D113" s="464" t="str">
        <f t="shared" ref="D113:D119" si="49">D99</f>
        <v>FRI</v>
      </c>
      <c r="E113" s="463"/>
      <c r="F113" s="441"/>
      <c r="G113" s="464"/>
      <c r="H113" s="464"/>
      <c r="I113" s="441"/>
      <c r="J113" s="465"/>
      <c r="K113" s="466"/>
      <c r="L113" s="466"/>
      <c r="M113" s="466"/>
      <c r="N113" s="466"/>
      <c r="O113" s="466"/>
      <c r="P113" s="466"/>
      <c r="Q113" s="466"/>
      <c r="R113" s="466"/>
      <c r="S113" s="466"/>
      <c r="T113" s="467"/>
      <c r="U113" s="441"/>
      <c r="V113" s="466"/>
      <c r="W113" s="464"/>
      <c r="X113" s="464"/>
      <c r="Y113" s="464"/>
      <c r="Z113" s="466"/>
      <c r="AA113" s="466"/>
      <c r="AB113" s="466"/>
      <c r="AC113" s="466"/>
      <c r="AD113" s="441"/>
      <c r="AE113" s="466"/>
      <c r="AF113" s="466"/>
      <c r="AG113" s="466"/>
      <c r="AH113" s="466"/>
      <c r="AI113" s="441"/>
      <c r="AJ113" s="466"/>
      <c r="AK113" s="466"/>
      <c r="AL113" s="468"/>
      <c r="AM113" s="441"/>
      <c r="AN113" s="469"/>
      <c r="AO113" s="464"/>
      <c r="AP113" s="466"/>
      <c r="AQ113" s="441"/>
      <c r="AR113" s="464"/>
      <c r="AS113" s="464"/>
      <c r="AT113" s="464"/>
      <c r="AU113" s="464"/>
      <c r="AV113" s="441"/>
      <c r="AW113" s="466"/>
      <c r="AX113" s="470"/>
      <c r="AY113" s="190"/>
    </row>
    <row r="114" ht="45.0" customHeight="1">
      <c r="A114" s="190"/>
      <c r="B114" s="89"/>
      <c r="C114" s="482">
        <f t="shared" ref="C114:C119" si="50">C113+1</f>
        <v>45850</v>
      </c>
      <c r="D114" s="464" t="str">
        <f t="shared" si="49"/>
        <v>SAT</v>
      </c>
      <c r="E114" s="463"/>
      <c r="F114" s="441"/>
      <c r="G114" s="464"/>
      <c r="H114" s="464"/>
      <c r="I114" s="441"/>
      <c r="J114" s="465"/>
      <c r="K114" s="466"/>
      <c r="L114" s="466"/>
      <c r="M114" s="466"/>
      <c r="N114" s="466"/>
      <c r="O114" s="466"/>
      <c r="P114" s="466"/>
      <c r="Q114" s="466"/>
      <c r="R114" s="466"/>
      <c r="S114" s="466"/>
      <c r="T114" s="467"/>
      <c r="U114" s="441"/>
      <c r="V114" s="466"/>
      <c r="W114" s="464"/>
      <c r="X114" s="464"/>
      <c r="Y114" s="464"/>
      <c r="Z114" s="466"/>
      <c r="AA114" s="466"/>
      <c r="AB114" s="466"/>
      <c r="AC114" s="466"/>
      <c r="AD114" s="441"/>
      <c r="AE114" s="466"/>
      <c r="AF114" s="466"/>
      <c r="AG114" s="466"/>
      <c r="AH114" s="466"/>
      <c r="AI114" s="441"/>
      <c r="AJ114" s="466"/>
      <c r="AK114" s="466"/>
      <c r="AL114" s="468"/>
      <c r="AM114" s="441"/>
      <c r="AN114" s="464"/>
      <c r="AO114" s="464"/>
      <c r="AP114" s="466"/>
      <c r="AQ114" s="441"/>
      <c r="AR114" s="464"/>
      <c r="AS114" s="464"/>
      <c r="AT114" s="464"/>
      <c r="AU114" s="464"/>
      <c r="AV114" s="441"/>
      <c r="AW114" s="466"/>
      <c r="AX114" s="470"/>
      <c r="AY114" s="190"/>
    </row>
    <row r="115" ht="45.0" customHeight="1">
      <c r="A115" s="190"/>
      <c r="B115" s="89"/>
      <c r="C115" s="482">
        <f t="shared" si="50"/>
        <v>45851</v>
      </c>
      <c r="D115" s="464" t="str">
        <f t="shared" si="49"/>
        <v>SUN</v>
      </c>
      <c r="E115" s="463"/>
      <c r="F115" s="441"/>
      <c r="G115" s="464"/>
      <c r="H115" s="464"/>
      <c r="I115" s="441"/>
      <c r="J115" s="465"/>
      <c r="K115" s="466"/>
      <c r="L115" s="466"/>
      <c r="M115" s="466"/>
      <c r="N115" s="466"/>
      <c r="O115" s="466"/>
      <c r="P115" s="466"/>
      <c r="Q115" s="466"/>
      <c r="R115" s="466"/>
      <c r="S115" s="466"/>
      <c r="T115" s="467"/>
      <c r="U115" s="441"/>
      <c r="V115" s="466"/>
      <c r="W115" s="464"/>
      <c r="X115" s="464"/>
      <c r="Y115" s="464"/>
      <c r="Z115" s="466"/>
      <c r="AA115" s="466"/>
      <c r="AB115" s="466"/>
      <c r="AC115" s="466"/>
      <c r="AD115" s="441"/>
      <c r="AE115" s="466"/>
      <c r="AF115" s="466"/>
      <c r="AG115" s="466"/>
      <c r="AH115" s="466"/>
      <c r="AI115" s="441"/>
      <c r="AJ115" s="466"/>
      <c r="AK115" s="466"/>
      <c r="AL115" s="468"/>
      <c r="AM115" s="441"/>
      <c r="AN115" s="464"/>
      <c r="AO115" s="464"/>
      <c r="AP115" s="466"/>
      <c r="AQ115" s="441"/>
      <c r="AR115" s="464"/>
      <c r="AS115" s="464"/>
      <c r="AT115" s="464"/>
      <c r="AU115" s="464"/>
      <c r="AV115" s="441"/>
      <c r="AW115" s="466"/>
      <c r="AX115" s="470"/>
      <c r="AY115" s="190"/>
    </row>
    <row r="116" ht="45.0" customHeight="1">
      <c r="A116" s="190"/>
      <c r="B116" s="89"/>
      <c r="C116" s="482">
        <f t="shared" si="50"/>
        <v>45852</v>
      </c>
      <c r="D116" s="464" t="str">
        <f t="shared" si="49"/>
        <v>MON</v>
      </c>
      <c r="E116" s="463"/>
      <c r="F116" s="441"/>
      <c r="G116" s="464"/>
      <c r="H116" s="464"/>
      <c r="I116" s="441"/>
      <c r="J116" s="465"/>
      <c r="K116" s="466"/>
      <c r="L116" s="466"/>
      <c r="M116" s="466"/>
      <c r="N116" s="466"/>
      <c r="O116" s="466"/>
      <c r="P116" s="466"/>
      <c r="Q116" s="466"/>
      <c r="R116" s="466"/>
      <c r="S116" s="466"/>
      <c r="T116" s="467"/>
      <c r="U116" s="441"/>
      <c r="V116" s="466"/>
      <c r="W116" s="464"/>
      <c r="X116" s="464"/>
      <c r="Y116" s="464"/>
      <c r="Z116" s="466"/>
      <c r="AA116" s="466"/>
      <c r="AB116" s="466"/>
      <c r="AC116" s="466"/>
      <c r="AD116" s="441"/>
      <c r="AE116" s="466"/>
      <c r="AF116" s="466"/>
      <c r="AG116" s="466"/>
      <c r="AH116" s="466"/>
      <c r="AI116" s="441"/>
      <c r="AJ116" s="466"/>
      <c r="AK116" s="466"/>
      <c r="AL116" s="468"/>
      <c r="AM116" s="441"/>
      <c r="AN116" s="464"/>
      <c r="AO116" s="464"/>
      <c r="AP116" s="466"/>
      <c r="AQ116" s="441"/>
      <c r="AR116" s="464"/>
      <c r="AS116" s="464"/>
      <c r="AT116" s="464"/>
      <c r="AU116" s="464"/>
      <c r="AV116" s="441"/>
      <c r="AW116" s="466"/>
      <c r="AX116" s="472"/>
      <c r="AY116" s="190"/>
    </row>
    <row r="117" ht="45.0" customHeight="1">
      <c r="A117" s="190"/>
      <c r="B117" s="89"/>
      <c r="C117" s="482">
        <f t="shared" si="50"/>
        <v>45853</v>
      </c>
      <c r="D117" s="464" t="str">
        <f t="shared" si="49"/>
        <v>TUE</v>
      </c>
      <c r="E117" s="463"/>
      <c r="F117" s="441"/>
      <c r="G117" s="464"/>
      <c r="H117" s="464"/>
      <c r="I117" s="441"/>
      <c r="J117" s="465"/>
      <c r="K117" s="466"/>
      <c r="L117" s="466"/>
      <c r="M117" s="466"/>
      <c r="N117" s="466"/>
      <c r="O117" s="466"/>
      <c r="P117" s="466"/>
      <c r="Q117" s="466"/>
      <c r="R117" s="466"/>
      <c r="S117" s="466"/>
      <c r="T117" s="467"/>
      <c r="U117" s="441"/>
      <c r="V117" s="466"/>
      <c r="W117" s="464"/>
      <c r="X117" s="464"/>
      <c r="Y117" s="464"/>
      <c r="Z117" s="466"/>
      <c r="AA117" s="466"/>
      <c r="AB117" s="466"/>
      <c r="AC117" s="466"/>
      <c r="AD117" s="441"/>
      <c r="AE117" s="466"/>
      <c r="AF117" s="466"/>
      <c r="AG117" s="466"/>
      <c r="AH117" s="466"/>
      <c r="AI117" s="441"/>
      <c r="AJ117" s="466"/>
      <c r="AK117" s="466"/>
      <c r="AL117" s="468"/>
      <c r="AM117" s="441"/>
      <c r="AN117" s="464"/>
      <c r="AO117" s="464"/>
      <c r="AP117" s="466"/>
      <c r="AQ117" s="441"/>
      <c r="AR117" s="464"/>
      <c r="AS117" s="464"/>
      <c r="AT117" s="464"/>
      <c r="AU117" s="464"/>
      <c r="AV117" s="441"/>
      <c r="AW117" s="466"/>
      <c r="AX117" s="472"/>
      <c r="AY117" s="190"/>
    </row>
    <row r="118" ht="45.0" customHeight="1">
      <c r="A118" s="190"/>
      <c r="B118" s="89"/>
      <c r="C118" s="482">
        <f t="shared" si="50"/>
        <v>45854</v>
      </c>
      <c r="D118" s="464" t="str">
        <f t="shared" si="49"/>
        <v>WED</v>
      </c>
      <c r="E118" s="463"/>
      <c r="F118" s="441"/>
      <c r="G118" s="464"/>
      <c r="H118" s="464"/>
      <c r="I118" s="441"/>
      <c r="J118" s="465"/>
      <c r="K118" s="466"/>
      <c r="L118" s="466"/>
      <c r="M118" s="466"/>
      <c r="N118" s="466"/>
      <c r="O118" s="466"/>
      <c r="P118" s="466"/>
      <c r="Q118" s="466"/>
      <c r="R118" s="466"/>
      <c r="S118" s="466"/>
      <c r="T118" s="467"/>
      <c r="U118" s="441"/>
      <c r="V118" s="466"/>
      <c r="W118" s="464"/>
      <c r="X118" s="464"/>
      <c r="Y118" s="464"/>
      <c r="Z118" s="466"/>
      <c r="AA118" s="466"/>
      <c r="AB118" s="466"/>
      <c r="AC118" s="466"/>
      <c r="AD118" s="441"/>
      <c r="AE118" s="466"/>
      <c r="AF118" s="466"/>
      <c r="AG118" s="466"/>
      <c r="AH118" s="466"/>
      <c r="AI118" s="441"/>
      <c r="AJ118" s="466"/>
      <c r="AK118" s="466"/>
      <c r="AL118" s="468"/>
      <c r="AM118" s="441"/>
      <c r="AN118" s="464"/>
      <c r="AO118" s="464"/>
      <c r="AP118" s="466"/>
      <c r="AQ118" s="441"/>
      <c r="AR118" s="464"/>
      <c r="AS118" s="464"/>
      <c r="AT118" s="464"/>
      <c r="AU118" s="464"/>
      <c r="AV118" s="441"/>
      <c r="AW118" s="466"/>
      <c r="AX118" s="472"/>
      <c r="AY118" s="190"/>
    </row>
    <row r="119" ht="45.0" customHeight="1">
      <c r="A119" s="190"/>
      <c r="B119" s="89"/>
      <c r="C119" s="482">
        <f t="shared" si="50"/>
        <v>45855</v>
      </c>
      <c r="D119" s="464" t="str">
        <f t="shared" si="49"/>
        <v>THU</v>
      </c>
      <c r="E119" s="463"/>
      <c r="F119" s="441"/>
      <c r="G119" s="464"/>
      <c r="H119" s="464"/>
      <c r="I119" s="441"/>
      <c r="J119" s="465"/>
      <c r="K119" s="466"/>
      <c r="L119" s="466"/>
      <c r="M119" s="466"/>
      <c r="N119" s="466"/>
      <c r="O119" s="466"/>
      <c r="P119" s="466"/>
      <c r="Q119" s="466"/>
      <c r="R119" s="466"/>
      <c r="S119" s="466"/>
      <c r="T119" s="467"/>
      <c r="U119" s="441"/>
      <c r="V119" s="466"/>
      <c r="W119" s="464"/>
      <c r="X119" s="464"/>
      <c r="Y119" s="464"/>
      <c r="Z119" s="466"/>
      <c r="AA119" s="466"/>
      <c r="AB119" s="466"/>
      <c r="AC119" s="466"/>
      <c r="AD119" s="441"/>
      <c r="AE119" s="466"/>
      <c r="AF119" s="466"/>
      <c r="AG119" s="466"/>
      <c r="AH119" s="466"/>
      <c r="AI119" s="441"/>
      <c r="AJ119" s="466"/>
      <c r="AK119" s="466"/>
      <c r="AL119" s="468"/>
      <c r="AM119" s="441"/>
      <c r="AN119" s="464"/>
      <c r="AO119" s="464"/>
      <c r="AP119" s="466"/>
      <c r="AQ119" s="441"/>
      <c r="AR119" s="464"/>
      <c r="AS119" s="464"/>
      <c r="AT119" s="464"/>
      <c r="AU119" s="464"/>
      <c r="AV119" s="441"/>
      <c r="AW119" s="466"/>
      <c r="AX119" s="470"/>
      <c r="AY119" s="190"/>
    </row>
    <row r="120" ht="45.0" customHeight="1">
      <c r="A120" s="190"/>
      <c r="B120" s="34"/>
      <c r="C120" s="473" t="s">
        <v>542</v>
      </c>
      <c r="D120" s="44"/>
      <c r="E120" s="474" t="str">
        <f>iferror(AVERAGE(E113:E119))</f>
        <v/>
      </c>
      <c r="F120" s="441"/>
      <c r="G120" s="475"/>
      <c r="H120" s="475"/>
      <c r="I120" s="441"/>
      <c r="J120" s="475" t="str">
        <f>iferror(AVERAGE(J113:J119))</f>
        <v/>
      </c>
      <c r="K120" s="476"/>
      <c r="L120" s="476" t="str">
        <f t="shared" ref="L120:N120" si="51">iferror(AVERAGE(L113:L119))</f>
        <v/>
      </c>
      <c r="M120" s="476" t="str">
        <f t="shared" si="51"/>
        <v/>
      </c>
      <c r="N120" s="476" t="str">
        <f t="shared" si="51"/>
        <v/>
      </c>
      <c r="O120" s="476">
        <f>iferror(SUM(O113:O119))</f>
        <v>0</v>
      </c>
      <c r="P120" s="476" t="str">
        <f t="shared" ref="P120:S120" si="52">iferror(AVERAGE(P113:P119))</f>
        <v/>
      </c>
      <c r="Q120" s="476" t="str">
        <f t="shared" si="52"/>
        <v/>
      </c>
      <c r="R120" s="476" t="str">
        <f t="shared" si="52"/>
        <v/>
      </c>
      <c r="S120" s="476" t="str">
        <f t="shared" si="52"/>
        <v/>
      </c>
      <c r="T120" s="477"/>
      <c r="U120" s="441"/>
      <c r="V120" s="476" t="str">
        <f>iferror(AVERAGE(V113:V119))</f>
        <v/>
      </c>
      <c r="W120" s="476"/>
      <c r="X120" s="476">
        <f>SUM(X113:X119)</f>
        <v>0</v>
      </c>
      <c r="Y120" s="476" t="str">
        <f>IFERROR(AVERAGE(Y113:Y119))</f>
        <v/>
      </c>
      <c r="Z120" s="476"/>
      <c r="AA120" s="476" t="str">
        <f t="shared" ref="AA120:AC120" si="53">iferror(AVERAGE(AA113:AA119))</f>
        <v/>
      </c>
      <c r="AB120" s="476" t="str">
        <f t="shared" si="53"/>
        <v/>
      </c>
      <c r="AC120" s="476" t="str">
        <f t="shared" si="53"/>
        <v/>
      </c>
      <c r="AD120" s="441"/>
      <c r="AE120" s="476" t="str">
        <f t="shared" ref="AE120:AF120" si="54">iferror(AVERAGE(AE113:AE119))</f>
        <v/>
      </c>
      <c r="AF120" s="476" t="str">
        <f t="shared" si="54"/>
        <v/>
      </c>
      <c r="AG120" s="476"/>
      <c r="AH120" s="476" t="str">
        <f>iferror(AVERAGE(AH113:AH119))</f>
        <v/>
      </c>
      <c r="AI120" s="441"/>
      <c r="AJ120" s="476" t="str">
        <f>iferror(average(AJ113:AJ119))</f>
        <v/>
      </c>
      <c r="AK120" s="476"/>
      <c r="AL120" s="476"/>
      <c r="AM120" s="441"/>
      <c r="AN120" s="464"/>
      <c r="AO120" s="464" t="str">
        <f>iferror(average(AO113:AO119))</f>
        <v/>
      </c>
      <c r="AP120" s="476" t="str">
        <f>iferror(AVERAGE(AP113:AP119))</f>
        <v/>
      </c>
      <c r="AQ120" s="441"/>
      <c r="AR120" s="464" t="str">
        <f t="shared" ref="AR120:AU120" si="55">iferror(average(AR113:AR119))</f>
        <v/>
      </c>
      <c r="AS120" s="464" t="str">
        <f t="shared" si="55"/>
        <v/>
      </c>
      <c r="AT120" s="464" t="str">
        <f t="shared" si="55"/>
        <v/>
      </c>
      <c r="AU120" s="464" t="str">
        <f t="shared" si="55"/>
        <v/>
      </c>
      <c r="AV120" s="441"/>
      <c r="AW120" s="476" t="str">
        <f>iferror(AVERAGE(AW113:AW119))</f>
        <v/>
      </c>
      <c r="AX120" s="472"/>
      <c r="AY120" s="190"/>
    </row>
    <row r="121" ht="15.0" customHeight="1">
      <c r="A121" s="441"/>
      <c r="B121" s="441"/>
      <c r="C121" s="441"/>
      <c r="D121" s="441"/>
      <c r="E121" s="441"/>
      <c r="F121" s="441"/>
      <c r="G121" s="441"/>
      <c r="H121" s="441"/>
      <c r="I121" s="441"/>
      <c r="J121" s="441"/>
      <c r="K121" s="441"/>
      <c r="L121" s="441"/>
      <c r="M121" s="441"/>
      <c r="N121" s="441"/>
      <c r="O121" s="441"/>
      <c r="P121" s="441"/>
      <c r="Q121" s="441"/>
      <c r="R121" s="441"/>
      <c r="S121" s="441"/>
      <c r="T121" s="441"/>
      <c r="U121" s="441"/>
      <c r="V121" s="441"/>
      <c r="W121" s="441"/>
      <c r="X121" s="441"/>
      <c r="Y121" s="441"/>
      <c r="Z121" s="441"/>
      <c r="AA121" s="441"/>
      <c r="AB121" s="441"/>
      <c r="AC121" s="441"/>
      <c r="AD121" s="441"/>
      <c r="AE121" s="441"/>
      <c r="AF121" s="441"/>
      <c r="AG121" s="441"/>
      <c r="AH121" s="441"/>
      <c r="AI121" s="441"/>
      <c r="AJ121" s="441"/>
      <c r="AK121" s="441"/>
      <c r="AL121" s="441"/>
      <c r="AM121" s="441"/>
      <c r="AN121" s="441"/>
      <c r="AO121" s="441"/>
      <c r="AP121" s="441"/>
      <c r="AQ121" s="441"/>
      <c r="AR121" s="441"/>
      <c r="AS121" s="441"/>
      <c r="AT121" s="441"/>
      <c r="AU121" s="441"/>
      <c r="AV121" s="441"/>
      <c r="AW121" s="441"/>
      <c r="AX121" s="441"/>
      <c r="AY121" s="441"/>
    </row>
    <row r="122" ht="22.5" customHeight="1">
      <c r="A122" s="232"/>
      <c r="B122" s="252" t="s">
        <v>488</v>
      </c>
      <c r="C122" s="68"/>
      <c r="D122" s="478">
        <f>D108+7</f>
        <v>45863</v>
      </c>
      <c r="E122" s="68"/>
      <c r="F122" s="373"/>
      <c r="G122" s="373"/>
      <c r="H122" s="373"/>
      <c r="I122" s="373"/>
      <c r="J122" s="373"/>
      <c r="K122" s="373"/>
      <c r="L122" s="373"/>
      <c r="M122" s="373"/>
      <c r="N122" s="373"/>
      <c r="O122" s="373"/>
      <c r="P122" s="373"/>
      <c r="Q122" s="373"/>
      <c r="R122" s="68"/>
      <c r="S122" s="68"/>
      <c r="T122" s="68"/>
      <c r="U122" s="68"/>
      <c r="V122" s="373"/>
      <c r="W122" s="68"/>
      <c r="X122" s="68"/>
      <c r="Y122" s="373"/>
      <c r="Z122" s="373"/>
      <c r="AA122" s="373"/>
      <c r="AB122" s="373"/>
      <c r="AC122" s="373"/>
      <c r="AD122" s="373"/>
      <c r="AE122" s="373"/>
      <c r="AF122" s="373"/>
      <c r="AG122" s="373"/>
      <c r="AH122" s="373"/>
      <c r="AI122" s="373"/>
      <c r="AJ122" s="373"/>
      <c r="AK122" s="373"/>
      <c r="AL122" s="373"/>
      <c r="AM122" s="373"/>
      <c r="AN122" s="373"/>
      <c r="AO122" s="373"/>
      <c r="AP122" s="373"/>
      <c r="AQ122" s="373"/>
      <c r="AR122" s="373"/>
      <c r="AS122" s="373"/>
      <c r="AT122" s="373"/>
      <c r="AU122" s="373"/>
      <c r="AV122" s="373"/>
      <c r="AW122" s="373"/>
      <c r="AX122" s="479"/>
      <c r="AY122" s="232"/>
    </row>
    <row r="123" ht="15.0" customHeight="1">
      <c r="A123" s="441"/>
      <c r="B123" s="441"/>
      <c r="C123" s="441"/>
      <c r="D123" s="441"/>
      <c r="E123" s="441"/>
      <c r="F123" s="441"/>
      <c r="G123" s="441"/>
      <c r="H123" s="441"/>
      <c r="I123" s="441"/>
      <c r="J123" s="441"/>
      <c r="K123" s="441"/>
      <c r="L123" s="441"/>
      <c r="M123" s="441"/>
      <c r="N123" s="441"/>
      <c r="O123" s="441"/>
      <c r="P123" s="441"/>
      <c r="Q123" s="441"/>
      <c r="R123" s="441"/>
      <c r="S123" s="439"/>
      <c r="T123" s="439"/>
      <c r="U123" s="441"/>
      <c r="V123" s="441"/>
      <c r="W123" s="441"/>
      <c r="X123" s="441"/>
      <c r="Y123" s="441"/>
      <c r="Z123" s="429"/>
      <c r="AA123" s="429"/>
      <c r="AB123" s="429"/>
      <c r="AC123" s="429"/>
      <c r="AD123" s="441"/>
      <c r="AE123" s="429"/>
      <c r="AF123" s="429"/>
      <c r="AG123" s="429"/>
      <c r="AH123" s="429"/>
      <c r="AI123" s="441"/>
      <c r="AJ123" s="429"/>
      <c r="AK123" s="429"/>
      <c r="AL123" s="429"/>
      <c r="AM123" s="441"/>
      <c r="AN123" s="429"/>
      <c r="AO123" s="429"/>
      <c r="AP123" s="429"/>
      <c r="AQ123" s="441"/>
      <c r="AR123" s="429"/>
      <c r="AS123" s="429"/>
      <c r="AT123" s="429"/>
      <c r="AU123" s="429"/>
      <c r="AV123" s="441"/>
      <c r="AW123" s="429"/>
      <c r="AX123" s="429"/>
      <c r="AY123" s="441"/>
    </row>
    <row r="124" ht="27.0" customHeight="1">
      <c r="A124" s="232"/>
      <c r="B124" s="447" t="s">
        <v>489</v>
      </c>
      <c r="C124" s="252" t="s">
        <v>490</v>
      </c>
      <c r="D124" s="44"/>
      <c r="E124" s="447" t="s">
        <v>491</v>
      </c>
      <c r="F124" s="441"/>
      <c r="G124" s="252" t="s">
        <v>492</v>
      </c>
      <c r="H124" s="44"/>
      <c r="I124" s="441"/>
      <c r="J124" s="252" t="s">
        <v>29</v>
      </c>
      <c r="K124" s="68"/>
      <c r="L124" s="68"/>
      <c r="M124" s="68"/>
      <c r="N124" s="68"/>
      <c r="O124" s="68"/>
      <c r="P124" s="68"/>
      <c r="Q124" s="68"/>
      <c r="R124" s="68"/>
      <c r="S124" s="68"/>
      <c r="T124" s="44"/>
      <c r="U124" s="441"/>
      <c r="V124" s="252" t="s">
        <v>493</v>
      </c>
      <c r="W124" s="68"/>
      <c r="X124" s="68"/>
      <c r="Y124" s="68"/>
      <c r="Z124" s="68"/>
      <c r="AA124" s="68"/>
      <c r="AB124" s="68"/>
      <c r="AC124" s="44"/>
      <c r="AD124" s="441"/>
      <c r="AE124" s="252" t="s">
        <v>494</v>
      </c>
      <c r="AF124" s="68"/>
      <c r="AG124" s="68"/>
      <c r="AH124" s="44"/>
      <c r="AI124" s="441"/>
      <c r="AJ124" s="252" t="s">
        <v>495</v>
      </c>
      <c r="AK124" s="68"/>
      <c r="AL124" s="44"/>
      <c r="AM124" s="441"/>
      <c r="AN124" s="252" t="s">
        <v>496</v>
      </c>
      <c r="AO124" s="68"/>
      <c r="AP124" s="44"/>
      <c r="AQ124" s="441"/>
      <c r="AR124" s="252" t="s">
        <v>497</v>
      </c>
      <c r="AS124" s="68"/>
      <c r="AT124" s="68"/>
      <c r="AU124" s="44"/>
      <c r="AV124" s="441"/>
      <c r="AW124" s="448" t="s">
        <v>498</v>
      </c>
      <c r="AX124" s="3"/>
      <c r="AY124" s="232"/>
    </row>
    <row r="125" ht="30.0" customHeight="1">
      <c r="A125" s="190"/>
      <c r="B125" s="480">
        <f>B111+1</f>
        <v>21</v>
      </c>
      <c r="C125" s="66" t="s">
        <v>48</v>
      </c>
      <c r="D125" s="254" t="s">
        <v>27</v>
      </c>
      <c r="E125" s="450" t="s">
        <v>499</v>
      </c>
      <c r="F125" s="441"/>
      <c r="G125" s="451" t="s">
        <v>500</v>
      </c>
      <c r="H125" s="451" t="s">
        <v>501</v>
      </c>
      <c r="I125" s="441"/>
      <c r="J125" s="452" t="s">
        <v>502</v>
      </c>
      <c r="K125" s="453" t="s">
        <v>503</v>
      </c>
      <c r="L125" s="452" t="s">
        <v>17</v>
      </c>
      <c r="M125" s="453" t="s">
        <v>18</v>
      </c>
      <c r="N125" s="453" t="s">
        <v>19</v>
      </c>
      <c r="O125" s="453" t="s">
        <v>20</v>
      </c>
      <c r="P125" s="453" t="s">
        <v>504</v>
      </c>
      <c r="Q125" s="453" t="s">
        <v>505</v>
      </c>
      <c r="R125" s="453" t="s">
        <v>506</v>
      </c>
      <c r="S125" s="454" t="s">
        <v>507</v>
      </c>
      <c r="T125" s="454" t="s">
        <v>508</v>
      </c>
      <c r="U125" s="441"/>
      <c r="V125" s="453" t="s">
        <v>485</v>
      </c>
      <c r="W125" s="452" t="s">
        <v>30</v>
      </c>
      <c r="X125" s="2"/>
      <c r="Y125" s="3"/>
      <c r="Z125" s="453" t="s">
        <v>28</v>
      </c>
      <c r="AA125" s="453" t="s">
        <v>509</v>
      </c>
      <c r="AB125" s="453" t="s">
        <v>510</v>
      </c>
      <c r="AC125" s="453" t="s">
        <v>511</v>
      </c>
      <c r="AD125" s="441"/>
      <c r="AE125" s="453" t="s">
        <v>512</v>
      </c>
      <c r="AF125" s="453" t="s">
        <v>513</v>
      </c>
      <c r="AG125" s="453" t="s">
        <v>514</v>
      </c>
      <c r="AH125" s="453" t="s">
        <v>515</v>
      </c>
      <c r="AI125" s="441"/>
      <c r="AJ125" s="453" t="s">
        <v>516</v>
      </c>
      <c r="AK125" s="453" t="s">
        <v>517</v>
      </c>
      <c r="AL125" s="453" t="s">
        <v>518</v>
      </c>
      <c r="AM125" s="441"/>
      <c r="AN125" s="453" t="s">
        <v>519</v>
      </c>
      <c r="AO125" s="452" t="s">
        <v>520</v>
      </c>
      <c r="AP125" s="453" t="s">
        <v>521</v>
      </c>
      <c r="AQ125" s="441"/>
      <c r="AR125" s="451" t="s">
        <v>522</v>
      </c>
      <c r="AS125" s="451" t="s">
        <v>522</v>
      </c>
      <c r="AT125" s="451" t="s">
        <v>523</v>
      </c>
      <c r="AU125" s="451" t="s">
        <v>524</v>
      </c>
      <c r="AV125" s="441"/>
      <c r="AW125" s="453" t="s">
        <v>525</v>
      </c>
      <c r="AX125" s="453" t="s">
        <v>526</v>
      </c>
      <c r="AY125" s="190"/>
    </row>
    <row r="126" ht="30.0" customHeight="1">
      <c r="A126" s="190"/>
      <c r="B126" s="89"/>
      <c r="C126" s="34"/>
      <c r="D126" s="6"/>
      <c r="E126" s="455" t="s">
        <v>527</v>
      </c>
      <c r="F126" s="441"/>
      <c r="G126" s="34"/>
      <c r="H126" s="34"/>
      <c r="I126" s="441"/>
      <c r="J126" s="456" t="s">
        <v>528</v>
      </c>
      <c r="K126" s="34"/>
      <c r="L126" s="456" t="s">
        <v>529</v>
      </c>
      <c r="M126" s="457" t="s">
        <v>529</v>
      </c>
      <c r="N126" s="457" t="s">
        <v>529</v>
      </c>
      <c r="O126" s="34"/>
      <c r="P126" s="457" t="s">
        <v>530</v>
      </c>
      <c r="Q126" s="458" t="s">
        <v>531</v>
      </c>
      <c r="R126" s="458" t="s">
        <v>531</v>
      </c>
      <c r="S126" s="458" t="s">
        <v>531</v>
      </c>
      <c r="T126" s="458" t="s">
        <v>532</v>
      </c>
      <c r="U126" s="441"/>
      <c r="V126" s="34"/>
      <c r="W126" s="459" t="s">
        <v>533</v>
      </c>
      <c r="X126" s="459" t="s">
        <v>534</v>
      </c>
      <c r="Y126" s="459" t="s">
        <v>535</v>
      </c>
      <c r="Z126" s="457" t="s">
        <v>536</v>
      </c>
      <c r="AA126" s="458" t="s">
        <v>531</v>
      </c>
      <c r="AB126" s="458" t="s">
        <v>531</v>
      </c>
      <c r="AC126" s="458" t="s">
        <v>531</v>
      </c>
      <c r="AD126" s="441"/>
      <c r="AE126" s="458" t="s">
        <v>531</v>
      </c>
      <c r="AF126" s="458" t="s">
        <v>531</v>
      </c>
      <c r="AG126" s="458" t="s">
        <v>531</v>
      </c>
      <c r="AH126" s="458" t="s">
        <v>531</v>
      </c>
      <c r="AI126" s="441"/>
      <c r="AJ126" s="34"/>
      <c r="AK126" s="34"/>
      <c r="AL126" s="457" t="s">
        <v>537</v>
      </c>
      <c r="AM126" s="441"/>
      <c r="AN126" s="457" t="s">
        <v>538</v>
      </c>
      <c r="AO126" s="456" t="s">
        <v>539</v>
      </c>
      <c r="AP126" s="457" t="s">
        <v>531</v>
      </c>
      <c r="AQ126" s="441"/>
      <c r="AR126" s="460" t="s">
        <v>540</v>
      </c>
      <c r="AS126" s="460" t="s">
        <v>541</v>
      </c>
      <c r="AT126" s="34"/>
      <c r="AU126" s="34"/>
      <c r="AV126" s="441"/>
      <c r="AW126" s="457" t="s">
        <v>531</v>
      </c>
      <c r="AX126" s="34"/>
      <c r="AY126" s="190"/>
    </row>
    <row r="127" ht="45.0" customHeight="1">
      <c r="A127" s="190"/>
      <c r="B127" s="89"/>
      <c r="C127" s="481">
        <f>C119+1</f>
        <v>45856</v>
      </c>
      <c r="D127" s="464" t="str">
        <f t="shared" ref="D127:D133" si="56">D113</f>
        <v>FRI</v>
      </c>
      <c r="E127" s="463"/>
      <c r="F127" s="441"/>
      <c r="G127" s="464"/>
      <c r="H127" s="464"/>
      <c r="I127" s="441"/>
      <c r="J127" s="465"/>
      <c r="K127" s="466"/>
      <c r="L127" s="466"/>
      <c r="M127" s="466"/>
      <c r="N127" s="466"/>
      <c r="O127" s="466"/>
      <c r="P127" s="466"/>
      <c r="Q127" s="466"/>
      <c r="R127" s="466"/>
      <c r="S127" s="466"/>
      <c r="T127" s="467"/>
      <c r="U127" s="441"/>
      <c r="V127" s="466"/>
      <c r="W127" s="464"/>
      <c r="X127" s="464"/>
      <c r="Y127" s="464"/>
      <c r="Z127" s="466"/>
      <c r="AA127" s="466"/>
      <c r="AB127" s="466"/>
      <c r="AC127" s="466"/>
      <c r="AD127" s="441"/>
      <c r="AE127" s="466"/>
      <c r="AF127" s="466"/>
      <c r="AG127" s="466"/>
      <c r="AH127" s="466"/>
      <c r="AI127" s="441"/>
      <c r="AJ127" s="466"/>
      <c r="AK127" s="466"/>
      <c r="AL127" s="468"/>
      <c r="AM127" s="441"/>
      <c r="AN127" s="469"/>
      <c r="AO127" s="464"/>
      <c r="AP127" s="466"/>
      <c r="AQ127" s="441"/>
      <c r="AR127" s="464"/>
      <c r="AS127" s="464"/>
      <c r="AT127" s="464"/>
      <c r="AU127" s="464"/>
      <c r="AV127" s="441"/>
      <c r="AW127" s="466"/>
      <c r="AX127" s="470"/>
      <c r="AY127" s="190"/>
    </row>
    <row r="128" ht="45.0" customHeight="1">
      <c r="A128" s="190"/>
      <c r="B128" s="89"/>
      <c r="C128" s="482">
        <f t="shared" ref="C128:C133" si="57">C127+1</f>
        <v>45857</v>
      </c>
      <c r="D128" s="464" t="str">
        <f t="shared" si="56"/>
        <v>SAT</v>
      </c>
      <c r="E128" s="463"/>
      <c r="F128" s="441"/>
      <c r="G128" s="464"/>
      <c r="H128" s="464"/>
      <c r="I128" s="441"/>
      <c r="J128" s="465"/>
      <c r="K128" s="466"/>
      <c r="L128" s="466"/>
      <c r="M128" s="466"/>
      <c r="N128" s="466"/>
      <c r="O128" s="466"/>
      <c r="P128" s="466"/>
      <c r="Q128" s="466"/>
      <c r="R128" s="466"/>
      <c r="S128" s="466"/>
      <c r="T128" s="467"/>
      <c r="U128" s="441"/>
      <c r="V128" s="466"/>
      <c r="W128" s="464"/>
      <c r="X128" s="464"/>
      <c r="Y128" s="464"/>
      <c r="Z128" s="466"/>
      <c r="AA128" s="466"/>
      <c r="AB128" s="466"/>
      <c r="AC128" s="466"/>
      <c r="AD128" s="441"/>
      <c r="AE128" s="466"/>
      <c r="AF128" s="466"/>
      <c r="AG128" s="466"/>
      <c r="AH128" s="466"/>
      <c r="AI128" s="441"/>
      <c r="AJ128" s="466"/>
      <c r="AK128" s="466"/>
      <c r="AL128" s="468"/>
      <c r="AM128" s="441"/>
      <c r="AN128" s="464"/>
      <c r="AO128" s="464"/>
      <c r="AP128" s="466"/>
      <c r="AQ128" s="441"/>
      <c r="AR128" s="464"/>
      <c r="AS128" s="464"/>
      <c r="AT128" s="464"/>
      <c r="AU128" s="464"/>
      <c r="AV128" s="441"/>
      <c r="AW128" s="466"/>
      <c r="AX128" s="470"/>
      <c r="AY128" s="190"/>
    </row>
    <row r="129" ht="45.0" customHeight="1">
      <c r="A129" s="190"/>
      <c r="B129" s="89"/>
      <c r="C129" s="482">
        <f t="shared" si="57"/>
        <v>45858</v>
      </c>
      <c r="D129" s="464" t="str">
        <f t="shared" si="56"/>
        <v>SUN</v>
      </c>
      <c r="E129" s="463"/>
      <c r="F129" s="441"/>
      <c r="G129" s="464"/>
      <c r="H129" s="464"/>
      <c r="I129" s="441"/>
      <c r="J129" s="465"/>
      <c r="K129" s="466"/>
      <c r="L129" s="466"/>
      <c r="M129" s="466"/>
      <c r="N129" s="466"/>
      <c r="O129" s="466"/>
      <c r="P129" s="466"/>
      <c r="Q129" s="466"/>
      <c r="R129" s="466"/>
      <c r="S129" s="466"/>
      <c r="T129" s="467"/>
      <c r="U129" s="441"/>
      <c r="V129" s="466"/>
      <c r="W129" s="464"/>
      <c r="X129" s="464"/>
      <c r="Y129" s="464"/>
      <c r="Z129" s="466"/>
      <c r="AA129" s="466"/>
      <c r="AB129" s="466"/>
      <c r="AC129" s="466"/>
      <c r="AD129" s="441"/>
      <c r="AE129" s="466"/>
      <c r="AF129" s="466"/>
      <c r="AG129" s="466"/>
      <c r="AH129" s="466"/>
      <c r="AI129" s="441"/>
      <c r="AJ129" s="466"/>
      <c r="AK129" s="466"/>
      <c r="AL129" s="468"/>
      <c r="AM129" s="441"/>
      <c r="AN129" s="464"/>
      <c r="AO129" s="464"/>
      <c r="AP129" s="466"/>
      <c r="AQ129" s="441"/>
      <c r="AR129" s="464"/>
      <c r="AS129" s="464"/>
      <c r="AT129" s="464"/>
      <c r="AU129" s="464"/>
      <c r="AV129" s="441"/>
      <c r="AW129" s="466"/>
      <c r="AX129" s="470"/>
      <c r="AY129" s="190"/>
    </row>
    <row r="130" ht="45.0" customHeight="1">
      <c r="A130" s="190"/>
      <c r="B130" s="89"/>
      <c r="C130" s="482">
        <f t="shared" si="57"/>
        <v>45859</v>
      </c>
      <c r="D130" s="464" t="str">
        <f t="shared" si="56"/>
        <v>MON</v>
      </c>
      <c r="E130" s="463"/>
      <c r="F130" s="441"/>
      <c r="G130" s="464"/>
      <c r="H130" s="464"/>
      <c r="I130" s="441"/>
      <c r="J130" s="465"/>
      <c r="K130" s="466"/>
      <c r="L130" s="466"/>
      <c r="M130" s="466"/>
      <c r="N130" s="466"/>
      <c r="O130" s="466"/>
      <c r="P130" s="466"/>
      <c r="Q130" s="466"/>
      <c r="R130" s="466"/>
      <c r="S130" s="466"/>
      <c r="T130" s="467"/>
      <c r="U130" s="441"/>
      <c r="V130" s="466"/>
      <c r="W130" s="464"/>
      <c r="X130" s="464"/>
      <c r="Y130" s="464"/>
      <c r="Z130" s="466"/>
      <c r="AA130" s="466"/>
      <c r="AB130" s="466"/>
      <c r="AC130" s="466"/>
      <c r="AD130" s="441"/>
      <c r="AE130" s="466"/>
      <c r="AF130" s="466"/>
      <c r="AG130" s="466"/>
      <c r="AH130" s="466"/>
      <c r="AI130" s="441"/>
      <c r="AJ130" s="466"/>
      <c r="AK130" s="466"/>
      <c r="AL130" s="468"/>
      <c r="AM130" s="441"/>
      <c r="AN130" s="464"/>
      <c r="AO130" s="464"/>
      <c r="AP130" s="466"/>
      <c r="AQ130" s="441"/>
      <c r="AR130" s="464"/>
      <c r="AS130" s="464"/>
      <c r="AT130" s="464"/>
      <c r="AU130" s="464"/>
      <c r="AV130" s="441"/>
      <c r="AW130" s="466"/>
      <c r="AX130" s="472"/>
      <c r="AY130" s="190"/>
    </row>
    <row r="131" ht="45.0" customHeight="1">
      <c r="A131" s="190"/>
      <c r="B131" s="89"/>
      <c r="C131" s="482">
        <f t="shared" si="57"/>
        <v>45860</v>
      </c>
      <c r="D131" s="464" t="str">
        <f t="shared" si="56"/>
        <v>TUE</v>
      </c>
      <c r="E131" s="463"/>
      <c r="F131" s="441"/>
      <c r="G131" s="464"/>
      <c r="H131" s="464"/>
      <c r="I131" s="441"/>
      <c r="J131" s="465"/>
      <c r="K131" s="466"/>
      <c r="L131" s="466"/>
      <c r="M131" s="466"/>
      <c r="N131" s="466"/>
      <c r="O131" s="466"/>
      <c r="P131" s="466"/>
      <c r="Q131" s="466"/>
      <c r="R131" s="466"/>
      <c r="S131" s="466"/>
      <c r="T131" s="467"/>
      <c r="U131" s="441"/>
      <c r="V131" s="466"/>
      <c r="W131" s="464"/>
      <c r="X131" s="464"/>
      <c r="Y131" s="464"/>
      <c r="Z131" s="466"/>
      <c r="AA131" s="466"/>
      <c r="AB131" s="466"/>
      <c r="AC131" s="466"/>
      <c r="AD131" s="441"/>
      <c r="AE131" s="466"/>
      <c r="AF131" s="466"/>
      <c r="AG131" s="466"/>
      <c r="AH131" s="466"/>
      <c r="AI131" s="441"/>
      <c r="AJ131" s="466"/>
      <c r="AK131" s="466"/>
      <c r="AL131" s="468"/>
      <c r="AM131" s="441"/>
      <c r="AN131" s="464"/>
      <c r="AO131" s="464"/>
      <c r="AP131" s="466"/>
      <c r="AQ131" s="441"/>
      <c r="AR131" s="464"/>
      <c r="AS131" s="464"/>
      <c r="AT131" s="464"/>
      <c r="AU131" s="464"/>
      <c r="AV131" s="441"/>
      <c r="AW131" s="466"/>
      <c r="AX131" s="472"/>
      <c r="AY131" s="190"/>
    </row>
    <row r="132" ht="45.0" customHeight="1">
      <c r="A132" s="190"/>
      <c r="B132" s="89"/>
      <c r="C132" s="482">
        <f t="shared" si="57"/>
        <v>45861</v>
      </c>
      <c r="D132" s="464" t="str">
        <f t="shared" si="56"/>
        <v>WED</v>
      </c>
      <c r="E132" s="463"/>
      <c r="F132" s="441"/>
      <c r="G132" s="464"/>
      <c r="H132" s="464"/>
      <c r="I132" s="441"/>
      <c r="J132" s="465"/>
      <c r="K132" s="466"/>
      <c r="L132" s="466"/>
      <c r="M132" s="466"/>
      <c r="N132" s="466"/>
      <c r="O132" s="466"/>
      <c r="P132" s="466"/>
      <c r="Q132" s="466"/>
      <c r="R132" s="466"/>
      <c r="S132" s="466"/>
      <c r="T132" s="467"/>
      <c r="U132" s="441"/>
      <c r="V132" s="466"/>
      <c r="W132" s="464"/>
      <c r="X132" s="464"/>
      <c r="Y132" s="464"/>
      <c r="Z132" s="466"/>
      <c r="AA132" s="466"/>
      <c r="AB132" s="466"/>
      <c r="AC132" s="466"/>
      <c r="AD132" s="441"/>
      <c r="AE132" s="466"/>
      <c r="AF132" s="466"/>
      <c r="AG132" s="466"/>
      <c r="AH132" s="466"/>
      <c r="AI132" s="441"/>
      <c r="AJ132" s="466"/>
      <c r="AK132" s="466"/>
      <c r="AL132" s="468"/>
      <c r="AM132" s="441"/>
      <c r="AN132" s="464"/>
      <c r="AO132" s="464"/>
      <c r="AP132" s="466"/>
      <c r="AQ132" s="441"/>
      <c r="AR132" s="464"/>
      <c r="AS132" s="464"/>
      <c r="AT132" s="464"/>
      <c r="AU132" s="464"/>
      <c r="AV132" s="441"/>
      <c r="AW132" s="466"/>
      <c r="AX132" s="472"/>
      <c r="AY132" s="190"/>
    </row>
    <row r="133" ht="45.0" customHeight="1">
      <c r="A133" s="190"/>
      <c r="B133" s="89"/>
      <c r="C133" s="482">
        <f t="shared" si="57"/>
        <v>45862</v>
      </c>
      <c r="D133" s="464" t="str">
        <f t="shared" si="56"/>
        <v>THU</v>
      </c>
      <c r="E133" s="463"/>
      <c r="F133" s="441"/>
      <c r="G133" s="464"/>
      <c r="H133" s="464"/>
      <c r="I133" s="441"/>
      <c r="J133" s="465"/>
      <c r="K133" s="466"/>
      <c r="L133" s="466"/>
      <c r="M133" s="466"/>
      <c r="N133" s="466"/>
      <c r="O133" s="466"/>
      <c r="P133" s="466"/>
      <c r="Q133" s="466"/>
      <c r="R133" s="466"/>
      <c r="S133" s="466"/>
      <c r="T133" s="467"/>
      <c r="U133" s="441"/>
      <c r="V133" s="466"/>
      <c r="W133" s="464"/>
      <c r="X133" s="464"/>
      <c r="Y133" s="464"/>
      <c r="Z133" s="466"/>
      <c r="AA133" s="466"/>
      <c r="AB133" s="466"/>
      <c r="AC133" s="466"/>
      <c r="AD133" s="441"/>
      <c r="AE133" s="466"/>
      <c r="AF133" s="466"/>
      <c r="AG133" s="466"/>
      <c r="AH133" s="466"/>
      <c r="AI133" s="441"/>
      <c r="AJ133" s="466"/>
      <c r="AK133" s="466"/>
      <c r="AL133" s="468"/>
      <c r="AM133" s="441"/>
      <c r="AN133" s="464"/>
      <c r="AO133" s="464"/>
      <c r="AP133" s="466"/>
      <c r="AQ133" s="441"/>
      <c r="AR133" s="464"/>
      <c r="AS133" s="464"/>
      <c r="AT133" s="464"/>
      <c r="AU133" s="464"/>
      <c r="AV133" s="441"/>
      <c r="AW133" s="466"/>
      <c r="AX133" s="470"/>
      <c r="AY133" s="190"/>
    </row>
    <row r="134" ht="45.0" customHeight="1">
      <c r="A134" s="190"/>
      <c r="B134" s="34"/>
      <c r="C134" s="473" t="s">
        <v>542</v>
      </c>
      <c r="D134" s="44"/>
      <c r="E134" s="474" t="str">
        <f>iferror(AVERAGE(E127:E133))</f>
        <v/>
      </c>
      <c r="F134" s="441"/>
      <c r="G134" s="475"/>
      <c r="H134" s="475"/>
      <c r="I134" s="441"/>
      <c r="J134" s="475" t="str">
        <f>iferror(AVERAGE(J127:J133))</f>
        <v/>
      </c>
      <c r="K134" s="476"/>
      <c r="L134" s="476" t="str">
        <f t="shared" ref="L134:N134" si="58">iferror(AVERAGE(L127:L133))</f>
        <v/>
      </c>
      <c r="M134" s="476" t="str">
        <f t="shared" si="58"/>
        <v/>
      </c>
      <c r="N134" s="476" t="str">
        <f t="shared" si="58"/>
        <v/>
      </c>
      <c r="O134" s="476">
        <f>iferror(SUM(O127:O133))</f>
        <v>0</v>
      </c>
      <c r="P134" s="476" t="str">
        <f t="shared" ref="P134:S134" si="59">iferror(AVERAGE(P127:P133))</f>
        <v/>
      </c>
      <c r="Q134" s="476" t="str">
        <f t="shared" si="59"/>
        <v/>
      </c>
      <c r="R134" s="476" t="str">
        <f t="shared" si="59"/>
        <v/>
      </c>
      <c r="S134" s="476" t="str">
        <f t="shared" si="59"/>
        <v/>
      </c>
      <c r="T134" s="477"/>
      <c r="U134" s="441"/>
      <c r="V134" s="476" t="str">
        <f>iferror(AVERAGE(V127:V133))</f>
        <v/>
      </c>
      <c r="W134" s="476"/>
      <c r="X134" s="476">
        <f>SUM(X127:X133)</f>
        <v>0</v>
      </c>
      <c r="Y134" s="476" t="str">
        <f>IFERROR(AVERAGE(Y127:Y133))</f>
        <v/>
      </c>
      <c r="Z134" s="476"/>
      <c r="AA134" s="476" t="str">
        <f t="shared" ref="AA134:AC134" si="60">iferror(AVERAGE(AA127:AA133))</f>
        <v/>
      </c>
      <c r="AB134" s="476" t="str">
        <f t="shared" si="60"/>
        <v/>
      </c>
      <c r="AC134" s="476" t="str">
        <f t="shared" si="60"/>
        <v/>
      </c>
      <c r="AD134" s="441"/>
      <c r="AE134" s="476" t="str">
        <f t="shared" ref="AE134:AF134" si="61">iferror(AVERAGE(AE127:AE133))</f>
        <v/>
      </c>
      <c r="AF134" s="476" t="str">
        <f t="shared" si="61"/>
        <v/>
      </c>
      <c r="AG134" s="476"/>
      <c r="AH134" s="476" t="str">
        <f>iferror(AVERAGE(AH127:AH133))</f>
        <v/>
      </c>
      <c r="AI134" s="441"/>
      <c r="AJ134" s="476" t="str">
        <f>iferror(average(AJ127:AJ133))</f>
        <v/>
      </c>
      <c r="AK134" s="476"/>
      <c r="AL134" s="476"/>
      <c r="AM134" s="441"/>
      <c r="AN134" s="464"/>
      <c r="AO134" s="464" t="str">
        <f>iferror(average(AO127:AO133))</f>
        <v/>
      </c>
      <c r="AP134" s="476" t="str">
        <f>iferror(AVERAGE(AP127:AP133))</f>
        <v/>
      </c>
      <c r="AQ134" s="441"/>
      <c r="AR134" s="464" t="str">
        <f t="shared" ref="AR134:AU134" si="62">iferror(average(AR127:AR133))</f>
        <v/>
      </c>
      <c r="AS134" s="464" t="str">
        <f t="shared" si="62"/>
        <v/>
      </c>
      <c r="AT134" s="464" t="str">
        <f t="shared" si="62"/>
        <v/>
      </c>
      <c r="AU134" s="464" t="str">
        <f t="shared" si="62"/>
        <v/>
      </c>
      <c r="AV134" s="441"/>
      <c r="AW134" s="476" t="str">
        <f>iferror(AVERAGE(AW127:AW133))</f>
        <v/>
      </c>
      <c r="AX134" s="472"/>
      <c r="AY134" s="190"/>
    </row>
    <row r="135" ht="15.0" customHeight="1">
      <c r="A135" s="441"/>
      <c r="B135" s="441"/>
      <c r="C135" s="441"/>
      <c r="D135" s="441"/>
      <c r="E135" s="441"/>
      <c r="F135" s="441"/>
      <c r="G135" s="441"/>
      <c r="H135" s="441"/>
      <c r="I135" s="441"/>
      <c r="J135" s="441"/>
      <c r="K135" s="441"/>
      <c r="L135" s="441"/>
      <c r="M135" s="441"/>
      <c r="N135" s="441"/>
      <c r="O135" s="441"/>
      <c r="P135" s="441"/>
      <c r="Q135" s="441"/>
      <c r="R135" s="441"/>
      <c r="S135" s="441"/>
      <c r="T135" s="441"/>
      <c r="U135" s="441"/>
      <c r="V135" s="441"/>
      <c r="W135" s="441"/>
      <c r="X135" s="441"/>
      <c r="Y135" s="441"/>
      <c r="Z135" s="441"/>
      <c r="AA135" s="441"/>
      <c r="AB135" s="441"/>
      <c r="AC135" s="441"/>
      <c r="AD135" s="441"/>
      <c r="AE135" s="441"/>
      <c r="AF135" s="441"/>
      <c r="AG135" s="441"/>
      <c r="AH135" s="441"/>
      <c r="AI135" s="441"/>
      <c r="AJ135" s="441"/>
      <c r="AK135" s="441"/>
      <c r="AL135" s="441"/>
      <c r="AM135" s="441"/>
      <c r="AN135" s="441"/>
      <c r="AO135" s="441"/>
      <c r="AP135" s="441"/>
      <c r="AQ135" s="441"/>
      <c r="AR135" s="441"/>
      <c r="AS135" s="441"/>
      <c r="AT135" s="441"/>
      <c r="AU135" s="441"/>
      <c r="AV135" s="441"/>
      <c r="AW135" s="441"/>
      <c r="AX135" s="441"/>
      <c r="AY135" s="441"/>
    </row>
    <row r="136" ht="22.5" customHeight="1">
      <c r="A136" s="232"/>
      <c r="B136" s="252" t="s">
        <v>488</v>
      </c>
      <c r="C136" s="68"/>
      <c r="D136" s="478">
        <f>D122+7</f>
        <v>45870</v>
      </c>
      <c r="E136" s="68"/>
      <c r="F136" s="373"/>
      <c r="G136" s="373"/>
      <c r="H136" s="373"/>
      <c r="I136" s="373"/>
      <c r="J136" s="373"/>
      <c r="K136" s="373"/>
      <c r="L136" s="373"/>
      <c r="M136" s="373"/>
      <c r="N136" s="373"/>
      <c r="O136" s="373"/>
      <c r="P136" s="373"/>
      <c r="Q136" s="373"/>
      <c r="R136" s="68"/>
      <c r="S136" s="68"/>
      <c r="T136" s="68"/>
      <c r="U136" s="68"/>
      <c r="V136" s="373"/>
      <c r="W136" s="68"/>
      <c r="X136" s="68"/>
      <c r="Y136" s="373"/>
      <c r="Z136" s="373"/>
      <c r="AA136" s="373"/>
      <c r="AB136" s="373"/>
      <c r="AC136" s="373"/>
      <c r="AD136" s="373"/>
      <c r="AE136" s="373"/>
      <c r="AF136" s="373"/>
      <c r="AG136" s="373"/>
      <c r="AH136" s="373"/>
      <c r="AI136" s="373"/>
      <c r="AJ136" s="373"/>
      <c r="AK136" s="373"/>
      <c r="AL136" s="373"/>
      <c r="AM136" s="373"/>
      <c r="AN136" s="373"/>
      <c r="AO136" s="373"/>
      <c r="AP136" s="373"/>
      <c r="AQ136" s="373"/>
      <c r="AR136" s="373"/>
      <c r="AS136" s="373"/>
      <c r="AT136" s="373"/>
      <c r="AU136" s="373"/>
      <c r="AV136" s="373"/>
      <c r="AW136" s="373"/>
      <c r="AX136" s="479"/>
      <c r="AY136" s="232"/>
    </row>
    <row r="137" ht="15.0" customHeight="1">
      <c r="A137" s="441"/>
      <c r="B137" s="441"/>
      <c r="C137" s="441"/>
      <c r="D137" s="441"/>
      <c r="E137" s="441"/>
      <c r="F137" s="441"/>
      <c r="G137" s="441"/>
      <c r="H137" s="441"/>
      <c r="I137" s="441"/>
      <c r="J137" s="441"/>
      <c r="K137" s="441"/>
      <c r="L137" s="441"/>
      <c r="M137" s="441"/>
      <c r="N137" s="441"/>
      <c r="O137" s="441"/>
      <c r="P137" s="441"/>
      <c r="Q137" s="441"/>
      <c r="R137" s="441"/>
      <c r="S137" s="439"/>
      <c r="T137" s="439"/>
      <c r="U137" s="441"/>
      <c r="V137" s="441"/>
      <c r="W137" s="441"/>
      <c r="X137" s="441"/>
      <c r="Y137" s="441"/>
      <c r="Z137" s="429"/>
      <c r="AA137" s="429"/>
      <c r="AB137" s="429"/>
      <c r="AC137" s="429"/>
      <c r="AD137" s="441"/>
      <c r="AE137" s="429"/>
      <c r="AF137" s="429"/>
      <c r="AG137" s="429"/>
      <c r="AH137" s="429"/>
      <c r="AI137" s="441"/>
      <c r="AJ137" s="429"/>
      <c r="AK137" s="429"/>
      <c r="AL137" s="429"/>
      <c r="AM137" s="441"/>
      <c r="AN137" s="429"/>
      <c r="AO137" s="429"/>
      <c r="AP137" s="429"/>
      <c r="AQ137" s="441"/>
      <c r="AR137" s="429"/>
      <c r="AS137" s="429"/>
      <c r="AT137" s="429"/>
      <c r="AU137" s="429"/>
      <c r="AV137" s="441"/>
      <c r="AW137" s="429"/>
      <c r="AX137" s="429"/>
      <c r="AY137" s="441"/>
    </row>
    <row r="138" ht="27.0" customHeight="1">
      <c r="A138" s="232"/>
      <c r="B138" s="447" t="s">
        <v>489</v>
      </c>
      <c r="C138" s="252" t="s">
        <v>490</v>
      </c>
      <c r="D138" s="44"/>
      <c r="E138" s="447" t="s">
        <v>491</v>
      </c>
      <c r="F138" s="441"/>
      <c r="G138" s="252" t="s">
        <v>492</v>
      </c>
      <c r="H138" s="44"/>
      <c r="I138" s="441"/>
      <c r="J138" s="252" t="s">
        <v>29</v>
      </c>
      <c r="K138" s="68"/>
      <c r="L138" s="68"/>
      <c r="M138" s="68"/>
      <c r="N138" s="68"/>
      <c r="O138" s="68"/>
      <c r="P138" s="68"/>
      <c r="Q138" s="68"/>
      <c r="R138" s="68"/>
      <c r="S138" s="68"/>
      <c r="T138" s="44"/>
      <c r="U138" s="441"/>
      <c r="V138" s="252" t="s">
        <v>493</v>
      </c>
      <c r="W138" s="68"/>
      <c r="X138" s="68"/>
      <c r="Y138" s="68"/>
      <c r="Z138" s="68"/>
      <c r="AA138" s="68"/>
      <c r="AB138" s="68"/>
      <c r="AC138" s="44"/>
      <c r="AD138" s="441"/>
      <c r="AE138" s="252" t="s">
        <v>494</v>
      </c>
      <c r="AF138" s="68"/>
      <c r="AG138" s="68"/>
      <c r="AH138" s="44"/>
      <c r="AI138" s="441"/>
      <c r="AJ138" s="252" t="s">
        <v>495</v>
      </c>
      <c r="AK138" s="68"/>
      <c r="AL138" s="44"/>
      <c r="AM138" s="441"/>
      <c r="AN138" s="252" t="s">
        <v>496</v>
      </c>
      <c r="AO138" s="68"/>
      <c r="AP138" s="44"/>
      <c r="AQ138" s="441"/>
      <c r="AR138" s="252" t="s">
        <v>497</v>
      </c>
      <c r="AS138" s="68"/>
      <c r="AT138" s="68"/>
      <c r="AU138" s="44"/>
      <c r="AV138" s="441"/>
      <c r="AW138" s="448" t="s">
        <v>498</v>
      </c>
      <c r="AX138" s="3"/>
      <c r="AY138" s="232"/>
    </row>
    <row r="139" ht="30.0" customHeight="1">
      <c r="A139" s="190"/>
      <c r="B139" s="480">
        <f>B125+1</f>
        <v>22</v>
      </c>
      <c r="C139" s="66" t="s">
        <v>48</v>
      </c>
      <c r="D139" s="254" t="s">
        <v>27</v>
      </c>
      <c r="E139" s="450" t="s">
        <v>499</v>
      </c>
      <c r="F139" s="441"/>
      <c r="G139" s="451" t="s">
        <v>500</v>
      </c>
      <c r="H139" s="451" t="s">
        <v>501</v>
      </c>
      <c r="I139" s="441"/>
      <c r="J139" s="452" t="s">
        <v>502</v>
      </c>
      <c r="K139" s="453" t="s">
        <v>503</v>
      </c>
      <c r="L139" s="452" t="s">
        <v>17</v>
      </c>
      <c r="M139" s="453" t="s">
        <v>18</v>
      </c>
      <c r="N139" s="453" t="s">
        <v>19</v>
      </c>
      <c r="O139" s="453" t="s">
        <v>20</v>
      </c>
      <c r="P139" s="453" t="s">
        <v>504</v>
      </c>
      <c r="Q139" s="453" t="s">
        <v>505</v>
      </c>
      <c r="R139" s="453" t="s">
        <v>506</v>
      </c>
      <c r="S139" s="454" t="s">
        <v>507</v>
      </c>
      <c r="T139" s="454" t="s">
        <v>508</v>
      </c>
      <c r="U139" s="441"/>
      <c r="V139" s="453" t="s">
        <v>485</v>
      </c>
      <c r="W139" s="452" t="s">
        <v>30</v>
      </c>
      <c r="X139" s="2"/>
      <c r="Y139" s="3"/>
      <c r="Z139" s="453" t="s">
        <v>28</v>
      </c>
      <c r="AA139" s="453" t="s">
        <v>509</v>
      </c>
      <c r="AB139" s="453" t="s">
        <v>510</v>
      </c>
      <c r="AC139" s="453" t="s">
        <v>511</v>
      </c>
      <c r="AD139" s="441"/>
      <c r="AE139" s="453" t="s">
        <v>512</v>
      </c>
      <c r="AF139" s="453" t="s">
        <v>513</v>
      </c>
      <c r="AG139" s="453" t="s">
        <v>514</v>
      </c>
      <c r="AH139" s="453" t="s">
        <v>515</v>
      </c>
      <c r="AI139" s="441"/>
      <c r="AJ139" s="453" t="s">
        <v>516</v>
      </c>
      <c r="AK139" s="453" t="s">
        <v>517</v>
      </c>
      <c r="AL139" s="453" t="s">
        <v>518</v>
      </c>
      <c r="AM139" s="441"/>
      <c r="AN139" s="453" t="s">
        <v>519</v>
      </c>
      <c r="AO139" s="452" t="s">
        <v>520</v>
      </c>
      <c r="AP139" s="453" t="s">
        <v>521</v>
      </c>
      <c r="AQ139" s="441"/>
      <c r="AR139" s="451" t="s">
        <v>522</v>
      </c>
      <c r="AS139" s="451" t="s">
        <v>522</v>
      </c>
      <c r="AT139" s="451" t="s">
        <v>523</v>
      </c>
      <c r="AU139" s="451" t="s">
        <v>524</v>
      </c>
      <c r="AV139" s="441"/>
      <c r="AW139" s="453" t="s">
        <v>525</v>
      </c>
      <c r="AX139" s="453" t="s">
        <v>526</v>
      </c>
      <c r="AY139" s="190"/>
    </row>
    <row r="140" ht="30.0" customHeight="1">
      <c r="A140" s="190"/>
      <c r="B140" s="89"/>
      <c r="C140" s="34"/>
      <c r="D140" s="6"/>
      <c r="E140" s="455" t="s">
        <v>527</v>
      </c>
      <c r="F140" s="441"/>
      <c r="G140" s="34"/>
      <c r="H140" s="34"/>
      <c r="I140" s="441"/>
      <c r="J140" s="456" t="s">
        <v>528</v>
      </c>
      <c r="K140" s="34"/>
      <c r="L140" s="456" t="s">
        <v>529</v>
      </c>
      <c r="M140" s="457" t="s">
        <v>529</v>
      </c>
      <c r="N140" s="457" t="s">
        <v>529</v>
      </c>
      <c r="O140" s="34"/>
      <c r="P140" s="457" t="s">
        <v>530</v>
      </c>
      <c r="Q140" s="458" t="s">
        <v>531</v>
      </c>
      <c r="R140" s="458" t="s">
        <v>531</v>
      </c>
      <c r="S140" s="458" t="s">
        <v>531</v>
      </c>
      <c r="T140" s="458" t="s">
        <v>532</v>
      </c>
      <c r="U140" s="441"/>
      <c r="V140" s="34"/>
      <c r="W140" s="459" t="s">
        <v>533</v>
      </c>
      <c r="X140" s="459" t="s">
        <v>534</v>
      </c>
      <c r="Y140" s="459" t="s">
        <v>535</v>
      </c>
      <c r="Z140" s="457" t="s">
        <v>536</v>
      </c>
      <c r="AA140" s="458" t="s">
        <v>531</v>
      </c>
      <c r="AB140" s="458" t="s">
        <v>531</v>
      </c>
      <c r="AC140" s="458" t="s">
        <v>531</v>
      </c>
      <c r="AD140" s="441"/>
      <c r="AE140" s="458" t="s">
        <v>531</v>
      </c>
      <c r="AF140" s="458" t="s">
        <v>531</v>
      </c>
      <c r="AG140" s="458" t="s">
        <v>531</v>
      </c>
      <c r="AH140" s="458" t="s">
        <v>531</v>
      </c>
      <c r="AI140" s="441"/>
      <c r="AJ140" s="34"/>
      <c r="AK140" s="34"/>
      <c r="AL140" s="457" t="s">
        <v>537</v>
      </c>
      <c r="AM140" s="441"/>
      <c r="AN140" s="457" t="s">
        <v>538</v>
      </c>
      <c r="AO140" s="456" t="s">
        <v>539</v>
      </c>
      <c r="AP140" s="457" t="s">
        <v>531</v>
      </c>
      <c r="AQ140" s="441"/>
      <c r="AR140" s="460" t="s">
        <v>540</v>
      </c>
      <c r="AS140" s="460" t="s">
        <v>541</v>
      </c>
      <c r="AT140" s="34"/>
      <c r="AU140" s="34"/>
      <c r="AV140" s="441"/>
      <c r="AW140" s="457" t="s">
        <v>531</v>
      </c>
      <c r="AX140" s="34"/>
      <c r="AY140" s="190"/>
    </row>
    <row r="141" ht="45.0" customHeight="1">
      <c r="A141" s="190"/>
      <c r="B141" s="89"/>
      <c r="C141" s="481">
        <f>C133+1</f>
        <v>45863</v>
      </c>
      <c r="D141" s="464" t="str">
        <f t="shared" ref="D141:D147" si="63">D127</f>
        <v>FRI</v>
      </c>
      <c r="E141" s="463"/>
      <c r="F141" s="441"/>
      <c r="G141" s="464"/>
      <c r="H141" s="464"/>
      <c r="I141" s="441"/>
      <c r="J141" s="465"/>
      <c r="K141" s="466"/>
      <c r="L141" s="466"/>
      <c r="M141" s="466"/>
      <c r="N141" s="466"/>
      <c r="O141" s="466"/>
      <c r="P141" s="466"/>
      <c r="Q141" s="466"/>
      <c r="R141" s="466"/>
      <c r="S141" s="466"/>
      <c r="T141" s="467"/>
      <c r="U141" s="441"/>
      <c r="V141" s="466"/>
      <c r="W141" s="464"/>
      <c r="X141" s="464"/>
      <c r="Y141" s="464"/>
      <c r="Z141" s="466"/>
      <c r="AA141" s="466"/>
      <c r="AB141" s="466"/>
      <c r="AC141" s="466"/>
      <c r="AD141" s="441"/>
      <c r="AE141" s="466"/>
      <c r="AF141" s="466"/>
      <c r="AG141" s="466"/>
      <c r="AH141" s="466"/>
      <c r="AI141" s="441"/>
      <c r="AJ141" s="466"/>
      <c r="AK141" s="466"/>
      <c r="AL141" s="468"/>
      <c r="AM141" s="441"/>
      <c r="AN141" s="469"/>
      <c r="AO141" s="464"/>
      <c r="AP141" s="466"/>
      <c r="AQ141" s="441"/>
      <c r="AR141" s="464"/>
      <c r="AS141" s="464"/>
      <c r="AT141" s="464"/>
      <c r="AU141" s="464"/>
      <c r="AV141" s="441"/>
      <c r="AW141" s="466"/>
      <c r="AX141" s="470"/>
      <c r="AY141" s="190"/>
    </row>
    <row r="142" ht="45.0" customHeight="1">
      <c r="A142" s="190"/>
      <c r="B142" s="89"/>
      <c r="C142" s="482">
        <f t="shared" ref="C142:C147" si="64">C141+1</f>
        <v>45864</v>
      </c>
      <c r="D142" s="464" t="str">
        <f t="shared" si="63"/>
        <v>SAT</v>
      </c>
      <c r="E142" s="463"/>
      <c r="F142" s="441"/>
      <c r="G142" s="464"/>
      <c r="H142" s="464"/>
      <c r="I142" s="441"/>
      <c r="J142" s="465"/>
      <c r="K142" s="466"/>
      <c r="L142" s="466"/>
      <c r="M142" s="466"/>
      <c r="N142" s="466"/>
      <c r="O142" s="466"/>
      <c r="P142" s="466"/>
      <c r="Q142" s="466"/>
      <c r="R142" s="466"/>
      <c r="S142" s="466"/>
      <c r="T142" s="467"/>
      <c r="U142" s="441"/>
      <c r="V142" s="466"/>
      <c r="W142" s="464"/>
      <c r="X142" s="464"/>
      <c r="Y142" s="464"/>
      <c r="Z142" s="466"/>
      <c r="AA142" s="466"/>
      <c r="AB142" s="466"/>
      <c r="AC142" s="466"/>
      <c r="AD142" s="441"/>
      <c r="AE142" s="466"/>
      <c r="AF142" s="466"/>
      <c r="AG142" s="466"/>
      <c r="AH142" s="466"/>
      <c r="AI142" s="441"/>
      <c r="AJ142" s="466"/>
      <c r="AK142" s="466"/>
      <c r="AL142" s="468"/>
      <c r="AM142" s="441"/>
      <c r="AN142" s="464"/>
      <c r="AO142" s="464"/>
      <c r="AP142" s="466"/>
      <c r="AQ142" s="441"/>
      <c r="AR142" s="464"/>
      <c r="AS142" s="464"/>
      <c r="AT142" s="464"/>
      <c r="AU142" s="464"/>
      <c r="AV142" s="441"/>
      <c r="AW142" s="466"/>
      <c r="AX142" s="470"/>
      <c r="AY142" s="190"/>
    </row>
    <row r="143" ht="45.0" customHeight="1">
      <c r="A143" s="190"/>
      <c r="B143" s="89"/>
      <c r="C143" s="482">
        <f t="shared" si="64"/>
        <v>45865</v>
      </c>
      <c r="D143" s="464" t="str">
        <f t="shared" si="63"/>
        <v>SUN</v>
      </c>
      <c r="E143" s="463"/>
      <c r="F143" s="441"/>
      <c r="G143" s="464"/>
      <c r="H143" s="464"/>
      <c r="I143" s="441"/>
      <c r="J143" s="465"/>
      <c r="K143" s="466"/>
      <c r="L143" s="466"/>
      <c r="M143" s="466"/>
      <c r="N143" s="466"/>
      <c r="O143" s="466"/>
      <c r="P143" s="466"/>
      <c r="Q143" s="466"/>
      <c r="R143" s="466"/>
      <c r="S143" s="466"/>
      <c r="T143" s="467"/>
      <c r="U143" s="441"/>
      <c r="V143" s="466"/>
      <c r="W143" s="464"/>
      <c r="X143" s="464"/>
      <c r="Y143" s="464"/>
      <c r="Z143" s="466"/>
      <c r="AA143" s="466"/>
      <c r="AB143" s="466"/>
      <c r="AC143" s="466"/>
      <c r="AD143" s="441"/>
      <c r="AE143" s="466"/>
      <c r="AF143" s="466"/>
      <c r="AG143" s="466"/>
      <c r="AH143" s="466"/>
      <c r="AI143" s="441"/>
      <c r="AJ143" s="466"/>
      <c r="AK143" s="466"/>
      <c r="AL143" s="468"/>
      <c r="AM143" s="441"/>
      <c r="AN143" s="464"/>
      <c r="AO143" s="464"/>
      <c r="AP143" s="466"/>
      <c r="AQ143" s="441"/>
      <c r="AR143" s="464"/>
      <c r="AS143" s="464"/>
      <c r="AT143" s="464"/>
      <c r="AU143" s="464"/>
      <c r="AV143" s="441"/>
      <c r="AW143" s="466"/>
      <c r="AX143" s="470"/>
      <c r="AY143" s="190"/>
    </row>
    <row r="144" ht="45.0" customHeight="1">
      <c r="A144" s="190"/>
      <c r="B144" s="89"/>
      <c r="C144" s="482">
        <f t="shared" si="64"/>
        <v>45866</v>
      </c>
      <c r="D144" s="464" t="str">
        <f t="shared" si="63"/>
        <v>MON</v>
      </c>
      <c r="E144" s="463"/>
      <c r="F144" s="441"/>
      <c r="G144" s="464"/>
      <c r="H144" s="464"/>
      <c r="I144" s="441"/>
      <c r="J144" s="465"/>
      <c r="K144" s="466"/>
      <c r="L144" s="466"/>
      <c r="M144" s="466"/>
      <c r="N144" s="466"/>
      <c r="O144" s="466"/>
      <c r="P144" s="466"/>
      <c r="Q144" s="466"/>
      <c r="R144" s="466"/>
      <c r="S144" s="466"/>
      <c r="T144" s="467"/>
      <c r="U144" s="441"/>
      <c r="V144" s="466"/>
      <c r="W144" s="464"/>
      <c r="X144" s="464"/>
      <c r="Y144" s="464"/>
      <c r="Z144" s="466"/>
      <c r="AA144" s="466"/>
      <c r="AB144" s="466"/>
      <c r="AC144" s="466"/>
      <c r="AD144" s="441"/>
      <c r="AE144" s="466"/>
      <c r="AF144" s="466"/>
      <c r="AG144" s="466"/>
      <c r="AH144" s="466"/>
      <c r="AI144" s="441"/>
      <c r="AJ144" s="466"/>
      <c r="AK144" s="466"/>
      <c r="AL144" s="468"/>
      <c r="AM144" s="441"/>
      <c r="AN144" s="464"/>
      <c r="AO144" s="464"/>
      <c r="AP144" s="466"/>
      <c r="AQ144" s="441"/>
      <c r="AR144" s="464"/>
      <c r="AS144" s="464"/>
      <c r="AT144" s="464"/>
      <c r="AU144" s="464"/>
      <c r="AV144" s="441"/>
      <c r="AW144" s="466"/>
      <c r="AX144" s="472"/>
      <c r="AY144" s="190"/>
    </row>
    <row r="145" ht="45.0" customHeight="1">
      <c r="A145" s="190"/>
      <c r="B145" s="89"/>
      <c r="C145" s="482">
        <f t="shared" si="64"/>
        <v>45867</v>
      </c>
      <c r="D145" s="464" t="str">
        <f t="shared" si="63"/>
        <v>TUE</v>
      </c>
      <c r="E145" s="463"/>
      <c r="F145" s="441"/>
      <c r="G145" s="464"/>
      <c r="H145" s="464"/>
      <c r="I145" s="441"/>
      <c r="J145" s="465"/>
      <c r="K145" s="466"/>
      <c r="L145" s="466"/>
      <c r="M145" s="466"/>
      <c r="N145" s="466"/>
      <c r="O145" s="466"/>
      <c r="P145" s="466"/>
      <c r="Q145" s="466"/>
      <c r="R145" s="466"/>
      <c r="S145" s="466"/>
      <c r="T145" s="467"/>
      <c r="U145" s="441"/>
      <c r="V145" s="466"/>
      <c r="W145" s="464"/>
      <c r="X145" s="464"/>
      <c r="Y145" s="464"/>
      <c r="Z145" s="466"/>
      <c r="AA145" s="466"/>
      <c r="AB145" s="466"/>
      <c r="AC145" s="466"/>
      <c r="AD145" s="441"/>
      <c r="AE145" s="466"/>
      <c r="AF145" s="466"/>
      <c r="AG145" s="466"/>
      <c r="AH145" s="466"/>
      <c r="AI145" s="441"/>
      <c r="AJ145" s="466"/>
      <c r="AK145" s="466"/>
      <c r="AL145" s="468"/>
      <c r="AM145" s="441"/>
      <c r="AN145" s="464"/>
      <c r="AO145" s="464"/>
      <c r="AP145" s="466"/>
      <c r="AQ145" s="441"/>
      <c r="AR145" s="464"/>
      <c r="AS145" s="464"/>
      <c r="AT145" s="464"/>
      <c r="AU145" s="464"/>
      <c r="AV145" s="441"/>
      <c r="AW145" s="466"/>
      <c r="AX145" s="472"/>
      <c r="AY145" s="190"/>
    </row>
    <row r="146" ht="45.0" customHeight="1">
      <c r="A146" s="190"/>
      <c r="B146" s="89"/>
      <c r="C146" s="482">
        <f t="shared" si="64"/>
        <v>45868</v>
      </c>
      <c r="D146" s="464" t="str">
        <f t="shared" si="63"/>
        <v>WED</v>
      </c>
      <c r="E146" s="463"/>
      <c r="F146" s="441"/>
      <c r="G146" s="464"/>
      <c r="H146" s="464"/>
      <c r="I146" s="441"/>
      <c r="J146" s="465"/>
      <c r="K146" s="466"/>
      <c r="L146" s="466"/>
      <c r="M146" s="466"/>
      <c r="N146" s="466"/>
      <c r="O146" s="466"/>
      <c r="P146" s="466"/>
      <c r="Q146" s="466"/>
      <c r="R146" s="466"/>
      <c r="S146" s="466"/>
      <c r="T146" s="467"/>
      <c r="U146" s="441"/>
      <c r="V146" s="466"/>
      <c r="W146" s="464"/>
      <c r="X146" s="464"/>
      <c r="Y146" s="464"/>
      <c r="Z146" s="466"/>
      <c r="AA146" s="466"/>
      <c r="AB146" s="466"/>
      <c r="AC146" s="466"/>
      <c r="AD146" s="441"/>
      <c r="AE146" s="466"/>
      <c r="AF146" s="466"/>
      <c r="AG146" s="466"/>
      <c r="AH146" s="466"/>
      <c r="AI146" s="441"/>
      <c r="AJ146" s="466"/>
      <c r="AK146" s="466"/>
      <c r="AL146" s="468"/>
      <c r="AM146" s="441"/>
      <c r="AN146" s="464"/>
      <c r="AO146" s="464"/>
      <c r="AP146" s="466"/>
      <c r="AQ146" s="441"/>
      <c r="AR146" s="464"/>
      <c r="AS146" s="464"/>
      <c r="AT146" s="464"/>
      <c r="AU146" s="464"/>
      <c r="AV146" s="441"/>
      <c r="AW146" s="466"/>
      <c r="AX146" s="472"/>
      <c r="AY146" s="190"/>
    </row>
    <row r="147" ht="45.0" customHeight="1">
      <c r="A147" s="190"/>
      <c r="B147" s="89"/>
      <c r="C147" s="482">
        <f t="shared" si="64"/>
        <v>45869</v>
      </c>
      <c r="D147" s="464" t="str">
        <f t="shared" si="63"/>
        <v>THU</v>
      </c>
      <c r="E147" s="463"/>
      <c r="F147" s="441"/>
      <c r="G147" s="464"/>
      <c r="H147" s="464"/>
      <c r="I147" s="441"/>
      <c r="J147" s="465"/>
      <c r="K147" s="466"/>
      <c r="L147" s="466"/>
      <c r="M147" s="466"/>
      <c r="N147" s="466"/>
      <c r="O147" s="466"/>
      <c r="P147" s="466"/>
      <c r="Q147" s="466"/>
      <c r="R147" s="466"/>
      <c r="S147" s="466"/>
      <c r="T147" s="467"/>
      <c r="U147" s="441"/>
      <c r="V147" s="466"/>
      <c r="W147" s="464"/>
      <c r="X147" s="464"/>
      <c r="Y147" s="464"/>
      <c r="Z147" s="466"/>
      <c r="AA147" s="466"/>
      <c r="AB147" s="466"/>
      <c r="AC147" s="466"/>
      <c r="AD147" s="441"/>
      <c r="AE147" s="466"/>
      <c r="AF147" s="466"/>
      <c r="AG147" s="466"/>
      <c r="AH147" s="466"/>
      <c r="AI147" s="441"/>
      <c r="AJ147" s="466"/>
      <c r="AK147" s="466"/>
      <c r="AL147" s="468"/>
      <c r="AM147" s="441"/>
      <c r="AN147" s="464"/>
      <c r="AO147" s="464"/>
      <c r="AP147" s="466"/>
      <c r="AQ147" s="441"/>
      <c r="AR147" s="464"/>
      <c r="AS147" s="464"/>
      <c r="AT147" s="464"/>
      <c r="AU147" s="464"/>
      <c r="AV147" s="441"/>
      <c r="AW147" s="466"/>
      <c r="AX147" s="470"/>
      <c r="AY147" s="190"/>
    </row>
    <row r="148" ht="45.0" customHeight="1">
      <c r="A148" s="190"/>
      <c r="B148" s="34"/>
      <c r="C148" s="473" t="s">
        <v>542</v>
      </c>
      <c r="D148" s="44"/>
      <c r="E148" s="474" t="str">
        <f>iferror(AVERAGE(E141:E147))</f>
        <v/>
      </c>
      <c r="F148" s="441"/>
      <c r="G148" s="475"/>
      <c r="H148" s="475"/>
      <c r="I148" s="441"/>
      <c r="J148" s="475" t="str">
        <f>iferror(AVERAGE(J141:J147))</f>
        <v/>
      </c>
      <c r="K148" s="476"/>
      <c r="L148" s="476" t="str">
        <f t="shared" ref="L148:N148" si="65">iferror(AVERAGE(L141:L147))</f>
        <v/>
      </c>
      <c r="M148" s="476" t="str">
        <f t="shared" si="65"/>
        <v/>
      </c>
      <c r="N148" s="476" t="str">
        <f t="shared" si="65"/>
        <v/>
      </c>
      <c r="O148" s="476">
        <f>iferror(SUM(O141:O147))</f>
        <v>0</v>
      </c>
      <c r="P148" s="476" t="str">
        <f t="shared" ref="P148:S148" si="66">iferror(AVERAGE(P141:P147))</f>
        <v/>
      </c>
      <c r="Q148" s="476" t="str">
        <f t="shared" si="66"/>
        <v/>
      </c>
      <c r="R148" s="476" t="str">
        <f t="shared" si="66"/>
        <v/>
      </c>
      <c r="S148" s="476" t="str">
        <f t="shared" si="66"/>
        <v/>
      </c>
      <c r="T148" s="477"/>
      <c r="U148" s="441"/>
      <c r="V148" s="476" t="str">
        <f>iferror(AVERAGE(V141:V147))</f>
        <v/>
      </c>
      <c r="W148" s="476"/>
      <c r="X148" s="476">
        <f>SUM(X141:X147)</f>
        <v>0</v>
      </c>
      <c r="Y148" s="476" t="str">
        <f>IFERROR(AVERAGE(Y141:Y147))</f>
        <v/>
      </c>
      <c r="Z148" s="476"/>
      <c r="AA148" s="476" t="str">
        <f t="shared" ref="AA148:AC148" si="67">iferror(AVERAGE(AA141:AA147))</f>
        <v/>
      </c>
      <c r="AB148" s="476" t="str">
        <f t="shared" si="67"/>
        <v/>
      </c>
      <c r="AC148" s="476" t="str">
        <f t="shared" si="67"/>
        <v/>
      </c>
      <c r="AD148" s="441"/>
      <c r="AE148" s="476" t="str">
        <f t="shared" ref="AE148:AF148" si="68">iferror(AVERAGE(AE141:AE147))</f>
        <v/>
      </c>
      <c r="AF148" s="476" t="str">
        <f t="shared" si="68"/>
        <v/>
      </c>
      <c r="AG148" s="476"/>
      <c r="AH148" s="476" t="str">
        <f>iferror(AVERAGE(AH141:AH147))</f>
        <v/>
      </c>
      <c r="AI148" s="441"/>
      <c r="AJ148" s="476" t="str">
        <f>iferror(average(AJ141:AJ147))</f>
        <v/>
      </c>
      <c r="AK148" s="476"/>
      <c r="AL148" s="476"/>
      <c r="AM148" s="441"/>
      <c r="AN148" s="464"/>
      <c r="AO148" s="464" t="str">
        <f>iferror(average(AO141:AO147))</f>
        <v/>
      </c>
      <c r="AP148" s="476" t="str">
        <f>iferror(AVERAGE(AP141:AP147))</f>
        <v/>
      </c>
      <c r="AQ148" s="441"/>
      <c r="AR148" s="464" t="str">
        <f t="shared" ref="AR148:AU148" si="69">iferror(average(AR141:AR147))</f>
        <v/>
      </c>
      <c r="AS148" s="464" t="str">
        <f t="shared" si="69"/>
        <v/>
      </c>
      <c r="AT148" s="464" t="str">
        <f t="shared" si="69"/>
        <v/>
      </c>
      <c r="AU148" s="464" t="str">
        <f t="shared" si="69"/>
        <v/>
      </c>
      <c r="AV148" s="441"/>
      <c r="AW148" s="476" t="str">
        <f>iferror(AVERAGE(AW141:AW147))</f>
        <v/>
      </c>
      <c r="AX148" s="472"/>
      <c r="AY148" s="190"/>
    </row>
    <row r="149" ht="15.0" customHeight="1">
      <c r="A149" s="441"/>
      <c r="B149" s="441"/>
      <c r="C149" s="441"/>
      <c r="D149" s="441"/>
      <c r="E149" s="441"/>
      <c r="F149" s="441"/>
      <c r="G149" s="441"/>
      <c r="H149" s="441"/>
      <c r="I149" s="441"/>
      <c r="J149" s="441"/>
      <c r="K149" s="441"/>
      <c r="L149" s="441"/>
      <c r="M149" s="441"/>
      <c r="N149" s="441"/>
      <c r="O149" s="441"/>
      <c r="P149" s="441"/>
      <c r="Q149" s="441"/>
      <c r="R149" s="441"/>
      <c r="S149" s="441"/>
      <c r="T149" s="441"/>
      <c r="U149" s="441"/>
      <c r="V149" s="441"/>
      <c r="W149" s="441"/>
      <c r="X149" s="441"/>
      <c r="Y149" s="441"/>
      <c r="Z149" s="441"/>
      <c r="AA149" s="441"/>
      <c r="AB149" s="441"/>
      <c r="AC149" s="441"/>
      <c r="AD149" s="441"/>
      <c r="AE149" s="441"/>
      <c r="AF149" s="441"/>
      <c r="AG149" s="441"/>
      <c r="AH149" s="441"/>
      <c r="AI149" s="441"/>
      <c r="AJ149" s="441"/>
      <c r="AK149" s="441"/>
      <c r="AL149" s="441"/>
      <c r="AM149" s="441"/>
      <c r="AN149" s="441"/>
      <c r="AO149" s="441"/>
      <c r="AP149" s="441"/>
      <c r="AQ149" s="441"/>
      <c r="AR149" s="441"/>
      <c r="AS149" s="441"/>
      <c r="AT149" s="441"/>
      <c r="AU149" s="441"/>
      <c r="AV149" s="441"/>
      <c r="AW149" s="441"/>
      <c r="AX149" s="441"/>
      <c r="AY149" s="441"/>
    </row>
    <row r="150" ht="22.5" customHeight="1">
      <c r="A150" s="232"/>
      <c r="B150" s="252" t="s">
        <v>488</v>
      </c>
      <c r="C150" s="68"/>
      <c r="D150" s="478">
        <f>D136+7</f>
        <v>45877</v>
      </c>
      <c r="E150" s="68"/>
      <c r="F150" s="373"/>
      <c r="G150" s="373"/>
      <c r="H150" s="373"/>
      <c r="I150" s="373"/>
      <c r="J150" s="373"/>
      <c r="K150" s="373"/>
      <c r="L150" s="373"/>
      <c r="M150" s="373"/>
      <c r="N150" s="373"/>
      <c r="O150" s="373"/>
      <c r="P150" s="373"/>
      <c r="Q150" s="373"/>
      <c r="R150" s="68"/>
      <c r="S150" s="68"/>
      <c r="T150" s="68"/>
      <c r="U150" s="68"/>
      <c r="V150" s="373"/>
      <c r="W150" s="68"/>
      <c r="X150" s="68"/>
      <c r="Y150" s="373"/>
      <c r="Z150" s="373"/>
      <c r="AA150" s="373"/>
      <c r="AB150" s="373"/>
      <c r="AC150" s="373"/>
      <c r="AD150" s="373"/>
      <c r="AE150" s="373"/>
      <c r="AF150" s="373"/>
      <c r="AG150" s="373"/>
      <c r="AH150" s="373"/>
      <c r="AI150" s="373"/>
      <c r="AJ150" s="373"/>
      <c r="AK150" s="373"/>
      <c r="AL150" s="373"/>
      <c r="AM150" s="373"/>
      <c r="AN150" s="373"/>
      <c r="AO150" s="373"/>
      <c r="AP150" s="373"/>
      <c r="AQ150" s="373"/>
      <c r="AR150" s="373"/>
      <c r="AS150" s="373"/>
      <c r="AT150" s="373"/>
      <c r="AU150" s="373"/>
      <c r="AV150" s="373"/>
      <c r="AW150" s="373"/>
      <c r="AX150" s="479"/>
      <c r="AY150" s="232"/>
    </row>
    <row r="151" ht="15.0" customHeight="1">
      <c r="A151" s="441"/>
      <c r="B151" s="441"/>
      <c r="C151" s="441"/>
      <c r="D151" s="441"/>
      <c r="E151" s="441"/>
      <c r="F151" s="441"/>
      <c r="G151" s="441"/>
      <c r="H151" s="441"/>
      <c r="I151" s="441"/>
      <c r="J151" s="441"/>
      <c r="K151" s="441"/>
      <c r="L151" s="441"/>
      <c r="M151" s="441"/>
      <c r="N151" s="441"/>
      <c r="O151" s="441"/>
      <c r="P151" s="441"/>
      <c r="Q151" s="441"/>
      <c r="R151" s="441"/>
      <c r="S151" s="439"/>
      <c r="T151" s="439"/>
      <c r="U151" s="441"/>
      <c r="V151" s="441"/>
      <c r="W151" s="441"/>
      <c r="X151" s="441"/>
      <c r="Y151" s="441"/>
      <c r="Z151" s="429"/>
      <c r="AA151" s="429"/>
      <c r="AB151" s="429"/>
      <c r="AC151" s="429"/>
      <c r="AD151" s="441"/>
      <c r="AE151" s="429"/>
      <c r="AF151" s="429"/>
      <c r="AG151" s="429"/>
      <c r="AH151" s="429"/>
      <c r="AI151" s="441"/>
      <c r="AJ151" s="429"/>
      <c r="AK151" s="429"/>
      <c r="AL151" s="429"/>
      <c r="AM151" s="441"/>
      <c r="AN151" s="429"/>
      <c r="AO151" s="429"/>
      <c r="AP151" s="429"/>
      <c r="AQ151" s="441"/>
      <c r="AR151" s="429"/>
      <c r="AS151" s="429"/>
      <c r="AT151" s="429"/>
      <c r="AU151" s="429"/>
      <c r="AV151" s="441"/>
      <c r="AW151" s="429"/>
      <c r="AX151" s="429"/>
      <c r="AY151" s="441"/>
    </row>
    <row r="152" ht="27.0" customHeight="1">
      <c r="A152" s="232"/>
      <c r="B152" s="447" t="s">
        <v>489</v>
      </c>
      <c r="C152" s="252" t="s">
        <v>490</v>
      </c>
      <c r="D152" s="44"/>
      <c r="E152" s="447" t="s">
        <v>491</v>
      </c>
      <c r="F152" s="441"/>
      <c r="G152" s="252" t="s">
        <v>492</v>
      </c>
      <c r="H152" s="44"/>
      <c r="I152" s="441"/>
      <c r="J152" s="252" t="s">
        <v>29</v>
      </c>
      <c r="K152" s="68"/>
      <c r="L152" s="68"/>
      <c r="M152" s="68"/>
      <c r="N152" s="68"/>
      <c r="O152" s="68"/>
      <c r="P152" s="68"/>
      <c r="Q152" s="68"/>
      <c r="R152" s="68"/>
      <c r="S152" s="68"/>
      <c r="T152" s="44"/>
      <c r="U152" s="441"/>
      <c r="V152" s="252" t="s">
        <v>493</v>
      </c>
      <c r="W152" s="68"/>
      <c r="X152" s="68"/>
      <c r="Y152" s="68"/>
      <c r="Z152" s="68"/>
      <c r="AA152" s="68"/>
      <c r="AB152" s="68"/>
      <c r="AC152" s="44"/>
      <c r="AD152" s="441"/>
      <c r="AE152" s="252" t="s">
        <v>494</v>
      </c>
      <c r="AF152" s="68"/>
      <c r="AG152" s="68"/>
      <c r="AH152" s="44"/>
      <c r="AI152" s="441"/>
      <c r="AJ152" s="252" t="s">
        <v>495</v>
      </c>
      <c r="AK152" s="68"/>
      <c r="AL152" s="44"/>
      <c r="AM152" s="441"/>
      <c r="AN152" s="252" t="s">
        <v>496</v>
      </c>
      <c r="AO152" s="68"/>
      <c r="AP152" s="44"/>
      <c r="AQ152" s="441"/>
      <c r="AR152" s="252" t="s">
        <v>497</v>
      </c>
      <c r="AS152" s="68"/>
      <c r="AT152" s="68"/>
      <c r="AU152" s="44"/>
      <c r="AV152" s="441"/>
      <c r="AW152" s="448" t="s">
        <v>498</v>
      </c>
      <c r="AX152" s="3"/>
      <c r="AY152" s="232"/>
    </row>
    <row r="153" ht="30.0" customHeight="1">
      <c r="A153" s="190"/>
      <c r="B153" s="480">
        <f>B139+1</f>
        <v>23</v>
      </c>
      <c r="C153" s="66" t="s">
        <v>48</v>
      </c>
      <c r="D153" s="254" t="s">
        <v>27</v>
      </c>
      <c r="E153" s="450" t="s">
        <v>499</v>
      </c>
      <c r="F153" s="441"/>
      <c r="G153" s="451" t="s">
        <v>500</v>
      </c>
      <c r="H153" s="451" t="s">
        <v>501</v>
      </c>
      <c r="I153" s="441"/>
      <c r="J153" s="452" t="s">
        <v>502</v>
      </c>
      <c r="K153" s="453" t="s">
        <v>503</v>
      </c>
      <c r="L153" s="452" t="s">
        <v>17</v>
      </c>
      <c r="M153" s="453" t="s">
        <v>18</v>
      </c>
      <c r="N153" s="453" t="s">
        <v>19</v>
      </c>
      <c r="O153" s="453" t="s">
        <v>20</v>
      </c>
      <c r="P153" s="453" t="s">
        <v>504</v>
      </c>
      <c r="Q153" s="453" t="s">
        <v>505</v>
      </c>
      <c r="R153" s="453" t="s">
        <v>506</v>
      </c>
      <c r="S153" s="454" t="s">
        <v>507</v>
      </c>
      <c r="T153" s="454" t="s">
        <v>508</v>
      </c>
      <c r="U153" s="441"/>
      <c r="V153" s="453" t="s">
        <v>485</v>
      </c>
      <c r="W153" s="452" t="s">
        <v>30</v>
      </c>
      <c r="X153" s="2"/>
      <c r="Y153" s="3"/>
      <c r="Z153" s="453" t="s">
        <v>28</v>
      </c>
      <c r="AA153" s="453" t="s">
        <v>509</v>
      </c>
      <c r="AB153" s="453" t="s">
        <v>510</v>
      </c>
      <c r="AC153" s="453" t="s">
        <v>511</v>
      </c>
      <c r="AD153" s="441"/>
      <c r="AE153" s="453" t="s">
        <v>512</v>
      </c>
      <c r="AF153" s="453" t="s">
        <v>513</v>
      </c>
      <c r="AG153" s="453" t="s">
        <v>514</v>
      </c>
      <c r="AH153" s="453" t="s">
        <v>515</v>
      </c>
      <c r="AI153" s="441"/>
      <c r="AJ153" s="453" t="s">
        <v>516</v>
      </c>
      <c r="AK153" s="453" t="s">
        <v>517</v>
      </c>
      <c r="AL153" s="453" t="s">
        <v>518</v>
      </c>
      <c r="AM153" s="441"/>
      <c r="AN153" s="453" t="s">
        <v>519</v>
      </c>
      <c r="AO153" s="452" t="s">
        <v>520</v>
      </c>
      <c r="AP153" s="453" t="s">
        <v>521</v>
      </c>
      <c r="AQ153" s="441"/>
      <c r="AR153" s="451" t="s">
        <v>522</v>
      </c>
      <c r="AS153" s="451" t="s">
        <v>522</v>
      </c>
      <c r="AT153" s="451" t="s">
        <v>523</v>
      </c>
      <c r="AU153" s="451" t="s">
        <v>524</v>
      </c>
      <c r="AV153" s="441"/>
      <c r="AW153" s="453" t="s">
        <v>525</v>
      </c>
      <c r="AX153" s="453" t="s">
        <v>526</v>
      </c>
      <c r="AY153" s="190"/>
    </row>
    <row r="154" ht="30.0" customHeight="1">
      <c r="A154" s="190"/>
      <c r="B154" s="89"/>
      <c r="C154" s="34"/>
      <c r="D154" s="6"/>
      <c r="E154" s="455" t="s">
        <v>527</v>
      </c>
      <c r="F154" s="441"/>
      <c r="G154" s="34"/>
      <c r="H154" s="34"/>
      <c r="I154" s="441"/>
      <c r="J154" s="456" t="s">
        <v>528</v>
      </c>
      <c r="K154" s="34"/>
      <c r="L154" s="456" t="s">
        <v>529</v>
      </c>
      <c r="M154" s="457" t="s">
        <v>529</v>
      </c>
      <c r="N154" s="457" t="s">
        <v>529</v>
      </c>
      <c r="O154" s="34"/>
      <c r="P154" s="457" t="s">
        <v>530</v>
      </c>
      <c r="Q154" s="458" t="s">
        <v>531</v>
      </c>
      <c r="R154" s="458" t="s">
        <v>531</v>
      </c>
      <c r="S154" s="458" t="s">
        <v>531</v>
      </c>
      <c r="T154" s="458" t="s">
        <v>532</v>
      </c>
      <c r="U154" s="441"/>
      <c r="V154" s="34"/>
      <c r="W154" s="459" t="s">
        <v>533</v>
      </c>
      <c r="X154" s="459" t="s">
        <v>534</v>
      </c>
      <c r="Y154" s="459" t="s">
        <v>535</v>
      </c>
      <c r="Z154" s="457" t="s">
        <v>536</v>
      </c>
      <c r="AA154" s="458" t="s">
        <v>531</v>
      </c>
      <c r="AB154" s="458" t="s">
        <v>531</v>
      </c>
      <c r="AC154" s="458" t="s">
        <v>531</v>
      </c>
      <c r="AD154" s="441"/>
      <c r="AE154" s="458" t="s">
        <v>531</v>
      </c>
      <c r="AF154" s="458" t="s">
        <v>531</v>
      </c>
      <c r="AG154" s="458" t="s">
        <v>531</v>
      </c>
      <c r="AH154" s="458" t="s">
        <v>531</v>
      </c>
      <c r="AI154" s="441"/>
      <c r="AJ154" s="34"/>
      <c r="AK154" s="34"/>
      <c r="AL154" s="457" t="s">
        <v>537</v>
      </c>
      <c r="AM154" s="441"/>
      <c r="AN154" s="457" t="s">
        <v>538</v>
      </c>
      <c r="AO154" s="456" t="s">
        <v>539</v>
      </c>
      <c r="AP154" s="457" t="s">
        <v>531</v>
      </c>
      <c r="AQ154" s="441"/>
      <c r="AR154" s="460" t="s">
        <v>540</v>
      </c>
      <c r="AS154" s="460" t="s">
        <v>541</v>
      </c>
      <c r="AT154" s="34"/>
      <c r="AU154" s="34"/>
      <c r="AV154" s="441"/>
      <c r="AW154" s="457" t="s">
        <v>531</v>
      </c>
      <c r="AX154" s="34"/>
      <c r="AY154" s="190"/>
    </row>
    <row r="155" ht="45.0" customHeight="1">
      <c r="A155" s="190"/>
      <c r="B155" s="89"/>
      <c r="C155" s="481">
        <f>C147+1</f>
        <v>45870</v>
      </c>
      <c r="D155" s="464" t="str">
        <f t="shared" ref="D155:D161" si="70">D141</f>
        <v>FRI</v>
      </c>
      <c r="E155" s="463"/>
      <c r="F155" s="441"/>
      <c r="G155" s="464"/>
      <c r="H155" s="464"/>
      <c r="I155" s="441"/>
      <c r="J155" s="465"/>
      <c r="K155" s="466"/>
      <c r="L155" s="466"/>
      <c r="M155" s="466"/>
      <c r="N155" s="466"/>
      <c r="O155" s="466"/>
      <c r="P155" s="466"/>
      <c r="Q155" s="466"/>
      <c r="R155" s="466"/>
      <c r="S155" s="466"/>
      <c r="T155" s="467"/>
      <c r="U155" s="441"/>
      <c r="V155" s="466"/>
      <c r="W155" s="464"/>
      <c r="X155" s="464"/>
      <c r="Y155" s="464"/>
      <c r="Z155" s="466"/>
      <c r="AA155" s="466"/>
      <c r="AB155" s="466"/>
      <c r="AC155" s="466"/>
      <c r="AD155" s="441"/>
      <c r="AE155" s="466"/>
      <c r="AF155" s="466"/>
      <c r="AG155" s="466"/>
      <c r="AH155" s="466"/>
      <c r="AI155" s="441"/>
      <c r="AJ155" s="466"/>
      <c r="AK155" s="466"/>
      <c r="AL155" s="468"/>
      <c r="AM155" s="441"/>
      <c r="AN155" s="469"/>
      <c r="AO155" s="464"/>
      <c r="AP155" s="466"/>
      <c r="AQ155" s="441"/>
      <c r="AR155" s="464"/>
      <c r="AS155" s="464"/>
      <c r="AT155" s="464"/>
      <c r="AU155" s="464"/>
      <c r="AV155" s="441"/>
      <c r="AW155" s="466"/>
      <c r="AX155" s="470"/>
      <c r="AY155" s="190"/>
    </row>
    <row r="156" ht="45.0" customHeight="1">
      <c r="A156" s="190"/>
      <c r="B156" s="89"/>
      <c r="C156" s="482">
        <f t="shared" ref="C156:C161" si="71">C155+1</f>
        <v>45871</v>
      </c>
      <c r="D156" s="464" t="str">
        <f t="shared" si="70"/>
        <v>SAT</v>
      </c>
      <c r="E156" s="463"/>
      <c r="F156" s="441"/>
      <c r="G156" s="464"/>
      <c r="H156" s="464"/>
      <c r="I156" s="441"/>
      <c r="J156" s="465"/>
      <c r="K156" s="466"/>
      <c r="L156" s="466"/>
      <c r="M156" s="466"/>
      <c r="N156" s="466"/>
      <c r="O156" s="466"/>
      <c r="P156" s="466"/>
      <c r="Q156" s="466"/>
      <c r="R156" s="466"/>
      <c r="S156" s="466"/>
      <c r="T156" s="467"/>
      <c r="U156" s="441"/>
      <c r="V156" s="466"/>
      <c r="W156" s="464"/>
      <c r="X156" s="464"/>
      <c r="Y156" s="464"/>
      <c r="Z156" s="466"/>
      <c r="AA156" s="466"/>
      <c r="AB156" s="466"/>
      <c r="AC156" s="466"/>
      <c r="AD156" s="441"/>
      <c r="AE156" s="466"/>
      <c r="AF156" s="466"/>
      <c r="AG156" s="466"/>
      <c r="AH156" s="466"/>
      <c r="AI156" s="441"/>
      <c r="AJ156" s="466"/>
      <c r="AK156" s="466"/>
      <c r="AL156" s="468"/>
      <c r="AM156" s="441"/>
      <c r="AN156" s="464"/>
      <c r="AO156" s="464"/>
      <c r="AP156" s="466"/>
      <c r="AQ156" s="441"/>
      <c r="AR156" s="464"/>
      <c r="AS156" s="464"/>
      <c r="AT156" s="464"/>
      <c r="AU156" s="464"/>
      <c r="AV156" s="441"/>
      <c r="AW156" s="466"/>
      <c r="AX156" s="470"/>
      <c r="AY156" s="190"/>
    </row>
    <row r="157" ht="45.0" customHeight="1">
      <c r="A157" s="190"/>
      <c r="B157" s="89"/>
      <c r="C157" s="482">
        <f t="shared" si="71"/>
        <v>45872</v>
      </c>
      <c r="D157" s="464" t="str">
        <f t="shared" si="70"/>
        <v>SUN</v>
      </c>
      <c r="E157" s="463"/>
      <c r="F157" s="441"/>
      <c r="G157" s="464"/>
      <c r="H157" s="464"/>
      <c r="I157" s="441"/>
      <c r="J157" s="465"/>
      <c r="K157" s="466"/>
      <c r="L157" s="466"/>
      <c r="M157" s="466"/>
      <c r="N157" s="466"/>
      <c r="O157" s="466"/>
      <c r="P157" s="466"/>
      <c r="Q157" s="466"/>
      <c r="R157" s="466"/>
      <c r="S157" s="466"/>
      <c r="T157" s="467"/>
      <c r="U157" s="441"/>
      <c r="V157" s="466"/>
      <c r="W157" s="464"/>
      <c r="X157" s="464"/>
      <c r="Y157" s="464"/>
      <c r="Z157" s="466"/>
      <c r="AA157" s="466"/>
      <c r="AB157" s="466"/>
      <c r="AC157" s="466"/>
      <c r="AD157" s="441"/>
      <c r="AE157" s="466"/>
      <c r="AF157" s="466"/>
      <c r="AG157" s="466"/>
      <c r="AH157" s="466"/>
      <c r="AI157" s="441"/>
      <c r="AJ157" s="466"/>
      <c r="AK157" s="466"/>
      <c r="AL157" s="468"/>
      <c r="AM157" s="441"/>
      <c r="AN157" s="464"/>
      <c r="AO157" s="464"/>
      <c r="AP157" s="466"/>
      <c r="AQ157" s="441"/>
      <c r="AR157" s="464"/>
      <c r="AS157" s="464"/>
      <c r="AT157" s="464"/>
      <c r="AU157" s="464"/>
      <c r="AV157" s="441"/>
      <c r="AW157" s="466"/>
      <c r="AX157" s="470"/>
      <c r="AY157" s="190"/>
    </row>
    <row r="158" ht="45.0" customHeight="1">
      <c r="A158" s="190"/>
      <c r="B158" s="89"/>
      <c r="C158" s="482">
        <f t="shared" si="71"/>
        <v>45873</v>
      </c>
      <c r="D158" s="464" t="str">
        <f t="shared" si="70"/>
        <v>MON</v>
      </c>
      <c r="E158" s="463"/>
      <c r="F158" s="441"/>
      <c r="G158" s="464"/>
      <c r="H158" s="464"/>
      <c r="I158" s="441"/>
      <c r="J158" s="465"/>
      <c r="K158" s="466"/>
      <c r="L158" s="466"/>
      <c r="M158" s="466"/>
      <c r="N158" s="466"/>
      <c r="O158" s="466"/>
      <c r="P158" s="466"/>
      <c r="Q158" s="466"/>
      <c r="R158" s="466"/>
      <c r="S158" s="466"/>
      <c r="T158" s="467"/>
      <c r="U158" s="441"/>
      <c r="V158" s="466"/>
      <c r="W158" s="464"/>
      <c r="X158" s="464"/>
      <c r="Y158" s="464"/>
      <c r="Z158" s="466"/>
      <c r="AA158" s="466"/>
      <c r="AB158" s="466"/>
      <c r="AC158" s="466"/>
      <c r="AD158" s="441"/>
      <c r="AE158" s="466"/>
      <c r="AF158" s="466"/>
      <c r="AG158" s="466"/>
      <c r="AH158" s="466"/>
      <c r="AI158" s="441"/>
      <c r="AJ158" s="466"/>
      <c r="AK158" s="466"/>
      <c r="AL158" s="468"/>
      <c r="AM158" s="441"/>
      <c r="AN158" s="464"/>
      <c r="AO158" s="464"/>
      <c r="AP158" s="466"/>
      <c r="AQ158" s="441"/>
      <c r="AR158" s="464"/>
      <c r="AS158" s="464"/>
      <c r="AT158" s="464"/>
      <c r="AU158" s="464"/>
      <c r="AV158" s="441"/>
      <c r="AW158" s="466"/>
      <c r="AX158" s="472"/>
      <c r="AY158" s="190"/>
    </row>
    <row r="159" ht="45.0" customHeight="1">
      <c r="A159" s="190"/>
      <c r="B159" s="89"/>
      <c r="C159" s="482">
        <f t="shared" si="71"/>
        <v>45874</v>
      </c>
      <c r="D159" s="464" t="str">
        <f t="shared" si="70"/>
        <v>TUE</v>
      </c>
      <c r="E159" s="463"/>
      <c r="F159" s="441"/>
      <c r="G159" s="464"/>
      <c r="H159" s="464"/>
      <c r="I159" s="441"/>
      <c r="J159" s="465"/>
      <c r="K159" s="466"/>
      <c r="L159" s="466"/>
      <c r="M159" s="466"/>
      <c r="N159" s="466"/>
      <c r="O159" s="466"/>
      <c r="P159" s="466"/>
      <c r="Q159" s="466"/>
      <c r="R159" s="466"/>
      <c r="S159" s="466"/>
      <c r="T159" s="467"/>
      <c r="U159" s="441"/>
      <c r="V159" s="466"/>
      <c r="W159" s="464"/>
      <c r="X159" s="464"/>
      <c r="Y159" s="464"/>
      <c r="Z159" s="466"/>
      <c r="AA159" s="466"/>
      <c r="AB159" s="466"/>
      <c r="AC159" s="466"/>
      <c r="AD159" s="441"/>
      <c r="AE159" s="466"/>
      <c r="AF159" s="466"/>
      <c r="AG159" s="466"/>
      <c r="AH159" s="466"/>
      <c r="AI159" s="441"/>
      <c r="AJ159" s="466"/>
      <c r="AK159" s="466"/>
      <c r="AL159" s="468"/>
      <c r="AM159" s="441"/>
      <c r="AN159" s="464"/>
      <c r="AO159" s="464"/>
      <c r="AP159" s="466"/>
      <c r="AQ159" s="441"/>
      <c r="AR159" s="464"/>
      <c r="AS159" s="464"/>
      <c r="AT159" s="464"/>
      <c r="AU159" s="464"/>
      <c r="AV159" s="441"/>
      <c r="AW159" s="466"/>
      <c r="AX159" s="472"/>
      <c r="AY159" s="190"/>
    </row>
    <row r="160" ht="45.0" customHeight="1">
      <c r="A160" s="190"/>
      <c r="B160" s="89"/>
      <c r="C160" s="482">
        <f t="shared" si="71"/>
        <v>45875</v>
      </c>
      <c r="D160" s="464" t="str">
        <f t="shared" si="70"/>
        <v>WED</v>
      </c>
      <c r="E160" s="463"/>
      <c r="F160" s="441"/>
      <c r="G160" s="464"/>
      <c r="H160" s="464"/>
      <c r="I160" s="441"/>
      <c r="J160" s="465"/>
      <c r="K160" s="466"/>
      <c r="L160" s="466"/>
      <c r="M160" s="466"/>
      <c r="N160" s="466"/>
      <c r="O160" s="466"/>
      <c r="P160" s="466"/>
      <c r="Q160" s="466"/>
      <c r="R160" s="466"/>
      <c r="S160" s="466"/>
      <c r="T160" s="467"/>
      <c r="U160" s="441"/>
      <c r="V160" s="466"/>
      <c r="W160" s="464"/>
      <c r="X160" s="464"/>
      <c r="Y160" s="464"/>
      <c r="Z160" s="466"/>
      <c r="AA160" s="466"/>
      <c r="AB160" s="466"/>
      <c r="AC160" s="466"/>
      <c r="AD160" s="441"/>
      <c r="AE160" s="466"/>
      <c r="AF160" s="466"/>
      <c r="AG160" s="466"/>
      <c r="AH160" s="466"/>
      <c r="AI160" s="441"/>
      <c r="AJ160" s="466"/>
      <c r="AK160" s="466"/>
      <c r="AL160" s="468"/>
      <c r="AM160" s="441"/>
      <c r="AN160" s="464"/>
      <c r="AO160" s="464"/>
      <c r="AP160" s="466"/>
      <c r="AQ160" s="441"/>
      <c r="AR160" s="464"/>
      <c r="AS160" s="464"/>
      <c r="AT160" s="464"/>
      <c r="AU160" s="464"/>
      <c r="AV160" s="441"/>
      <c r="AW160" s="466"/>
      <c r="AX160" s="472"/>
      <c r="AY160" s="190"/>
    </row>
    <row r="161" ht="45.0" customHeight="1">
      <c r="A161" s="190"/>
      <c r="B161" s="89"/>
      <c r="C161" s="482">
        <f t="shared" si="71"/>
        <v>45876</v>
      </c>
      <c r="D161" s="464" t="str">
        <f t="shared" si="70"/>
        <v>THU</v>
      </c>
      <c r="E161" s="463"/>
      <c r="F161" s="441"/>
      <c r="G161" s="464"/>
      <c r="H161" s="464"/>
      <c r="I161" s="441"/>
      <c r="J161" s="465"/>
      <c r="K161" s="466"/>
      <c r="L161" s="466"/>
      <c r="M161" s="466"/>
      <c r="N161" s="466"/>
      <c r="O161" s="466"/>
      <c r="P161" s="466"/>
      <c r="Q161" s="466"/>
      <c r="R161" s="466"/>
      <c r="S161" s="466"/>
      <c r="T161" s="467"/>
      <c r="U161" s="441"/>
      <c r="V161" s="466"/>
      <c r="W161" s="464"/>
      <c r="X161" s="464"/>
      <c r="Y161" s="464"/>
      <c r="Z161" s="466"/>
      <c r="AA161" s="466"/>
      <c r="AB161" s="466"/>
      <c r="AC161" s="466"/>
      <c r="AD161" s="441"/>
      <c r="AE161" s="466"/>
      <c r="AF161" s="466"/>
      <c r="AG161" s="466"/>
      <c r="AH161" s="466"/>
      <c r="AI161" s="441"/>
      <c r="AJ161" s="466"/>
      <c r="AK161" s="466"/>
      <c r="AL161" s="468"/>
      <c r="AM161" s="441"/>
      <c r="AN161" s="464"/>
      <c r="AO161" s="464"/>
      <c r="AP161" s="466"/>
      <c r="AQ161" s="441"/>
      <c r="AR161" s="464"/>
      <c r="AS161" s="464"/>
      <c r="AT161" s="464"/>
      <c r="AU161" s="464"/>
      <c r="AV161" s="441"/>
      <c r="AW161" s="466"/>
      <c r="AX161" s="470"/>
      <c r="AY161" s="190"/>
    </row>
    <row r="162" ht="45.0" customHeight="1">
      <c r="A162" s="190"/>
      <c r="B162" s="34"/>
      <c r="C162" s="473" t="s">
        <v>542</v>
      </c>
      <c r="D162" s="44"/>
      <c r="E162" s="474" t="str">
        <f>iferror(AVERAGE(E155:E161))</f>
        <v/>
      </c>
      <c r="F162" s="441"/>
      <c r="G162" s="475"/>
      <c r="H162" s="475"/>
      <c r="I162" s="441"/>
      <c r="J162" s="475" t="str">
        <f>iferror(AVERAGE(J155:J161))</f>
        <v/>
      </c>
      <c r="K162" s="476"/>
      <c r="L162" s="476" t="str">
        <f t="shared" ref="L162:N162" si="72">iferror(AVERAGE(L155:L161))</f>
        <v/>
      </c>
      <c r="M162" s="476" t="str">
        <f t="shared" si="72"/>
        <v/>
      </c>
      <c r="N162" s="476" t="str">
        <f t="shared" si="72"/>
        <v/>
      </c>
      <c r="O162" s="476">
        <f>iferror(SUM(O155:O161))</f>
        <v>0</v>
      </c>
      <c r="P162" s="476" t="str">
        <f t="shared" ref="P162:S162" si="73">iferror(AVERAGE(P155:P161))</f>
        <v/>
      </c>
      <c r="Q162" s="476" t="str">
        <f t="shared" si="73"/>
        <v/>
      </c>
      <c r="R162" s="476" t="str">
        <f t="shared" si="73"/>
        <v/>
      </c>
      <c r="S162" s="476" t="str">
        <f t="shared" si="73"/>
        <v/>
      </c>
      <c r="T162" s="477"/>
      <c r="U162" s="441"/>
      <c r="V162" s="476" t="str">
        <f>iferror(AVERAGE(V155:V161))</f>
        <v/>
      </c>
      <c r="W162" s="476"/>
      <c r="X162" s="476">
        <f>SUM(X155:X161)</f>
        <v>0</v>
      </c>
      <c r="Y162" s="476" t="str">
        <f>IFERROR(AVERAGE(Y155:Y161))</f>
        <v/>
      </c>
      <c r="Z162" s="476"/>
      <c r="AA162" s="476" t="str">
        <f t="shared" ref="AA162:AC162" si="74">iferror(AVERAGE(AA155:AA161))</f>
        <v/>
      </c>
      <c r="AB162" s="476" t="str">
        <f t="shared" si="74"/>
        <v/>
      </c>
      <c r="AC162" s="476" t="str">
        <f t="shared" si="74"/>
        <v/>
      </c>
      <c r="AD162" s="441"/>
      <c r="AE162" s="476" t="str">
        <f t="shared" ref="AE162:AF162" si="75">iferror(AVERAGE(AE155:AE161))</f>
        <v/>
      </c>
      <c r="AF162" s="476" t="str">
        <f t="shared" si="75"/>
        <v/>
      </c>
      <c r="AG162" s="476"/>
      <c r="AH162" s="476" t="str">
        <f>iferror(AVERAGE(AH155:AH161))</f>
        <v/>
      </c>
      <c r="AI162" s="441"/>
      <c r="AJ162" s="476" t="str">
        <f>iferror(average(AJ155:AJ161))</f>
        <v/>
      </c>
      <c r="AK162" s="476"/>
      <c r="AL162" s="476"/>
      <c r="AM162" s="441"/>
      <c r="AN162" s="464"/>
      <c r="AO162" s="464" t="str">
        <f>iferror(average(AO155:AO161))</f>
        <v/>
      </c>
      <c r="AP162" s="476" t="str">
        <f>iferror(AVERAGE(AP155:AP161))</f>
        <v/>
      </c>
      <c r="AQ162" s="441"/>
      <c r="AR162" s="464" t="str">
        <f t="shared" ref="AR162:AU162" si="76">iferror(average(AR155:AR161))</f>
        <v/>
      </c>
      <c r="AS162" s="464" t="str">
        <f t="shared" si="76"/>
        <v/>
      </c>
      <c r="AT162" s="464" t="str">
        <f t="shared" si="76"/>
        <v/>
      </c>
      <c r="AU162" s="464" t="str">
        <f t="shared" si="76"/>
        <v/>
      </c>
      <c r="AV162" s="441"/>
      <c r="AW162" s="476" t="str">
        <f>iferror(AVERAGE(AW155:AW161))</f>
        <v/>
      </c>
      <c r="AX162" s="472"/>
      <c r="AY162" s="190"/>
    </row>
    <row r="163" ht="15.0" customHeight="1">
      <c r="A163" s="441"/>
      <c r="B163" s="441"/>
      <c r="C163" s="441"/>
      <c r="D163" s="441"/>
      <c r="E163" s="441"/>
      <c r="F163" s="441"/>
      <c r="G163" s="441"/>
      <c r="H163" s="441"/>
      <c r="I163" s="441"/>
      <c r="J163" s="441"/>
      <c r="K163" s="441"/>
      <c r="L163" s="441"/>
      <c r="M163" s="441"/>
      <c r="N163" s="441"/>
      <c r="O163" s="441"/>
      <c r="P163" s="441"/>
      <c r="Q163" s="441"/>
      <c r="R163" s="441"/>
      <c r="S163" s="441"/>
      <c r="T163" s="441"/>
      <c r="U163" s="441"/>
      <c r="V163" s="441"/>
      <c r="W163" s="441"/>
      <c r="X163" s="441"/>
      <c r="Y163" s="441"/>
      <c r="Z163" s="441"/>
      <c r="AA163" s="441"/>
      <c r="AB163" s="441"/>
      <c r="AC163" s="441"/>
      <c r="AD163" s="441"/>
      <c r="AE163" s="441"/>
      <c r="AF163" s="441"/>
      <c r="AG163" s="441"/>
      <c r="AH163" s="441"/>
      <c r="AI163" s="441"/>
      <c r="AJ163" s="441"/>
      <c r="AK163" s="441"/>
      <c r="AL163" s="441"/>
      <c r="AM163" s="441"/>
      <c r="AN163" s="441"/>
      <c r="AO163" s="441"/>
      <c r="AP163" s="441"/>
      <c r="AQ163" s="441"/>
      <c r="AR163" s="441"/>
      <c r="AS163" s="441"/>
      <c r="AT163" s="441"/>
      <c r="AU163" s="441"/>
      <c r="AV163" s="441"/>
      <c r="AW163" s="441"/>
      <c r="AX163" s="441"/>
      <c r="AY163" s="441"/>
    </row>
    <row r="164" ht="22.5" customHeight="1">
      <c r="A164" s="232"/>
      <c r="B164" s="252" t="s">
        <v>488</v>
      </c>
      <c r="C164" s="68"/>
      <c r="D164" s="478">
        <f>D150+7</f>
        <v>45884</v>
      </c>
      <c r="E164" s="68"/>
      <c r="F164" s="373"/>
      <c r="G164" s="373"/>
      <c r="H164" s="373"/>
      <c r="I164" s="373"/>
      <c r="J164" s="373"/>
      <c r="K164" s="373"/>
      <c r="L164" s="373"/>
      <c r="M164" s="373"/>
      <c r="N164" s="373"/>
      <c r="O164" s="373"/>
      <c r="P164" s="373"/>
      <c r="Q164" s="373"/>
      <c r="R164" s="68"/>
      <c r="S164" s="68"/>
      <c r="T164" s="68"/>
      <c r="U164" s="68"/>
      <c r="V164" s="373"/>
      <c r="W164" s="68"/>
      <c r="X164" s="68"/>
      <c r="Y164" s="373"/>
      <c r="Z164" s="373"/>
      <c r="AA164" s="373"/>
      <c r="AB164" s="373"/>
      <c r="AC164" s="373"/>
      <c r="AD164" s="373"/>
      <c r="AE164" s="373"/>
      <c r="AF164" s="373"/>
      <c r="AG164" s="373"/>
      <c r="AH164" s="373"/>
      <c r="AI164" s="373"/>
      <c r="AJ164" s="373"/>
      <c r="AK164" s="373"/>
      <c r="AL164" s="373"/>
      <c r="AM164" s="373"/>
      <c r="AN164" s="373"/>
      <c r="AO164" s="373"/>
      <c r="AP164" s="373"/>
      <c r="AQ164" s="373"/>
      <c r="AR164" s="373"/>
      <c r="AS164" s="373"/>
      <c r="AT164" s="373"/>
      <c r="AU164" s="373"/>
      <c r="AV164" s="373"/>
      <c r="AW164" s="373"/>
      <c r="AX164" s="479"/>
      <c r="AY164" s="232"/>
    </row>
    <row r="165" ht="15.0" customHeight="1">
      <c r="A165" s="441"/>
      <c r="B165" s="441"/>
      <c r="C165" s="441"/>
      <c r="D165" s="441"/>
      <c r="E165" s="441"/>
      <c r="F165" s="441"/>
      <c r="G165" s="441"/>
      <c r="H165" s="441"/>
      <c r="I165" s="441"/>
      <c r="J165" s="441"/>
      <c r="K165" s="441"/>
      <c r="L165" s="441"/>
      <c r="M165" s="441"/>
      <c r="N165" s="441"/>
      <c r="O165" s="441"/>
      <c r="P165" s="441"/>
      <c r="Q165" s="441"/>
      <c r="R165" s="441"/>
      <c r="S165" s="439"/>
      <c r="T165" s="439"/>
      <c r="U165" s="441"/>
      <c r="V165" s="441"/>
      <c r="W165" s="441"/>
      <c r="X165" s="441"/>
      <c r="Y165" s="441"/>
      <c r="Z165" s="429"/>
      <c r="AA165" s="429"/>
      <c r="AB165" s="429"/>
      <c r="AC165" s="429"/>
      <c r="AD165" s="441"/>
      <c r="AE165" s="429"/>
      <c r="AF165" s="429"/>
      <c r="AG165" s="429"/>
      <c r="AH165" s="429"/>
      <c r="AI165" s="441"/>
      <c r="AJ165" s="429"/>
      <c r="AK165" s="429"/>
      <c r="AL165" s="429"/>
      <c r="AM165" s="441"/>
      <c r="AN165" s="429"/>
      <c r="AO165" s="429"/>
      <c r="AP165" s="429"/>
      <c r="AQ165" s="441"/>
      <c r="AR165" s="429"/>
      <c r="AS165" s="429"/>
      <c r="AT165" s="429"/>
      <c r="AU165" s="429"/>
      <c r="AV165" s="441"/>
      <c r="AW165" s="429"/>
      <c r="AX165" s="429"/>
      <c r="AY165" s="441"/>
    </row>
    <row r="166" ht="27.0" customHeight="1">
      <c r="A166" s="232"/>
      <c r="B166" s="447" t="s">
        <v>489</v>
      </c>
      <c r="C166" s="252" t="s">
        <v>490</v>
      </c>
      <c r="D166" s="44"/>
      <c r="E166" s="447" t="s">
        <v>491</v>
      </c>
      <c r="F166" s="441"/>
      <c r="G166" s="252" t="s">
        <v>492</v>
      </c>
      <c r="H166" s="44"/>
      <c r="I166" s="441"/>
      <c r="J166" s="252" t="s">
        <v>29</v>
      </c>
      <c r="K166" s="68"/>
      <c r="L166" s="68"/>
      <c r="M166" s="68"/>
      <c r="N166" s="68"/>
      <c r="O166" s="68"/>
      <c r="P166" s="68"/>
      <c r="Q166" s="68"/>
      <c r="R166" s="68"/>
      <c r="S166" s="68"/>
      <c r="T166" s="44"/>
      <c r="U166" s="441"/>
      <c r="V166" s="252" t="s">
        <v>493</v>
      </c>
      <c r="W166" s="68"/>
      <c r="X166" s="68"/>
      <c r="Y166" s="68"/>
      <c r="Z166" s="68"/>
      <c r="AA166" s="68"/>
      <c r="AB166" s="68"/>
      <c r="AC166" s="44"/>
      <c r="AD166" s="441"/>
      <c r="AE166" s="252" t="s">
        <v>494</v>
      </c>
      <c r="AF166" s="68"/>
      <c r="AG166" s="68"/>
      <c r="AH166" s="44"/>
      <c r="AI166" s="441"/>
      <c r="AJ166" s="252" t="s">
        <v>495</v>
      </c>
      <c r="AK166" s="68"/>
      <c r="AL166" s="44"/>
      <c r="AM166" s="441"/>
      <c r="AN166" s="252" t="s">
        <v>496</v>
      </c>
      <c r="AO166" s="68"/>
      <c r="AP166" s="44"/>
      <c r="AQ166" s="441"/>
      <c r="AR166" s="252" t="s">
        <v>497</v>
      </c>
      <c r="AS166" s="68"/>
      <c r="AT166" s="68"/>
      <c r="AU166" s="44"/>
      <c r="AV166" s="441"/>
      <c r="AW166" s="448" t="s">
        <v>498</v>
      </c>
      <c r="AX166" s="3"/>
      <c r="AY166" s="232"/>
    </row>
    <row r="167" ht="30.0" customHeight="1">
      <c r="A167" s="190"/>
      <c r="B167" s="480">
        <f>B153+1</f>
        <v>24</v>
      </c>
      <c r="C167" s="66" t="s">
        <v>48</v>
      </c>
      <c r="D167" s="254" t="s">
        <v>27</v>
      </c>
      <c r="E167" s="450" t="s">
        <v>499</v>
      </c>
      <c r="F167" s="441"/>
      <c r="G167" s="451" t="s">
        <v>500</v>
      </c>
      <c r="H167" s="451" t="s">
        <v>501</v>
      </c>
      <c r="I167" s="441"/>
      <c r="J167" s="452" t="s">
        <v>502</v>
      </c>
      <c r="K167" s="453" t="s">
        <v>503</v>
      </c>
      <c r="L167" s="452" t="s">
        <v>17</v>
      </c>
      <c r="M167" s="453" t="s">
        <v>18</v>
      </c>
      <c r="N167" s="453" t="s">
        <v>19</v>
      </c>
      <c r="O167" s="453" t="s">
        <v>20</v>
      </c>
      <c r="P167" s="453" t="s">
        <v>504</v>
      </c>
      <c r="Q167" s="453" t="s">
        <v>505</v>
      </c>
      <c r="R167" s="453" t="s">
        <v>506</v>
      </c>
      <c r="S167" s="454" t="s">
        <v>507</v>
      </c>
      <c r="T167" s="454" t="s">
        <v>508</v>
      </c>
      <c r="U167" s="441"/>
      <c r="V167" s="453" t="s">
        <v>485</v>
      </c>
      <c r="W167" s="452" t="s">
        <v>30</v>
      </c>
      <c r="X167" s="2"/>
      <c r="Y167" s="3"/>
      <c r="Z167" s="453" t="s">
        <v>28</v>
      </c>
      <c r="AA167" s="453" t="s">
        <v>509</v>
      </c>
      <c r="AB167" s="453" t="s">
        <v>510</v>
      </c>
      <c r="AC167" s="453" t="s">
        <v>511</v>
      </c>
      <c r="AD167" s="441"/>
      <c r="AE167" s="453" t="s">
        <v>512</v>
      </c>
      <c r="AF167" s="453" t="s">
        <v>513</v>
      </c>
      <c r="AG167" s="453" t="s">
        <v>514</v>
      </c>
      <c r="AH167" s="453" t="s">
        <v>515</v>
      </c>
      <c r="AI167" s="441"/>
      <c r="AJ167" s="453" t="s">
        <v>516</v>
      </c>
      <c r="AK167" s="453" t="s">
        <v>517</v>
      </c>
      <c r="AL167" s="453" t="s">
        <v>518</v>
      </c>
      <c r="AM167" s="441"/>
      <c r="AN167" s="453" t="s">
        <v>519</v>
      </c>
      <c r="AO167" s="452" t="s">
        <v>520</v>
      </c>
      <c r="AP167" s="453" t="s">
        <v>521</v>
      </c>
      <c r="AQ167" s="441"/>
      <c r="AR167" s="451" t="s">
        <v>522</v>
      </c>
      <c r="AS167" s="451" t="s">
        <v>522</v>
      </c>
      <c r="AT167" s="451" t="s">
        <v>523</v>
      </c>
      <c r="AU167" s="451" t="s">
        <v>524</v>
      </c>
      <c r="AV167" s="441"/>
      <c r="AW167" s="453" t="s">
        <v>525</v>
      </c>
      <c r="AX167" s="453" t="s">
        <v>526</v>
      </c>
      <c r="AY167" s="190"/>
    </row>
    <row r="168" ht="30.0" customHeight="1">
      <c r="A168" s="190"/>
      <c r="B168" s="89"/>
      <c r="C168" s="34"/>
      <c r="D168" s="6"/>
      <c r="E168" s="455" t="s">
        <v>527</v>
      </c>
      <c r="F168" s="441"/>
      <c r="G168" s="34"/>
      <c r="H168" s="34"/>
      <c r="I168" s="441"/>
      <c r="J168" s="456" t="s">
        <v>528</v>
      </c>
      <c r="K168" s="34"/>
      <c r="L168" s="456" t="s">
        <v>529</v>
      </c>
      <c r="M168" s="457" t="s">
        <v>529</v>
      </c>
      <c r="N168" s="457" t="s">
        <v>529</v>
      </c>
      <c r="O168" s="34"/>
      <c r="P168" s="457" t="s">
        <v>530</v>
      </c>
      <c r="Q168" s="458" t="s">
        <v>531</v>
      </c>
      <c r="R168" s="458" t="s">
        <v>531</v>
      </c>
      <c r="S168" s="458" t="s">
        <v>531</v>
      </c>
      <c r="T168" s="458" t="s">
        <v>532</v>
      </c>
      <c r="U168" s="441"/>
      <c r="V168" s="34"/>
      <c r="W168" s="459" t="s">
        <v>533</v>
      </c>
      <c r="X168" s="459" t="s">
        <v>534</v>
      </c>
      <c r="Y168" s="459" t="s">
        <v>535</v>
      </c>
      <c r="Z168" s="457" t="s">
        <v>536</v>
      </c>
      <c r="AA168" s="458" t="s">
        <v>531</v>
      </c>
      <c r="AB168" s="458" t="s">
        <v>531</v>
      </c>
      <c r="AC168" s="458" t="s">
        <v>531</v>
      </c>
      <c r="AD168" s="441"/>
      <c r="AE168" s="458" t="s">
        <v>531</v>
      </c>
      <c r="AF168" s="458" t="s">
        <v>531</v>
      </c>
      <c r="AG168" s="458" t="s">
        <v>531</v>
      </c>
      <c r="AH168" s="458" t="s">
        <v>531</v>
      </c>
      <c r="AI168" s="441"/>
      <c r="AJ168" s="34"/>
      <c r="AK168" s="34"/>
      <c r="AL168" s="457" t="s">
        <v>537</v>
      </c>
      <c r="AM168" s="441"/>
      <c r="AN168" s="457" t="s">
        <v>538</v>
      </c>
      <c r="AO168" s="456" t="s">
        <v>539</v>
      </c>
      <c r="AP168" s="457" t="s">
        <v>531</v>
      </c>
      <c r="AQ168" s="441"/>
      <c r="AR168" s="460" t="s">
        <v>540</v>
      </c>
      <c r="AS168" s="460" t="s">
        <v>541</v>
      </c>
      <c r="AT168" s="34"/>
      <c r="AU168" s="34"/>
      <c r="AV168" s="441"/>
      <c r="AW168" s="457" t="s">
        <v>531</v>
      </c>
      <c r="AX168" s="34"/>
      <c r="AY168" s="190"/>
    </row>
    <row r="169" ht="45.0" customHeight="1">
      <c r="A169" s="190"/>
      <c r="B169" s="89"/>
      <c r="C169" s="481">
        <f>C161+1</f>
        <v>45877</v>
      </c>
      <c r="D169" s="464" t="str">
        <f t="shared" ref="D169:D175" si="77">D155</f>
        <v>FRI</v>
      </c>
      <c r="E169" s="463"/>
      <c r="F169" s="441"/>
      <c r="G169" s="464"/>
      <c r="H169" s="464"/>
      <c r="I169" s="441"/>
      <c r="J169" s="465"/>
      <c r="K169" s="466"/>
      <c r="L169" s="466"/>
      <c r="M169" s="466"/>
      <c r="N169" s="466"/>
      <c r="O169" s="466"/>
      <c r="P169" s="466"/>
      <c r="Q169" s="466"/>
      <c r="R169" s="466"/>
      <c r="S169" s="466"/>
      <c r="T169" s="467"/>
      <c r="U169" s="441"/>
      <c r="V169" s="466"/>
      <c r="W169" s="464"/>
      <c r="X169" s="464"/>
      <c r="Y169" s="464"/>
      <c r="Z169" s="466"/>
      <c r="AA169" s="466"/>
      <c r="AB169" s="466"/>
      <c r="AC169" s="466"/>
      <c r="AD169" s="441"/>
      <c r="AE169" s="466"/>
      <c r="AF169" s="466"/>
      <c r="AG169" s="466"/>
      <c r="AH169" s="466"/>
      <c r="AI169" s="441"/>
      <c r="AJ169" s="466"/>
      <c r="AK169" s="466"/>
      <c r="AL169" s="468"/>
      <c r="AM169" s="441"/>
      <c r="AN169" s="469"/>
      <c r="AO169" s="464"/>
      <c r="AP169" s="466"/>
      <c r="AQ169" s="441"/>
      <c r="AR169" s="464"/>
      <c r="AS169" s="464"/>
      <c r="AT169" s="464"/>
      <c r="AU169" s="464"/>
      <c r="AV169" s="441"/>
      <c r="AW169" s="466"/>
      <c r="AX169" s="470"/>
      <c r="AY169" s="190"/>
    </row>
    <row r="170" ht="45.0" customHeight="1">
      <c r="A170" s="190"/>
      <c r="B170" s="89"/>
      <c r="C170" s="482">
        <f t="shared" ref="C170:C175" si="78">C169+1</f>
        <v>45878</v>
      </c>
      <c r="D170" s="464" t="str">
        <f t="shared" si="77"/>
        <v>SAT</v>
      </c>
      <c r="E170" s="463"/>
      <c r="F170" s="441"/>
      <c r="G170" s="464"/>
      <c r="H170" s="464"/>
      <c r="I170" s="441"/>
      <c r="J170" s="465"/>
      <c r="K170" s="466"/>
      <c r="L170" s="466"/>
      <c r="M170" s="466"/>
      <c r="N170" s="466"/>
      <c r="O170" s="466"/>
      <c r="P170" s="466"/>
      <c r="Q170" s="466"/>
      <c r="R170" s="466"/>
      <c r="S170" s="466"/>
      <c r="T170" s="467"/>
      <c r="U170" s="441"/>
      <c r="V170" s="466"/>
      <c r="W170" s="464"/>
      <c r="X170" s="464"/>
      <c r="Y170" s="464"/>
      <c r="Z170" s="466"/>
      <c r="AA170" s="466"/>
      <c r="AB170" s="466"/>
      <c r="AC170" s="466"/>
      <c r="AD170" s="441"/>
      <c r="AE170" s="466"/>
      <c r="AF170" s="466"/>
      <c r="AG170" s="466"/>
      <c r="AH170" s="466"/>
      <c r="AI170" s="441"/>
      <c r="AJ170" s="466"/>
      <c r="AK170" s="466"/>
      <c r="AL170" s="468"/>
      <c r="AM170" s="441"/>
      <c r="AN170" s="464"/>
      <c r="AO170" s="464"/>
      <c r="AP170" s="466"/>
      <c r="AQ170" s="441"/>
      <c r="AR170" s="464"/>
      <c r="AS170" s="464"/>
      <c r="AT170" s="464"/>
      <c r="AU170" s="464"/>
      <c r="AV170" s="441"/>
      <c r="AW170" s="466"/>
      <c r="AX170" s="470"/>
      <c r="AY170" s="190"/>
    </row>
    <row r="171" ht="45.0" customHeight="1">
      <c r="A171" s="190"/>
      <c r="B171" s="89"/>
      <c r="C171" s="482">
        <f t="shared" si="78"/>
        <v>45879</v>
      </c>
      <c r="D171" s="464" t="str">
        <f t="shared" si="77"/>
        <v>SUN</v>
      </c>
      <c r="E171" s="463"/>
      <c r="F171" s="441"/>
      <c r="G171" s="464"/>
      <c r="H171" s="464"/>
      <c r="I171" s="441"/>
      <c r="J171" s="465"/>
      <c r="K171" s="466"/>
      <c r="L171" s="466"/>
      <c r="M171" s="466"/>
      <c r="N171" s="466"/>
      <c r="O171" s="466"/>
      <c r="P171" s="466"/>
      <c r="Q171" s="466"/>
      <c r="R171" s="466"/>
      <c r="S171" s="466"/>
      <c r="T171" s="467"/>
      <c r="U171" s="441"/>
      <c r="V171" s="466"/>
      <c r="W171" s="464"/>
      <c r="X171" s="464"/>
      <c r="Y171" s="464"/>
      <c r="Z171" s="466"/>
      <c r="AA171" s="466"/>
      <c r="AB171" s="466"/>
      <c r="AC171" s="466"/>
      <c r="AD171" s="441"/>
      <c r="AE171" s="466"/>
      <c r="AF171" s="466"/>
      <c r="AG171" s="466"/>
      <c r="AH171" s="466"/>
      <c r="AI171" s="441"/>
      <c r="AJ171" s="466"/>
      <c r="AK171" s="466"/>
      <c r="AL171" s="468"/>
      <c r="AM171" s="441"/>
      <c r="AN171" s="464"/>
      <c r="AO171" s="464"/>
      <c r="AP171" s="466"/>
      <c r="AQ171" s="441"/>
      <c r="AR171" s="464"/>
      <c r="AS171" s="464"/>
      <c r="AT171" s="464"/>
      <c r="AU171" s="464"/>
      <c r="AV171" s="441"/>
      <c r="AW171" s="466"/>
      <c r="AX171" s="470"/>
      <c r="AY171" s="190"/>
    </row>
    <row r="172" ht="45.0" customHeight="1">
      <c r="A172" s="190"/>
      <c r="B172" s="89"/>
      <c r="C172" s="482">
        <f t="shared" si="78"/>
        <v>45880</v>
      </c>
      <c r="D172" s="464" t="str">
        <f t="shared" si="77"/>
        <v>MON</v>
      </c>
      <c r="E172" s="463"/>
      <c r="F172" s="441"/>
      <c r="G172" s="464"/>
      <c r="H172" s="464"/>
      <c r="I172" s="441"/>
      <c r="J172" s="465"/>
      <c r="K172" s="466"/>
      <c r="L172" s="466"/>
      <c r="M172" s="466"/>
      <c r="N172" s="466"/>
      <c r="O172" s="466"/>
      <c r="P172" s="466"/>
      <c r="Q172" s="466"/>
      <c r="R172" s="466"/>
      <c r="S172" s="466"/>
      <c r="T172" s="467"/>
      <c r="U172" s="441"/>
      <c r="V172" s="466"/>
      <c r="W172" s="464"/>
      <c r="X172" s="464"/>
      <c r="Y172" s="464"/>
      <c r="Z172" s="466"/>
      <c r="AA172" s="466"/>
      <c r="AB172" s="466"/>
      <c r="AC172" s="466"/>
      <c r="AD172" s="441"/>
      <c r="AE172" s="466"/>
      <c r="AF172" s="466"/>
      <c r="AG172" s="466"/>
      <c r="AH172" s="466"/>
      <c r="AI172" s="441"/>
      <c r="AJ172" s="466"/>
      <c r="AK172" s="466"/>
      <c r="AL172" s="468"/>
      <c r="AM172" s="441"/>
      <c r="AN172" s="464"/>
      <c r="AO172" s="464"/>
      <c r="AP172" s="466"/>
      <c r="AQ172" s="441"/>
      <c r="AR172" s="464"/>
      <c r="AS172" s="464"/>
      <c r="AT172" s="464"/>
      <c r="AU172" s="464"/>
      <c r="AV172" s="441"/>
      <c r="AW172" s="466"/>
      <c r="AX172" s="472"/>
      <c r="AY172" s="190"/>
    </row>
    <row r="173" ht="45.0" customHeight="1">
      <c r="A173" s="190"/>
      <c r="B173" s="89"/>
      <c r="C173" s="482">
        <f t="shared" si="78"/>
        <v>45881</v>
      </c>
      <c r="D173" s="464" t="str">
        <f t="shared" si="77"/>
        <v>TUE</v>
      </c>
      <c r="E173" s="463"/>
      <c r="F173" s="441"/>
      <c r="G173" s="464"/>
      <c r="H173" s="464"/>
      <c r="I173" s="441"/>
      <c r="J173" s="465"/>
      <c r="K173" s="466"/>
      <c r="L173" s="466"/>
      <c r="M173" s="466"/>
      <c r="N173" s="466"/>
      <c r="O173" s="466"/>
      <c r="P173" s="466"/>
      <c r="Q173" s="466"/>
      <c r="R173" s="466"/>
      <c r="S173" s="466"/>
      <c r="T173" s="467"/>
      <c r="U173" s="441"/>
      <c r="V173" s="466"/>
      <c r="W173" s="464"/>
      <c r="X173" s="464"/>
      <c r="Y173" s="464"/>
      <c r="Z173" s="466"/>
      <c r="AA173" s="466"/>
      <c r="AB173" s="466"/>
      <c r="AC173" s="466"/>
      <c r="AD173" s="441"/>
      <c r="AE173" s="466"/>
      <c r="AF173" s="466"/>
      <c r="AG173" s="466"/>
      <c r="AH173" s="466"/>
      <c r="AI173" s="441"/>
      <c r="AJ173" s="466"/>
      <c r="AK173" s="466"/>
      <c r="AL173" s="468"/>
      <c r="AM173" s="441"/>
      <c r="AN173" s="464"/>
      <c r="AO173" s="464"/>
      <c r="AP173" s="466"/>
      <c r="AQ173" s="441"/>
      <c r="AR173" s="464"/>
      <c r="AS173" s="464"/>
      <c r="AT173" s="464"/>
      <c r="AU173" s="464"/>
      <c r="AV173" s="441"/>
      <c r="AW173" s="466"/>
      <c r="AX173" s="472"/>
      <c r="AY173" s="190"/>
    </row>
    <row r="174" ht="45.0" customHeight="1">
      <c r="A174" s="190"/>
      <c r="B174" s="89"/>
      <c r="C174" s="482">
        <f t="shared" si="78"/>
        <v>45882</v>
      </c>
      <c r="D174" s="464" t="str">
        <f t="shared" si="77"/>
        <v>WED</v>
      </c>
      <c r="E174" s="463"/>
      <c r="F174" s="441"/>
      <c r="G174" s="464"/>
      <c r="H174" s="464"/>
      <c r="I174" s="441"/>
      <c r="J174" s="465"/>
      <c r="K174" s="466"/>
      <c r="L174" s="466"/>
      <c r="M174" s="466"/>
      <c r="N174" s="466"/>
      <c r="O174" s="466"/>
      <c r="P174" s="466"/>
      <c r="Q174" s="466"/>
      <c r="R174" s="466"/>
      <c r="S174" s="466"/>
      <c r="T174" s="467"/>
      <c r="U174" s="441"/>
      <c r="V174" s="466"/>
      <c r="W174" s="464"/>
      <c r="X174" s="464"/>
      <c r="Y174" s="464"/>
      <c r="Z174" s="466"/>
      <c r="AA174" s="466"/>
      <c r="AB174" s="466"/>
      <c r="AC174" s="466"/>
      <c r="AD174" s="441"/>
      <c r="AE174" s="466"/>
      <c r="AF174" s="466"/>
      <c r="AG174" s="466"/>
      <c r="AH174" s="466"/>
      <c r="AI174" s="441"/>
      <c r="AJ174" s="466"/>
      <c r="AK174" s="466"/>
      <c r="AL174" s="468"/>
      <c r="AM174" s="441"/>
      <c r="AN174" s="464"/>
      <c r="AO174" s="464"/>
      <c r="AP174" s="466"/>
      <c r="AQ174" s="441"/>
      <c r="AR174" s="464"/>
      <c r="AS174" s="464"/>
      <c r="AT174" s="464"/>
      <c r="AU174" s="464"/>
      <c r="AV174" s="441"/>
      <c r="AW174" s="466"/>
      <c r="AX174" s="472"/>
      <c r="AY174" s="190"/>
    </row>
    <row r="175" ht="45.0" customHeight="1">
      <c r="A175" s="190"/>
      <c r="B175" s="89"/>
      <c r="C175" s="482">
        <f t="shared" si="78"/>
        <v>45883</v>
      </c>
      <c r="D175" s="464" t="str">
        <f t="shared" si="77"/>
        <v>THU</v>
      </c>
      <c r="E175" s="463"/>
      <c r="F175" s="441"/>
      <c r="G175" s="464"/>
      <c r="H175" s="464"/>
      <c r="I175" s="441"/>
      <c r="J175" s="465"/>
      <c r="K175" s="466"/>
      <c r="L175" s="466"/>
      <c r="M175" s="466"/>
      <c r="N175" s="466"/>
      <c r="O175" s="466"/>
      <c r="P175" s="466"/>
      <c r="Q175" s="466"/>
      <c r="R175" s="466"/>
      <c r="S175" s="466"/>
      <c r="T175" s="467"/>
      <c r="U175" s="441"/>
      <c r="V175" s="466"/>
      <c r="W175" s="464"/>
      <c r="X175" s="464"/>
      <c r="Y175" s="464"/>
      <c r="Z175" s="466"/>
      <c r="AA175" s="466"/>
      <c r="AB175" s="466"/>
      <c r="AC175" s="466"/>
      <c r="AD175" s="441"/>
      <c r="AE175" s="466"/>
      <c r="AF175" s="466"/>
      <c r="AG175" s="466"/>
      <c r="AH175" s="466"/>
      <c r="AI175" s="441"/>
      <c r="AJ175" s="466"/>
      <c r="AK175" s="466"/>
      <c r="AL175" s="468"/>
      <c r="AM175" s="441"/>
      <c r="AN175" s="464"/>
      <c r="AO175" s="464"/>
      <c r="AP175" s="466"/>
      <c r="AQ175" s="441"/>
      <c r="AR175" s="464"/>
      <c r="AS175" s="464"/>
      <c r="AT175" s="464"/>
      <c r="AU175" s="464"/>
      <c r="AV175" s="441"/>
      <c r="AW175" s="466"/>
      <c r="AX175" s="470"/>
      <c r="AY175" s="190"/>
    </row>
    <row r="176" ht="45.0" customHeight="1">
      <c r="A176" s="190"/>
      <c r="B176" s="34"/>
      <c r="C176" s="473" t="s">
        <v>542</v>
      </c>
      <c r="D176" s="44"/>
      <c r="E176" s="474" t="str">
        <f>iferror(AVERAGE(E169:E175))</f>
        <v/>
      </c>
      <c r="F176" s="441"/>
      <c r="G176" s="475"/>
      <c r="H176" s="475"/>
      <c r="I176" s="441"/>
      <c r="J176" s="475" t="str">
        <f>iferror(AVERAGE(J169:J175))</f>
        <v/>
      </c>
      <c r="K176" s="476"/>
      <c r="L176" s="476" t="str">
        <f t="shared" ref="L176:N176" si="79">iferror(AVERAGE(L169:L175))</f>
        <v/>
      </c>
      <c r="M176" s="476" t="str">
        <f t="shared" si="79"/>
        <v/>
      </c>
      <c r="N176" s="476" t="str">
        <f t="shared" si="79"/>
        <v/>
      </c>
      <c r="O176" s="476">
        <f>iferror(SUM(O169:O175))</f>
        <v>0</v>
      </c>
      <c r="P176" s="476" t="str">
        <f t="shared" ref="P176:S176" si="80">iferror(AVERAGE(P169:P175))</f>
        <v/>
      </c>
      <c r="Q176" s="476" t="str">
        <f t="shared" si="80"/>
        <v/>
      </c>
      <c r="R176" s="476" t="str">
        <f t="shared" si="80"/>
        <v/>
      </c>
      <c r="S176" s="476" t="str">
        <f t="shared" si="80"/>
        <v/>
      </c>
      <c r="T176" s="477"/>
      <c r="U176" s="441"/>
      <c r="V176" s="476" t="str">
        <f>iferror(AVERAGE(V169:V175))</f>
        <v/>
      </c>
      <c r="W176" s="476"/>
      <c r="X176" s="476">
        <f>SUM(X169:X175)</f>
        <v>0</v>
      </c>
      <c r="Y176" s="476" t="str">
        <f>IFERROR(AVERAGE(Y169:Y175))</f>
        <v/>
      </c>
      <c r="Z176" s="476"/>
      <c r="AA176" s="476" t="str">
        <f t="shared" ref="AA176:AC176" si="81">iferror(AVERAGE(AA169:AA175))</f>
        <v/>
      </c>
      <c r="AB176" s="476" t="str">
        <f t="shared" si="81"/>
        <v/>
      </c>
      <c r="AC176" s="476" t="str">
        <f t="shared" si="81"/>
        <v/>
      </c>
      <c r="AD176" s="441"/>
      <c r="AE176" s="476" t="str">
        <f t="shared" ref="AE176:AF176" si="82">iferror(AVERAGE(AE169:AE175))</f>
        <v/>
      </c>
      <c r="AF176" s="476" t="str">
        <f t="shared" si="82"/>
        <v/>
      </c>
      <c r="AG176" s="476"/>
      <c r="AH176" s="476" t="str">
        <f>iferror(AVERAGE(AH169:AH175))</f>
        <v/>
      </c>
      <c r="AI176" s="441"/>
      <c r="AJ176" s="476" t="str">
        <f>iferror(average(AJ169:AJ175))</f>
        <v/>
      </c>
      <c r="AK176" s="476"/>
      <c r="AL176" s="476"/>
      <c r="AM176" s="441"/>
      <c r="AN176" s="464"/>
      <c r="AO176" s="464" t="str">
        <f>iferror(average(AO169:AO175))</f>
        <v/>
      </c>
      <c r="AP176" s="476" t="str">
        <f>iferror(AVERAGE(AP169:AP175))</f>
        <v/>
      </c>
      <c r="AQ176" s="441"/>
      <c r="AR176" s="464" t="str">
        <f t="shared" ref="AR176:AU176" si="83">iferror(average(AR169:AR175))</f>
        <v/>
      </c>
      <c r="AS176" s="464" t="str">
        <f t="shared" si="83"/>
        <v/>
      </c>
      <c r="AT176" s="464" t="str">
        <f t="shared" si="83"/>
        <v/>
      </c>
      <c r="AU176" s="464" t="str">
        <f t="shared" si="83"/>
        <v/>
      </c>
      <c r="AV176" s="441"/>
      <c r="AW176" s="476" t="str">
        <f>iferror(AVERAGE(AW169:AW175))</f>
        <v/>
      </c>
      <c r="AX176" s="472"/>
      <c r="AY176" s="190"/>
    </row>
    <row r="177" ht="15.0" customHeight="1">
      <c r="A177" s="441"/>
      <c r="B177" s="441"/>
      <c r="C177" s="441"/>
      <c r="D177" s="441"/>
      <c r="E177" s="441"/>
      <c r="F177" s="441"/>
      <c r="G177" s="441"/>
      <c r="H177" s="441"/>
      <c r="I177" s="441"/>
      <c r="J177" s="441"/>
      <c r="K177" s="441"/>
      <c r="L177" s="441"/>
      <c r="M177" s="441"/>
      <c r="N177" s="441"/>
      <c r="O177" s="441"/>
      <c r="P177" s="441"/>
      <c r="Q177" s="441"/>
      <c r="R177" s="441"/>
      <c r="S177" s="441"/>
      <c r="T177" s="441"/>
      <c r="U177" s="441"/>
      <c r="V177" s="441"/>
      <c r="W177" s="441"/>
      <c r="X177" s="441"/>
      <c r="Y177" s="441"/>
      <c r="Z177" s="441"/>
      <c r="AA177" s="441"/>
      <c r="AB177" s="441"/>
      <c r="AC177" s="441"/>
      <c r="AD177" s="441"/>
      <c r="AE177" s="441"/>
      <c r="AF177" s="441"/>
      <c r="AG177" s="441"/>
      <c r="AH177" s="441"/>
      <c r="AI177" s="441"/>
      <c r="AJ177" s="441"/>
      <c r="AK177" s="441"/>
      <c r="AL177" s="441"/>
      <c r="AM177" s="441"/>
      <c r="AN177" s="441"/>
      <c r="AO177" s="441"/>
      <c r="AP177" s="441"/>
      <c r="AQ177" s="441"/>
      <c r="AR177" s="441"/>
      <c r="AS177" s="441"/>
      <c r="AT177" s="441"/>
      <c r="AU177" s="441"/>
      <c r="AV177" s="441"/>
      <c r="AW177" s="441"/>
      <c r="AX177" s="441"/>
      <c r="AY177" s="441"/>
    </row>
  </sheetData>
  <mergeCells count="347">
    <mergeCell ref="AA1:AP8"/>
    <mergeCell ref="B2:D2"/>
    <mergeCell ref="K2:P2"/>
    <mergeCell ref="V2:Y2"/>
    <mergeCell ref="B3:D3"/>
    <mergeCell ref="W3:Y3"/>
    <mergeCell ref="W4:Y5"/>
    <mergeCell ref="AJ12:AL12"/>
    <mergeCell ref="AN12:AP12"/>
    <mergeCell ref="AR12:AU12"/>
    <mergeCell ref="AW12:AX12"/>
    <mergeCell ref="O3:P3"/>
    <mergeCell ref="P4:P5"/>
    <mergeCell ref="Q10:T10"/>
    <mergeCell ref="V10:X10"/>
    <mergeCell ref="J12:T12"/>
    <mergeCell ref="V12:AC12"/>
    <mergeCell ref="AE12:AH12"/>
    <mergeCell ref="C13:C14"/>
    <mergeCell ref="D13:D14"/>
    <mergeCell ref="C26:D26"/>
    <mergeCell ref="G13:G14"/>
    <mergeCell ref="H13:H14"/>
    <mergeCell ref="K13:K14"/>
    <mergeCell ref="O13:O14"/>
    <mergeCell ref="V13:V14"/>
    <mergeCell ref="W13:Y13"/>
    <mergeCell ref="AJ13:AJ14"/>
    <mergeCell ref="B4:D4"/>
    <mergeCell ref="B5:D5"/>
    <mergeCell ref="B10:C10"/>
    <mergeCell ref="D10:E10"/>
    <mergeCell ref="C12:D12"/>
    <mergeCell ref="G12:H12"/>
    <mergeCell ref="B13:B22"/>
    <mergeCell ref="G26:H26"/>
    <mergeCell ref="AT27:AT28"/>
    <mergeCell ref="AU27:AU28"/>
    <mergeCell ref="AX27:AX28"/>
    <mergeCell ref="AK13:AK14"/>
    <mergeCell ref="AT13:AT14"/>
    <mergeCell ref="AU13:AU14"/>
    <mergeCell ref="AX13:AX14"/>
    <mergeCell ref="AN26:AP26"/>
    <mergeCell ref="AR26:AU26"/>
    <mergeCell ref="AW26:AX26"/>
    <mergeCell ref="AE26:AH26"/>
    <mergeCell ref="AJ26:AL26"/>
    <mergeCell ref="AJ27:AJ28"/>
    <mergeCell ref="AK27:AK28"/>
    <mergeCell ref="B24:C24"/>
    <mergeCell ref="C27:C28"/>
    <mergeCell ref="B41:B50"/>
    <mergeCell ref="C41:C42"/>
    <mergeCell ref="C50:D50"/>
    <mergeCell ref="H27:H28"/>
    <mergeCell ref="K27:K28"/>
    <mergeCell ref="C22:D22"/>
    <mergeCell ref="D24:E24"/>
    <mergeCell ref="Q24:U24"/>
    <mergeCell ref="J26:T26"/>
    <mergeCell ref="V26:AC26"/>
    <mergeCell ref="O27:O28"/>
    <mergeCell ref="W27:Y27"/>
    <mergeCell ref="AJ40:AL40"/>
    <mergeCell ref="AN40:AP40"/>
    <mergeCell ref="AR40:AU40"/>
    <mergeCell ref="AW40:AX40"/>
    <mergeCell ref="V24:X24"/>
    <mergeCell ref="V27:V28"/>
    <mergeCell ref="Q38:U38"/>
    <mergeCell ref="V38:X38"/>
    <mergeCell ref="J40:T40"/>
    <mergeCell ref="V40:AC40"/>
    <mergeCell ref="AE40:AH40"/>
    <mergeCell ref="AU83:AU84"/>
    <mergeCell ref="AX83:AX84"/>
    <mergeCell ref="K83:K84"/>
    <mergeCell ref="O83:O84"/>
    <mergeCell ref="V83:V84"/>
    <mergeCell ref="W83:Y83"/>
    <mergeCell ref="AJ83:AJ84"/>
    <mergeCell ref="AK83:AK84"/>
    <mergeCell ref="AT83:AT84"/>
    <mergeCell ref="C111:C112"/>
    <mergeCell ref="D111:D112"/>
    <mergeCell ref="B83:B92"/>
    <mergeCell ref="C97:C98"/>
    <mergeCell ref="D97:D98"/>
    <mergeCell ref="C106:D106"/>
    <mergeCell ref="B108:C108"/>
    <mergeCell ref="D108:E108"/>
    <mergeCell ref="C110:D110"/>
    <mergeCell ref="C125:C126"/>
    <mergeCell ref="D125:D126"/>
    <mergeCell ref="B97:B106"/>
    <mergeCell ref="B111:B120"/>
    <mergeCell ref="C120:D120"/>
    <mergeCell ref="B122:C122"/>
    <mergeCell ref="D122:E122"/>
    <mergeCell ref="C124:D124"/>
    <mergeCell ref="B125:B134"/>
    <mergeCell ref="C134:D134"/>
    <mergeCell ref="B136:C136"/>
    <mergeCell ref="D136:E136"/>
    <mergeCell ref="C138:D138"/>
    <mergeCell ref="B139:B148"/>
    <mergeCell ref="C139:C140"/>
    <mergeCell ref="D139:D140"/>
    <mergeCell ref="C162:D162"/>
    <mergeCell ref="B164:C164"/>
    <mergeCell ref="D164:E164"/>
    <mergeCell ref="C166:D166"/>
    <mergeCell ref="B167:B176"/>
    <mergeCell ref="C167:C168"/>
    <mergeCell ref="D167:D168"/>
    <mergeCell ref="C176:D176"/>
    <mergeCell ref="C148:D148"/>
    <mergeCell ref="B150:C150"/>
    <mergeCell ref="D150:E150"/>
    <mergeCell ref="C152:D152"/>
    <mergeCell ref="B153:B162"/>
    <mergeCell ref="C153:C154"/>
    <mergeCell ref="D153:D154"/>
    <mergeCell ref="D27:D28"/>
    <mergeCell ref="G27:G28"/>
    <mergeCell ref="B27:B36"/>
    <mergeCell ref="C36:D36"/>
    <mergeCell ref="B38:C38"/>
    <mergeCell ref="D38:E38"/>
    <mergeCell ref="C40:D40"/>
    <mergeCell ref="G40:H40"/>
    <mergeCell ref="D41:D42"/>
    <mergeCell ref="G55:G56"/>
    <mergeCell ref="H55:H56"/>
    <mergeCell ref="B52:C52"/>
    <mergeCell ref="D52:E52"/>
    <mergeCell ref="C54:D54"/>
    <mergeCell ref="G54:H54"/>
    <mergeCell ref="B55:B64"/>
    <mergeCell ref="C55:C56"/>
    <mergeCell ref="D55:D56"/>
    <mergeCell ref="C64:D64"/>
    <mergeCell ref="B66:C66"/>
    <mergeCell ref="D66:E66"/>
    <mergeCell ref="C68:D68"/>
    <mergeCell ref="B69:B78"/>
    <mergeCell ref="C69:C70"/>
    <mergeCell ref="D69:D70"/>
    <mergeCell ref="G68:H68"/>
    <mergeCell ref="G69:G70"/>
    <mergeCell ref="H69:H70"/>
    <mergeCell ref="G97:G98"/>
    <mergeCell ref="H97:H98"/>
    <mergeCell ref="G110:H110"/>
    <mergeCell ref="G111:G112"/>
    <mergeCell ref="G152:H152"/>
    <mergeCell ref="G153:G154"/>
    <mergeCell ref="H153:H154"/>
    <mergeCell ref="G166:H166"/>
    <mergeCell ref="G167:G168"/>
    <mergeCell ref="H167:H168"/>
    <mergeCell ref="H111:H112"/>
    <mergeCell ref="G124:H124"/>
    <mergeCell ref="G125:G126"/>
    <mergeCell ref="H125:H126"/>
    <mergeCell ref="G138:H138"/>
    <mergeCell ref="G139:G140"/>
    <mergeCell ref="H139:H140"/>
    <mergeCell ref="AR82:AU82"/>
    <mergeCell ref="AW82:AX82"/>
    <mergeCell ref="Q80:U80"/>
    <mergeCell ref="V80:X80"/>
    <mergeCell ref="J82:T82"/>
    <mergeCell ref="V82:AC82"/>
    <mergeCell ref="AE82:AH82"/>
    <mergeCell ref="AJ82:AL82"/>
    <mergeCell ref="AN82:AP82"/>
    <mergeCell ref="AR96:AU96"/>
    <mergeCell ref="AW96:AX96"/>
    <mergeCell ref="AT97:AT98"/>
    <mergeCell ref="AU97:AU98"/>
    <mergeCell ref="AX97:AX98"/>
    <mergeCell ref="V94:X94"/>
    <mergeCell ref="V97:V98"/>
    <mergeCell ref="AJ96:AL96"/>
    <mergeCell ref="AJ97:AJ98"/>
    <mergeCell ref="AK97:AK98"/>
    <mergeCell ref="Q94:U94"/>
    <mergeCell ref="J96:T96"/>
    <mergeCell ref="V96:AC96"/>
    <mergeCell ref="AE96:AH96"/>
    <mergeCell ref="AN96:AP96"/>
    <mergeCell ref="O97:O98"/>
    <mergeCell ref="W97:Y97"/>
    <mergeCell ref="AR138:AU138"/>
    <mergeCell ref="AW138:AX138"/>
    <mergeCell ref="Q136:U136"/>
    <mergeCell ref="V136:X136"/>
    <mergeCell ref="J138:T138"/>
    <mergeCell ref="V138:AC138"/>
    <mergeCell ref="AE138:AH138"/>
    <mergeCell ref="AJ138:AL138"/>
    <mergeCell ref="AN138:AP138"/>
    <mergeCell ref="AU139:AU140"/>
    <mergeCell ref="AX139:AX140"/>
    <mergeCell ref="K139:K140"/>
    <mergeCell ref="O139:O140"/>
    <mergeCell ref="V139:V140"/>
    <mergeCell ref="W139:Y139"/>
    <mergeCell ref="AJ139:AJ140"/>
    <mergeCell ref="AK139:AK140"/>
    <mergeCell ref="AT139:AT140"/>
    <mergeCell ref="AR152:AU152"/>
    <mergeCell ref="AW152:AX152"/>
    <mergeCell ref="Q150:U150"/>
    <mergeCell ref="V150:X150"/>
    <mergeCell ref="J152:T152"/>
    <mergeCell ref="V152:AC152"/>
    <mergeCell ref="AE152:AH152"/>
    <mergeCell ref="AJ152:AL152"/>
    <mergeCell ref="AN152:AP152"/>
    <mergeCell ref="AU153:AU154"/>
    <mergeCell ref="AX153:AX154"/>
    <mergeCell ref="K153:K154"/>
    <mergeCell ref="O153:O154"/>
    <mergeCell ref="V153:V154"/>
    <mergeCell ref="W153:Y153"/>
    <mergeCell ref="AJ153:AJ154"/>
    <mergeCell ref="AK153:AK154"/>
    <mergeCell ref="AT153:AT154"/>
    <mergeCell ref="AR166:AU166"/>
    <mergeCell ref="AW166:AX166"/>
    <mergeCell ref="Q164:U164"/>
    <mergeCell ref="V164:X164"/>
    <mergeCell ref="J166:T166"/>
    <mergeCell ref="V166:AC166"/>
    <mergeCell ref="AE166:AH166"/>
    <mergeCell ref="AJ166:AL166"/>
    <mergeCell ref="AN166:AP166"/>
    <mergeCell ref="C78:D78"/>
    <mergeCell ref="B80:C80"/>
    <mergeCell ref="D80:E80"/>
    <mergeCell ref="C82:D82"/>
    <mergeCell ref="G82:H82"/>
    <mergeCell ref="G83:G84"/>
    <mergeCell ref="H83:H84"/>
    <mergeCell ref="C83:C84"/>
    <mergeCell ref="D83:D84"/>
    <mergeCell ref="C92:D92"/>
    <mergeCell ref="B94:C94"/>
    <mergeCell ref="D94:E94"/>
    <mergeCell ref="C96:D96"/>
    <mergeCell ref="G96:H96"/>
    <mergeCell ref="AN110:AP110"/>
    <mergeCell ref="AR110:AU110"/>
    <mergeCell ref="AW110:AX110"/>
    <mergeCell ref="AU111:AU112"/>
    <mergeCell ref="AX111:AX112"/>
    <mergeCell ref="K111:K112"/>
    <mergeCell ref="O111:O112"/>
    <mergeCell ref="V111:V112"/>
    <mergeCell ref="W111:Y111"/>
    <mergeCell ref="AJ111:AJ112"/>
    <mergeCell ref="AK111:AK112"/>
    <mergeCell ref="AT111:AT112"/>
    <mergeCell ref="K97:K98"/>
    <mergeCell ref="Q108:U108"/>
    <mergeCell ref="V108:X108"/>
    <mergeCell ref="J110:T110"/>
    <mergeCell ref="V110:AC110"/>
    <mergeCell ref="AE110:AH110"/>
    <mergeCell ref="AJ110:AL110"/>
    <mergeCell ref="AU167:AU168"/>
    <mergeCell ref="AX167:AX168"/>
    <mergeCell ref="K167:K168"/>
    <mergeCell ref="O167:O168"/>
    <mergeCell ref="V167:V168"/>
    <mergeCell ref="W167:Y167"/>
    <mergeCell ref="AJ167:AJ168"/>
    <mergeCell ref="AK167:AK168"/>
    <mergeCell ref="AT167:AT168"/>
    <mergeCell ref="AK41:AK42"/>
    <mergeCell ref="AT41:AT42"/>
    <mergeCell ref="AU41:AU42"/>
    <mergeCell ref="AX41:AX42"/>
    <mergeCell ref="G41:G42"/>
    <mergeCell ref="H41:H42"/>
    <mergeCell ref="K41:K42"/>
    <mergeCell ref="O41:O42"/>
    <mergeCell ref="V41:V42"/>
    <mergeCell ref="W41:Y41"/>
    <mergeCell ref="AJ41:AJ42"/>
    <mergeCell ref="AR54:AU54"/>
    <mergeCell ref="AW54:AX54"/>
    <mergeCell ref="Q52:U52"/>
    <mergeCell ref="V52:X52"/>
    <mergeCell ref="J54:T54"/>
    <mergeCell ref="V54:AC54"/>
    <mergeCell ref="AE54:AH54"/>
    <mergeCell ref="AJ54:AL54"/>
    <mergeCell ref="AN54:AP54"/>
    <mergeCell ref="AU55:AU56"/>
    <mergeCell ref="AX55:AX56"/>
    <mergeCell ref="K55:K56"/>
    <mergeCell ref="O55:O56"/>
    <mergeCell ref="V55:V56"/>
    <mergeCell ref="W55:Y55"/>
    <mergeCell ref="AJ55:AJ56"/>
    <mergeCell ref="AK55:AK56"/>
    <mergeCell ref="AT55:AT56"/>
    <mergeCell ref="AR68:AU68"/>
    <mergeCell ref="AW68:AX68"/>
    <mergeCell ref="Q66:U66"/>
    <mergeCell ref="V66:X66"/>
    <mergeCell ref="J68:T68"/>
    <mergeCell ref="V68:AC68"/>
    <mergeCell ref="AE68:AH68"/>
    <mergeCell ref="AJ68:AL68"/>
    <mergeCell ref="AN68:AP68"/>
    <mergeCell ref="AU69:AU70"/>
    <mergeCell ref="AX69:AX70"/>
    <mergeCell ref="K69:K70"/>
    <mergeCell ref="O69:O70"/>
    <mergeCell ref="V69:V70"/>
    <mergeCell ref="W69:Y69"/>
    <mergeCell ref="AJ69:AJ70"/>
    <mergeCell ref="AK69:AK70"/>
    <mergeCell ref="AT69:AT70"/>
    <mergeCell ref="AR124:AU124"/>
    <mergeCell ref="AW124:AX124"/>
    <mergeCell ref="Q122:U122"/>
    <mergeCell ref="V122:X122"/>
    <mergeCell ref="J124:T124"/>
    <mergeCell ref="V124:AC124"/>
    <mergeCell ref="AE124:AH124"/>
    <mergeCell ref="AJ124:AL124"/>
    <mergeCell ref="AN124:AP124"/>
    <mergeCell ref="AU125:AU126"/>
    <mergeCell ref="AX125:AX126"/>
    <mergeCell ref="K125:K126"/>
    <mergeCell ref="O125:O126"/>
    <mergeCell ref="V125:V126"/>
    <mergeCell ref="W125:Y125"/>
    <mergeCell ref="AJ125:AJ126"/>
    <mergeCell ref="AK125:AK126"/>
    <mergeCell ref="AT125:AT126"/>
  </mergeCells>
  <conditionalFormatting sqref="AP10">
    <cfRule type="colorScale" priority="1">
      <colorScale>
        <cfvo type="formula" val="1"/>
        <cfvo type="formula" val="3"/>
        <cfvo type="formula" val="5"/>
        <color rgb="FFEA4335"/>
        <color rgb="FFFBBC04"/>
        <color rgb="FF34A853"/>
      </colorScale>
    </cfRule>
  </conditionalFormatting>
  <conditionalFormatting sqref="AP10">
    <cfRule type="colorScale" priority="2">
      <colorScale>
        <cfvo type="formula" val="1"/>
        <cfvo type="formula" val="3"/>
        <cfvo type="formula" val="5"/>
        <color rgb="FFEA4335"/>
        <color rgb="FFFBBC04"/>
        <color rgb="FF34A853"/>
      </colorScale>
    </cfRule>
  </conditionalFormatting>
  <dataValidations>
    <dataValidation type="list" allowBlank="1" sqref="AJ15:AJ21 AJ29:AJ35 AJ43:AJ49 AJ57:AJ63 AJ71:AJ77 AJ85:AJ91 AJ99:AJ105 AJ113:AJ119 AJ127:AJ133 AJ141:AJ147 AJ155:AJ161 AJ169:AJ175">
      <formula1>"1,2,3,4,5+"</formula1>
    </dataValidation>
    <dataValidation type="list" allowBlank="1" sqref="AK15:AK21 AK29:AK35 AK43:AK49 AK57:AK63 AK71:AK77 AK85:AK91 AK99:AK105 AK113:AK119 AK127:AK133 AK141:AK147 AK155:AK161 AK169:AK175">
      <formula1>"LOOSE,REGULAR,SOLID"</formula1>
    </dataValidation>
    <dataValidation type="list" allowBlank="1" sqref="K15:K21 K29:K35 K43:K49 K57:K63 K71:K77 K85:K91 K99:K105 K113:K119 K127:K133 K141:K147 K155:K161 K169:K175">
      <formula1>"LOW,MODERATE,HIGH,TRAINING,REST,DIET BREAK,PLAN"</formula1>
    </dataValidation>
    <dataValidation type="list" allowBlank="1" sqref="G15:H21 G29:H35 G43:H49 G57:H63 G71:H77 G85:H91 G99:H105 G113:H119 G127:H133 G141:H147 G155:H161 G169:H175">
      <formula1>"Y,N"</formula1>
    </dataValidation>
    <dataValidation type="list" allowBlank="1" sqref="Q15:S21 AA15:AC21 AE15:AH21 AP15:AP21 AW15:AW21 Q29:S35 AA29:AC35 AE29:AH35 AP29:AP35 AW29:AW35 Q43:S49 AA43:AC49 AE43:AH49 AP43:AP49 AW43:AW49 Q57:S63 AA57:AC63 AE57:AH63 AP57:AP63 AW57:AW63 Q71:S77 AA71:AC77 AE71:AH77 AP71:AP77 AW71:AW77 Q85:S91 AA85:AC91 AE85:AH91 AP85:AP91 AW85:AW91 Q99:S105 AA99:AC105 AE99:AH105 AP99:AP105 AW99:AW105 Q113:S119 AA113:AC119 AE113:AH119 AP113:AP119 AW113:AW119 Q127:S133 AA127:AC133 AE127:AH133 AP127:AP133 AW127:AW133 Q141:S147 AA141:AC147 AE141:AH147 AP141:AP147 AW141:AW147 Q155:S161 AA155:AC161 AE155:AH161 AP155:AP161 AW155:AW161 Q169:S175 AA169:AC175 AE169:AH175 AP169:AP175 AW169:AW175">
      <formula1>"1,2,3,4,5,6,7,8,9,10"</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63"/>
    <col customWidth="1" min="5" max="5" width="15.75"/>
    <col customWidth="1" min="6" max="6" width="2.63"/>
    <col customWidth="1" min="7" max="8" width="22.0"/>
    <col customWidth="1" min="9" max="9" width="2.63"/>
    <col customWidth="1" min="10" max="11" width="22.0"/>
    <col customWidth="1" min="16" max="16" width="13.88"/>
    <col customWidth="1" min="17" max="19" width="17.63"/>
    <col customWidth="1" min="20" max="20" width="22.63"/>
    <col customWidth="1" min="21" max="21" width="2.63"/>
    <col customWidth="1" min="22" max="22" width="18.88"/>
    <col customWidth="1" hidden="1" min="23" max="23" width="15.13"/>
    <col customWidth="1" min="24" max="25" width="15.13"/>
    <col customWidth="1" min="26" max="26" width="18.88"/>
    <col customWidth="1" min="27" max="28" width="22.0"/>
    <col customWidth="1" min="29" max="29" width="18.88"/>
    <col customWidth="1" min="30" max="30" width="2.63"/>
    <col customWidth="1" min="31" max="34" width="15.75"/>
    <col customWidth="1" min="35" max="35" width="2.63"/>
    <col customWidth="1" min="36" max="37" width="15.75"/>
    <col customWidth="1" min="38" max="38" width="17.63"/>
    <col customWidth="1" min="39" max="39" width="2.63"/>
    <col customWidth="1" min="40" max="42" width="15.75"/>
    <col customWidth="1" min="43" max="43" width="2.63"/>
    <col customWidth="1" min="44" max="47" width="15.75"/>
    <col customWidth="1" min="48" max="48" width="2.63"/>
    <col customWidth="1" min="49" max="49" width="15.75"/>
    <col customWidth="1" min="50" max="50" width="75.13"/>
    <col customWidth="1" min="51" max="51" width="2.63"/>
  </cols>
  <sheetData>
    <row r="1" ht="22.5" customHeight="1">
      <c r="A1" s="429"/>
      <c r="B1" s="429"/>
      <c r="C1" s="429"/>
      <c r="D1" s="429"/>
      <c r="E1" s="333"/>
      <c r="F1" s="333"/>
      <c r="G1" s="333"/>
      <c r="H1" s="333"/>
      <c r="I1" s="333"/>
      <c r="J1" s="333"/>
      <c r="K1" s="429"/>
      <c r="L1" s="429"/>
      <c r="M1" s="429"/>
      <c r="N1" s="429"/>
      <c r="O1" s="429"/>
      <c r="P1" s="429"/>
      <c r="Q1" s="429"/>
      <c r="R1" s="429"/>
      <c r="S1" s="429"/>
      <c r="T1" s="429"/>
      <c r="U1" s="429"/>
      <c r="V1" s="429"/>
      <c r="W1" s="429"/>
      <c r="X1" s="429"/>
      <c r="Y1" s="429"/>
      <c r="Z1" s="429"/>
      <c r="AA1" s="117"/>
      <c r="AQ1" s="429"/>
      <c r="AR1" s="429"/>
      <c r="AS1" s="429"/>
      <c r="AT1" s="429"/>
      <c r="AU1" s="429"/>
      <c r="AV1" s="429"/>
      <c r="AW1" s="429"/>
      <c r="AX1" s="429"/>
      <c r="AY1" s="429"/>
    </row>
    <row r="2" ht="30.0" customHeight="1">
      <c r="A2" s="429"/>
      <c r="B2" s="430" t="s">
        <v>51</v>
      </c>
      <c r="C2" s="68"/>
      <c r="D2" s="44"/>
      <c r="E2" s="333"/>
      <c r="F2" s="333"/>
      <c r="G2" s="333"/>
      <c r="H2" s="333"/>
      <c r="I2" s="333"/>
      <c r="J2" s="333"/>
      <c r="K2" s="376" t="s">
        <v>14</v>
      </c>
      <c r="L2" s="68"/>
      <c r="M2" s="68"/>
      <c r="N2" s="68"/>
      <c r="O2" s="68"/>
      <c r="P2" s="44"/>
      <c r="Q2" s="429"/>
      <c r="R2" s="429"/>
      <c r="S2" s="429"/>
      <c r="T2" s="429"/>
      <c r="U2" s="429"/>
      <c r="V2" s="376" t="s">
        <v>22</v>
      </c>
      <c r="W2" s="68"/>
      <c r="X2" s="68"/>
      <c r="Y2" s="44"/>
      <c r="Z2" s="429"/>
      <c r="AQ2" s="429"/>
      <c r="AR2" s="429"/>
      <c r="AS2" s="429"/>
      <c r="AT2" s="429"/>
      <c r="AU2" s="429"/>
      <c r="AV2" s="429"/>
      <c r="AW2" s="429"/>
      <c r="AX2" s="429"/>
      <c r="AY2" s="429"/>
    </row>
    <row r="3" ht="30.0" customHeight="1">
      <c r="A3" s="429"/>
      <c r="B3" s="431">
        <f>'Client Dashboard'!I11</f>
        <v>7</v>
      </c>
      <c r="C3" s="68"/>
      <c r="D3" s="44"/>
      <c r="E3" s="333"/>
      <c r="F3" s="333"/>
      <c r="G3" s="333"/>
      <c r="H3" s="333"/>
      <c r="I3" s="333"/>
      <c r="J3" s="333"/>
      <c r="K3" s="432" t="s">
        <v>484</v>
      </c>
      <c r="L3" s="432" t="s">
        <v>17</v>
      </c>
      <c r="M3" s="432" t="s">
        <v>18</v>
      </c>
      <c r="N3" s="432" t="s">
        <v>19</v>
      </c>
      <c r="O3" s="430" t="s">
        <v>20</v>
      </c>
      <c r="P3" s="44"/>
      <c r="Q3" s="429"/>
      <c r="R3" s="429"/>
      <c r="S3" s="429"/>
      <c r="T3" s="429"/>
      <c r="U3" s="429"/>
      <c r="V3" s="432" t="s">
        <v>485</v>
      </c>
      <c r="W3" s="430" t="s">
        <v>486</v>
      </c>
      <c r="X3" s="68"/>
      <c r="Y3" s="44"/>
      <c r="Z3" s="429"/>
      <c r="AQ3" s="429"/>
      <c r="AR3" s="429"/>
      <c r="AS3" s="429"/>
      <c r="AT3" s="429"/>
      <c r="AU3" s="429"/>
      <c r="AV3" s="429"/>
      <c r="AW3" s="429"/>
      <c r="AX3" s="429"/>
      <c r="AY3" s="429"/>
    </row>
    <row r="4" ht="30.0" customHeight="1">
      <c r="A4" s="429"/>
      <c r="B4" s="430" t="s">
        <v>487</v>
      </c>
      <c r="C4" s="68"/>
      <c r="D4" s="44"/>
      <c r="E4" s="333"/>
      <c r="F4" s="333"/>
      <c r="G4" s="333"/>
      <c r="H4" s="333"/>
      <c r="I4" s="333"/>
      <c r="J4" s="333"/>
      <c r="K4" s="433" t="str">
        <f>'Client Dashboard'!B22</f>
        <v>TRAINING</v>
      </c>
      <c r="L4" s="434">
        <f>'Client Dashboard'!E22</f>
        <v>195</v>
      </c>
      <c r="M4" s="434">
        <f>'Client Dashboard'!F22</f>
        <v>55</v>
      </c>
      <c r="N4" s="434">
        <f>'Client Dashboard'!G22</f>
        <v>258</v>
      </c>
      <c r="O4" s="433">
        <f>'Client Dashboard'!H22</f>
        <v>2307</v>
      </c>
      <c r="P4" s="435">
        <f>'Client Dashboard'!I22</f>
        <v>15677</v>
      </c>
      <c r="Q4" s="429"/>
      <c r="R4" s="429"/>
      <c r="S4" s="429"/>
      <c r="T4" s="429"/>
      <c r="U4" s="429"/>
      <c r="V4" s="433">
        <f>'Client Dashboard'!B31</f>
        <v>10000</v>
      </c>
      <c r="W4" s="436">
        <f>'Client Dashboard'!H31</f>
        <v>60</v>
      </c>
      <c r="X4" s="2"/>
      <c r="Y4" s="3"/>
      <c r="Z4" s="429"/>
      <c r="AQ4" s="429"/>
      <c r="AR4" s="429"/>
      <c r="AS4" s="429"/>
      <c r="AT4" s="429"/>
      <c r="AU4" s="429"/>
      <c r="AV4" s="429"/>
      <c r="AW4" s="429"/>
      <c r="AX4" s="429"/>
      <c r="AY4" s="429"/>
    </row>
    <row r="5" ht="30.0" customHeight="1">
      <c r="A5" s="429"/>
      <c r="B5" s="431">
        <f>'Client Dashboard'!D15</f>
        <v>88.9</v>
      </c>
      <c r="C5" s="68"/>
      <c r="D5" s="44"/>
      <c r="E5" s="333"/>
      <c r="F5" s="333"/>
      <c r="G5" s="333"/>
      <c r="H5" s="333"/>
      <c r="I5" s="333"/>
      <c r="J5" s="333"/>
      <c r="K5" s="433" t="str">
        <f>'Client Dashboard'!B24</f>
        <v>REST</v>
      </c>
      <c r="L5" s="437">
        <f>'Client Dashboard'!E24</f>
        <v>195</v>
      </c>
      <c r="M5" s="434">
        <f>'Client Dashboard'!F24</f>
        <v>55</v>
      </c>
      <c r="N5" s="437">
        <f>'Client Dashboard'!G24</f>
        <v>199</v>
      </c>
      <c r="O5" s="438">
        <f>'Client Dashboard'!H24</f>
        <v>2071</v>
      </c>
      <c r="P5" s="8"/>
      <c r="Q5" s="429"/>
      <c r="R5" s="429"/>
      <c r="S5" s="429"/>
      <c r="T5" s="429"/>
      <c r="U5" s="429"/>
      <c r="V5" s="433">
        <f>'Client Dashboard'!E31</f>
        <v>70000</v>
      </c>
      <c r="W5" s="6"/>
      <c r="X5" s="7"/>
      <c r="Y5" s="8"/>
      <c r="Z5" s="429"/>
      <c r="AQ5" s="429"/>
      <c r="AR5" s="429"/>
      <c r="AS5" s="429"/>
      <c r="AT5" s="429"/>
      <c r="AU5" s="429"/>
      <c r="AV5" s="429"/>
      <c r="AW5" s="429"/>
      <c r="AX5" s="429"/>
      <c r="AY5" s="429"/>
    </row>
    <row r="6" ht="15.0" customHeight="1">
      <c r="A6" s="429"/>
      <c r="B6" s="429"/>
      <c r="C6" s="439"/>
      <c r="D6" s="429"/>
      <c r="E6" s="333"/>
      <c r="F6" s="333"/>
      <c r="G6" s="333"/>
      <c r="H6" s="333"/>
      <c r="I6" s="333"/>
      <c r="J6" s="333"/>
      <c r="K6" s="440"/>
      <c r="L6" s="440"/>
      <c r="M6" s="440"/>
      <c r="N6" s="440"/>
      <c r="O6" s="440"/>
      <c r="P6" s="440"/>
      <c r="Q6" s="429"/>
      <c r="R6" s="429"/>
      <c r="S6" s="429"/>
      <c r="T6" s="429"/>
      <c r="U6" s="429"/>
      <c r="V6" s="440"/>
      <c r="W6" s="440"/>
      <c r="X6" s="440"/>
      <c r="Y6" s="440"/>
      <c r="Z6" s="429"/>
      <c r="AQ6" s="429"/>
      <c r="AR6" s="429"/>
      <c r="AS6" s="429"/>
      <c r="AT6" s="429"/>
      <c r="AU6" s="429"/>
      <c r="AV6" s="429"/>
      <c r="AW6" s="429"/>
      <c r="AX6" s="429"/>
      <c r="AY6" s="429"/>
    </row>
    <row r="7" ht="15.0" customHeight="1">
      <c r="A7" s="429"/>
      <c r="B7" s="429"/>
      <c r="C7" s="439"/>
      <c r="D7" s="429"/>
      <c r="E7" s="333"/>
      <c r="F7" s="333"/>
      <c r="G7" s="333"/>
      <c r="H7" s="333"/>
      <c r="I7" s="333"/>
      <c r="J7" s="333"/>
      <c r="K7" s="440"/>
      <c r="L7" s="440"/>
      <c r="M7" s="440"/>
      <c r="N7" s="440"/>
      <c r="O7" s="440"/>
      <c r="P7" s="440"/>
      <c r="Q7" s="429"/>
      <c r="R7" s="429"/>
      <c r="S7" s="429"/>
      <c r="T7" s="429"/>
      <c r="U7" s="429"/>
      <c r="V7" s="440"/>
      <c r="W7" s="440"/>
      <c r="X7" s="440"/>
      <c r="Y7" s="440"/>
      <c r="Z7" s="429"/>
      <c r="AQ7" s="429"/>
      <c r="AR7" s="429"/>
      <c r="AS7" s="429"/>
      <c r="AT7" s="429"/>
      <c r="AU7" s="429"/>
      <c r="AV7" s="429"/>
      <c r="AW7" s="429"/>
      <c r="AX7" s="429"/>
      <c r="AY7" s="429"/>
    </row>
    <row r="8" ht="15.0" customHeight="1">
      <c r="A8" s="441"/>
      <c r="B8" s="429"/>
      <c r="C8" s="439"/>
      <c r="D8" s="429"/>
      <c r="E8" s="429"/>
      <c r="F8" s="429"/>
      <c r="G8" s="440"/>
      <c r="H8" s="440"/>
      <c r="I8" s="429"/>
      <c r="J8" s="440"/>
      <c r="K8" s="440"/>
      <c r="L8" s="440"/>
      <c r="M8" s="440"/>
      <c r="N8" s="440"/>
      <c r="O8" s="440"/>
      <c r="P8" s="440"/>
      <c r="Q8" s="440"/>
      <c r="R8" s="440"/>
      <c r="S8" s="442"/>
      <c r="T8" s="442"/>
      <c r="U8" s="440"/>
      <c r="V8" s="440"/>
      <c r="W8" s="440"/>
      <c r="X8" s="440"/>
      <c r="Y8" s="440"/>
      <c r="Z8" s="429"/>
      <c r="AQ8" s="429"/>
      <c r="AR8" s="429"/>
      <c r="AS8" s="429"/>
      <c r="AT8" s="429"/>
      <c r="AU8" s="429"/>
      <c r="AV8" s="429"/>
      <c r="AW8" s="429"/>
      <c r="AX8" s="429"/>
      <c r="AY8" s="429"/>
    </row>
    <row r="9" ht="15.0" customHeight="1">
      <c r="A9" s="441"/>
      <c r="B9" s="441"/>
      <c r="C9" s="441"/>
      <c r="D9" s="441"/>
      <c r="E9" s="441"/>
      <c r="F9" s="441"/>
      <c r="G9" s="441"/>
      <c r="H9" s="441"/>
      <c r="I9" s="441"/>
      <c r="J9" s="441"/>
      <c r="K9" s="441"/>
      <c r="L9" s="441"/>
      <c r="M9" s="441"/>
      <c r="N9" s="441"/>
      <c r="O9" s="441"/>
      <c r="P9" s="441"/>
      <c r="Q9" s="441"/>
      <c r="R9" s="441"/>
      <c r="S9" s="441"/>
      <c r="T9" s="441"/>
      <c r="U9" s="441"/>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1"/>
      <c r="AU9" s="441"/>
      <c r="AV9" s="441"/>
      <c r="AW9" s="441"/>
      <c r="AX9" s="441"/>
      <c r="AY9" s="441"/>
    </row>
    <row r="10" ht="22.5" customHeight="1">
      <c r="A10" s="441"/>
      <c r="B10" s="337" t="s">
        <v>488</v>
      </c>
      <c r="C10" s="68"/>
      <c r="D10" s="443">
        <f>'W13 - 24'!D164+7</f>
        <v>45891</v>
      </c>
      <c r="E10" s="68"/>
      <c r="F10" s="444"/>
      <c r="G10" s="373"/>
      <c r="H10" s="373"/>
      <c r="I10" s="444"/>
      <c r="J10" s="445"/>
      <c r="K10" s="445"/>
      <c r="L10" s="445"/>
      <c r="M10" s="445"/>
      <c r="N10" s="445"/>
      <c r="O10" s="445"/>
      <c r="P10" s="445"/>
      <c r="Q10" s="444"/>
      <c r="R10" s="68"/>
      <c r="S10" s="68"/>
      <c r="T10" s="68"/>
      <c r="U10" s="444"/>
      <c r="V10" s="444"/>
      <c r="W10" s="68"/>
      <c r="X10" s="68"/>
      <c r="Y10" s="444"/>
      <c r="Z10" s="444"/>
      <c r="AA10" s="444"/>
      <c r="AB10" s="444"/>
      <c r="AC10" s="444"/>
      <c r="AD10" s="444"/>
      <c r="AE10" s="444"/>
      <c r="AF10" s="444"/>
      <c r="AG10" s="444"/>
      <c r="AH10" s="444"/>
      <c r="AI10" s="444"/>
      <c r="AJ10" s="444"/>
      <c r="AK10" s="444"/>
      <c r="AL10" s="444"/>
      <c r="AM10" s="444"/>
      <c r="AN10" s="444"/>
      <c r="AO10" s="444"/>
      <c r="AP10" s="444"/>
      <c r="AQ10" s="444"/>
      <c r="AR10" s="373"/>
      <c r="AS10" s="373"/>
      <c r="AT10" s="373"/>
      <c r="AU10" s="373"/>
      <c r="AV10" s="444"/>
      <c r="AW10" s="444"/>
      <c r="AX10" s="446"/>
      <c r="AY10" s="441"/>
    </row>
    <row r="11" ht="15.0" customHeight="1">
      <c r="A11" s="441"/>
      <c r="B11" s="441"/>
      <c r="C11" s="441"/>
      <c r="D11" s="441"/>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1"/>
      <c r="AU11" s="441"/>
      <c r="AV11" s="441"/>
      <c r="AW11" s="441"/>
      <c r="AX11" s="441"/>
      <c r="AY11" s="441"/>
    </row>
    <row r="12" ht="27.0" customHeight="1">
      <c r="A12" s="441"/>
      <c r="B12" s="447" t="s">
        <v>489</v>
      </c>
      <c r="C12" s="252" t="s">
        <v>490</v>
      </c>
      <c r="D12" s="44"/>
      <c r="E12" s="447" t="s">
        <v>491</v>
      </c>
      <c r="F12" s="441"/>
      <c r="G12" s="252" t="s">
        <v>492</v>
      </c>
      <c r="H12" s="44"/>
      <c r="I12" s="441"/>
      <c r="J12" s="252" t="s">
        <v>29</v>
      </c>
      <c r="K12" s="68"/>
      <c r="L12" s="68"/>
      <c r="M12" s="68"/>
      <c r="N12" s="68"/>
      <c r="O12" s="68"/>
      <c r="P12" s="68"/>
      <c r="Q12" s="68"/>
      <c r="R12" s="68"/>
      <c r="S12" s="68"/>
      <c r="T12" s="44"/>
      <c r="U12" s="441"/>
      <c r="V12" s="252" t="s">
        <v>493</v>
      </c>
      <c r="W12" s="68"/>
      <c r="X12" s="68"/>
      <c r="Y12" s="68"/>
      <c r="Z12" s="68"/>
      <c r="AA12" s="68"/>
      <c r="AB12" s="68"/>
      <c r="AC12" s="44"/>
      <c r="AD12" s="441"/>
      <c r="AE12" s="252" t="s">
        <v>494</v>
      </c>
      <c r="AF12" s="68"/>
      <c r="AG12" s="68"/>
      <c r="AH12" s="44"/>
      <c r="AI12" s="441"/>
      <c r="AJ12" s="252" t="s">
        <v>495</v>
      </c>
      <c r="AK12" s="68"/>
      <c r="AL12" s="44"/>
      <c r="AM12" s="441"/>
      <c r="AN12" s="252" t="s">
        <v>496</v>
      </c>
      <c r="AO12" s="68"/>
      <c r="AP12" s="44"/>
      <c r="AQ12" s="441"/>
      <c r="AR12" s="252" t="s">
        <v>497</v>
      </c>
      <c r="AS12" s="68"/>
      <c r="AT12" s="68"/>
      <c r="AU12" s="44"/>
      <c r="AV12" s="441"/>
      <c r="AW12" s="448" t="s">
        <v>498</v>
      </c>
      <c r="AX12" s="3"/>
      <c r="AY12" s="232"/>
    </row>
    <row r="13" ht="30.0" customHeight="1">
      <c r="A13" s="441"/>
      <c r="B13" s="449">
        <f>'W13 - 24'!B167+1</f>
        <v>25</v>
      </c>
      <c r="C13" s="66" t="s">
        <v>48</v>
      </c>
      <c r="D13" s="254" t="s">
        <v>27</v>
      </c>
      <c r="E13" s="450" t="s">
        <v>499</v>
      </c>
      <c r="F13" s="441"/>
      <c r="G13" s="451" t="s">
        <v>500</v>
      </c>
      <c r="H13" s="451" t="s">
        <v>501</v>
      </c>
      <c r="I13" s="441"/>
      <c r="J13" s="452" t="s">
        <v>502</v>
      </c>
      <c r="K13" s="453" t="s">
        <v>503</v>
      </c>
      <c r="L13" s="452" t="s">
        <v>17</v>
      </c>
      <c r="M13" s="453" t="s">
        <v>18</v>
      </c>
      <c r="N13" s="453" t="s">
        <v>19</v>
      </c>
      <c r="O13" s="453" t="s">
        <v>20</v>
      </c>
      <c r="P13" s="453" t="s">
        <v>504</v>
      </c>
      <c r="Q13" s="453" t="s">
        <v>505</v>
      </c>
      <c r="R13" s="453" t="s">
        <v>506</v>
      </c>
      <c r="S13" s="454" t="s">
        <v>507</v>
      </c>
      <c r="T13" s="454" t="s">
        <v>508</v>
      </c>
      <c r="U13" s="441"/>
      <c r="V13" s="453" t="s">
        <v>485</v>
      </c>
      <c r="W13" s="452" t="s">
        <v>30</v>
      </c>
      <c r="X13" s="2"/>
      <c r="Y13" s="3"/>
      <c r="Z13" s="453" t="s">
        <v>28</v>
      </c>
      <c r="AA13" s="453" t="s">
        <v>509</v>
      </c>
      <c r="AB13" s="453" t="s">
        <v>510</v>
      </c>
      <c r="AC13" s="453" t="s">
        <v>511</v>
      </c>
      <c r="AD13" s="441"/>
      <c r="AE13" s="453" t="s">
        <v>512</v>
      </c>
      <c r="AF13" s="453" t="s">
        <v>513</v>
      </c>
      <c r="AG13" s="453" t="s">
        <v>514</v>
      </c>
      <c r="AH13" s="453" t="s">
        <v>515</v>
      </c>
      <c r="AI13" s="441"/>
      <c r="AJ13" s="453" t="s">
        <v>516</v>
      </c>
      <c r="AK13" s="453" t="s">
        <v>517</v>
      </c>
      <c r="AL13" s="453" t="s">
        <v>518</v>
      </c>
      <c r="AM13" s="441"/>
      <c r="AN13" s="453" t="s">
        <v>519</v>
      </c>
      <c r="AO13" s="452" t="s">
        <v>520</v>
      </c>
      <c r="AP13" s="453" t="s">
        <v>521</v>
      </c>
      <c r="AQ13" s="441"/>
      <c r="AR13" s="451" t="s">
        <v>522</v>
      </c>
      <c r="AS13" s="451" t="s">
        <v>522</v>
      </c>
      <c r="AT13" s="451" t="s">
        <v>523</v>
      </c>
      <c r="AU13" s="451" t="s">
        <v>524</v>
      </c>
      <c r="AV13" s="441"/>
      <c r="AW13" s="453" t="s">
        <v>525</v>
      </c>
      <c r="AX13" s="453" t="s">
        <v>526</v>
      </c>
      <c r="AY13" s="190"/>
    </row>
    <row r="14" ht="30.0" customHeight="1">
      <c r="A14" s="441"/>
      <c r="B14" s="89"/>
      <c r="C14" s="34"/>
      <c r="D14" s="6"/>
      <c r="E14" s="455" t="s">
        <v>527</v>
      </c>
      <c r="F14" s="441"/>
      <c r="G14" s="34"/>
      <c r="H14" s="34"/>
      <c r="I14" s="441"/>
      <c r="J14" s="456" t="s">
        <v>528</v>
      </c>
      <c r="K14" s="34"/>
      <c r="L14" s="456" t="s">
        <v>529</v>
      </c>
      <c r="M14" s="457" t="s">
        <v>529</v>
      </c>
      <c r="N14" s="457" t="s">
        <v>529</v>
      </c>
      <c r="O14" s="34"/>
      <c r="P14" s="457" t="s">
        <v>530</v>
      </c>
      <c r="Q14" s="458" t="s">
        <v>531</v>
      </c>
      <c r="R14" s="458" t="s">
        <v>531</v>
      </c>
      <c r="S14" s="458" t="s">
        <v>531</v>
      </c>
      <c r="T14" s="458" t="s">
        <v>532</v>
      </c>
      <c r="U14" s="441"/>
      <c r="V14" s="34"/>
      <c r="W14" s="459" t="s">
        <v>533</v>
      </c>
      <c r="X14" s="459" t="s">
        <v>534</v>
      </c>
      <c r="Y14" s="459" t="s">
        <v>535</v>
      </c>
      <c r="Z14" s="457" t="s">
        <v>536</v>
      </c>
      <c r="AA14" s="458" t="s">
        <v>531</v>
      </c>
      <c r="AB14" s="458" t="s">
        <v>531</v>
      </c>
      <c r="AC14" s="458" t="s">
        <v>531</v>
      </c>
      <c r="AD14" s="441"/>
      <c r="AE14" s="458" t="s">
        <v>531</v>
      </c>
      <c r="AF14" s="458" t="s">
        <v>531</v>
      </c>
      <c r="AG14" s="458" t="s">
        <v>531</v>
      </c>
      <c r="AH14" s="458" t="s">
        <v>531</v>
      </c>
      <c r="AI14" s="441"/>
      <c r="AJ14" s="34"/>
      <c r="AK14" s="34"/>
      <c r="AL14" s="457" t="s">
        <v>537</v>
      </c>
      <c r="AM14" s="441"/>
      <c r="AN14" s="457" t="s">
        <v>538</v>
      </c>
      <c r="AO14" s="456" t="s">
        <v>539</v>
      </c>
      <c r="AP14" s="457" t="s">
        <v>531</v>
      </c>
      <c r="AQ14" s="441"/>
      <c r="AR14" s="460" t="s">
        <v>540</v>
      </c>
      <c r="AS14" s="460" t="s">
        <v>541</v>
      </c>
      <c r="AT14" s="34"/>
      <c r="AU14" s="34"/>
      <c r="AV14" s="441"/>
      <c r="AW14" s="457" t="s">
        <v>531</v>
      </c>
      <c r="AX14" s="34"/>
      <c r="AY14" s="190"/>
    </row>
    <row r="15" ht="45.0" customHeight="1">
      <c r="A15" s="441"/>
      <c r="B15" s="89"/>
      <c r="C15" s="461">
        <f>'W13 - 24'!C175+1</f>
        <v>45884</v>
      </c>
      <c r="D15" s="462" t="str">
        <f>'W1 - 12'!D169</f>
        <v>FRI</v>
      </c>
      <c r="E15" s="463"/>
      <c r="F15" s="441"/>
      <c r="G15" s="464"/>
      <c r="H15" s="464"/>
      <c r="I15" s="441"/>
      <c r="J15" s="465"/>
      <c r="K15" s="466"/>
      <c r="L15" s="466"/>
      <c r="M15" s="466"/>
      <c r="N15" s="466"/>
      <c r="O15" s="466"/>
      <c r="P15" s="466"/>
      <c r="Q15" s="466"/>
      <c r="R15" s="466"/>
      <c r="S15" s="466"/>
      <c r="T15" s="467"/>
      <c r="U15" s="441"/>
      <c r="V15" s="466"/>
      <c r="W15" s="464"/>
      <c r="X15" s="464"/>
      <c r="Y15" s="464"/>
      <c r="Z15" s="466"/>
      <c r="AA15" s="466"/>
      <c r="AB15" s="466"/>
      <c r="AC15" s="466"/>
      <c r="AD15" s="441"/>
      <c r="AE15" s="466"/>
      <c r="AF15" s="466"/>
      <c r="AG15" s="466"/>
      <c r="AH15" s="466"/>
      <c r="AI15" s="441"/>
      <c r="AJ15" s="466"/>
      <c r="AK15" s="466"/>
      <c r="AL15" s="468"/>
      <c r="AM15" s="441"/>
      <c r="AN15" s="469"/>
      <c r="AO15" s="464"/>
      <c r="AP15" s="466"/>
      <c r="AQ15" s="441"/>
      <c r="AR15" s="464"/>
      <c r="AS15" s="464"/>
      <c r="AT15" s="464"/>
      <c r="AU15" s="464"/>
      <c r="AV15" s="441"/>
      <c r="AW15" s="466"/>
      <c r="AX15" s="470"/>
      <c r="AY15" s="190"/>
    </row>
    <row r="16" ht="45.0" customHeight="1">
      <c r="A16" s="441"/>
      <c r="B16" s="89"/>
      <c r="C16" s="471">
        <f t="shared" ref="C16:C21" si="1">C15+1</f>
        <v>45885</v>
      </c>
      <c r="D16" s="462" t="str">
        <f>'W1 - 12'!D170</f>
        <v>SAT</v>
      </c>
      <c r="E16" s="463"/>
      <c r="F16" s="441"/>
      <c r="G16" s="464"/>
      <c r="H16" s="464"/>
      <c r="I16" s="441"/>
      <c r="J16" s="465"/>
      <c r="K16" s="466"/>
      <c r="L16" s="466"/>
      <c r="M16" s="466"/>
      <c r="N16" s="466"/>
      <c r="O16" s="466"/>
      <c r="P16" s="466"/>
      <c r="Q16" s="466"/>
      <c r="R16" s="466"/>
      <c r="S16" s="466"/>
      <c r="T16" s="467"/>
      <c r="U16" s="441"/>
      <c r="V16" s="466"/>
      <c r="W16" s="464"/>
      <c r="X16" s="464"/>
      <c r="Y16" s="464"/>
      <c r="Z16" s="466"/>
      <c r="AA16" s="466"/>
      <c r="AB16" s="466"/>
      <c r="AC16" s="466"/>
      <c r="AD16" s="441"/>
      <c r="AE16" s="466"/>
      <c r="AF16" s="466"/>
      <c r="AG16" s="466"/>
      <c r="AH16" s="466"/>
      <c r="AI16" s="441"/>
      <c r="AJ16" s="466"/>
      <c r="AK16" s="466"/>
      <c r="AL16" s="468"/>
      <c r="AM16" s="441"/>
      <c r="AN16" s="464"/>
      <c r="AO16" s="464"/>
      <c r="AP16" s="466"/>
      <c r="AQ16" s="441"/>
      <c r="AR16" s="464"/>
      <c r="AS16" s="464"/>
      <c r="AT16" s="464"/>
      <c r="AU16" s="464"/>
      <c r="AV16" s="441"/>
      <c r="AW16" s="466"/>
      <c r="AX16" s="470"/>
      <c r="AY16" s="190"/>
    </row>
    <row r="17" ht="45.0" customHeight="1">
      <c r="A17" s="441"/>
      <c r="B17" s="89"/>
      <c r="C17" s="471">
        <f t="shared" si="1"/>
        <v>45886</v>
      </c>
      <c r="D17" s="462" t="str">
        <f>'W1 - 12'!D171</f>
        <v>SUN</v>
      </c>
      <c r="E17" s="463"/>
      <c r="F17" s="441"/>
      <c r="G17" s="464"/>
      <c r="H17" s="464"/>
      <c r="I17" s="441"/>
      <c r="J17" s="465"/>
      <c r="K17" s="466"/>
      <c r="L17" s="466"/>
      <c r="M17" s="466"/>
      <c r="N17" s="466"/>
      <c r="O17" s="466"/>
      <c r="P17" s="466"/>
      <c r="Q17" s="466"/>
      <c r="R17" s="466"/>
      <c r="S17" s="466"/>
      <c r="T17" s="467"/>
      <c r="U17" s="441"/>
      <c r="V17" s="466"/>
      <c r="W17" s="464"/>
      <c r="X17" s="464"/>
      <c r="Y17" s="464"/>
      <c r="Z17" s="466"/>
      <c r="AA17" s="466"/>
      <c r="AB17" s="466"/>
      <c r="AC17" s="466"/>
      <c r="AD17" s="441"/>
      <c r="AE17" s="466"/>
      <c r="AF17" s="466"/>
      <c r="AG17" s="466"/>
      <c r="AH17" s="466"/>
      <c r="AI17" s="441"/>
      <c r="AJ17" s="466"/>
      <c r="AK17" s="466"/>
      <c r="AL17" s="468"/>
      <c r="AM17" s="441"/>
      <c r="AN17" s="464"/>
      <c r="AO17" s="464"/>
      <c r="AP17" s="466"/>
      <c r="AQ17" s="441"/>
      <c r="AR17" s="464"/>
      <c r="AS17" s="464"/>
      <c r="AT17" s="464"/>
      <c r="AU17" s="464"/>
      <c r="AV17" s="441"/>
      <c r="AW17" s="466"/>
      <c r="AX17" s="470"/>
      <c r="AY17" s="190"/>
    </row>
    <row r="18" ht="45.0" customHeight="1">
      <c r="A18" s="441"/>
      <c r="B18" s="89"/>
      <c r="C18" s="471">
        <f t="shared" si="1"/>
        <v>45887</v>
      </c>
      <c r="D18" s="462" t="str">
        <f>'W1 - 12'!D172</f>
        <v>MON</v>
      </c>
      <c r="E18" s="463"/>
      <c r="F18" s="441"/>
      <c r="G18" s="464"/>
      <c r="H18" s="464"/>
      <c r="I18" s="441"/>
      <c r="J18" s="465"/>
      <c r="K18" s="466"/>
      <c r="L18" s="466"/>
      <c r="M18" s="466"/>
      <c r="N18" s="466"/>
      <c r="O18" s="466"/>
      <c r="P18" s="466"/>
      <c r="Q18" s="466"/>
      <c r="R18" s="466"/>
      <c r="S18" s="466"/>
      <c r="T18" s="467"/>
      <c r="U18" s="441"/>
      <c r="V18" s="466"/>
      <c r="W18" s="464"/>
      <c r="X18" s="464"/>
      <c r="Y18" s="464"/>
      <c r="Z18" s="466"/>
      <c r="AA18" s="466"/>
      <c r="AB18" s="466"/>
      <c r="AC18" s="466"/>
      <c r="AD18" s="441"/>
      <c r="AE18" s="466"/>
      <c r="AF18" s="466"/>
      <c r="AG18" s="466"/>
      <c r="AH18" s="466"/>
      <c r="AI18" s="441"/>
      <c r="AJ18" s="466"/>
      <c r="AK18" s="466"/>
      <c r="AL18" s="468"/>
      <c r="AM18" s="441"/>
      <c r="AN18" s="464"/>
      <c r="AO18" s="464"/>
      <c r="AP18" s="466"/>
      <c r="AQ18" s="441"/>
      <c r="AR18" s="464"/>
      <c r="AS18" s="464"/>
      <c r="AT18" s="464"/>
      <c r="AU18" s="464"/>
      <c r="AV18" s="441"/>
      <c r="AW18" s="466"/>
      <c r="AX18" s="472"/>
      <c r="AY18" s="190"/>
    </row>
    <row r="19" ht="45.0" customHeight="1">
      <c r="A19" s="441"/>
      <c r="B19" s="89"/>
      <c r="C19" s="471">
        <f t="shared" si="1"/>
        <v>45888</v>
      </c>
      <c r="D19" s="462" t="str">
        <f>'W1 - 12'!D173</f>
        <v>TUE</v>
      </c>
      <c r="E19" s="463"/>
      <c r="F19" s="441"/>
      <c r="G19" s="464"/>
      <c r="H19" s="464"/>
      <c r="I19" s="441"/>
      <c r="J19" s="465"/>
      <c r="K19" s="466"/>
      <c r="L19" s="466"/>
      <c r="M19" s="466"/>
      <c r="N19" s="466"/>
      <c r="O19" s="466"/>
      <c r="P19" s="466"/>
      <c r="Q19" s="466"/>
      <c r="R19" s="466"/>
      <c r="S19" s="466"/>
      <c r="T19" s="467"/>
      <c r="U19" s="441"/>
      <c r="V19" s="466"/>
      <c r="W19" s="464"/>
      <c r="X19" s="464"/>
      <c r="Y19" s="464"/>
      <c r="Z19" s="466"/>
      <c r="AA19" s="466"/>
      <c r="AB19" s="466"/>
      <c r="AC19" s="466"/>
      <c r="AD19" s="441"/>
      <c r="AE19" s="466"/>
      <c r="AF19" s="466"/>
      <c r="AG19" s="466"/>
      <c r="AH19" s="466"/>
      <c r="AI19" s="441"/>
      <c r="AJ19" s="466"/>
      <c r="AK19" s="466"/>
      <c r="AL19" s="468"/>
      <c r="AM19" s="441"/>
      <c r="AN19" s="464"/>
      <c r="AO19" s="464"/>
      <c r="AP19" s="466"/>
      <c r="AQ19" s="441"/>
      <c r="AR19" s="464"/>
      <c r="AS19" s="464"/>
      <c r="AT19" s="464"/>
      <c r="AU19" s="464"/>
      <c r="AV19" s="441"/>
      <c r="AW19" s="466"/>
      <c r="AX19" s="472"/>
      <c r="AY19" s="190"/>
    </row>
    <row r="20" ht="45.0" customHeight="1">
      <c r="A20" s="441"/>
      <c r="B20" s="89"/>
      <c r="C20" s="471">
        <f t="shared" si="1"/>
        <v>45889</v>
      </c>
      <c r="D20" s="462" t="str">
        <f>'W1 - 12'!D174</f>
        <v>WED</v>
      </c>
      <c r="E20" s="463"/>
      <c r="F20" s="441"/>
      <c r="G20" s="464"/>
      <c r="H20" s="464"/>
      <c r="I20" s="441"/>
      <c r="J20" s="465"/>
      <c r="K20" s="466"/>
      <c r="L20" s="466"/>
      <c r="M20" s="466"/>
      <c r="N20" s="466"/>
      <c r="O20" s="466"/>
      <c r="P20" s="466"/>
      <c r="Q20" s="466"/>
      <c r="R20" s="466"/>
      <c r="S20" s="466"/>
      <c r="T20" s="467"/>
      <c r="U20" s="441"/>
      <c r="V20" s="466"/>
      <c r="W20" s="464"/>
      <c r="X20" s="464"/>
      <c r="Y20" s="464"/>
      <c r="Z20" s="466"/>
      <c r="AA20" s="466"/>
      <c r="AB20" s="466"/>
      <c r="AC20" s="466"/>
      <c r="AD20" s="441"/>
      <c r="AE20" s="466"/>
      <c r="AF20" s="466"/>
      <c r="AG20" s="466"/>
      <c r="AH20" s="466"/>
      <c r="AI20" s="441"/>
      <c r="AJ20" s="466"/>
      <c r="AK20" s="466"/>
      <c r="AL20" s="468"/>
      <c r="AM20" s="441"/>
      <c r="AN20" s="464"/>
      <c r="AO20" s="464"/>
      <c r="AP20" s="466"/>
      <c r="AQ20" s="441"/>
      <c r="AR20" s="464"/>
      <c r="AS20" s="464"/>
      <c r="AT20" s="464"/>
      <c r="AU20" s="464"/>
      <c r="AV20" s="441"/>
      <c r="AW20" s="466"/>
      <c r="AX20" s="472"/>
      <c r="AY20" s="190"/>
    </row>
    <row r="21" ht="45.0" customHeight="1">
      <c r="A21" s="441"/>
      <c r="B21" s="89"/>
      <c r="C21" s="471">
        <f t="shared" si="1"/>
        <v>45890</v>
      </c>
      <c r="D21" s="462" t="str">
        <f>'W1 - 12'!D175</f>
        <v>THU</v>
      </c>
      <c r="E21" s="463"/>
      <c r="F21" s="441"/>
      <c r="G21" s="464"/>
      <c r="H21" s="464"/>
      <c r="I21" s="441"/>
      <c r="J21" s="465"/>
      <c r="K21" s="466"/>
      <c r="L21" s="466"/>
      <c r="M21" s="466"/>
      <c r="N21" s="466"/>
      <c r="O21" s="466"/>
      <c r="P21" s="466"/>
      <c r="Q21" s="466"/>
      <c r="R21" s="466"/>
      <c r="S21" s="466"/>
      <c r="T21" s="467"/>
      <c r="U21" s="441"/>
      <c r="V21" s="466"/>
      <c r="W21" s="464"/>
      <c r="X21" s="464"/>
      <c r="Y21" s="464"/>
      <c r="Z21" s="466"/>
      <c r="AA21" s="466"/>
      <c r="AB21" s="466"/>
      <c r="AC21" s="466"/>
      <c r="AD21" s="441"/>
      <c r="AE21" s="466"/>
      <c r="AF21" s="466"/>
      <c r="AG21" s="466"/>
      <c r="AH21" s="466"/>
      <c r="AI21" s="441"/>
      <c r="AJ21" s="466"/>
      <c r="AK21" s="466"/>
      <c r="AL21" s="468"/>
      <c r="AM21" s="441"/>
      <c r="AN21" s="464"/>
      <c r="AO21" s="464"/>
      <c r="AP21" s="466"/>
      <c r="AQ21" s="441"/>
      <c r="AR21" s="464"/>
      <c r="AS21" s="464"/>
      <c r="AT21" s="464"/>
      <c r="AU21" s="464"/>
      <c r="AV21" s="441"/>
      <c r="AW21" s="466"/>
      <c r="AX21" s="470"/>
      <c r="AY21" s="190"/>
    </row>
    <row r="22" ht="45.0" customHeight="1">
      <c r="A22" s="441"/>
      <c r="B22" s="34"/>
      <c r="C22" s="473" t="s">
        <v>542</v>
      </c>
      <c r="D22" s="44"/>
      <c r="E22" s="474" t="str">
        <f>iferror(AVERAGE(E15:E21))</f>
        <v/>
      </c>
      <c r="F22" s="441"/>
      <c r="G22" s="475"/>
      <c r="H22" s="475"/>
      <c r="I22" s="441"/>
      <c r="J22" s="475" t="str">
        <f>iferror(AVERAGE(J15:J21))</f>
        <v/>
      </c>
      <c r="K22" s="476"/>
      <c r="L22" s="476" t="str">
        <f t="shared" ref="L22:N22" si="2">iferror(AVERAGE(L15:L21))</f>
        <v/>
      </c>
      <c r="M22" s="476" t="str">
        <f t="shared" si="2"/>
        <v/>
      </c>
      <c r="N22" s="476" t="str">
        <f t="shared" si="2"/>
        <v/>
      </c>
      <c r="O22" s="476">
        <f>iferror(SUM(O15:O21))</f>
        <v>0</v>
      </c>
      <c r="P22" s="476" t="str">
        <f t="shared" ref="P22:S22" si="3">iferror(AVERAGE(P15:P21))</f>
        <v/>
      </c>
      <c r="Q22" s="476" t="str">
        <f t="shared" si="3"/>
        <v/>
      </c>
      <c r="R22" s="476" t="str">
        <f t="shared" si="3"/>
        <v/>
      </c>
      <c r="S22" s="476" t="str">
        <f t="shared" si="3"/>
        <v/>
      </c>
      <c r="T22" s="477"/>
      <c r="U22" s="441"/>
      <c r="V22" s="476" t="str">
        <f>iferror(AVERAGE(V15:V21))</f>
        <v/>
      </c>
      <c r="W22" s="476"/>
      <c r="X22" s="476">
        <f>SUM(X15:X21)</f>
        <v>0</v>
      </c>
      <c r="Y22" s="476" t="str">
        <f>IFERROR(AVERAGE(Y15:Y21))</f>
        <v/>
      </c>
      <c r="Z22" s="476"/>
      <c r="AA22" s="476" t="str">
        <f t="shared" ref="AA22:AC22" si="4">iferror(AVERAGE(AA15:AA21))</f>
        <v/>
      </c>
      <c r="AB22" s="476" t="str">
        <f t="shared" si="4"/>
        <v/>
      </c>
      <c r="AC22" s="476" t="str">
        <f t="shared" si="4"/>
        <v/>
      </c>
      <c r="AD22" s="441"/>
      <c r="AE22" s="476" t="str">
        <f t="shared" ref="AE22:AF22" si="5">iferror(AVERAGE(AE15:AE21))</f>
        <v/>
      </c>
      <c r="AF22" s="476" t="str">
        <f t="shared" si="5"/>
        <v/>
      </c>
      <c r="AG22" s="476"/>
      <c r="AH22" s="476" t="str">
        <f>iferror(AVERAGE(AH15:AH21))</f>
        <v/>
      </c>
      <c r="AI22" s="441"/>
      <c r="AJ22" s="476" t="str">
        <f>iferror(average(AJ15:AJ21))</f>
        <v/>
      </c>
      <c r="AK22" s="476"/>
      <c r="AL22" s="476"/>
      <c r="AM22" s="441"/>
      <c r="AN22" s="464"/>
      <c r="AO22" s="464" t="str">
        <f>iferror(average(AO15:AO21))</f>
        <v/>
      </c>
      <c r="AP22" s="476" t="str">
        <f>iferror(AVERAGE(AP15:AP21))</f>
        <v/>
      </c>
      <c r="AQ22" s="441"/>
      <c r="AR22" s="464" t="str">
        <f t="shared" ref="AR22:AU22" si="6">iferror(average(AR15:AR21))</f>
        <v/>
      </c>
      <c r="AS22" s="464" t="str">
        <f t="shared" si="6"/>
        <v/>
      </c>
      <c r="AT22" s="464" t="str">
        <f t="shared" si="6"/>
        <v/>
      </c>
      <c r="AU22" s="464" t="str">
        <f t="shared" si="6"/>
        <v/>
      </c>
      <c r="AV22" s="441"/>
      <c r="AW22" s="476" t="str">
        <f>iferror(AVERAGE(AW15:AW21))</f>
        <v/>
      </c>
      <c r="AX22" s="472"/>
      <c r="AY22" s="190"/>
    </row>
    <row r="23" ht="15.0" customHeight="1">
      <c r="A23" s="441"/>
      <c r="B23" s="441"/>
      <c r="C23" s="441"/>
      <c r="D23" s="441"/>
      <c r="E23" s="441"/>
      <c r="F23" s="441"/>
      <c r="G23" s="441"/>
      <c r="H23" s="441"/>
      <c r="I23" s="441"/>
      <c r="J23" s="441"/>
      <c r="K23" s="441"/>
      <c r="L23" s="441"/>
      <c r="M23" s="441"/>
      <c r="N23" s="441"/>
      <c r="O23" s="441"/>
      <c r="P23" s="441"/>
      <c r="Q23" s="441"/>
      <c r="R23" s="441"/>
      <c r="S23" s="439"/>
      <c r="T23" s="439"/>
      <c r="U23" s="441"/>
      <c r="V23" s="441"/>
      <c r="W23" s="441"/>
      <c r="X23" s="441"/>
      <c r="Y23" s="441"/>
      <c r="Z23" s="429"/>
      <c r="AA23" s="429"/>
      <c r="AB23" s="429"/>
      <c r="AC23" s="429"/>
      <c r="AD23" s="429"/>
      <c r="AE23" s="429"/>
      <c r="AF23" s="429"/>
      <c r="AG23" s="429"/>
      <c r="AH23" s="429"/>
      <c r="AI23" s="429"/>
      <c r="AJ23" s="429"/>
      <c r="AK23" s="429"/>
      <c r="AL23" s="429"/>
      <c r="AM23" s="429"/>
      <c r="AN23" s="429"/>
      <c r="AO23" s="429"/>
      <c r="AP23" s="429"/>
      <c r="AQ23" s="429"/>
      <c r="AR23" s="429"/>
      <c r="AS23" s="429"/>
      <c r="AT23" s="429"/>
      <c r="AU23" s="429"/>
      <c r="AV23" s="429"/>
      <c r="AW23" s="429"/>
      <c r="AX23" s="429"/>
      <c r="AY23" s="441"/>
    </row>
    <row r="24" ht="22.5" customHeight="1">
      <c r="A24" s="232"/>
      <c r="B24" s="252" t="s">
        <v>488</v>
      </c>
      <c r="C24" s="68"/>
      <c r="D24" s="478">
        <f>D10+7</f>
        <v>45898</v>
      </c>
      <c r="E24" s="68"/>
      <c r="F24" s="373"/>
      <c r="G24" s="373"/>
      <c r="H24" s="373"/>
      <c r="I24" s="373"/>
      <c r="J24" s="373"/>
      <c r="K24" s="373"/>
      <c r="L24" s="373"/>
      <c r="M24" s="373"/>
      <c r="N24" s="373"/>
      <c r="O24" s="373"/>
      <c r="P24" s="373"/>
      <c r="Q24" s="373"/>
      <c r="R24" s="68"/>
      <c r="S24" s="68"/>
      <c r="T24" s="68"/>
      <c r="U24" s="68"/>
      <c r="V24" s="373"/>
      <c r="W24" s="68"/>
      <c r="X24" s="68"/>
      <c r="Y24" s="373"/>
      <c r="Z24" s="373"/>
      <c r="AA24" s="373"/>
      <c r="AB24" s="373"/>
      <c r="AC24" s="373"/>
      <c r="AD24" s="373"/>
      <c r="AE24" s="373"/>
      <c r="AF24" s="373"/>
      <c r="AG24" s="373"/>
      <c r="AH24" s="373"/>
      <c r="AI24" s="373"/>
      <c r="AJ24" s="373"/>
      <c r="AK24" s="373"/>
      <c r="AL24" s="373"/>
      <c r="AM24" s="373"/>
      <c r="AN24" s="373"/>
      <c r="AO24" s="373"/>
      <c r="AP24" s="373"/>
      <c r="AQ24" s="373"/>
      <c r="AR24" s="373"/>
      <c r="AS24" s="373"/>
      <c r="AT24" s="373"/>
      <c r="AU24" s="373"/>
      <c r="AV24" s="373"/>
      <c r="AW24" s="373"/>
      <c r="AX24" s="479"/>
      <c r="AY24" s="232"/>
    </row>
    <row r="25" ht="15.0" customHeight="1">
      <c r="A25" s="441"/>
      <c r="B25" s="441"/>
      <c r="C25" s="441"/>
      <c r="D25" s="441"/>
      <c r="E25" s="441"/>
      <c r="F25" s="441"/>
      <c r="G25" s="441"/>
      <c r="H25" s="441"/>
      <c r="I25" s="441"/>
      <c r="J25" s="441"/>
      <c r="K25" s="441"/>
      <c r="L25" s="441"/>
      <c r="M25" s="441"/>
      <c r="N25" s="441"/>
      <c r="O25" s="441"/>
      <c r="P25" s="441"/>
      <c r="Q25" s="441"/>
      <c r="R25" s="441"/>
      <c r="S25" s="439"/>
      <c r="T25" s="439"/>
      <c r="U25" s="441"/>
      <c r="V25" s="441"/>
      <c r="W25" s="441"/>
      <c r="X25" s="441"/>
      <c r="Y25" s="441"/>
      <c r="Z25" s="429"/>
      <c r="AA25" s="429"/>
      <c r="AB25" s="429"/>
      <c r="AC25" s="429"/>
      <c r="AD25" s="441"/>
      <c r="AE25" s="429"/>
      <c r="AF25" s="429"/>
      <c r="AG25" s="429"/>
      <c r="AH25" s="429"/>
      <c r="AI25" s="441"/>
      <c r="AJ25" s="429"/>
      <c r="AK25" s="429"/>
      <c r="AL25" s="429"/>
      <c r="AM25" s="441"/>
      <c r="AN25" s="429"/>
      <c r="AO25" s="429"/>
      <c r="AP25" s="429"/>
      <c r="AQ25" s="441"/>
      <c r="AR25" s="429"/>
      <c r="AS25" s="429"/>
      <c r="AT25" s="429"/>
      <c r="AU25" s="429"/>
      <c r="AV25" s="441"/>
      <c r="AW25" s="429"/>
      <c r="AX25" s="429"/>
      <c r="AY25" s="441"/>
    </row>
    <row r="26" ht="27.0" customHeight="1">
      <c r="A26" s="232"/>
      <c r="B26" s="447" t="s">
        <v>489</v>
      </c>
      <c r="C26" s="252" t="s">
        <v>490</v>
      </c>
      <c r="D26" s="44"/>
      <c r="E26" s="447" t="s">
        <v>491</v>
      </c>
      <c r="F26" s="441"/>
      <c r="G26" s="252" t="s">
        <v>492</v>
      </c>
      <c r="H26" s="44"/>
      <c r="I26" s="441"/>
      <c r="J26" s="252" t="s">
        <v>29</v>
      </c>
      <c r="K26" s="68"/>
      <c r="L26" s="68"/>
      <c r="M26" s="68"/>
      <c r="N26" s="68"/>
      <c r="O26" s="68"/>
      <c r="P26" s="68"/>
      <c r="Q26" s="68"/>
      <c r="R26" s="68"/>
      <c r="S26" s="68"/>
      <c r="T26" s="44"/>
      <c r="U26" s="441"/>
      <c r="V26" s="252" t="s">
        <v>493</v>
      </c>
      <c r="W26" s="68"/>
      <c r="X26" s="68"/>
      <c r="Y26" s="68"/>
      <c r="Z26" s="68"/>
      <c r="AA26" s="68"/>
      <c r="AB26" s="68"/>
      <c r="AC26" s="44"/>
      <c r="AD26" s="441"/>
      <c r="AE26" s="252" t="s">
        <v>494</v>
      </c>
      <c r="AF26" s="68"/>
      <c r="AG26" s="68"/>
      <c r="AH26" s="44"/>
      <c r="AI26" s="441"/>
      <c r="AJ26" s="252" t="s">
        <v>495</v>
      </c>
      <c r="AK26" s="68"/>
      <c r="AL26" s="44"/>
      <c r="AM26" s="441"/>
      <c r="AN26" s="252" t="s">
        <v>496</v>
      </c>
      <c r="AO26" s="68"/>
      <c r="AP26" s="44"/>
      <c r="AQ26" s="441"/>
      <c r="AR26" s="252" t="s">
        <v>497</v>
      </c>
      <c r="AS26" s="68"/>
      <c r="AT26" s="68"/>
      <c r="AU26" s="44"/>
      <c r="AV26" s="441"/>
      <c r="AW26" s="448" t="s">
        <v>498</v>
      </c>
      <c r="AX26" s="3"/>
      <c r="AY26" s="232"/>
    </row>
    <row r="27" ht="30.0" customHeight="1">
      <c r="A27" s="190"/>
      <c r="B27" s="480">
        <f>B13+1</f>
        <v>26</v>
      </c>
      <c r="C27" s="66" t="s">
        <v>48</v>
      </c>
      <c r="D27" s="254" t="s">
        <v>27</v>
      </c>
      <c r="E27" s="450" t="s">
        <v>499</v>
      </c>
      <c r="F27" s="441"/>
      <c r="G27" s="451" t="s">
        <v>500</v>
      </c>
      <c r="H27" s="451" t="s">
        <v>501</v>
      </c>
      <c r="I27" s="441"/>
      <c r="J27" s="452" t="s">
        <v>502</v>
      </c>
      <c r="K27" s="453" t="s">
        <v>503</v>
      </c>
      <c r="L27" s="452" t="s">
        <v>17</v>
      </c>
      <c r="M27" s="453" t="s">
        <v>18</v>
      </c>
      <c r="N27" s="453" t="s">
        <v>19</v>
      </c>
      <c r="O27" s="453" t="s">
        <v>20</v>
      </c>
      <c r="P27" s="453" t="s">
        <v>504</v>
      </c>
      <c r="Q27" s="453" t="s">
        <v>505</v>
      </c>
      <c r="R27" s="453" t="s">
        <v>506</v>
      </c>
      <c r="S27" s="454" t="s">
        <v>507</v>
      </c>
      <c r="T27" s="454" t="s">
        <v>508</v>
      </c>
      <c r="U27" s="441"/>
      <c r="V27" s="453" t="s">
        <v>485</v>
      </c>
      <c r="W27" s="452" t="s">
        <v>30</v>
      </c>
      <c r="X27" s="2"/>
      <c r="Y27" s="3"/>
      <c r="Z27" s="453" t="s">
        <v>28</v>
      </c>
      <c r="AA27" s="453" t="s">
        <v>509</v>
      </c>
      <c r="AB27" s="453" t="s">
        <v>510</v>
      </c>
      <c r="AC27" s="453" t="s">
        <v>511</v>
      </c>
      <c r="AD27" s="441"/>
      <c r="AE27" s="453" t="s">
        <v>512</v>
      </c>
      <c r="AF27" s="453" t="s">
        <v>513</v>
      </c>
      <c r="AG27" s="453" t="s">
        <v>514</v>
      </c>
      <c r="AH27" s="453" t="s">
        <v>515</v>
      </c>
      <c r="AI27" s="441"/>
      <c r="AJ27" s="453" t="s">
        <v>516</v>
      </c>
      <c r="AK27" s="453" t="s">
        <v>517</v>
      </c>
      <c r="AL27" s="453" t="s">
        <v>518</v>
      </c>
      <c r="AM27" s="441"/>
      <c r="AN27" s="453" t="s">
        <v>519</v>
      </c>
      <c r="AO27" s="452" t="s">
        <v>520</v>
      </c>
      <c r="AP27" s="453" t="s">
        <v>521</v>
      </c>
      <c r="AQ27" s="441"/>
      <c r="AR27" s="451" t="s">
        <v>522</v>
      </c>
      <c r="AS27" s="451" t="s">
        <v>522</v>
      </c>
      <c r="AT27" s="451" t="s">
        <v>523</v>
      </c>
      <c r="AU27" s="451" t="s">
        <v>524</v>
      </c>
      <c r="AV27" s="441"/>
      <c r="AW27" s="453" t="s">
        <v>525</v>
      </c>
      <c r="AX27" s="453" t="s">
        <v>526</v>
      </c>
      <c r="AY27" s="190"/>
    </row>
    <row r="28" ht="30.0" customHeight="1">
      <c r="A28" s="190"/>
      <c r="B28" s="89"/>
      <c r="C28" s="34"/>
      <c r="D28" s="6"/>
      <c r="E28" s="455" t="s">
        <v>527</v>
      </c>
      <c r="F28" s="441"/>
      <c r="G28" s="34"/>
      <c r="H28" s="34"/>
      <c r="I28" s="441"/>
      <c r="J28" s="456" t="s">
        <v>528</v>
      </c>
      <c r="K28" s="34"/>
      <c r="L28" s="456" t="s">
        <v>529</v>
      </c>
      <c r="M28" s="457" t="s">
        <v>529</v>
      </c>
      <c r="N28" s="457" t="s">
        <v>529</v>
      </c>
      <c r="O28" s="34"/>
      <c r="P28" s="457" t="s">
        <v>530</v>
      </c>
      <c r="Q28" s="458" t="s">
        <v>531</v>
      </c>
      <c r="R28" s="458" t="s">
        <v>531</v>
      </c>
      <c r="S28" s="458" t="s">
        <v>531</v>
      </c>
      <c r="T28" s="458" t="s">
        <v>532</v>
      </c>
      <c r="U28" s="441"/>
      <c r="V28" s="34"/>
      <c r="W28" s="459" t="s">
        <v>533</v>
      </c>
      <c r="X28" s="459" t="s">
        <v>534</v>
      </c>
      <c r="Y28" s="459" t="s">
        <v>535</v>
      </c>
      <c r="Z28" s="457" t="s">
        <v>536</v>
      </c>
      <c r="AA28" s="458" t="s">
        <v>531</v>
      </c>
      <c r="AB28" s="458" t="s">
        <v>531</v>
      </c>
      <c r="AC28" s="458" t="s">
        <v>531</v>
      </c>
      <c r="AD28" s="441"/>
      <c r="AE28" s="458" t="s">
        <v>531</v>
      </c>
      <c r="AF28" s="458" t="s">
        <v>531</v>
      </c>
      <c r="AG28" s="458" t="s">
        <v>531</v>
      </c>
      <c r="AH28" s="458" t="s">
        <v>531</v>
      </c>
      <c r="AI28" s="441"/>
      <c r="AJ28" s="34"/>
      <c r="AK28" s="34"/>
      <c r="AL28" s="457" t="s">
        <v>537</v>
      </c>
      <c r="AM28" s="441"/>
      <c r="AN28" s="457" t="s">
        <v>538</v>
      </c>
      <c r="AO28" s="456" t="s">
        <v>539</v>
      </c>
      <c r="AP28" s="457" t="s">
        <v>531</v>
      </c>
      <c r="AQ28" s="441"/>
      <c r="AR28" s="460" t="s">
        <v>540</v>
      </c>
      <c r="AS28" s="460" t="s">
        <v>541</v>
      </c>
      <c r="AT28" s="34"/>
      <c r="AU28" s="34"/>
      <c r="AV28" s="441"/>
      <c r="AW28" s="457" t="s">
        <v>531</v>
      </c>
      <c r="AX28" s="34"/>
      <c r="AY28" s="190"/>
    </row>
    <row r="29" ht="45.0" customHeight="1">
      <c r="A29" s="190"/>
      <c r="B29" s="89"/>
      <c r="C29" s="481">
        <f>C21+1</f>
        <v>45891</v>
      </c>
      <c r="D29" s="464" t="str">
        <f t="shared" ref="D29:D35" si="7">D15</f>
        <v>FRI</v>
      </c>
      <c r="E29" s="463"/>
      <c r="F29" s="441"/>
      <c r="G29" s="464"/>
      <c r="H29" s="464"/>
      <c r="I29" s="441"/>
      <c r="J29" s="465"/>
      <c r="K29" s="466"/>
      <c r="L29" s="466"/>
      <c r="M29" s="466"/>
      <c r="N29" s="466"/>
      <c r="O29" s="466"/>
      <c r="P29" s="466"/>
      <c r="Q29" s="466"/>
      <c r="R29" s="466"/>
      <c r="S29" s="466"/>
      <c r="T29" s="467"/>
      <c r="U29" s="441"/>
      <c r="V29" s="466"/>
      <c r="W29" s="464"/>
      <c r="X29" s="464"/>
      <c r="Y29" s="464"/>
      <c r="Z29" s="466"/>
      <c r="AA29" s="466"/>
      <c r="AB29" s="466"/>
      <c r="AC29" s="466"/>
      <c r="AD29" s="441"/>
      <c r="AE29" s="466"/>
      <c r="AF29" s="466"/>
      <c r="AG29" s="466"/>
      <c r="AH29" s="466"/>
      <c r="AI29" s="441"/>
      <c r="AJ29" s="466"/>
      <c r="AK29" s="466"/>
      <c r="AL29" s="468"/>
      <c r="AM29" s="441"/>
      <c r="AN29" s="469"/>
      <c r="AO29" s="464"/>
      <c r="AP29" s="466"/>
      <c r="AQ29" s="441"/>
      <c r="AR29" s="464"/>
      <c r="AS29" s="464"/>
      <c r="AT29" s="464"/>
      <c r="AU29" s="464"/>
      <c r="AV29" s="441"/>
      <c r="AW29" s="466"/>
      <c r="AX29" s="470"/>
      <c r="AY29" s="190"/>
    </row>
    <row r="30" ht="45.0" customHeight="1">
      <c r="A30" s="190"/>
      <c r="B30" s="89"/>
      <c r="C30" s="482">
        <f t="shared" ref="C30:C35" si="8">C29+1</f>
        <v>45892</v>
      </c>
      <c r="D30" s="464" t="str">
        <f t="shared" si="7"/>
        <v>SAT</v>
      </c>
      <c r="E30" s="463"/>
      <c r="F30" s="441"/>
      <c r="G30" s="464"/>
      <c r="H30" s="464"/>
      <c r="I30" s="441"/>
      <c r="J30" s="465"/>
      <c r="K30" s="466"/>
      <c r="L30" s="466"/>
      <c r="M30" s="466"/>
      <c r="N30" s="466"/>
      <c r="O30" s="466"/>
      <c r="P30" s="466"/>
      <c r="Q30" s="466"/>
      <c r="R30" s="466"/>
      <c r="S30" s="466"/>
      <c r="T30" s="467"/>
      <c r="U30" s="441"/>
      <c r="V30" s="466"/>
      <c r="W30" s="464"/>
      <c r="X30" s="464"/>
      <c r="Y30" s="464"/>
      <c r="Z30" s="466"/>
      <c r="AA30" s="466"/>
      <c r="AB30" s="466"/>
      <c r="AC30" s="466"/>
      <c r="AD30" s="441"/>
      <c r="AE30" s="466"/>
      <c r="AF30" s="466"/>
      <c r="AG30" s="466"/>
      <c r="AH30" s="466"/>
      <c r="AI30" s="441"/>
      <c r="AJ30" s="466"/>
      <c r="AK30" s="466"/>
      <c r="AL30" s="468"/>
      <c r="AM30" s="441"/>
      <c r="AN30" s="464"/>
      <c r="AO30" s="464"/>
      <c r="AP30" s="466"/>
      <c r="AQ30" s="441"/>
      <c r="AR30" s="464"/>
      <c r="AS30" s="464"/>
      <c r="AT30" s="464"/>
      <c r="AU30" s="464"/>
      <c r="AV30" s="441"/>
      <c r="AW30" s="466"/>
      <c r="AX30" s="470"/>
      <c r="AY30" s="190"/>
    </row>
    <row r="31" ht="45.0" customHeight="1">
      <c r="A31" s="190"/>
      <c r="B31" s="89"/>
      <c r="C31" s="482">
        <f t="shared" si="8"/>
        <v>45893</v>
      </c>
      <c r="D31" s="464" t="str">
        <f t="shared" si="7"/>
        <v>SUN</v>
      </c>
      <c r="E31" s="463"/>
      <c r="F31" s="441"/>
      <c r="G31" s="464"/>
      <c r="H31" s="464"/>
      <c r="I31" s="441"/>
      <c r="J31" s="465"/>
      <c r="K31" s="466"/>
      <c r="L31" s="466"/>
      <c r="M31" s="466"/>
      <c r="N31" s="466"/>
      <c r="O31" s="466"/>
      <c r="P31" s="466"/>
      <c r="Q31" s="466"/>
      <c r="R31" s="466"/>
      <c r="S31" s="466"/>
      <c r="T31" s="467"/>
      <c r="U31" s="441"/>
      <c r="V31" s="466"/>
      <c r="W31" s="464"/>
      <c r="X31" s="464"/>
      <c r="Y31" s="464"/>
      <c r="Z31" s="466"/>
      <c r="AA31" s="466"/>
      <c r="AB31" s="466"/>
      <c r="AC31" s="466"/>
      <c r="AD31" s="441"/>
      <c r="AE31" s="466"/>
      <c r="AF31" s="466"/>
      <c r="AG31" s="466"/>
      <c r="AH31" s="466"/>
      <c r="AI31" s="441"/>
      <c r="AJ31" s="466"/>
      <c r="AK31" s="466"/>
      <c r="AL31" s="468"/>
      <c r="AM31" s="441"/>
      <c r="AN31" s="464"/>
      <c r="AO31" s="464"/>
      <c r="AP31" s="466"/>
      <c r="AQ31" s="441"/>
      <c r="AR31" s="464"/>
      <c r="AS31" s="464"/>
      <c r="AT31" s="464"/>
      <c r="AU31" s="464"/>
      <c r="AV31" s="441"/>
      <c r="AW31" s="466"/>
      <c r="AX31" s="470"/>
      <c r="AY31" s="190"/>
    </row>
    <row r="32" ht="45.0" customHeight="1">
      <c r="A32" s="190"/>
      <c r="B32" s="89"/>
      <c r="C32" s="482">
        <f t="shared" si="8"/>
        <v>45894</v>
      </c>
      <c r="D32" s="464" t="str">
        <f t="shared" si="7"/>
        <v>MON</v>
      </c>
      <c r="E32" s="463"/>
      <c r="F32" s="441"/>
      <c r="G32" s="464"/>
      <c r="H32" s="464"/>
      <c r="I32" s="441"/>
      <c r="J32" s="465"/>
      <c r="K32" s="466"/>
      <c r="L32" s="466"/>
      <c r="M32" s="466"/>
      <c r="N32" s="466"/>
      <c r="O32" s="466"/>
      <c r="P32" s="466"/>
      <c r="Q32" s="466"/>
      <c r="R32" s="466"/>
      <c r="S32" s="466"/>
      <c r="T32" s="467"/>
      <c r="U32" s="441"/>
      <c r="V32" s="466"/>
      <c r="W32" s="464"/>
      <c r="X32" s="464"/>
      <c r="Y32" s="464"/>
      <c r="Z32" s="466"/>
      <c r="AA32" s="466"/>
      <c r="AB32" s="466"/>
      <c r="AC32" s="466"/>
      <c r="AD32" s="441"/>
      <c r="AE32" s="466"/>
      <c r="AF32" s="466"/>
      <c r="AG32" s="466"/>
      <c r="AH32" s="466"/>
      <c r="AI32" s="441"/>
      <c r="AJ32" s="466"/>
      <c r="AK32" s="466"/>
      <c r="AL32" s="468"/>
      <c r="AM32" s="441"/>
      <c r="AN32" s="464"/>
      <c r="AO32" s="464"/>
      <c r="AP32" s="466"/>
      <c r="AQ32" s="441"/>
      <c r="AR32" s="464"/>
      <c r="AS32" s="464"/>
      <c r="AT32" s="464"/>
      <c r="AU32" s="464"/>
      <c r="AV32" s="441"/>
      <c r="AW32" s="466"/>
      <c r="AX32" s="472"/>
      <c r="AY32" s="190"/>
    </row>
    <row r="33" ht="45.0" customHeight="1">
      <c r="A33" s="190"/>
      <c r="B33" s="89"/>
      <c r="C33" s="482">
        <f t="shared" si="8"/>
        <v>45895</v>
      </c>
      <c r="D33" s="464" t="str">
        <f t="shared" si="7"/>
        <v>TUE</v>
      </c>
      <c r="E33" s="463"/>
      <c r="F33" s="441"/>
      <c r="G33" s="464"/>
      <c r="H33" s="464"/>
      <c r="I33" s="441"/>
      <c r="J33" s="465"/>
      <c r="K33" s="466"/>
      <c r="L33" s="466"/>
      <c r="M33" s="466"/>
      <c r="N33" s="466"/>
      <c r="O33" s="466"/>
      <c r="P33" s="466"/>
      <c r="Q33" s="466"/>
      <c r="R33" s="466"/>
      <c r="S33" s="466"/>
      <c r="T33" s="467"/>
      <c r="U33" s="441"/>
      <c r="V33" s="466"/>
      <c r="W33" s="464"/>
      <c r="X33" s="464"/>
      <c r="Y33" s="464"/>
      <c r="Z33" s="466"/>
      <c r="AA33" s="466"/>
      <c r="AB33" s="466"/>
      <c r="AC33" s="466"/>
      <c r="AD33" s="441"/>
      <c r="AE33" s="466"/>
      <c r="AF33" s="466"/>
      <c r="AG33" s="466"/>
      <c r="AH33" s="466"/>
      <c r="AI33" s="441"/>
      <c r="AJ33" s="466"/>
      <c r="AK33" s="466"/>
      <c r="AL33" s="468"/>
      <c r="AM33" s="441"/>
      <c r="AN33" s="464"/>
      <c r="AO33" s="464"/>
      <c r="AP33" s="466"/>
      <c r="AQ33" s="441"/>
      <c r="AR33" s="464"/>
      <c r="AS33" s="464"/>
      <c r="AT33" s="464"/>
      <c r="AU33" s="464"/>
      <c r="AV33" s="441"/>
      <c r="AW33" s="466"/>
      <c r="AX33" s="472"/>
      <c r="AY33" s="190"/>
    </row>
    <row r="34" ht="45.0" customHeight="1">
      <c r="A34" s="190"/>
      <c r="B34" s="89"/>
      <c r="C34" s="482">
        <f t="shared" si="8"/>
        <v>45896</v>
      </c>
      <c r="D34" s="464" t="str">
        <f t="shared" si="7"/>
        <v>WED</v>
      </c>
      <c r="E34" s="463"/>
      <c r="F34" s="441"/>
      <c r="G34" s="464"/>
      <c r="H34" s="464"/>
      <c r="I34" s="441"/>
      <c r="J34" s="465"/>
      <c r="K34" s="466"/>
      <c r="L34" s="466"/>
      <c r="M34" s="466"/>
      <c r="N34" s="466"/>
      <c r="O34" s="466"/>
      <c r="P34" s="466"/>
      <c r="Q34" s="466"/>
      <c r="R34" s="466"/>
      <c r="S34" s="466"/>
      <c r="T34" s="467"/>
      <c r="U34" s="441"/>
      <c r="V34" s="466"/>
      <c r="W34" s="464"/>
      <c r="X34" s="464"/>
      <c r="Y34" s="464"/>
      <c r="Z34" s="466"/>
      <c r="AA34" s="466"/>
      <c r="AB34" s="466"/>
      <c r="AC34" s="466"/>
      <c r="AD34" s="441"/>
      <c r="AE34" s="466"/>
      <c r="AF34" s="466"/>
      <c r="AG34" s="466"/>
      <c r="AH34" s="466"/>
      <c r="AI34" s="441"/>
      <c r="AJ34" s="466"/>
      <c r="AK34" s="466"/>
      <c r="AL34" s="468"/>
      <c r="AM34" s="441"/>
      <c r="AN34" s="464"/>
      <c r="AO34" s="464"/>
      <c r="AP34" s="466"/>
      <c r="AQ34" s="441"/>
      <c r="AR34" s="464"/>
      <c r="AS34" s="464"/>
      <c r="AT34" s="464"/>
      <c r="AU34" s="464"/>
      <c r="AV34" s="441"/>
      <c r="AW34" s="466"/>
      <c r="AX34" s="472"/>
      <c r="AY34" s="190"/>
    </row>
    <row r="35" ht="45.0" customHeight="1">
      <c r="A35" s="190"/>
      <c r="B35" s="89"/>
      <c r="C35" s="482">
        <f t="shared" si="8"/>
        <v>45897</v>
      </c>
      <c r="D35" s="464" t="str">
        <f t="shared" si="7"/>
        <v>THU</v>
      </c>
      <c r="E35" s="463"/>
      <c r="F35" s="441"/>
      <c r="G35" s="464"/>
      <c r="H35" s="464"/>
      <c r="I35" s="441"/>
      <c r="J35" s="465"/>
      <c r="K35" s="466"/>
      <c r="L35" s="466"/>
      <c r="M35" s="466"/>
      <c r="N35" s="466"/>
      <c r="O35" s="466"/>
      <c r="P35" s="466"/>
      <c r="Q35" s="466"/>
      <c r="R35" s="466"/>
      <c r="S35" s="466"/>
      <c r="T35" s="467"/>
      <c r="U35" s="441"/>
      <c r="V35" s="466"/>
      <c r="W35" s="464"/>
      <c r="X35" s="464"/>
      <c r="Y35" s="464"/>
      <c r="Z35" s="466"/>
      <c r="AA35" s="466"/>
      <c r="AB35" s="466"/>
      <c r="AC35" s="466"/>
      <c r="AD35" s="441"/>
      <c r="AE35" s="466"/>
      <c r="AF35" s="466"/>
      <c r="AG35" s="466"/>
      <c r="AH35" s="466"/>
      <c r="AI35" s="441"/>
      <c r="AJ35" s="466"/>
      <c r="AK35" s="466"/>
      <c r="AL35" s="468"/>
      <c r="AM35" s="441"/>
      <c r="AN35" s="464"/>
      <c r="AO35" s="464"/>
      <c r="AP35" s="466"/>
      <c r="AQ35" s="441"/>
      <c r="AR35" s="464"/>
      <c r="AS35" s="464"/>
      <c r="AT35" s="464"/>
      <c r="AU35" s="464"/>
      <c r="AV35" s="441"/>
      <c r="AW35" s="466"/>
      <c r="AX35" s="470"/>
      <c r="AY35" s="190"/>
    </row>
    <row r="36" ht="45.0" customHeight="1">
      <c r="A36" s="190"/>
      <c r="B36" s="34"/>
      <c r="C36" s="473" t="s">
        <v>542</v>
      </c>
      <c r="D36" s="44"/>
      <c r="E36" s="474" t="str">
        <f>iferror(AVERAGE(E29:E35))</f>
        <v/>
      </c>
      <c r="F36" s="441"/>
      <c r="G36" s="475"/>
      <c r="H36" s="475"/>
      <c r="I36" s="441"/>
      <c r="J36" s="475" t="str">
        <f>iferror(AVERAGE(J29:J35))</f>
        <v/>
      </c>
      <c r="K36" s="476"/>
      <c r="L36" s="476" t="str">
        <f t="shared" ref="L36:N36" si="9">iferror(AVERAGE(L29:L35))</f>
        <v/>
      </c>
      <c r="M36" s="476" t="str">
        <f t="shared" si="9"/>
        <v/>
      </c>
      <c r="N36" s="476" t="str">
        <f t="shared" si="9"/>
        <v/>
      </c>
      <c r="O36" s="476">
        <f>iferror(SUM(O29:O35))</f>
        <v>0</v>
      </c>
      <c r="P36" s="476" t="str">
        <f t="shared" ref="P36:S36" si="10">iferror(AVERAGE(P29:P35))</f>
        <v/>
      </c>
      <c r="Q36" s="476" t="str">
        <f t="shared" si="10"/>
        <v/>
      </c>
      <c r="R36" s="476" t="str">
        <f t="shared" si="10"/>
        <v/>
      </c>
      <c r="S36" s="476" t="str">
        <f t="shared" si="10"/>
        <v/>
      </c>
      <c r="T36" s="477"/>
      <c r="U36" s="441"/>
      <c r="V36" s="476" t="str">
        <f>iferror(AVERAGE(V29:V35))</f>
        <v/>
      </c>
      <c r="W36" s="476"/>
      <c r="X36" s="476">
        <f>SUM(X29:X35)</f>
        <v>0</v>
      </c>
      <c r="Y36" s="476" t="str">
        <f>IFERROR(AVERAGE(Y29:Y35))</f>
        <v/>
      </c>
      <c r="Z36" s="476"/>
      <c r="AA36" s="476" t="str">
        <f t="shared" ref="AA36:AC36" si="11">iferror(AVERAGE(AA29:AA35))</f>
        <v/>
      </c>
      <c r="AB36" s="476" t="str">
        <f t="shared" si="11"/>
        <v/>
      </c>
      <c r="AC36" s="476" t="str">
        <f t="shared" si="11"/>
        <v/>
      </c>
      <c r="AD36" s="441"/>
      <c r="AE36" s="476" t="str">
        <f t="shared" ref="AE36:AF36" si="12">iferror(AVERAGE(AE29:AE35))</f>
        <v/>
      </c>
      <c r="AF36" s="476" t="str">
        <f t="shared" si="12"/>
        <v/>
      </c>
      <c r="AG36" s="476"/>
      <c r="AH36" s="476" t="str">
        <f>iferror(AVERAGE(AH29:AH35))</f>
        <v/>
      </c>
      <c r="AI36" s="441"/>
      <c r="AJ36" s="476" t="str">
        <f>iferror(average(AJ29:AJ35))</f>
        <v/>
      </c>
      <c r="AK36" s="476"/>
      <c r="AL36" s="476"/>
      <c r="AM36" s="441"/>
      <c r="AN36" s="464"/>
      <c r="AO36" s="464" t="str">
        <f>iferror(average(AO29:AO35))</f>
        <v/>
      </c>
      <c r="AP36" s="476" t="str">
        <f>iferror(AVERAGE(AP29:AP35))</f>
        <v/>
      </c>
      <c r="AQ36" s="441"/>
      <c r="AR36" s="464" t="str">
        <f t="shared" ref="AR36:AU36" si="13">iferror(average(AR29:AR35))</f>
        <v/>
      </c>
      <c r="AS36" s="464" t="str">
        <f t="shared" si="13"/>
        <v/>
      </c>
      <c r="AT36" s="464" t="str">
        <f t="shared" si="13"/>
        <v/>
      </c>
      <c r="AU36" s="464" t="str">
        <f t="shared" si="13"/>
        <v/>
      </c>
      <c r="AV36" s="441"/>
      <c r="AW36" s="476" t="str">
        <f>iferror(AVERAGE(AW29:AW35))</f>
        <v/>
      </c>
      <c r="AX36" s="472"/>
      <c r="AY36" s="190"/>
    </row>
    <row r="37" ht="15.0" customHeight="1">
      <c r="A37" s="441"/>
      <c r="B37" s="441"/>
      <c r="C37" s="441"/>
      <c r="D37" s="441"/>
      <c r="E37" s="441"/>
      <c r="F37" s="441"/>
      <c r="G37" s="441"/>
      <c r="H37" s="441"/>
      <c r="I37" s="441"/>
      <c r="J37" s="441"/>
      <c r="K37" s="441"/>
      <c r="L37" s="441"/>
      <c r="M37" s="441"/>
      <c r="N37" s="441"/>
      <c r="O37" s="441"/>
      <c r="P37" s="441"/>
      <c r="Q37" s="441"/>
      <c r="R37" s="441"/>
      <c r="S37" s="441"/>
      <c r="T37" s="441"/>
      <c r="U37" s="441"/>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1"/>
      <c r="AU37" s="441"/>
      <c r="AV37" s="441"/>
      <c r="AW37" s="441"/>
      <c r="AX37" s="441"/>
      <c r="AY37" s="441"/>
    </row>
    <row r="38" ht="22.5" customHeight="1">
      <c r="A38" s="232"/>
      <c r="B38" s="252" t="s">
        <v>488</v>
      </c>
      <c r="C38" s="68"/>
      <c r="D38" s="478">
        <f>D24+7</f>
        <v>45905</v>
      </c>
      <c r="E38" s="68"/>
      <c r="F38" s="373"/>
      <c r="G38" s="373"/>
      <c r="H38" s="373"/>
      <c r="I38" s="373"/>
      <c r="J38" s="373"/>
      <c r="K38" s="373"/>
      <c r="L38" s="373"/>
      <c r="M38" s="373"/>
      <c r="N38" s="373"/>
      <c r="O38" s="373"/>
      <c r="P38" s="373"/>
      <c r="Q38" s="373"/>
      <c r="R38" s="68"/>
      <c r="S38" s="68"/>
      <c r="T38" s="68"/>
      <c r="U38" s="68"/>
      <c r="V38" s="373"/>
      <c r="W38" s="68"/>
      <c r="X38" s="68"/>
      <c r="Y38" s="373"/>
      <c r="Z38" s="373"/>
      <c r="AA38" s="373"/>
      <c r="AB38" s="373"/>
      <c r="AC38" s="373"/>
      <c r="AD38" s="373"/>
      <c r="AE38" s="373"/>
      <c r="AF38" s="373"/>
      <c r="AG38" s="373"/>
      <c r="AH38" s="373"/>
      <c r="AI38" s="373"/>
      <c r="AJ38" s="373"/>
      <c r="AK38" s="373"/>
      <c r="AL38" s="373"/>
      <c r="AM38" s="373"/>
      <c r="AN38" s="373"/>
      <c r="AO38" s="373"/>
      <c r="AP38" s="373"/>
      <c r="AQ38" s="373"/>
      <c r="AR38" s="373"/>
      <c r="AS38" s="373"/>
      <c r="AT38" s="373"/>
      <c r="AU38" s="373"/>
      <c r="AV38" s="373"/>
      <c r="AW38" s="373"/>
      <c r="AX38" s="479"/>
      <c r="AY38" s="232"/>
    </row>
    <row r="39" ht="15.0" customHeight="1">
      <c r="A39" s="441"/>
      <c r="B39" s="441"/>
      <c r="C39" s="441"/>
      <c r="D39" s="441"/>
      <c r="E39" s="441"/>
      <c r="F39" s="441"/>
      <c r="G39" s="441"/>
      <c r="H39" s="441"/>
      <c r="I39" s="441"/>
      <c r="J39" s="441"/>
      <c r="K39" s="441"/>
      <c r="L39" s="441"/>
      <c r="M39" s="441"/>
      <c r="N39" s="441"/>
      <c r="O39" s="441"/>
      <c r="P39" s="441"/>
      <c r="Q39" s="441"/>
      <c r="R39" s="441"/>
      <c r="S39" s="439"/>
      <c r="T39" s="439"/>
      <c r="U39" s="441"/>
      <c r="V39" s="441"/>
      <c r="W39" s="441"/>
      <c r="X39" s="441"/>
      <c r="Y39" s="441"/>
      <c r="Z39" s="429"/>
      <c r="AA39" s="429"/>
      <c r="AB39" s="429"/>
      <c r="AC39" s="429"/>
      <c r="AD39" s="441"/>
      <c r="AE39" s="429"/>
      <c r="AF39" s="429"/>
      <c r="AG39" s="429"/>
      <c r="AH39" s="429"/>
      <c r="AI39" s="441"/>
      <c r="AJ39" s="429"/>
      <c r="AK39" s="429"/>
      <c r="AL39" s="429"/>
      <c r="AM39" s="441"/>
      <c r="AN39" s="429"/>
      <c r="AO39" s="429"/>
      <c r="AP39" s="429"/>
      <c r="AQ39" s="441"/>
      <c r="AR39" s="429"/>
      <c r="AS39" s="429"/>
      <c r="AT39" s="429"/>
      <c r="AU39" s="429"/>
      <c r="AV39" s="441"/>
      <c r="AW39" s="429"/>
      <c r="AX39" s="429"/>
      <c r="AY39" s="441"/>
    </row>
    <row r="40" ht="27.0" customHeight="1">
      <c r="A40" s="232"/>
      <c r="B40" s="447" t="s">
        <v>489</v>
      </c>
      <c r="C40" s="252" t="s">
        <v>490</v>
      </c>
      <c r="D40" s="44"/>
      <c r="E40" s="447" t="s">
        <v>491</v>
      </c>
      <c r="F40" s="441"/>
      <c r="G40" s="252" t="s">
        <v>492</v>
      </c>
      <c r="H40" s="44"/>
      <c r="I40" s="441"/>
      <c r="J40" s="252" t="s">
        <v>29</v>
      </c>
      <c r="K40" s="68"/>
      <c r="L40" s="68"/>
      <c r="M40" s="68"/>
      <c r="N40" s="68"/>
      <c r="O40" s="68"/>
      <c r="P40" s="68"/>
      <c r="Q40" s="68"/>
      <c r="R40" s="68"/>
      <c r="S40" s="68"/>
      <c r="T40" s="44"/>
      <c r="U40" s="441"/>
      <c r="V40" s="252" t="s">
        <v>493</v>
      </c>
      <c r="W40" s="68"/>
      <c r="X40" s="68"/>
      <c r="Y40" s="68"/>
      <c r="Z40" s="68"/>
      <c r="AA40" s="68"/>
      <c r="AB40" s="68"/>
      <c r="AC40" s="44"/>
      <c r="AD40" s="441"/>
      <c r="AE40" s="252" t="s">
        <v>494</v>
      </c>
      <c r="AF40" s="68"/>
      <c r="AG40" s="68"/>
      <c r="AH40" s="44"/>
      <c r="AI40" s="441"/>
      <c r="AJ40" s="252" t="s">
        <v>495</v>
      </c>
      <c r="AK40" s="68"/>
      <c r="AL40" s="44"/>
      <c r="AM40" s="441"/>
      <c r="AN40" s="252" t="s">
        <v>496</v>
      </c>
      <c r="AO40" s="68"/>
      <c r="AP40" s="44"/>
      <c r="AQ40" s="441"/>
      <c r="AR40" s="252" t="s">
        <v>497</v>
      </c>
      <c r="AS40" s="68"/>
      <c r="AT40" s="68"/>
      <c r="AU40" s="44"/>
      <c r="AV40" s="441"/>
      <c r="AW40" s="448" t="s">
        <v>498</v>
      </c>
      <c r="AX40" s="3"/>
      <c r="AY40" s="232"/>
    </row>
    <row r="41" ht="30.0" customHeight="1">
      <c r="A41" s="190"/>
      <c r="B41" s="480">
        <f>B27+1</f>
        <v>27</v>
      </c>
      <c r="C41" s="66" t="s">
        <v>48</v>
      </c>
      <c r="D41" s="254" t="s">
        <v>27</v>
      </c>
      <c r="E41" s="450" t="s">
        <v>499</v>
      </c>
      <c r="F41" s="441"/>
      <c r="G41" s="451" t="s">
        <v>500</v>
      </c>
      <c r="H41" s="451" t="s">
        <v>501</v>
      </c>
      <c r="I41" s="441"/>
      <c r="J41" s="452" t="s">
        <v>502</v>
      </c>
      <c r="K41" s="453" t="s">
        <v>503</v>
      </c>
      <c r="L41" s="452" t="s">
        <v>17</v>
      </c>
      <c r="M41" s="453" t="s">
        <v>18</v>
      </c>
      <c r="N41" s="453" t="s">
        <v>19</v>
      </c>
      <c r="O41" s="453" t="s">
        <v>20</v>
      </c>
      <c r="P41" s="453" t="s">
        <v>504</v>
      </c>
      <c r="Q41" s="453" t="s">
        <v>505</v>
      </c>
      <c r="R41" s="453" t="s">
        <v>506</v>
      </c>
      <c r="S41" s="454" t="s">
        <v>507</v>
      </c>
      <c r="T41" s="454" t="s">
        <v>508</v>
      </c>
      <c r="U41" s="441"/>
      <c r="V41" s="453" t="s">
        <v>485</v>
      </c>
      <c r="W41" s="452" t="s">
        <v>30</v>
      </c>
      <c r="X41" s="2"/>
      <c r="Y41" s="3"/>
      <c r="Z41" s="453" t="s">
        <v>28</v>
      </c>
      <c r="AA41" s="453" t="s">
        <v>509</v>
      </c>
      <c r="AB41" s="453" t="s">
        <v>510</v>
      </c>
      <c r="AC41" s="453" t="s">
        <v>511</v>
      </c>
      <c r="AD41" s="441"/>
      <c r="AE41" s="453" t="s">
        <v>512</v>
      </c>
      <c r="AF41" s="453" t="s">
        <v>513</v>
      </c>
      <c r="AG41" s="453" t="s">
        <v>514</v>
      </c>
      <c r="AH41" s="453" t="s">
        <v>515</v>
      </c>
      <c r="AI41" s="441"/>
      <c r="AJ41" s="453" t="s">
        <v>516</v>
      </c>
      <c r="AK41" s="453" t="s">
        <v>517</v>
      </c>
      <c r="AL41" s="453" t="s">
        <v>518</v>
      </c>
      <c r="AM41" s="441"/>
      <c r="AN41" s="453" t="s">
        <v>519</v>
      </c>
      <c r="AO41" s="452" t="s">
        <v>520</v>
      </c>
      <c r="AP41" s="453" t="s">
        <v>521</v>
      </c>
      <c r="AQ41" s="441"/>
      <c r="AR41" s="451" t="s">
        <v>522</v>
      </c>
      <c r="AS41" s="451" t="s">
        <v>522</v>
      </c>
      <c r="AT41" s="451" t="s">
        <v>523</v>
      </c>
      <c r="AU41" s="451" t="s">
        <v>524</v>
      </c>
      <c r="AV41" s="441"/>
      <c r="AW41" s="453" t="s">
        <v>525</v>
      </c>
      <c r="AX41" s="453" t="s">
        <v>526</v>
      </c>
      <c r="AY41" s="190"/>
    </row>
    <row r="42" ht="30.0" customHeight="1">
      <c r="A42" s="190"/>
      <c r="B42" s="89"/>
      <c r="C42" s="34"/>
      <c r="D42" s="6"/>
      <c r="E42" s="455" t="s">
        <v>527</v>
      </c>
      <c r="F42" s="441"/>
      <c r="G42" s="34"/>
      <c r="H42" s="34"/>
      <c r="I42" s="441"/>
      <c r="J42" s="456" t="s">
        <v>528</v>
      </c>
      <c r="K42" s="34"/>
      <c r="L42" s="456" t="s">
        <v>529</v>
      </c>
      <c r="M42" s="457" t="s">
        <v>529</v>
      </c>
      <c r="N42" s="457" t="s">
        <v>529</v>
      </c>
      <c r="O42" s="34"/>
      <c r="P42" s="457" t="s">
        <v>530</v>
      </c>
      <c r="Q42" s="458" t="s">
        <v>531</v>
      </c>
      <c r="R42" s="458" t="s">
        <v>531</v>
      </c>
      <c r="S42" s="458" t="s">
        <v>531</v>
      </c>
      <c r="T42" s="458" t="s">
        <v>532</v>
      </c>
      <c r="U42" s="441"/>
      <c r="V42" s="34"/>
      <c r="W42" s="459" t="s">
        <v>533</v>
      </c>
      <c r="X42" s="459" t="s">
        <v>534</v>
      </c>
      <c r="Y42" s="459" t="s">
        <v>535</v>
      </c>
      <c r="Z42" s="457" t="s">
        <v>536</v>
      </c>
      <c r="AA42" s="458" t="s">
        <v>531</v>
      </c>
      <c r="AB42" s="458" t="s">
        <v>531</v>
      </c>
      <c r="AC42" s="458" t="s">
        <v>531</v>
      </c>
      <c r="AD42" s="441"/>
      <c r="AE42" s="458" t="s">
        <v>531</v>
      </c>
      <c r="AF42" s="458" t="s">
        <v>531</v>
      </c>
      <c r="AG42" s="458" t="s">
        <v>531</v>
      </c>
      <c r="AH42" s="458" t="s">
        <v>531</v>
      </c>
      <c r="AI42" s="441"/>
      <c r="AJ42" s="34"/>
      <c r="AK42" s="34"/>
      <c r="AL42" s="457" t="s">
        <v>537</v>
      </c>
      <c r="AM42" s="441"/>
      <c r="AN42" s="457" t="s">
        <v>538</v>
      </c>
      <c r="AO42" s="456" t="s">
        <v>539</v>
      </c>
      <c r="AP42" s="457" t="s">
        <v>531</v>
      </c>
      <c r="AQ42" s="441"/>
      <c r="AR42" s="460" t="s">
        <v>540</v>
      </c>
      <c r="AS42" s="460" t="s">
        <v>541</v>
      </c>
      <c r="AT42" s="34"/>
      <c r="AU42" s="34"/>
      <c r="AV42" s="441"/>
      <c r="AW42" s="457" t="s">
        <v>531</v>
      </c>
      <c r="AX42" s="34"/>
      <c r="AY42" s="190"/>
    </row>
    <row r="43" ht="45.0" customHeight="1">
      <c r="A43" s="190"/>
      <c r="B43" s="89"/>
      <c r="C43" s="481">
        <f>C35+1</f>
        <v>45898</v>
      </c>
      <c r="D43" s="464" t="str">
        <f t="shared" ref="D43:D49" si="14">D29</f>
        <v>FRI</v>
      </c>
      <c r="E43" s="463"/>
      <c r="F43" s="441"/>
      <c r="G43" s="464"/>
      <c r="H43" s="464"/>
      <c r="I43" s="441"/>
      <c r="J43" s="465"/>
      <c r="K43" s="466"/>
      <c r="L43" s="466"/>
      <c r="M43" s="466"/>
      <c r="N43" s="466"/>
      <c r="O43" s="466"/>
      <c r="P43" s="466"/>
      <c r="Q43" s="466"/>
      <c r="R43" s="466"/>
      <c r="S43" s="466"/>
      <c r="T43" s="467"/>
      <c r="U43" s="441"/>
      <c r="V43" s="466"/>
      <c r="W43" s="464"/>
      <c r="X43" s="464"/>
      <c r="Y43" s="464"/>
      <c r="Z43" s="466"/>
      <c r="AA43" s="466"/>
      <c r="AB43" s="466"/>
      <c r="AC43" s="466"/>
      <c r="AD43" s="441"/>
      <c r="AE43" s="466"/>
      <c r="AF43" s="466"/>
      <c r="AG43" s="466"/>
      <c r="AH43" s="466"/>
      <c r="AI43" s="441"/>
      <c r="AJ43" s="466"/>
      <c r="AK43" s="466"/>
      <c r="AL43" s="468"/>
      <c r="AM43" s="441"/>
      <c r="AN43" s="469"/>
      <c r="AO43" s="464"/>
      <c r="AP43" s="466"/>
      <c r="AQ43" s="441"/>
      <c r="AR43" s="464"/>
      <c r="AS43" s="464"/>
      <c r="AT43" s="464"/>
      <c r="AU43" s="464"/>
      <c r="AV43" s="441"/>
      <c r="AW43" s="466"/>
      <c r="AX43" s="470"/>
      <c r="AY43" s="190"/>
    </row>
    <row r="44" ht="45.0" customHeight="1">
      <c r="A44" s="190"/>
      <c r="B44" s="89"/>
      <c r="C44" s="482">
        <f t="shared" ref="C44:C49" si="15">C43+1</f>
        <v>45899</v>
      </c>
      <c r="D44" s="464" t="str">
        <f t="shared" si="14"/>
        <v>SAT</v>
      </c>
      <c r="E44" s="463"/>
      <c r="F44" s="441"/>
      <c r="G44" s="464"/>
      <c r="H44" s="464"/>
      <c r="I44" s="441"/>
      <c r="J44" s="465"/>
      <c r="K44" s="466"/>
      <c r="L44" s="466"/>
      <c r="M44" s="466"/>
      <c r="N44" s="466"/>
      <c r="O44" s="466"/>
      <c r="P44" s="466"/>
      <c r="Q44" s="466"/>
      <c r="R44" s="466"/>
      <c r="S44" s="466"/>
      <c r="T44" s="467"/>
      <c r="U44" s="441"/>
      <c r="V44" s="466"/>
      <c r="W44" s="464"/>
      <c r="X44" s="464"/>
      <c r="Y44" s="464"/>
      <c r="Z44" s="466"/>
      <c r="AA44" s="466"/>
      <c r="AB44" s="466"/>
      <c r="AC44" s="466"/>
      <c r="AD44" s="441"/>
      <c r="AE44" s="466"/>
      <c r="AF44" s="466"/>
      <c r="AG44" s="466"/>
      <c r="AH44" s="466"/>
      <c r="AI44" s="441"/>
      <c r="AJ44" s="466"/>
      <c r="AK44" s="466"/>
      <c r="AL44" s="468"/>
      <c r="AM44" s="441"/>
      <c r="AN44" s="464"/>
      <c r="AO44" s="464"/>
      <c r="AP44" s="466"/>
      <c r="AQ44" s="441"/>
      <c r="AR44" s="464"/>
      <c r="AS44" s="464"/>
      <c r="AT44" s="464"/>
      <c r="AU44" s="464"/>
      <c r="AV44" s="441"/>
      <c r="AW44" s="466"/>
      <c r="AX44" s="470"/>
      <c r="AY44" s="190"/>
    </row>
    <row r="45" ht="45.0" customHeight="1">
      <c r="A45" s="190"/>
      <c r="B45" s="89"/>
      <c r="C45" s="482">
        <f t="shared" si="15"/>
        <v>45900</v>
      </c>
      <c r="D45" s="464" t="str">
        <f t="shared" si="14"/>
        <v>SUN</v>
      </c>
      <c r="E45" s="463"/>
      <c r="F45" s="441"/>
      <c r="G45" s="464"/>
      <c r="H45" s="464"/>
      <c r="I45" s="441"/>
      <c r="J45" s="465"/>
      <c r="K45" s="466"/>
      <c r="L45" s="466"/>
      <c r="M45" s="466"/>
      <c r="N45" s="466"/>
      <c r="O45" s="466"/>
      <c r="P45" s="466"/>
      <c r="Q45" s="466"/>
      <c r="R45" s="466"/>
      <c r="S45" s="466"/>
      <c r="T45" s="467"/>
      <c r="U45" s="441"/>
      <c r="V45" s="466"/>
      <c r="W45" s="464"/>
      <c r="X45" s="464"/>
      <c r="Y45" s="464"/>
      <c r="Z45" s="466"/>
      <c r="AA45" s="466"/>
      <c r="AB45" s="466"/>
      <c r="AC45" s="466"/>
      <c r="AD45" s="441"/>
      <c r="AE45" s="466"/>
      <c r="AF45" s="466"/>
      <c r="AG45" s="466"/>
      <c r="AH45" s="466"/>
      <c r="AI45" s="441"/>
      <c r="AJ45" s="466"/>
      <c r="AK45" s="466"/>
      <c r="AL45" s="468"/>
      <c r="AM45" s="441"/>
      <c r="AN45" s="464"/>
      <c r="AO45" s="464"/>
      <c r="AP45" s="466"/>
      <c r="AQ45" s="441"/>
      <c r="AR45" s="464"/>
      <c r="AS45" s="464"/>
      <c r="AT45" s="464"/>
      <c r="AU45" s="464"/>
      <c r="AV45" s="441"/>
      <c r="AW45" s="466"/>
      <c r="AX45" s="470"/>
      <c r="AY45" s="190"/>
    </row>
    <row r="46" ht="45.0" customHeight="1">
      <c r="A46" s="190"/>
      <c r="B46" s="89"/>
      <c r="C46" s="482">
        <f t="shared" si="15"/>
        <v>45901</v>
      </c>
      <c r="D46" s="464" t="str">
        <f t="shared" si="14"/>
        <v>MON</v>
      </c>
      <c r="E46" s="463"/>
      <c r="F46" s="441"/>
      <c r="G46" s="464"/>
      <c r="H46" s="464"/>
      <c r="I46" s="441"/>
      <c r="J46" s="465"/>
      <c r="K46" s="466"/>
      <c r="L46" s="466"/>
      <c r="M46" s="466"/>
      <c r="N46" s="466"/>
      <c r="O46" s="466"/>
      <c r="P46" s="466"/>
      <c r="Q46" s="466"/>
      <c r="R46" s="466"/>
      <c r="S46" s="466"/>
      <c r="T46" s="467"/>
      <c r="U46" s="441"/>
      <c r="V46" s="466"/>
      <c r="W46" s="464"/>
      <c r="X46" s="464"/>
      <c r="Y46" s="464"/>
      <c r="Z46" s="466"/>
      <c r="AA46" s="466"/>
      <c r="AB46" s="466"/>
      <c r="AC46" s="466"/>
      <c r="AD46" s="441"/>
      <c r="AE46" s="466"/>
      <c r="AF46" s="466"/>
      <c r="AG46" s="466"/>
      <c r="AH46" s="466"/>
      <c r="AI46" s="441"/>
      <c r="AJ46" s="466"/>
      <c r="AK46" s="466"/>
      <c r="AL46" s="468"/>
      <c r="AM46" s="441"/>
      <c r="AN46" s="464"/>
      <c r="AO46" s="464"/>
      <c r="AP46" s="466"/>
      <c r="AQ46" s="441"/>
      <c r="AR46" s="464"/>
      <c r="AS46" s="464"/>
      <c r="AT46" s="464"/>
      <c r="AU46" s="464"/>
      <c r="AV46" s="441"/>
      <c r="AW46" s="466"/>
      <c r="AX46" s="472"/>
      <c r="AY46" s="190"/>
    </row>
    <row r="47" ht="45.0" customHeight="1">
      <c r="A47" s="190"/>
      <c r="B47" s="89"/>
      <c r="C47" s="482">
        <f t="shared" si="15"/>
        <v>45902</v>
      </c>
      <c r="D47" s="464" t="str">
        <f t="shared" si="14"/>
        <v>TUE</v>
      </c>
      <c r="E47" s="463"/>
      <c r="F47" s="441"/>
      <c r="G47" s="464"/>
      <c r="H47" s="464"/>
      <c r="I47" s="441"/>
      <c r="J47" s="465"/>
      <c r="K47" s="466"/>
      <c r="L47" s="466"/>
      <c r="M47" s="466"/>
      <c r="N47" s="466"/>
      <c r="O47" s="466"/>
      <c r="P47" s="466"/>
      <c r="Q47" s="466"/>
      <c r="R47" s="466"/>
      <c r="S47" s="466"/>
      <c r="T47" s="467"/>
      <c r="U47" s="441"/>
      <c r="V47" s="466"/>
      <c r="W47" s="464"/>
      <c r="X47" s="464"/>
      <c r="Y47" s="464"/>
      <c r="Z47" s="466"/>
      <c r="AA47" s="466"/>
      <c r="AB47" s="466"/>
      <c r="AC47" s="466"/>
      <c r="AD47" s="441"/>
      <c r="AE47" s="466"/>
      <c r="AF47" s="466"/>
      <c r="AG47" s="466"/>
      <c r="AH47" s="466"/>
      <c r="AI47" s="441"/>
      <c r="AJ47" s="466"/>
      <c r="AK47" s="466"/>
      <c r="AL47" s="468"/>
      <c r="AM47" s="441"/>
      <c r="AN47" s="464"/>
      <c r="AO47" s="464"/>
      <c r="AP47" s="466"/>
      <c r="AQ47" s="441"/>
      <c r="AR47" s="464"/>
      <c r="AS47" s="464"/>
      <c r="AT47" s="464"/>
      <c r="AU47" s="464"/>
      <c r="AV47" s="441"/>
      <c r="AW47" s="466"/>
      <c r="AX47" s="472"/>
      <c r="AY47" s="190"/>
    </row>
    <row r="48" ht="45.0" customHeight="1">
      <c r="A48" s="190"/>
      <c r="B48" s="89"/>
      <c r="C48" s="482">
        <f t="shared" si="15"/>
        <v>45903</v>
      </c>
      <c r="D48" s="464" t="str">
        <f t="shared" si="14"/>
        <v>WED</v>
      </c>
      <c r="E48" s="463"/>
      <c r="F48" s="441"/>
      <c r="G48" s="464"/>
      <c r="H48" s="464"/>
      <c r="I48" s="441"/>
      <c r="J48" s="465"/>
      <c r="K48" s="466"/>
      <c r="L48" s="466"/>
      <c r="M48" s="466"/>
      <c r="N48" s="466"/>
      <c r="O48" s="466"/>
      <c r="P48" s="466"/>
      <c r="Q48" s="466"/>
      <c r="R48" s="466"/>
      <c r="S48" s="466"/>
      <c r="T48" s="467"/>
      <c r="U48" s="441"/>
      <c r="V48" s="466"/>
      <c r="W48" s="464"/>
      <c r="X48" s="464"/>
      <c r="Y48" s="464"/>
      <c r="Z48" s="466"/>
      <c r="AA48" s="466"/>
      <c r="AB48" s="466"/>
      <c r="AC48" s="466"/>
      <c r="AD48" s="441"/>
      <c r="AE48" s="466"/>
      <c r="AF48" s="466"/>
      <c r="AG48" s="466"/>
      <c r="AH48" s="466"/>
      <c r="AI48" s="441"/>
      <c r="AJ48" s="466"/>
      <c r="AK48" s="466"/>
      <c r="AL48" s="468"/>
      <c r="AM48" s="441"/>
      <c r="AN48" s="464"/>
      <c r="AO48" s="464"/>
      <c r="AP48" s="466"/>
      <c r="AQ48" s="441"/>
      <c r="AR48" s="464"/>
      <c r="AS48" s="464"/>
      <c r="AT48" s="464"/>
      <c r="AU48" s="464"/>
      <c r="AV48" s="441"/>
      <c r="AW48" s="466"/>
      <c r="AX48" s="472"/>
      <c r="AY48" s="190"/>
    </row>
    <row r="49" ht="45.0" customHeight="1">
      <c r="A49" s="190"/>
      <c r="B49" s="89"/>
      <c r="C49" s="482">
        <f t="shared" si="15"/>
        <v>45904</v>
      </c>
      <c r="D49" s="464" t="str">
        <f t="shared" si="14"/>
        <v>THU</v>
      </c>
      <c r="E49" s="463"/>
      <c r="F49" s="441"/>
      <c r="G49" s="464"/>
      <c r="H49" s="464"/>
      <c r="I49" s="441"/>
      <c r="J49" s="465"/>
      <c r="K49" s="466"/>
      <c r="L49" s="466"/>
      <c r="M49" s="466"/>
      <c r="N49" s="466"/>
      <c r="O49" s="466"/>
      <c r="P49" s="466"/>
      <c r="Q49" s="466"/>
      <c r="R49" s="466"/>
      <c r="S49" s="466"/>
      <c r="T49" s="467"/>
      <c r="U49" s="441"/>
      <c r="V49" s="466"/>
      <c r="W49" s="464"/>
      <c r="X49" s="464"/>
      <c r="Y49" s="464"/>
      <c r="Z49" s="466"/>
      <c r="AA49" s="466"/>
      <c r="AB49" s="466"/>
      <c r="AC49" s="466"/>
      <c r="AD49" s="441"/>
      <c r="AE49" s="466"/>
      <c r="AF49" s="466"/>
      <c r="AG49" s="466"/>
      <c r="AH49" s="466"/>
      <c r="AI49" s="441"/>
      <c r="AJ49" s="466"/>
      <c r="AK49" s="466"/>
      <c r="AL49" s="468"/>
      <c r="AM49" s="441"/>
      <c r="AN49" s="464"/>
      <c r="AO49" s="464"/>
      <c r="AP49" s="466"/>
      <c r="AQ49" s="441"/>
      <c r="AR49" s="464"/>
      <c r="AS49" s="464"/>
      <c r="AT49" s="464"/>
      <c r="AU49" s="464"/>
      <c r="AV49" s="441"/>
      <c r="AW49" s="466"/>
      <c r="AX49" s="470"/>
      <c r="AY49" s="190"/>
    </row>
    <row r="50" ht="45.0" customHeight="1">
      <c r="A50" s="190"/>
      <c r="B50" s="34"/>
      <c r="C50" s="473" t="s">
        <v>542</v>
      </c>
      <c r="D50" s="44"/>
      <c r="E50" s="474" t="str">
        <f>iferror(AVERAGE(E43:E49))</f>
        <v/>
      </c>
      <c r="F50" s="441"/>
      <c r="G50" s="475"/>
      <c r="H50" s="475"/>
      <c r="I50" s="441"/>
      <c r="J50" s="475" t="str">
        <f>iferror(AVERAGE(J43:J49))</f>
        <v/>
      </c>
      <c r="K50" s="476"/>
      <c r="L50" s="476" t="str">
        <f t="shared" ref="L50:N50" si="16">iferror(AVERAGE(L43:L49))</f>
        <v/>
      </c>
      <c r="M50" s="476" t="str">
        <f t="shared" si="16"/>
        <v/>
      </c>
      <c r="N50" s="476" t="str">
        <f t="shared" si="16"/>
        <v/>
      </c>
      <c r="O50" s="476">
        <f>iferror(SUM(O43:O49))</f>
        <v>0</v>
      </c>
      <c r="P50" s="476" t="str">
        <f t="shared" ref="P50:S50" si="17">iferror(AVERAGE(P43:P49))</f>
        <v/>
      </c>
      <c r="Q50" s="476" t="str">
        <f t="shared" si="17"/>
        <v/>
      </c>
      <c r="R50" s="476" t="str">
        <f t="shared" si="17"/>
        <v/>
      </c>
      <c r="S50" s="476" t="str">
        <f t="shared" si="17"/>
        <v/>
      </c>
      <c r="T50" s="477"/>
      <c r="U50" s="441"/>
      <c r="V50" s="476" t="str">
        <f>iferror(AVERAGE(V43:V49))</f>
        <v/>
      </c>
      <c r="W50" s="476"/>
      <c r="X50" s="476">
        <f>SUM(X43:X49)</f>
        <v>0</v>
      </c>
      <c r="Y50" s="476" t="str">
        <f>IFERROR(AVERAGE(Y43:Y49))</f>
        <v/>
      </c>
      <c r="Z50" s="476"/>
      <c r="AA50" s="476" t="str">
        <f t="shared" ref="AA50:AC50" si="18">iferror(AVERAGE(AA43:AA49))</f>
        <v/>
      </c>
      <c r="AB50" s="476" t="str">
        <f t="shared" si="18"/>
        <v/>
      </c>
      <c r="AC50" s="476" t="str">
        <f t="shared" si="18"/>
        <v/>
      </c>
      <c r="AD50" s="441"/>
      <c r="AE50" s="476" t="str">
        <f t="shared" ref="AE50:AF50" si="19">iferror(AVERAGE(AE43:AE49))</f>
        <v/>
      </c>
      <c r="AF50" s="476" t="str">
        <f t="shared" si="19"/>
        <v/>
      </c>
      <c r="AG50" s="476"/>
      <c r="AH50" s="476" t="str">
        <f>iferror(AVERAGE(AH43:AH49))</f>
        <v/>
      </c>
      <c r="AI50" s="441"/>
      <c r="AJ50" s="476" t="str">
        <f>iferror(average(AJ43:AJ49))</f>
        <v/>
      </c>
      <c r="AK50" s="476"/>
      <c r="AL50" s="476"/>
      <c r="AM50" s="441"/>
      <c r="AN50" s="464"/>
      <c r="AO50" s="464" t="str">
        <f>iferror(average(AO43:AO49))</f>
        <v/>
      </c>
      <c r="AP50" s="476" t="str">
        <f>iferror(AVERAGE(AP43:AP49))</f>
        <v/>
      </c>
      <c r="AQ50" s="441"/>
      <c r="AR50" s="464" t="str">
        <f t="shared" ref="AR50:AU50" si="20">iferror(average(AR43:AR49))</f>
        <v/>
      </c>
      <c r="AS50" s="464" t="str">
        <f t="shared" si="20"/>
        <v/>
      </c>
      <c r="AT50" s="464" t="str">
        <f t="shared" si="20"/>
        <v/>
      </c>
      <c r="AU50" s="464" t="str">
        <f t="shared" si="20"/>
        <v/>
      </c>
      <c r="AV50" s="441"/>
      <c r="AW50" s="476" t="str">
        <f>iferror(AVERAGE(AW43:AW49))</f>
        <v/>
      </c>
      <c r="AX50" s="472"/>
      <c r="AY50" s="190"/>
    </row>
    <row r="51" ht="15.0" customHeight="1">
      <c r="A51" s="441"/>
      <c r="B51" s="441"/>
      <c r="C51" s="441"/>
      <c r="D51" s="441"/>
      <c r="E51" s="441"/>
      <c r="F51" s="441"/>
      <c r="G51" s="441"/>
      <c r="H51" s="441"/>
      <c r="I51" s="441"/>
      <c r="J51" s="441"/>
      <c r="K51" s="441"/>
      <c r="L51" s="441"/>
      <c r="M51" s="441"/>
      <c r="N51" s="441"/>
      <c r="O51" s="441"/>
      <c r="P51" s="441"/>
      <c r="Q51" s="441"/>
      <c r="R51" s="441"/>
      <c r="S51" s="441"/>
      <c r="T51" s="441"/>
      <c r="U51" s="441"/>
      <c r="V51" s="441"/>
      <c r="W51" s="441"/>
      <c r="X51" s="441"/>
      <c r="Y51" s="441"/>
      <c r="Z51" s="441"/>
      <c r="AA51" s="441"/>
      <c r="AB51" s="441"/>
      <c r="AC51" s="441"/>
      <c r="AD51" s="441"/>
      <c r="AE51" s="441"/>
      <c r="AF51" s="441"/>
      <c r="AG51" s="441"/>
      <c r="AH51" s="441"/>
      <c r="AI51" s="441"/>
      <c r="AJ51" s="441"/>
      <c r="AK51" s="441"/>
      <c r="AL51" s="441"/>
      <c r="AM51" s="441"/>
      <c r="AN51" s="441"/>
      <c r="AO51" s="441"/>
      <c r="AP51" s="441"/>
      <c r="AQ51" s="441"/>
      <c r="AR51" s="441"/>
      <c r="AS51" s="441"/>
      <c r="AT51" s="441"/>
      <c r="AU51" s="441"/>
      <c r="AV51" s="441"/>
      <c r="AW51" s="441"/>
      <c r="AX51" s="441"/>
      <c r="AY51" s="441"/>
    </row>
    <row r="52" ht="22.5" customHeight="1">
      <c r="A52" s="232"/>
      <c r="B52" s="252" t="s">
        <v>488</v>
      </c>
      <c r="C52" s="68"/>
      <c r="D52" s="478">
        <f>D38+7</f>
        <v>45912</v>
      </c>
      <c r="E52" s="68"/>
      <c r="F52" s="373"/>
      <c r="G52" s="373"/>
      <c r="H52" s="373"/>
      <c r="I52" s="373"/>
      <c r="J52" s="373"/>
      <c r="K52" s="373"/>
      <c r="L52" s="373"/>
      <c r="M52" s="373"/>
      <c r="N52" s="373"/>
      <c r="O52" s="373"/>
      <c r="P52" s="373"/>
      <c r="Q52" s="373"/>
      <c r="R52" s="68"/>
      <c r="S52" s="68"/>
      <c r="T52" s="68"/>
      <c r="U52" s="68"/>
      <c r="V52" s="373"/>
      <c r="W52" s="68"/>
      <c r="X52" s="68"/>
      <c r="Y52" s="373"/>
      <c r="Z52" s="373"/>
      <c r="AA52" s="373"/>
      <c r="AB52" s="373"/>
      <c r="AC52" s="373"/>
      <c r="AD52" s="373"/>
      <c r="AE52" s="373"/>
      <c r="AF52" s="373"/>
      <c r="AG52" s="373"/>
      <c r="AH52" s="373"/>
      <c r="AI52" s="373"/>
      <c r="AJ52" s="373"/>
      <c r="AK52" s="373"/>
      <c r="AL52" s="373"/>
      <c r="AM52" s="373"/>
      <c r="AN52" s="373"/>
      <c r="AO52" s="373"/>
      <c r="AP52" s="373"/>
      <c r="AQ52" s="373"/>
      <c r="AR52" s="373"/>
      <c r="AS52" s="373"/>
      <c r="AT52" s="373"/>
      <c r="AU52" s="373"/>
      <c r="AV52" s="373"/>
      <c r="AW52" s="373"/>
      <c r="AX52" s="479"/>
      <c r="AY52" s="232"/>
    </row>
    <row r="53" ht="15.0" customHeight="1">
      <c r="A53" s="441"/>
      <c r="B53" s="441"/>
      <c r="C53" s="441"/>
      <c r="D53" s="441"/>
      <c r="E53" s="441"/>
      <c r="F53" s="441"/>
      <c r="G53" s="441"/>
      <c r="H53" s="441"/>
      <c r="I53" s="441"/>
      <c r="J53" s="441"/>
      <c r="K53" s="441"/>
      <c r="L53" s="441"/>
      <c r="M53" s="441"/>
      <c r="N53" s="441"/>
      <c r="O53" s="441"/>
      <c r="P53" s="441"/>
      <c r="Q53" s="441"/>
      <c r="R53" s="441"/>
      <c r="S53" s="439"/>
      <c r="T53" s="439"/>
      <c r="U53" s="441"/>
      <c r="V53" s="441"/>
      <c r="W53" s="441"/>
      <c r="X53" s="441"/>
      <c r="Y53" s="441"/>
      <c r="Z53" s="429"/>
      <c r="AA53" s="429"/>
      <c r="AB53" s="429"/>
      <c r="AC53" s="429"/>
      <c r="AD53" s="441"/>
      <c r="AE53" s="429"/>
      <c r="AF53" s="429"/>
      <c r="AG53" s="429"/>
      <c r="AH53" s="429"/>
      <c r="AI53" s="441"/>
      <c r="AJ53" s="429"/>
      <c r="AK53" s="429"/>
      <c r="AL53" s="429"/>
      <c r="AM53" s="441"/>
      <c r="AN53" s="429"/>
      <c r="AO53" s="429"/>
      <c r="AP53" s="429"/>
      <c r="AQ53" s="441"/>
      <c r="AR53" s="429"/>
      <c r="AS53" s="429"/>
      <c r="AT53" s="429"/>
      <c r="AU53" s="429"/>
      <c r="AV53" s="441"/>
      <c r="AW53" s="429"/>
      <c r="AX53" s="429"/>
      <c r="AY53" s="441"/>
    </row>
    <row r="54" ht="27.0" customHeight="1">
      <c r="A54" s="232"/>
      <c r="B54" s="447" t="s">
        <v>489</v>
      </c>
      <c r="C54" s="252" t="s">
        <v>490</v>
      </c>
      <c r="D54" s="44"/>
      <c r="E54" s="447" t="s">
        <v>491</v>
      </c>
      <c r="F54" s="441"/>
      <c r="G54" s="252" t="s">
        <v>492</v>
      </c>
      <c r="H54" s="44"/>
      <c r="I54" s="441"/>
      <c r="J54" s="252" t="s">
        <v>29</v>
      </c>
      <c r="K54" s="68"/>
      <c r="L54" s="68"/>
      <c r="M54" s="68"/>
      <c r="N54" s="68"/>
      <c r="O54" s="68"/>
      <c r="P54" s="68"/>
      <c r="Q54" s="68"/>
      <c r="R54" s="68"/>
      <c r="S54" s="68"/>
      <c r="T54" s="44"/>
      <c r="U54" s="441"/>
      <c r="V54" s="252" t="s">
        <v>493</v>
      </c>
      <c r="W54" s="68"/>
      <c r="X54" s="68"/>
      <c r="Y54" s="68"/>
      <c r="Z54" s="68"/>
      <c r="AA54" s="68"/>
      <c r="AB54" s="68"/>
      <c r="AC54" s="44"/>
      <c r="AD54" s="441"/>
      <c r="AE54" s="252" t="s">
        <v>494</v>
      </c>
      <c r="AF54" s="68"/>
      <c r="AG54" s="68"/>
      <c r="AH54" s="44"/>
      <c r="AI54" s="441"/>
      <c r="AJ54" s="252" t="s">
        <v>495</v>
      </c>
      <c r="AK54" s="68"/>
      <c r="AL54" s="44"/>
      <c r="AM54" s="441"/>
      <c r="AN54" s="252" t="s">
        <v>496</v>
      </c>
      <c r="AO54" s="68"/>
      <c r="AP54" s="44"/>
      <c r="AQ54" s="441"/>
      <c r="AR54" s="252" t="s">
        <v>497</v>
      </c>
      <c r="AS54" s="68"/>
      <c r="AT54" s="68"/>
      <c r="AU54" s="44"/>
      <c r="AV54" s="441"/>
      <c r="AW54" s="448" t="s">
        <v>498</v>
      </c>
      <c r="AX54" s="3"/>
      <c r="AY54" s="232"/>
    </row>
    <row r="55" ht="30.0" customHeight="1">
      <c r="A55" s="190"/>
      <c r="B55" s="480">
        <f>B41+1</f>
        <v>28</v>
      </c>
      <c r="C55" s="66" t="s">
        <v>48</v>
      </c>
      <c r="D55" s="254" t="s">
        <v>27</v>
      </c>
      <c r="E55" s="450" t="s">
        <v>499</v>
      </c>
      <c r="F55" s="441"/>
      <c r="G55" s="451" t="s">
        <v>500</v>
      </c>
      <c r="H55" s="451" t="s">
        <v>501</v>
      </c>
      <c r="I55" s="441"/>
      <c r="J55" s="452" t="s">
        <v>502</v>
      </c>
      <c r="K55" s="453" t="s">
        <v>503</v>
      </c>
      <c r="L55" s="452" t="s">
        <v>17</v>
      </c>
      <c r="M55" s="453" t="s">
        <v>18</v>
      </c>
      <c r="N55" s="453" t="s">
        <v>19</v>
      </c>
      <c r="O55" s="453" t="s">
        <v>20</v>
      </c>
      <c r="P55" s="453" t="s">
        <v>504</v>
      </c>
      <c r="Q55" s="453" t="s">
        <v>505</v>
      </c>
      <c r="R55" s="453" t="s">
        <v>506</v>
      </c>
      <c r="S55" s="454" t="s">
        <v>507</v>
      </c>
      <c r="T55" s="454" t="s">
        <v>508</v>
      </c>
      <c r="U55" s="441"/>
      <c r="V55" s="453" t="s">
        <v>485</v>
      </c>
      <c r="W55" s="452" t="s">
        <v>30</v>
      </c>
      <c r="X55" s="2"/>
      <c r="Y55" s="3"/>
      <c r="Z55" s="453" t="s">
        <v>28</v>
      </c>
      <c r="AA55" s="453" t="s">
        <v>509</v>
      </c>
      <c r="AB55" s="453" t="s">
        <v>510</v>
      </c>
      <c r="AC55" s="453" t="s">
        <v>511</v>
      </c>
      <c r="AD55" s="441"/>
      <c r="AE55" s="453" t="s">
        <v>512</v>
      </c>
      <c r="AF55" s="453" t="s">
        <v>513</v>
      </c>
      <c r="AG55" s="453" t="s">
        <v>514</v>
      </c>
      <c r="AH55" s="453" t="s">
        <v>515</v>
      </c>
      <c r="AI55" s="441"/>
      <c r="AJ55" s="453" t="s">
        <v>516</v>
      </c>
      <c r="AK55" s="453" t="s">
        <v>517</v>
      </c>
      <c r="AL55" s="453" t="s">
        <v>518</v>
      </c>
      <c r="AM55" s="441"/>
      <c r="AN55" s="453" t="s">
        <v>519</v>
      </c>
      <c r="AO55" s="452" t="s">
        <v>520</v>
      </c>
      <c r="AP55" s="453" t="s">
        <v>521</v>
      </c>
      <c r="AQ55" s="441"/>
      <c r="AR55" s="451" t="s">
        <v>522</v>
      </c>
      <c r="AS55" s="451" t="s">
        <v>522</v>
      </c>
      <c r="AT55" s="451" t="s">
        <v>523</v>
      </c>
      <c r="AU55" s="451" t="s">
        <v>524</v>
      </c>
      <c r="AV55" s="441"/>
      <c r="AW55" s="453" t="s">
        <v>525</v>
      </c>
      <c r="AX55" s="453" t="s">
        <v>526</v>
      </c>
      <c r="AY55" s="190"/>
    </row>
    <row r="56" ht="30.0" customHeight="1">
      <c r="A56" s="190"/>
      <c r="B56" s="89"/>
      <c r="C56" s="34"/>
      <c r="D56" s="6"/>
      <c r="E56" s="455" t="s">
        <v>527</v>
      </c>
      <c r="F56" s="441"/>
      <c r="G56" s="34"/>
      <c r="H56" s="34"/>
      <c r="I56" s="441"/>
      <c r="J56" s="456" t="s">
        <v>528</v>
      </c>
      <c r="K56" s="34"/>
      <c r="L56" s="456" t="s">
        <v>529</v>
      </c>
      <c r="M56" s="457" t="s">
        <v>529</v>
      </c>
      <c r="N56" s="457" t="s">
        <v>529</v>
      </c>
      <c r="O56" s="34"/>
      <c r="P56" s="457" t="s">
        <v>530</v>
      </c>
      <c r="Q56" s="458" t="s">
        <v>531</v>
      </c>
      <c r="R56" s="458" t="s">
        <v>531</v>
      </c>
      <c r="S56" s="458" t="s">
        <v>531</v>
      </c>
      <c r="T56" s="458" t="s">
        <v>532</v>
      </c>
      <c r="U56" s="441"/>
      <c r="V56" s="34"/>
      <c r="W56" s="459" t="s">
        <v>533</v>
      </c>
      <c r="X56" s="459" t="s">
        <v>534</v>
      </c>
      <c r="Y56" s="459" t="s">
        <v>535</v>
      </c>
      <c r="Z56" s="457" t="s">
        <v>536</v>
      </c>
      <c r="AA56" s="458" t="s">
        <v>531</v>
      </c>
      <c r="AB56" s="458" t="s">
        <v>531</v>
      </c>
      <c r="AC56" s="458" t="s">
        <v>531</v>
      </c>
      <c r="AD56" s="441"/>
      <c r="AE56" s="458" t="s">
        <v>531</v>
      </c>
      <c r="AF56" s="458" t="s">
        <v>531</v>
      </c>
      <c r="AG56" s="458" t="s">
        <v>531</v>
      </c>
      <c r="AH56" s="458" t="s">
        <v>531</v>
      </c>
      <c r="AI56" s="441"/>
      <c r="AJ56" s="34"/>
      <c r="AK56" s="34"/>
      <c r="AL56" s="457" t="s">
        <v>537</v>
      </c>
      <c r="AM56" s="441"/>
      <c r="AN56" s="457" t="s">
        <v>538</v>
      </c>
      <c r="AO56" s="456" t="s">
        <v>539</v>
      </c>
      <c r="AP56" s="457" t="s">
        <v>531</v>
      </c>
      <c r="AQ56" s="441"/>
      <c r="AR56" s="460" t="s">
        <v>540</v>
      </c>
      <c r="AS56" s="460" t="s">
        <v>541</v>
      </c>
      <c r="AT56" s="34"/>
      <c r="AU56" s="34"/>
      <c r="AV56" s="441"/>
      <c r="AW56" s="457" t="s">
        <v>531</v>
      </c>
      <c r="AX56" s="34"/>
      <c r="AY56" s="190"/>
    </row>
    <row r="57" ht="45.0" customHeight="1">
      <c r="A57" s="190"/>
      <c r="B57" s="89"/>
      <c r="C57" s="481">
        <f>C49+1</f>
        <v>45905</v>
      </c>
      <c r="D57" s="464" t="str">
        <f t="shared" ref="D57:D63" si="21">D43</f>
        <v>FRI</v>
      </c>
      <c r="E57" s="463"/>
      <c r="F57" s="441"/>
      <c r="G57" s="464"/>
      <c r="H57" s="464"/>
      <c r="I57" s="441"/>
      <c r="J57" s="465"/>
      <c r="K57" s="466"/>
      <c r="L57" s="466"/>
      <c r="M57" s="466"/>
      <c r="N57" s="466"/>
      <c r="O57" s="466"/>
      <c r="P57" s="466"/>
      <c r="Q57" s="466"/>
      <c r="R57" s="466"/>
      <c r="S57" s="466"/>
      <c r="T57" s="467"/>
      <c r="U57" s="441"/>
      <c r="V57" s="466"/>
      <c r="W57" s="464"/>
      <c r="X57" s="464"/>
      <c r="Y57" s="464"/>
      <c r="Z57" s="466"/>
      <c r="AA57" s="466"/>
      <c r="AB57" s="466"/>
      <c r="AC57" s="466"/>
      <c r="AD57" s="441"/>
      <c r="AE57" s="466"/>
      <c r="AF57" s="466"/>
      <c r="AG57" s="466"/>
      <c r="AH57" s="466"/>
      <c r="AI57" s="441"/>
      <c r="AJ57" s="466"/>
      <c r="AK57" s="466"/>
      <c r="AL57" s="468"/>
      <c r="AM57" s="441"/>
      <c r="AN57" s="469"/>
      <c r="AO57" s="464"/>
      <c r="AP57" s="466"/>
      <c r="AQ57" s="441"/>
      <c r="AR57" s="464"/>
      <c r="AS57" s="464"/>
      <c r="AT57" s="464"/>
      <c r="AU57" s="464"/>
      <c r="AV57" s="441"/>
      <c r="AW57" s="466"/>
      <c r="AX57" s="470"/>
      <c r="AY57" s="190"/>
    </row>
    <row r="58" ht="45.0" customHeight="1">
      <c r="A58" s="190"/>
      <c r="B58" s="89"/>
      <c r="C58" s="482">
        <f t="shared" ref="C58:C63" si="22">C57+1</f>
        <v>45906</v>
      </c>
      <c r="D58" s="464" t="str">
        <f t="shared" si="21"/>
        <v>SAT</v>
      </c>
      <c r="E58" s="463"/>
      <c r="F58" s="441"/>
      <c r="G58" s="464"/>
      <c r="H58" s="464"/>
      <c r="I58" s="441"/>
      <c r="J58" s="465"/>
      <c r="K58" s="466"/>
      <c r="L58" s="466"/>
      <c r="M58" s="466"/>
      <c r="N58" s="466"/>
      <c r="O58" s="466"/>
      <c r="P58" s="466"/>
      <c r="Q58" s="466"/>
      <c r="R58" s="466"/>
      <c r="S58" s="466"/>
      <c r="T58" s="467"/>
      <c r="U58" s="441"/>
      <c r="V58" s="466"/>
      <c r="W58" s="464"/>
      <c r="X58" s="464"/>
      <c r="Y58" s="464"/>
      <c r="Z58" s="466"/>
      <c r="AA58" s="466"/>
      <c r="AB58" s="466"/>
      <c r="AC58" s="466"/>
      <c r="AD58" s="441"/>
      <c r="AE58" s="466"/>
      <c r="AF58" s="466"/>
      <c r="AG58" s="466"/>
      <c r="AH58" s="466"/>
      <c r="AI58" s="441"/>
      <c r="AJ58" s="466"/>
      <c r="AK58" s="466"/>
      <c r="AL58" s="468"/>
      <c r="AM58" s="441"/>
      <c r="AN58" s="464"/>
      <c r="AO58" s="464"/>
      <c r="AP58" s="466"/>
      <c r="AQ58" s="441"/>
      <c r="AR58" s="464"/>
      <c r="AS58" s="464"/>
      <c r="AT58" s="464"/>
      <c r="AU58" s="464"/>
      <c r="AV58" s="441"/>
      <c r="AW58" s="466"/>
      <c r="AX58" s="470"/>
      <c r="AY58" s="190"/>
    </row>
    <row r="59" ht="45.0" customHeight="1">
      <c r="A59" s="190"/>
      <c r="B59" s="89"/>
      <c r="C59" s="482">
        <f t="shared" si="22"/>
        <v>45907</v>
      </c>
      <c r="D59" s="464" t="str">
        <f t="shared" si="21"/>
        <v>SUN</v>
      </c>
      <c r="E59" s="463"/>
      <c r="F59" s="441"/>
      <c r="G59" s="464"/>
      <c r="H59" s="464"/>
      <c r="I59" s="441"/>
      <c r="J59" s="465"/>
      <c r="K59" s="466"/>
      <c r="L59" s="466"/>
      <c r="M59" s="466"/>
      <c r="N59" s="466"/>
      <c r="O59" s="466"/>
      <c r="P59" s="466"/>
      <c r="Q59" s="466"/>
      <c r="R59" s="466"/>
      <c r="S59" s="466"/>
      <c r="T59" s="467"/>
      <c r="U59" s="441"/>
      <c r="V59" s="466"/>
      <c r="W59" s="464"/>
      <c r="X59" s="464"/>
      <c r="Y59" s="464"/>
      <c r="Z59" s="466"/>
      <c r="AA59" s="466"/>
      <c r="AB59" s="466"/>
      <c r="AC59" s="466"/>
      <c r="AD59" s="441"/>
      <c r="AE59" s="466"/>
      <c r="AF59" s="466"/>
      <c r="AG59" s="466"/>
      <c r="AH59" s="466"/>
      <c r="AI59" s="441"/>
      <c r="AJ59" s="466"/>
      <c r="AK59" s="466"/>
      <c r="AL59" s="468"/>
      <c r="AM59" s="441"/>
      <c r="AN59" s="464"/>
      <c r="AO59" s="464"/>
      <c r="AP59" s="466"/>
      <c r="AQ59" s="441"/>
      <c r="AR59" s="464"/>
      <c r="AS59" s="464"/>
      <c r="AT59" s="464"/>
      <c r="AU59" s="464"/>
      <c r="AV59" s="441"/>
      <c r="AW59" s="466"/>
      <c r="AX59" s="470"/>
      <c r="AY59" s="190"/>
    </row>
    <row r="60" ht="45.0" customHeight="1">
      <c r="A60" s="190"/>
      <c r="B60" s="89"/>
      <c r="C60" s="482">
        <f t="shared" si="22"/>
        <v>45908</v>
      </c>
      <c r="D60" s="464" t="str">
        <f t="shared" si="21"/>
        <v>MON</v>
      </c>
      <c r="E60" s="463"/>
      <c r="F60" s="441"/>
      <c r="G60" s="464"/>
      <c r="H60" s="464"/>
      <c r="I60" s="441"/>
      <c r="J60" s="465"/>
      <c r="K60" s="466"/>
      <c r="L60" s="466"/>
      <c r="M60" s="466"/>
      <c r="N60" s="466"/>
      <c r="O60" s="466"/>
      <c r="P60" s="466"/>
      <c r="Q60" s="466"/>
      <c r="R60" s="466"/>
      <c r="S60" s="466"/>
      <c r="T60" s="467"/>
      <c r="U60" s="441"/>
      <c r="V60" s="466"/>
      <c r="W60" s="464"/>
      <c r="X60" s="464"/>
      <c r="Y60" s="464"/>
      <c r="Z60" s="466"/>
      <c r="AA60" s="466"/>
      <c r="AB60" s="466"/>
      <c r="AC60" s="466"/>
      <c r="AD60" s="441"/>
      <c r="AE60" s="466"/>
      <c r="AF60" s="466"/>
      <c r="AG60" s="466"/>
      <c r="AH60" s="466"/>
      <c r="AI60" s="441"/>
      <c r="AJ60" s="466"/>
      <c r="AK60" s="466"/>
      <c r="AL60" s="468"/>
      <c r="AM60" s="441"/>
      <c r="AN60" s="464"/>
      <c r="AO60" s="464"/>
      <c r="AP60" s="466"/>
      <c r="AQ60" s="441"/>
      <c r="AR60" s="464"/>
      <c r="AS60" s="464"/>
      <c r="AT60" s="464"/>
      <c r="AU60" s="464"/>
      <c r="AV60" s="441"/>
      <c r="AW60" s="466"/>
      <c r="AX60" s="472"/>
      <c r="AY60" s="190"/>
    </row>
    <row r="61" ht="45.0" customHeight="1">
      <c r="A61" s="190"/>
      <c r="B61" s="89"/>
      <c r="C61" s="482">
        <f t="shared" si="22"/>
        <v>45909</v>
      </c>
      <c r="D61" s="464" t="str">
        <f t="shared" si="21"/>
        <v>TUE</v>
      </c>
      <c r="E61" s="463"/>
      <c r="F61" s="441"/>
      <c r="G61" s="464"/>
      <c r="H61" s="464"/>
      <c r="I61" s="441"/>
      <c r="J61" s="465"/>
      <c r="K61" s="466"/>
      <c r="L61" s="466"/>
      <c r="M61" s="466"/>
      <c r="N61" s="466"/>
      <c r="O61" s="466"/>
      <c r="P61" s="466"/>
      <c r="Q61" s="466"/>
      <c r="R61" s="466"/>
      <c r="S61" s="466"/>
      <c r="T61" s="467"/>
      <c r="U61" s="441"/>
      <c r="V61" s="466"/>
      <c r="W61" s="464"/>
      <c r="X61" s="464"/>
      <c r="Y61" s="464"/>
      <c r="Z61" s="466"/>
      <c r="AA61" s="466"/>
      <c r="AB61" s="466"/>
      <c r="AC61" s="466"/>
      <c r="AD61" s="441"/>
      <c r="AE61" s="466"/>
      <c r="AF61" s="466"/>
      <c r="AG61" s="466"/>
      <c r="AH61" s="466"/>
      <c r="AI61" s="441"/>
      <c r="AJ61" s="466"/>
      <c r="AK61" s="466"/>
      <c r="AL61" s="468"/>
      <c r="AM61" s="441"/>
      <c r="AN61" s="464"/>
      <c r="AO61" s="464"/>
      <c r="AP61" s="466"/>
      <c r="AQ61" s="441"/>
      <c r="AR61" s="464"/>
      <c r="AS61" s="464"/>
      <c r="AT61" s="464"/>
      <c r="AU61" s="464"/>
      <c r="AV61" s="441"/>
      <c r="AW61" s="466"/>
      <c r="AX61" s="472"/>
      <c r="AY61" s="190"/>
    </row>
    <row r="62" ht="45.0" customHeight="1">
      <c r="A62" s="190"/>
      <c r="B62" s="89"/>
      <c r="C62" s="482">
        <f t="shared" si="22"/>
        <v>45910</v>
      </c>
      <c r="D62" s="464" t="str">
        <f t="shared" si="21"/>
        <v>WED</v>
      </c>
      <c r="E62" s="463"/>
      <c r="F62" s="441"/>
      <c r="G62" s="464"/>
      <c r="H62" s="464"/>
      <c r="I62" s="441"/>
      <c r="J62" s="465"/>
      <c r="K62" s="466"/>
      <c r="L62" s="466"/>
      <c r="M62" s="466"/>
      <c r="N62" s="466"/>
      <c r="O62" s="466"/>
      <c r="P62" s="466"/>
      <c r="Q62" s="466"/>
      <c r="R62" s="466"/>
      <c r="S62" s="466"/>
      <c r="T62" s="467"/>
      <c r="U62" s="441"/>
      <c r="V62" s="466"/>
      <c r="W62" s="464"/>
      <c r="X62" s="464"/>
      <c r="Y62" s="464"/>
      <c r="Z62" s="466"/>
      <c r="AA62" s="466"/>
      <c r="AB62" s="466"/>
      <c r="AC62" s="466"/>
      <c r="AD62" s="441"/>
      <c r="AE62" s="466"/>
      <c r="AF62" s="466"/>
      <c r="AG62" s="466"/>
      <c r="AH62" s="466"/>
      <c r="AI62" s="441"/>
      <c r="AJ62" s="466"/>
      <c r="AK62" s="466"/>
      <c r="AL62" s="468"/>
      <c r="AM62" s="441"/>
      <c r="AN62" s="464"/>
      <c r="AO62" s="464"/>
      <c r="AP62" s="466"/>
      <c r="AQ62" s="441"/>
      <c r="AR62" s="464"/>
      <c r="AS62" s="464"/>
      <c r="AT62" s="464"/>
      <c r="AU62" s="464"/>
      <c r="AV62" s="441"/>
      <c r="AW62" s="466"/>
      <c r="AX62" s="472"/>
      <c r="AY62" s="190"/>
    </row>
    <row r="63" ht="45.0" customHeight="1">
      <c r="A63" s="190"/>
      <c r="B63" s="89"/>
      <c r="C63" s="482">
        <f t="shared" si="22"/>
        <v>45911</v>
      </c>
      <c r="D63" s="464" t="str">
        <f t="shared" si="21"/>
        <v>THU</v>
      </c>
      <c r="E63" s="463"/>
      <c r="F63" s="441"/>
      <c r="G63" s="464"/>
      <c r="H63" s="464"/>
      <c r="I63" s="441"/>
      <c r="J63" s="465"/>
      <c r="K63" s="466"/>
      <c r="L63" s="466"/>
      <c r="M63" s="466"/>
      <c r="N63" s="466"/>
      <c r="O63" s="466"/>
      <c r="P63" s="466"/>
      <c r="Q63" s="466"/>
      <c r="R63" s="466"/>
      <c r="S63" s="466"/>
      <c r="T63" s="467"/>
      <c r="U63" s="441"/>
      <c r="V63" s="466"/>
      <c r="W63" s="464"/>
      <c r="X63" s="464"/>
      <c r="Y63" s="464"/>
      <c r="Z63" s="466"/>
      <c r="AA63" s="466"/>
      <c r="AB63" s="466"/>
      <c r="AC63" s="466"/>
      <c r="AD63" s="441"/>
      <c r="AE63" s="466"/>
      <c r="AF63" s="466"/>
      <c r="AG63" s="466"/>
      <c r="AH63" s="466"/>
      <c r="AI63" s="441"/>
      <c r="AJ63" s="466"/>
      <c r="AK63" s="466"/>
      <c r="AL63" s="468"/>
      <c r="AM63" s="441"/>
      <c r="AN63" s="464"/>
      <c r="AO63" s="464"/>
      <c r="AP63" s="466"/>
      <c r="AQ63" s="441"/>
      <c r="AR63" s="464"/>
      <c r="AS63" s="464"/>
      <c r="AT63" s="464"/>
      <c r="AU63" s="464"/>
      <c r="AV63" s="441"/>
      <c r="AW63" s="466"/>
      <c r="AX63" s="470"/>
      <c r="AY63" s="190"/>
    </row>
    <row r="64" ht="45.0" customHeight="1">
      <c r="A64" s="190"/>
      <c r="B64" s="34"/>
      <c r="C64" s="473" t="s">
        <v>542</v>
      </c>
      <c r="D64" s="44"/>
      <c r="E64" s="474" t="str">
        <f>iferror(AVERAGE(E57:E63))</f>
        <v/>
      </c>
      <c r="F64" s="441"/>
      <c r="G64" s="475"/>
      <c r="H64" s="475"/>
      <c r="I64" s="441"/>
      <c r="J64" s="475" t="str">
        <f>iferror(AVERAGE(J57:J63))</f>
        <v/>
      </c>
      <c r="K64" s="476"/>
      <c r="L64" s="476" t="str">
        <f t="shared" ref="L64:N64" si="23">iferror(AVERAGE(L57:L63))</f>
        <v/>
      </c>
      <c r="M64" s="476" t="str">
        <f t="shared" si="23"/>
        <v/>
      </c>
      <c r="N64" s="476" t="str">
        <f t="shared" si="23"/>
        <v/>
      </c>
      <c r="O64" s="476">
        <f>iferror(SUM(O57:O63))</f>
        <v>0</v>
      </c>
      <c r="P64" s="476" t="str">
        <f t="shared" ref="P64:S64" si="24">iferror(AVERAGE(P57:P63))</f>
        <v/>
      </c>
      <c r="Q64" s="476" t="str">
        <f t="shared" si="24"/>
        <v/>
      </c>
      <c r="R64" s="476" t="str">
        <f t="shared" si="24"/>
        <v/>
      </c>
      <c r="S64" s="476" t="str">
        <f t="shared" si="24"/>
        <v/>
      </c>
      <c r="T64" s="477"/>
      <c r="U64" s="441"/>
      <c r="V64" s="476" t="str">
        <f>iferror(AVERAGE(V57:V63))</f>
        <v/>
      </c>
      <c r="W64" s="476"/>
      <c r="X64" s="476">
        <f>SUM(X57:X63)</f>
        <v>0</v>
      </c>
      <c r="Y64" s="476" t="str">
        <f>IFERROR(AVERAGE(Y57:Y63))</f>
        <v/>
      </c>
      <c r="Z64" s="476"/>
      <c r="AA64" s="476" t="str">
        <f t="shared" ref="AA64:AC64" si="25">iferror(AVERAGE(AA57:AA63))</f>
        <v/>
      </c>
      <c r="AB64" s="476" t="str">
        <f t="shared" si="25"/>
        <v/>
      </c>
      <c r="AC64" s="476" t="str">
        <f t="shared" si="25"/>
        <v/>
      </c>
      <c r="AD64" s="441"/>
      <c r="AE64" s="476" t="str">
        <f t="shared" ref="AE64:AF64" si="26">iferror(AVERAGE(AE57:AE63))</f>
        <v/>
      </c>
      <c r="AF64" s="476" t="str">
        <f t="shared" si="26"/>
        <v/>
      </c>
      <c r="AG64" s="476"/>
      <c r="AH64" s="476" t="str">
        <f>iferror(AVERAGE(AH57:AH63))</f>
        <v/>
      </c>
      <c r="AI64" s="441"/>
      <c r="AJ64" s="476" t="str">
        <f>iferror(average(AJ57:AJ63))</f>
        <v/>
      </c>
      <c r="AK64" s="476"/>
      <c r="AL64" s="476"/>
      <c r="AM64" s="441"/>
      <c r="AN64" s="464"/>
      <c r="AO64" s="464" t="str">
        <f>iferror(average(AO57:AO63))</f>
        <v/>
      </c>
      <c r="AP64" s="476" t="str">
        <f>iferror(AVERAGE(AP57:AP63))</f>
        <v/>
      </c>
      <c r="AQ64" s="441"/>
      <c r="AR64" s="464" t="str">
        <f t="shared" ref="AR64:AU64" si="27">iferror(average(AR57:AR63))</f>
        <v/>
      </c>
      <c r="AS64" s="464" t="str">
        <f t="shared" si="27"/>
        <v/>
      </c>
      <c r="AT64" s="464" t="str">
        <f t="shared" si="27"/>
        <v/>
      </c>
      <c r="AU64" s="464" t="str">
        <f t="shared" si="27"/>
        <v/>
      </c>
      <c r="AV64" s="441"/>
      <c r="AW64" s="476" t="str">
        <f>iferror(AVERAGE(AW57:AW63))</f>
        <v/>
      </c>
      <c r="AX64" s="472"/>
      <c r="AY64" s="190"/>
    </row>
    <row r="65" ht="15.0" customHeight="1">
      <c r="A65" s="441"/>
      <c r="B65" s="441"/>
      <c r="C65" s="441"/>
      <c r="D65" s="441"/>
      <c r="E65" s="441"/>
      <c r="F65" s="441"/>
      <c r="G65" s="441"/>
      <c r="H65" s="441"/>
      <c r="I65" s="441"/>
      <c r="J65" s="441"/>
      <c r="K65" s="441"/>
      <c r="L65" s="441"/>
      <c r="M65" s="441"/>
      <c r="N65" s="441"/>
      <c r="O65" s="441"/>
      <c r="P65" s="441"/>
      <c r="Q65" s="441"/>
      <c r="R65" s="441"/>
      <c r="S65" s="441"/>
      <c r="T65" s="441"/>
      <c r="U65" s="441"/>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1"/>
      <c r="AU65" s="441"/>
      <c r="AV65" s="441"/>
      <c r="AW65" s="441"/>
      <c r="AX65" s="441"/>
      <c r="AY65" s="441"/>
    </row>
    <row r="66" ht="22.5" customHeight="1">
      <c r="A66" s="232"/>
      <c r="B66" s="252" t="s">
        <v>488</v>
      </c>
      <c r="C66" s="68"/>
      <c r="D66" s="478">
        <f>D52+7</f>
        <v>45919</v>
      </c>
      <c r="E66" s="68"/>
      <c r="F66" s="373"/>
      <c r="G66" s="373"/>
      <c r="H66" s="373"/>
      <c r="I66" s="373"/>
      <c r="J66" s="373"/>
      <c r="K66" s="373"/>
      <c r="L66" s="373"/>
      <c r="M66" s="373"/>
      <c r="N66" s="373"/>
      <c r="O66" s="373"/>
      <c r="P66" s="373"/>
      <c r="Q66" s="373"/>
      <c r="R66" s="68"/>
      <c r="S66" s="68"/>
      <c r="T66" s="68"/>
      <c r="U66" s="68"/>
      <c r="V66" s="373"/>
      <c r="W66" s="68"/>
      <c r="X66" s="68"/>
      <c r="Y66" s="373"/>
      <c r="Z66" s="373"/>
      <c r="AA66" s="373"/>
      <c r="AB66" s="373"/>
      <c r="AC66" s="373"/>
      <c r="AD66" s="373"/>
      <c r="AE66" s="373"/>
      <c r="AF66" s="373"/>
      <c r="AG66" s="373"/>
      <c r="AH66" s="373"/>
      <c r="AI66" s="373"/>
      <c r="AJ66" s="373"/>
      <c r="AK66" s="373"/>
      <c r="AL66" s="373"/>
      <c r="AM66" s="373"/>
      <c r="AN66" s="373"/>
      <c r="AO66" s="373"/>
      <c r="AP66" s="373"/>
      <c r="AQ66" s="373"/>
      <c r="AR66" s="373"/>
      <c r="AS66" s="373"/>
      <c r="AT66" s="373"/>
      <c r="AU66" s="373"/>
      <c r="AV66" s="373"/>
      <c r="AW66" s="373"/>
      <c r="AX66" s="479"/>
      <c r="AY66" s="232"/>
    </row>
    <row r="67" ht="15.0" customHeight="1">
      <c r="A67" s="441"/>
      <c r="B67" s="441"/>
      <c r="C67" s="441"/>
      <c r="D67" s="441"/>
      <c r="E67" s="441"/>
      <c r="F67" s="441"/>
      <c r="G67" s="441"/>
      <c r="H67" s="441"/>
      <c r="I67" s="441"/>
      <c r="J67" s="441"/>
      <c r="K67" s="441"/>
      <c r="L67" s="441"/>
      <c r="M67" s="441"/>
      <c r="N67" s="441"/>
      <c r="O67" s="441"/>
      <c r="P67" s="441"/>
      <c r="Q67" s="441"/>
      <c r="R67" s="441"/>
      <c r="S67" s="439"/>
      <c r="T67" s="439"/>
      <c r="U67" s="441"/>
      <c r="V67" s="441"/>
      <c r="W67" s="441"/>
      <c r="X67" s="441"/>
      <c r="Y67" s="441"/>
      <c r="Z67" s="429"/>
      <c r="AA67" s="429"/>
      <c r="AB67" s="429"/>
      <c r="AC67" s="429"/>
      <c r="AD67" s="441"/>
      <c r="AE67" s="429"/>
      <c r="AF67" s="429"/>
      <c r="AG67" s="429"/>
      <c r="AH67" s="429"/>
      <c r="AI67" s="441"/>
      <c r="AJ67" s="429"/>
      <c r="AK67" s="429"/>
      <c r="AL67" s="429"/>
      <c r="AM67" s="441"/>
      <c r="AN67" s="429"/>
      <c r="AO67" s="429"/>
      <c r="AP67" s="429"/>
      <c r="AQ67" s="441"/>
      <c r="AR67" s="429"/>
      <c r="AS67" s="429"/>
      <c r="AT67" s="429"/>
      <c r="AU67" s="429"/>
      <c r="AV67" s="441"/>
      <c r="AW67" s="429"/>
      <c r="AX67" s="429"/>
      <c r="AY67" s="441"/>
    </row>
    <row r="68" ht="27.0" customHeight="1">
      <c r="A68" s="232"/>
      <c r="B68" s="447" t="s">
        <v>489</v>
      </c>
      <c r="C68" s="252" t="s">
        <v>490</v>
      </c>
      <c r="D68" s="44"/>
      <c r="E68" s="447" t="s">
        <v>491</v>
      </c>
      <c r="F68" s="441"/>
      <c r="G68" s="252" t="s">
        <v>492</v>
      </c>
      <c r="H68" s="44"/>
      <c r="I68" s="441"/>
      <c r="J68" s="252" t="s">
        <v>29</v>
      </c>
      <c r="K68" s="68"/>
      <c r="L68" s="68"/>
      <c r="M68" s="68"/>
      <c r="N68" s="68"/>
      <c r="O68" s="68"/>
      <c r="P68" s="68"/>
      <c r="Q68" s="68"/>
      <c r="R68" s="68"/>
      <c r="S68" s="68"/>
      <c r="T68" s="44"/>
      <c r="U68" s="441"/>
      <c r="V68" s="252" t="s">
        <v>493</v>
      </c>
      <c r="W68" s="68"/>
      <c r="X68" s="68"/>
      <c r="Y68" s="68"/>
      <c r="Z68" s="68"/>
      <c r="AA68" s="68"/>
      <c r="AB68" s="68"/>
      <c r="AC68" s="44"/>
      <c r="AD68" s="441"/>
      <c r="AE68" s="252" t="s">
        <v>494</v>
      </c>
      <c r="AF68" s="68"/>
      <c r="AG68" s="68"/>
      <c r="AH68" s="44"/>
      <c r="AI68" s="441"/>
      <c r="AJ68" s="252" t="s">
        <v>495</v>
      </c>
      <c r="AK68" s="68"/>
      <c r="AL68" s="44"/>
      <c r="AM68" s="441"/>
      <c r="AN68" s="252" t="s">
        <v>496</v>
      </c>
      <c r="AO68" s="68"/>
      <c r="AP68" s="44"/>
      <c r="AQ68" s="441"/>
      <c r="AR68" s="252" t="s">
        <v>497</v>
      </c>
      <c r="AS68" s="68"/>
      <c r="AT68" s="68"/>
      <c r="AU68" s="44"/>
      <c r="AV68" s="441"/>
      <c r="AW68" s="448" t="s">
        <v>498</v>
      </c>
      <c r="AX68" s="3"/>
      <c r="AY68" s="232"/>
    </row>
    <row r="69" ht="30.0" customHeight="1">
      <c r="A69" s="190"/>
      <c r="B69" s="480">
        <f>B55+1</f>
        <v>29</v>
      </c>
      <c r="C69" s="66" t="s">
        <v>48</v>
      </c>
      <c r="D69" s="254" t="s">
        <v>27</v>
      </c>
      <c r="E69" s="450" t="s">
        <v>499</v>
      </c>
      <c r="F69" s="441"/>
      <c r="G69" s="451" t="s">
        <v>500</v>
      </c>
      <c r="H69" s="451" t="s">
        <v>501</v>
      </c>
      <c r="I69" s="441"/>
      <c r="J69" s="452" t="s">
        <v>502</v>
      </c>
      <c r="K69" s="453" t="s">
        <v>503</v>
      </c>
      <c r="L69" s="452" t="s">
        <v>17</v>
      </c>
      <c r="M69" s="453" t="s">
        <v>18</v>
      </c>
      <c r="N69" s="453" t="s">
        <v>19</v>
      </c>
      <c r="O69" s="453" t="s">
        <v>20</v>
      </c>
      <c r="P69" s="453" t="s">
        <v>504</v>
      </c>
      <c r="Q69" s="453" t="s">
        <v>505</v>
      </c>
      <c r="R69" s="453" t="s">
        <v>506</v>
      </c>
      <c r="S69" s="454" t="s">
        <v>507</v>
      </c>
      <c r="T69" s="454" t="s">
        <v>508</v>
      </c>
      <c r="U69" s="441"/>
      <c r="V69" s="453" t="s">
        <v>485</v>
      </c>
      <c r="W69" s="452" t="s">
        <v>30</v>
      </c>
      <c r="X69" s="2"/>
      <c r="Y69" s="3"/>
      <c r="Z69" s="453" t="s">
        <v>28</v>
      </c>
      <c r="AA69" s="453" t="s">
        <v>509</v>
      </c>
      <c r="AB69" s="453" t="s">
        <v>510</v>
      </c>
      <c r="AC69" s="453" t="s">
        <v>511</v>
      </c>
      <c r="AD69" s="441"/>
      <c r="AE69" s="453" t="s">
        <v>512</v>
      </c>
      <c r="AF69" s="453" t="s">
        <v>513</v>
      </c>
      <c r="AG69" s="453" t="s">
        <v>514</v>
      </c>
      <c r="AH69" s="453" t="s">
        <v>515</v>
      </c>
      <c r="AI69" s="441"/>
      <c r="AJ69" s="453" t="s">
        <v>516</v>
      </c>
      <c r="AK69" s="453" t="s">
        <v>517</v>
      </c>
      <c r="AL69" s="453" t="s">
        <v>518</v>
      </c>
      <c r="AM69" s="441"/>
      <c r="AN69" s="453" t="s">
        <v>519</v>
      </c>
      <c r="AO69" s="452" t="s">
        <v>520</v>
      </c>
      <c r="AP69" s="453" t="s">
        <v>521</v>
      </c>
      <c r="AQ69" s="441"/>
      <c r="AR69" s="451" t="s">
        <v>522</v>
      </c>
      <c r="AS69" s="451" t="s">
        <v>522</v>
      </c>
      <c r="AT69" s="451" t="s">
        <v>523</v>
      </c>
      <c r="AU69" s="451" t="s">
        <v>524</v>
      </c>
      <c r="AV69" s="441"/>
      <c r="AW69" s="453" t="s">
        <v>525</v>
      </c>
      <c r="AX69" s="453" t="s">
        <v>526</v>
      </c>
      <c r="AY69" s="190"/>
    </row>
    <row r="70" ht="30.0" customHeight="1">
      <c r="A70" s="190"/>
      <c r="B70" s="89"/>
      <c r="C70" s="34"/>
      <c r="D70" s="6"/>
      <c r="E70" s="455" t="s">
        <v>527</v>
      </c>
      <c r="F70" s="441"/>
      <c r="G70" s="34"/>
      <c r="H70" s="34"/>
      <c r="I70" s="441"/>
      <c r="J70" s="456" t="s">
        <v>528</v>
      </c>
      <c r="K70" s="34"/>
      <c r="L70" s="456" t="s">
        <v>529</v>
      </c>
      <c r="M70" s="457" t="s">
        <v>529</v>
      </c>
      <c r="N70" s="457" t="s">
        <v>529</v>
      </c>
      <c r="O70" s="34"/>
      <c r="P70" s="457" t="s">
        <v>530</v>
      </c>
      <c r="Q70" s="458" t="s">
        <v>531</v>
      </c>
      <c r="R70" s="458" t="s">
        <v>531</v>
      </c>
      <c r="S70" s="458" t="s">
        <v>531</v>
      </c>
      <c r="T70" s="458" t="s">
        <v>532</v>
      </c>
      <c r="U70" s="441"/>
      <c r="V70" s="34"/>
      <c r="W70" s="459" t="s">
        <v>533</v>
      </c>
      <c r="X70" s="459" t="s">
        <v>534</v>
      </c>
      <c r="Y70" s="459" t="s">
        <v>535</v>
      </c>
      <c r="Z70" s="457" t="s">
        <v>536</v>
      </c>
      <c r="AA70" s="458" t="s">
        <v>531</v>
      </c>
      <c r="AB70" s="458" t="s">
        <v>531</v>
      </c>
      <c r="AC70" s="458" t="s">
        <v>531</v>
      </c>
      <c r="AD70" s="441"/>
      <c r="AE70" s="458" t="s">
        <v>531</v>
      </c>
      <c r="AF70" s="458" t="s">
        <v>531</v>
      </c>
      <c r="AG70" s="458" t="s">
        <v>531</v>
      </c>
      <c r="AH70" s="458" t="s">
        <v>531</v>
      </c>
      <c r="AI70" s="441"/>
      <c r="AJ70" s="34"/>
      <c r="AK70" s="34"/>
      <c r="AL70" s="457" t="s">
        <v>537</v>
      </c>
      <c r="AM70" s="441"/>
      <c r="AN70" s="457" t="s">
        <v>538</v>
      </c>
      <c r="AO70" s="456" t="s">
        <v>539</v>
      </c>
      <c r="AP70" s="457" t="s">
        <v>531</v>
      </c>
      <c r="AQ70" s="441"/>
      <c r="AR70" s="460" t="s">
        <v>540</v>
      </c>
      <c r="AS70" s="460" t="s">
        <v>541</v>
      </c>
      <c r="AT70" s="34"/>
      <c r="AU70" s="34"/>
      <c r="AV70" s="441"/>
      <c r="AW70" s="457" t="s">
        <v>531</v>
      </c>
      <c r="AX70" s="34"/>
      <c r="AY70" s="190"/>
    </row>
    <row r="71" ht="45.0" customHeight="1">
      <c r="A71" s="190"/>
      <c r="B71" s="89"/>
      <c r="C71" s="481">
        <f>C63+1</f>
        <v>45912</v>
      </c>
      <c r="D71" s="464" t="str">
        <f t="shared" ref="D71:D77" si="28">D57</f>
        <v>FRI</v>
      </c>
      <c r="E71" s="463"/>
      <c r="F71" s="441"/>
      <c r="G71" s="464"/>
      <c r="H71" s="464"/>
      <c r="I71" s="441"/>
      <c r="J71" s="465"/>
      <c r="K71" s="466"/>
      <c r="L71" s="466"/>
      <c r="M71" s="466"/>
      <c r="N71" s="466"/>
      <c r="O71" s="466"/>
      <c r="P71" s="466"/>
      <c r="Q71" s="466"/>
      <c r="R71" s="466"/>
      <c r="S71" s="466"/>
      <c r="T71" s="467"/>
      <c r="U71" s="441"/>
      <c r="V71" s="466"/>
      <c r="W71" s="464"/>
      <c r="X71" s="464"/>
      <c r="Y71" s="464"/>
      <c r="Z71" s="466"/>
      <c r="AA71" s="466"/>
      <c r="AB71" s="466"/>
      <c r="AC71" s="466"/>
      <c r="AD71" s="441"/>
      <c r="AE71" s="466"/>
      <c r="AF71" s="466"/>
      <c r="AG71" s="466"/>
      <c r="AH71" s="466"/>
      <c r="AI71" s="441"/>
      <c r="AJ71" s="466"/>
      <c r="AK71" s="466"/>
      <c r="AL71" s="468"/>
      <c r="AM71" s="441"/>
      <c r="AN71" s="469"/>
      <c r="AO71" s="464"/>
      <c r="AP71" s="466"/>
      <c r="AQ71" s="441"/>
      <c r="AR71" s="464"/>
      <c r="AS71" s="464"/>
      <c r="AT71" s="464"/>
      <c r="AU71" s="464"/>
      <c r="AV71" s="441"/>
      <c r="AW71" s="466"/>
      <c r="AX71" s="470"/>
      <c r="AY71" s="190"/>
    </row>
    <row r="72" ht="45.0" customHeight="1">
      <c r="A72" s="190"/>
      <c r="B72" s="89"/>
      <c r="C72" s="482">
        <f t="shared" ref="C72:C77" si="29">C71+1</f>
        <v>45913</v>
      </c>
      <c r="D72" s="464" t="str">
        <f t="shared" si="28"/>
        <v>SAT</v>
      </c>
      <c r="E72" s="463"/>
      <c r="F72" s="441"/>
      <c r="G72" s="464"/>
      <c r="H72" s="464"/>
      <c r="I72" s="441"/>
      <c r="J72" s="465"/>
      <c r="K72" s="466"/>
      <c r="L72" s="466"/>
      <c r="M72" s="466"/>
      <c r="N72" s="466"/>
      <c r="O72" s="466"/>
      <c r="P72" s="466"/>
      <c r="Q72" s="466"/>
      <c r="R72" s="466"/>
      <c r="S72" s="466"/>
      <c r="T72" s="467"/>
      <c r="U72" s="441"/>
      <c r="V72" s="466"/>
      <c r="W72" s="464"/>
      <c r="X72" s="464"/>
      <c r="Y72" s="464"/>
      <c r="Z72" s="466"/>
      <c r="AA72" s="466"/>
      <c r="AB72" s="466"/>
      <c r="AC72" s="466"/>
      <c r="AD72" s="441"/>
      <c r="AE72" s="466"/>
      <c r="AF72" s="466"/>
      <c r="AG72" s="466"/>
      <c r="AH72" s="466"/>
      <c r="AI72" s="441"/>
      <c r="AJ72" s="466"/>
      <c r="AK72" s="466"/>
      <c r="AL72" s="468"/>
      <c r="AM72" s="441"/>
      <c r="AN72" s="464"/>
      <c r="AO72" s="464"/>
      <c r="AP72" s="466"/>
      <c r="AQ72" s="441"/>
      <c r="AR72" s="464"/>
      <c r="AS72" s="464"/>
      <c r="AT72" s="464"/>
      <c r="AU72" s="464"/>
      <c r="AV72" s="441"/>
      <c r="AW72" s="466"/>
      <c r="AX72" s="470"/>
      <c r="AY72" s="190"/>
    </row>
    <row r="73" ht="45.0" customHeight="1">
      <c r="A73" s="190"/>
      <c r="B73" s="89"/>
      <c r="C73" s="482">
        <f t="shared" si="29"/>
        <v>45914</v>
      </c>
      <c r="D73" s="464" t="str">
        <f t="shared" si="28"/>
        <v>SUN</v>
      </c>
      <c r="E73" s="463"/>
      <c r="F73" s="441"/>
      <c r="G73" s="464"/>
      <c r="H73" s="464"/>
      <c r="I73" s="441"/>
      <c r="J73" s="465"/>
      <c r="K73" s="466"/>
      <c r="L73" s="466"/>
      <c r="M73" s="466"/>
      <c r="N73" s="466"/>
      <c r="O73" s="466"/>
      <c r="P73" s="466"/>
      <c r="Q73" s="466"/>
      <c r="R73" s="466"/>
      <c r="S73" s="466"/>
      <c r="T73" s="467"/>
      <c r="U73" s="441"/>
      <c r="V73" s="466"/>
      <c r="W73" s="464"/>
      <c r="X73" s="464"/>
      <c r="Y73" s="464"/>
      <c r="Z73" s="466"/>
      <c r="AA73" s="466"/>
      <c r="AB73" s="466"/>
      <c r="AC73" s="466"/>
      <c r="AD73" s="441"/>
      <c r="AE73" s="466"/>
      <c r="AF73" s="466"/>
      <c r="AG73" s="466"/>
      <c r="AH73" s="466"/>
      <c r="AI73" s="441"/>
      <c r="AJ73" s="466"/>
      <c r="AK73" s="466"/>
      <c r="AL73" s="468"/>
      <c r="AM73" s="441"/>
      <c r="AN73" s="464"/>
      <c r="AO73" s="464"/>
      <c r="AP73" s="466"/>
      <c r="AQ73" s="441"/>
      <c r="AR73" s="464"/>
      <c r="AS73" s="464"/>
      <c r="AT73" s="464"/>
      <c r="AU73" s="464"/>
      <c r="AV73" s="441"/>
      <c r="AW73" s="466"/>
      <c r="AX73" s="470"/>
      <c r="AY73" s="190"/>
    </row>
    <row r="74" ht="45.0" customHeight="1">
      <c r="A74" s="190"/>
      <c r="B74" s="89"/>
      <c r="C74" s="482">
        <f t="shared" si="29"/>
        <v>45915</v>
      </c>
      <c r="D74" s="464" t="str">
        <f t="shared" si="28"/>
        <v>MON</v>
      </c>
      <c r="E74" s="463"/>
      <c r="F74" s="441"/>
      <c r="G74" s="464"/>
      <c r="H74" s="464"/>
      <c r="I74" s="441"/>
      <c r="J74" s="465"/>
      <c r="K74" s="466"/>
      <c r="L74" s="466"/>
      <c r="M74" s="466"/>
      <c r="N74" s="466"/>
      <c r="O74" s="466"/>
      <c r="P74" s="466"/>
      <c r="Q74" s="466"/>
      <c r="R74" s="466"/>
      <c r="S74" s="466"/>
      <c r="T74" s="467"/>
      <c r="U74" s="441"/>
      <c r="V74" s="466"/>
      <c r="W74" s="464"/>
      <c r="X74" s="464"/>
      <c r="Y74" s="464"/>
      <c r="Z74" s="466"/>
      <c r="AA74" s="466"/>
      <c r="AB74" s="466"/>
      <c r="AC74" s="466"/>
      <c r="AD74" s="441"/>
      <c r="AE74" s="466"/>
      <c r="AF74" s="466"/>
      <c r="AG74" s="466"/>
      <c r="AH74" s="466"/>
      <c r="AI74" s="441"/>
      <c r="AJ74" s="466"/>
      <c r="AK74" s="466"/>
      <c r="AL74" s="468"/>
      <c r="AM74" s="441"/>
      <c r="AN74" s="464"/>
      <c r="AO74" s="464"/>
      <c r="AP74" s="466"/>
      <c r="AQ74" s="441"/>
      <c r="AR74" s="464"/>
      <c r="AS74" s="464"/>
      <c r="AT74" s="464"/>
      <c r="AU74" s="464"/>
      <c r="AV74" s="441"/>
      <c r="AW74" s="466"/>
      <c r="AX74" s="472"/>
      <c r="AY74" s="190"/>
    </row>
    <row r="75" ht="45.0" customHeight="1">
      <c r="A75" s="190"/>
      <c r="B75" s="89"/>
      <c r="C75" s="482">
        <f t="shared" si="29"/>
        <v>45916</v>
      </c>
      <c r="D75" s="464" t="str">
        <f t="shared" si="28"/>
        <v>TUE</v>
      </c>
      <c r="E75" s="463"/>
      <c r="F75" s="441"/>
      <c r="G75" s="464"/>
      <c r="H75" s="464"/>
      <c r="I75" s="441"/>
      <c r="J75" s="465"/>
      <c r="K75" s="466"/>
      <c r="L75" s="466"/>
      <c r="M75" s="466"/>
      <c r="N75" s="466"/>
      <c r="O75" s="466"/>
      <c r="P75" s="466"/>
      <c r="Q75" s="466"/>
      <c r="R75" s="466"/>
      <c r="S75" s="466"/>
      <c r="T75" s="467"/>
      <c r="U75" s="441"/>
      <c r="V75" s="466"/>
      <c r="W75" s="464"/>
      <c r="X75" s="464"/>
      <c r="Y75" s="464"/>
      <c r="Z75" s="466"/>
      <c r="AA75" s="466"/>
      <c r="AB75" s="466"/>
      <c r="AC75" s="466"/>
      <c r="AD75" s="441"/>
      <c r="AE75" s="466"/>
      <c r="AF75" s="466"/>
      <c r="AG75" s="466"/>
      <c r="AH75" s="466"/>
      <c r="AI75" s="441"/>
      <c r="AJ75" s="466"/>
      <c r="AK75" s="466"/>
      <c r="AL75" s="468"/>
      <c r="AM75" s="441"/>
      <c r="AN75" s="464"/>
      <c r="AO75" s="464"/>
      <c r="AP75" s="466"/>
      <c r="AQ75" s="441"/>
      <c r="AR75" s="464"/>
      <c r="AS75" s="464"/>
      <c r="AT75" s="464"/>
      <c r="AU75" s="464"/>
      <c r="AV75" s="441"/>
      <c r="AW75" s="466"/>
      <c r="AX75" s="472"/>
      <c r="AY75" s="190"/>
    </row>
    <row r="76" ht="45.0" customHeight="1">
      <c r="A76" s="190"/>
      <c r="B76" s="89"/>
      <c r="C76" s="482">
        <f t="shared" si="29"/>
        <v>45917</v>
      </c>
      <c r="D76" s="464" t="str">
        <f t="shared" si="28"/>
        <v>WED</v>
      </c>
      <c r="E76" s="463"/>
      <c r="F76" s="441"/>
      <c r="G76" s="464"/>
      <c r="H76" s="464"/>
      <c r="I76" s="441"/>
      <c r="J76" s="465"/>
      <c r="K76" s="466"/>
      <c r="L76" s="466"/>
      <c r="M76" s="466"/>
      <c r="N76" s="466"/>
      <c r="O76" s="466"/>
      <c r="P76" s="466"/>
      <c r="Q76" s="466"/>
      <c r="R76" s="466"/>
      <c r="S76" s="466"/>
      <c r="T76" s="467"/>
      <c r="U76" s="441"/>
      <c r="V76" s="466"/>
      <c r="W76" s="464"/>
      <c r="X76" s="464"/>
      <c r="Y76" s="464"/>
      <c r="Z76" s="466"/>
      <c r="AA76" s="466"/>
      <c r="AB76" s="466"/>
      <c r="AC76" s="466"/>
      <c r="AD76" s="441"/>
      <c r="AE76" s="466"/>
      <c r="AF76" s="466"/>
      <c r="AG76" s="466"/>
      <c r="AH76" s="466"/>
      <c r="AI76" s="441"/>
      <c r="AJ76" s="466"/>
      <c r="AK76" s="466"/>
      <c r="AL76" s="468"/>
      <c r="AM76" s="441"/>
      <c r="AN76" s="464"/>
      <c r="AO76" s="464"/>
      <c r="AP76" s="466"/>
      <c r="AQ76" s="441"/>
      <c r="AR76" s="464"/>
      <c r="AS76" s="464"/>
      <c r="AT76" s="464"/>
      <c r="AU76" s="464"/>
      <c r="AV76" s="441"/>
      <c r="AW76" s="466"/>
      <c r="AX76" s="472"/>
      <c r="AY76" s="190"/>
    </row>
    <row r="77" ht="45.0" customHeight="1">
      <c r="A77" s="190"/>
      <c r="B77" s="89"/>
      <c r="C77" s="482">
        <f t="shared" si="29"/>
        <v>45918</v>
      </c>
      <c r="D77" s="464" t="str">
        <f t="shared" si="28"/>
        <v>THU</v>
      </c>
      <c r="E77" s="463"/>
      <c r="F77" s="441"/>
      <c r="G77" s="464"/>
      <c r="H77" s="464"/>
      <c r="I77" s="441"/>
      <c r="J77" s="465"/>
      <c r="K77" s="466"/>
      <c r="L77" s="466"/>
      <c r="M77" s="466"/>
      <c r="N77" s="466"/>
      <c r="O77" s="466"/>
      <c r="P77" s="466"/>
      <c r="Q77" s="466"/>
      <c r="R77" s="466"/>
      <c r="S77" s="466"/>
      <c r="T77" s="467"/>
      <c r="U77" s="441"/>
      <c r="V77" s="466"/>
      <c r="W77" s="464"/>
      <c r="X77" s="464"/>
      <c r="Y77" s="464"/>
      <c r="Z77" s="466"/>
      <c r="AA77" s="466"/>
      <c r="AB77" s="466"/>
      <c r="AC77" s="466"/>
      <c r="AD77" s="441"/>
      <c r="AE77" s="466"/>
      <c r="AF77" s="466"/>
      <c r="AG77" s="466"/>
      <c r="AH77" s="466"/>
      <c r="AI77" s="441"/>
      <c r="AJ77" s="466"/>
      <c r="AK77" s="466"/>
      <c r="AL77" s="468"/>
      <c r="AM77" s="441"/>
      <c r="AN77" s="464"/>
      <c r="AO77" s="464"/>
      <c r="AP77" s="466"/>
      <c r="AQ77" s="441"/>
      <c r="AR77" s="464"/>
      <c r="AS77" s="464"/>
      <c r="AT77" s="464"/>
      <c r="AU77" s="464"/>
      <c r="AV77" s="441"/>
      <c r="AW77" s="466"/>
      <c r="AX77" s="470"/>
      <c r="AY77" s="190"/>
    </row>
    <row r="78" ht="45.0" customHeight="1">
      <c r="A78" s="190"/>
      <c r="B78" s="34"/>
      <c r="C78" s="473" t="s">
        <v>542</v>
      </c>
      <c r="D78" s="44"/>
      <c r="E78" s="474" t="str">
        <f>iferror(AVERAGE(E71:E77))</f>
        <v/>
      </c>
      <c r="F78" s="441"/>
      <c r="G78" s="475"/>
      <c r="H78" s="475"/>
      <c r="I78" s="441"/>
      <c r="J78" s="475" t="str">
        <f>iferror(AVERAGE(J71:J77))</f>
        <v/>
      </c>
      <c r="K78" s="476"/>
      <c r="L78" s="476" t="str">
        <f t="shared" ref="L78:N78" si="30">iferror(AVERAGE(L71:L77))</f>
        <v/>
      </c>
      <c r="M78" s="476" t="str">
        <f t="shared" si="30"/>
        <v/>
      </c>
      <c r="N78" s="476" t="str">
        <f t="shared" si="30"/>
        <v/>
      </c>
      <c r="O78" s="476">
        <f>iferror(SUM(O71:O77))</f>
        <v>0</v>
      </c>
      <c r="P78" s="476" t="str">
        <f t="shared" ref="P78:S78" si="31">iferror(AVERAGE(P71:P77))</f>
        <v/>
      </c>
      <c r="Q78" s="476" t="str">
        <f t="shared" si="31"/>
        <v/>
      </c>
      <c r="R78" s="476" t="str">
        <f t="shared" si="31"/>
        <v/>
      </c>
      <c r="S78" s="476" t="str">
        <f t="shared" si="31"/>
        <v/>
      </c>
      <c r="T78" s="477"/>
      <c r="U78" s="441"/>
      <c r="V78" s="476" t="str">
        <f>iferror(AVERAGE(V71:V77))</f>
        <v/>
      </c>
      <c r="W78" s="476"/>
      <c r="X78" s="476">
        <f>SUM(X71:X77)</f>
        <v>0</v>
      </c>
      <c r="Y78" s="476" t="str">
        <f>IFERROR(AVERAGE(Y71:Y77))</f>
        <v/>
      </c>
      <c r="Z78" s="476"/>
      <c r="AA78" s="476" t="str">
        <f t="shared" ref="AA78:AC78" si="32">iferror(AVERAGE(AA71:AA77))</f>
        <v/>
      </c>
      <c r="AB78" s="476" t="str">
        <f t="shared" si="32"/>
        <v/>
      </c>
      <c r="AC78" s="476" t="str">
        <f t="shared" si="32"/>
        <v/>
      </c>
      <c r="AD78" s="441"/>
      <c r="AE78" s="476" t="str">
        <f t="shared" ref="AE78:AF78" si="33">iferror(AVERAGE(AE71:AE77))</f>
        <v/>
      </c>
      <c r="AF78" s="476" t="str">
        <f t="shared" si="33"/>
        <v/>
      </c>
      <c r="AG78" s="476"/>
      <c r="AH78" s="476" t="str">
        <f>iferror(AVERAGE(AH71:AH77))</f>
        <v/>
      </c>
      <c r="AI78" s="441"/>
      <c r="AJ78" s="476" t="str">
        <f>iferror(average(AJ71:AJ77))</f>
        <v/>
      </c>
      <c r="AK78" s="476"/>
      <c r="AL78" s="476"/>
      <c r="AM78" s="441"/>
      <c r="AN78" s="464"/>
      <c r="AO78" s="464" t="str">
        <f>iferror(average(AO71:AO77))</f>
        <v/>
      </c>
      <c r="AP78" s="476" t="str">
        <f>iferror(AVERAGE(AP71:AP77))</f>
        <v/>
      </c>
      <c r="AQ78" s="441"/>
      <c r="AR78" s="464" t="str">
        <f t="shared" ref="AR78:AU78" si="34">iferror(average(AR71:AR77))</f>
        <v/>
      </c>
      <c r="AS78" s="464" t="str">
        <f t="shared" si="34"/>
        <v/>
      </c>
      <c r="AT78" s="464" t="str">
        <f t="shared" si="34"/>
        <v/>
      </c>
      <c r="AU78" s="464" t="str">
        <f t="shared" si="34"/>
        <v/>
      </c>
      <c r="AV78" s="441"/>
      <c r="AW78" s="476" t="str">
        <f>iferror(AVERAGE(AW71:AW77))</f>
        <v/>
      </c>
      <c r="AX78" s="472"/>
      <c r="AY78" s="190"/>
    </row>
    <row r="79" ht="15.0" customHeight="1">
      <c r="A79" s="441"/>
      <c r="B79" s="441"/>
      <c r="C79" s="441"/>
      <c r="D79" s="441"/>
      <c r="E79" s="441"/>
      <c r="F79" s="441"/>
      <c r="G79" s="441"/>
      <c r="H79" s="441"/>
      <c r="I79" s="441"/>
      <c r="J79" s="441"/>
      <c r="K79" s="441"/>
      <c r="L79" s="441"/>
      <c r="M79" s="441"/>
      <c r="N79" s="441"/>
      <c r="O79" s="441"/>
      <c r="P79" s="441"/>
      <c r="Q79" s="441"/>
      <c r="R79" s="441"/>
      <c r="S79" s="441"/>
      <c r="T79" s="441"/>
      <c r="U79" s="441"/>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1"/>
      <c r="AU79" s="441"/>
      <c r="AV79" s="441"/>
      <c r="AW79" s="441"/>
      <c r="AX79" s="441"/>
      <c r="AY79" s="441"/>
    </row>
    <row r="80" ht="22.5" customHeight="1">
      <c r="A80" s="232"/>
      <c r="B80" s="252" t="s">
        <v>488</v>
      </c>
      <c r="C80" s="68"/>
      <c r="D80" s="478">
        <f>D66+7</f>
        <v>45926</v>
      </c>
      <c r="E80" s="68"/>
      <c r="F80" s="373"/>
      <c r="G80" s="373"/>
      <c r="H80" s="373"/>
      <c r="I80" s="373"/>
      <c r="J80" s="373"/>
      <c r="K80" s="373"/>
      <c r="L80" s="373"/>
      <c r="M80" s="373"/>
      <c r="N80" s="373"/>
      <c r="O80" s="373"/>
      <c r="P80" s="373"/>
      <c r="Q80" s="373"/>
      <c r="R80" s="68"/>
      <c r="S80" s="68"/>
      <c r="T80" s="68"/>
      <c r="U80" s="68"/>
      <c r="V80" s="373"/>
      <c r="W80" s="68"/>
      <c r="X80" s="68"/>
      <c r="Y80" s="373"/>
      <c r="Z80" s="373"/>
      <c r="AA80" s="373"/>
      <c r="AB80" s="373"/>
      <c r="AC80" s="373"/>
      <c r="AD80" s="373"/>
      <c r="AE80" s="373"/>
      <c r="AF80" s="373"/>
      <c r="AG80" s="373"/>
      <c r="AH80" s="373"/>
      <c r="AI80" s="373"/>
      <c r="AJ80" s="373"/>
      <c r="AK80" s="373"/>
      <c r="AL80" s="373"/>
      <c r="AM80" s="373"/>
      <c r="AN80" s="373"/>
      <c r="AO80" s="373"/>
      <c r="AP80" s="373"/>
      <c r="AQ80" s="373"/>
      <c r="AR80" s="373"/>
      <c r="AS80" s="373"/>
      <c r="AT80" s="373"/>
      <c r="AU80" s="373"/>
      <c r="AV80" s="373"/>
      <c r="AW80" s="373"/>
      <c r="AX80" s="479"/>
      <c r="AY80" s="232"/>
    </row>
    <row r="81" ht="15.0" customHeight="1">
      <c r="A81" s="441"/>
      <c r="B81" s="441"/>
      <c r="C81" s="441"/>
      <c r="D81" s="441"/>
      <c r="E81" s="441"/>
      <c r="F81" s="441"/>
      <c r="G81" s="441"/>
      <c r="H81" s="441"/>
      <c r="I81" s="441"/>
      <c r="J81" s="441"/>
      <c r="K81" s="441"/>
      <c r="L81" s="441"/>
      <c r="M81" s="441"/>
      <c r="N81" s="441"/>
      <c r="O81" s="441"/>
      <c r="P81" s="441"/>
      <c r="Q81" s="441"/>
      <c r="R81" s="441"/>
      <c r="S81" s="439"/>
      <c r="T81" s="439"/>
      <c r="U81" s="441"/>
      <c r="V81" s="441"/>
      <c r="W81" s="441"/>
      <c r="X81" s="441"/>
      <c r="Y81" s="441"/>
      <c r="Z81" s="429"/>
      <c r="AA81" s="429"/>
      <c r="AB81" s="429"/>
      <c r="AC81" s="429"/>
      <c r="AD81" s="441"/>
      <c r="AE81" s="429"/>
      <c r="AF81" s="429"/>
      <c r="AG81" s="429"/>
      <c r="AH81" s="429"/>
      <c r="AI81" s="441"/>
      <c r="AJ81" s="429"/>
      <c r="AK81" s="429"/>
      <c r="AL81" s="429"/>
      <c r="AM81" s="441"/>
      <c r="AN81" s="429"/>
      <c r="AO81" s="429"/>
      <c r="AP81" s="429"/>
      <c r="AQ81" s="441"/>
      <c r="AR81" s="429"/>
      <c r="AS81" s="429"/>
      <c r="AT81" s="429"/>
      <c r="AU81" s="429"/>
      <c r="AV81" s="441"/>
      <c r="AW81" s="429"/>
      <c r="AX81" s="429"/>
      <c r="AY81" s="441"/>
    </row>
    <row r="82" ht="27.0" customHeight="1">
      <c r="A82" s="232"/>
      <c r="B82" s="447" t="s">
        <v>489</v>
      </c>
      <c r="C82" s="252" t="s">
        <v>490</v>
      </c>
      <c r="D82" s="44"/>
      <c r="E82" s="447" t="s">
        <v>491</v>
      </c>
      <c r="F82" s="441"/>
      <c r="G82" s="252" t="s">
        <v>492</v>
      </c>
      <c r="H82" s="44"/>
      <c r="I82" s="441"/>
      <c r="J82" s="252" t="s">
        <v>29</v>
      </c>
      <c r="K82" s="68"/>
      <c r="L82" s="68"/>
      <c r="M82" s="68"/>
      <c r="N82" s="68"/>
      <c r="O82" s="68"/>
      <c r="P82" s="68"/>
      <c r="Q82" s="68"/>
      <c r="R82" s="68"/>
      <c r="S82" s="68"/>
      <c r="T82" s="44"/>
      <c r="U82" s="441"/>
      <c r="V82" s="252" t="s">
        <v>493</v>
      </c>
      <c r="W82" s="68"/>
      <c r="X82" s="68"/>
      <c r="Y82" s="68"/>
      <c r="Z82" s="68"/>
      <c r="AA82" s="68"/>
      <c r="AB82" s="68"/>
      <c r="AC82" s="44"/>
      <c r="AD82" s="441"/>
      <c r="AE82" s="252" t="s">
        <v>494</v>
      </c>
      <c r="AF82" s="68"/>
      <c r="AG82" s="68"/>
      <c r="AH82" s="44"/>
      <c r="AI82" s="441"/>
      <c r="AJ82" s="252" t="s">
        <v>495</v>
      </c>
      <c r="AK82" s="68"/>
      <c r="AL82" s="44"/>
      <c r="AM82" s="441"/>
      <c r="AN82" s="252" t="s">
        <v>496</v>
      </c>
      <c r="AO82" s="68"/>
      <c r="AP82" s="44"/>
      <c r="AQ82" s="441"/>
      <c r="AR82" s="252" t="s">
        <v>497</v>
      </c>
      <c r="AS82" s="68"/>
      <c r="AT82" s="68"/>
      <c r="AU82" s="44"/>
      <c r="AV82" s="441"/>
      <c r="AW82" s="448" t="s">
        <v>498</v>
      </c>
      <c r="AX82" s="3"/>
      <c r="AY82" s="232"/>
    </row>
    <row r="83" ht="30.0" customHeight="1">
      <c r="A83" s="190"/>
      <c r="B83" s="480">
        <f>B69+1</f>
        <v>30</v>
      </c>
      <c r="C83" s="66" t="s">
        <v>48</v>
      </c>
      <c r="D83" s="254" t="s">
        <v>27</v>
      </c>
      <c r="E83" s="450" t="s">
        <v>499</v>
      </c>
      <c r="F83" s="441"/>
      <c r="G83" s="451" t="s">
        <v>500</v>
      </c>
      <c r="H83" s="451" t="s">
        <v>501</v>
      </c>
      <c r="I83" s="441"/>
      <c r="J83" s="452" t="s">
        <v>502</v>
      </c>
      <c r="K83" s="453" t="s">
        <v>503</v>
      </c>
      <c r="L83" s="452" t="s">
        <v>17</v>
      </c>
      <c r="M83" s="453" t="s">
        <v>18</v>
      </c>
      <c r="N83" s="453" t="s">
        <v>19</v>
      </c>
      <c r="O83" s="453" t="s">
        <v>20</v>
      </c>
      <c r="P83" s="453" t="s">
        <v>504</v>
      </c>
      <c r="Q83" s="453" t="s">
        <v>505</v>
      </c>
      <c r="R83" s="453" t="s">
        <v>506</v>
      </c>
      <c r="S83" s="454" t="s">
        <v>507</v>
      </c>
      <c r="T83" s="454" t="s">
        <v>508</v>
      </c>
      <c r="U83" s="441"/>
      <c r="V83" s="453" t="s">
        <v>485</v>
      </c>
      <c r="W83" s="452" t="s">
        <v>30</v>
      </c>
      <c r="X83" s="2"/>
      <c r="Y83" s="3"/>
      <c r="Z83" s="453" t="s">
        <v>28</v>
      </c>
      <c r="AA83" s="453" t="s">
        <v>509</v>
      </c>
      <c r="AB83" s="453" t="s">
        <v>510</v>
      </c>
      <c r="AC83" s="453" t="s">
        <v>511</v>
      </c>
      <c r="AD83" s="441"/>
      <c r="AE83" s="453" t="s">
        <v>512</v>
      </c>
      <c r="AF83" s="453" t="s">
        <v>513</v>
      </c>
      <c r="AG83" s="453" t="s">
        <v>514</v>
      </c>
      <c r="AH83" s="453" t="s">
        <v>515</v>
      </c>
      <c r="AI83" s="441"/>
      <c r="AJ83" s="453" t="s">
        <v>516</v>
      </c>
      <c r="AK83" s="453" t="s">
        <v>517</v>
      </c>
      <c r="AL83" s="453" t="s">
        <v>518</v>
      </c>
      <c r="AM83" s="441"/>
      <c r="AN83" s="453" t="s">
        <v>519</v>
      </c>
      <c r="AO83" s="452" t="s">
        <v>520</v>
      </c>
      <c r="AP83" s="453" t="s">
        <v>521</v>
      </c>
      <c r="AQ83" s="441"/>
      <c r="AR83" s="451" t="s">
        <v>522</v>
      </c>
      <c r="AS83" s="451" t="s">
        <v>522</v>
      </c>
      <c r="AT83" s="451" t="s">
        <v>523</v>
      </c>
      <c r="AU83" s="451" t="s">
        <v>524</v>
      </c>
      <c r="AV83" s="441"/>
      <c r="AW83" s="453" t="s">
        <v>525</v>
      </c>
      <c r="AX83" s="453" t="s">
        <v>526</v>
      </c>
      <c r="AY83" s="190"/>
    </row>
    <row r="84" ht="30.0" customHeight="1">
      <c r="A84" s="190"/>
      <c r="B84" s="89"/>
      <c r="C84" s="34"/>
      <c r="D84" s="6"/>
      <c r="E84" s="455" t="s">
        <v>527</v>
      </c>
      <c r="F84" s="441"/>
      <c r="G84" s="34"/>
      <c r="H84" s="34"/>
      <c r="I84" s="441"/>
      <c r="J84" s="456" t="s">
        <v>528</v>
      </c>
      <c r="K84" s="34"/>
      <c r="L84" s="456" t="s">
        <v>529</v>
      </c>
      <c r="M84" s="457" t="s">
        <v>529</v>
      </c>
      <c r="N84" s="457" t="s">
        <v>529</v>
      </c>
      <c r="O84" s="34"/>
      <c r="P84" s="457" t="s">
        <v>530</v>
      </c>
      <c r="Q84" s="458" t="s">
        <v>531</v>
      </c>
      <c r="R84" s="458" t="s">
        <v>531</v>
      </c>
      <c r="S84" s="458" t="s">
        <v>531</v>
      </c>
      <c r="T84" s="458" t="s">
        <v>532</v>
      </c>
      <c r="U84" s="441"/>
      <c r="V84" s="34"/>
      <c r="W84" s="459" t="s">
        <v>533</v>
      </c>
      <c r="X84" s="459" t="s">
        <v>534</v>
      </c>
      <c r="Y84" s="459" t="s">
        <v>535</v>
      </c>
      <c r="Z84" s="457" t="s">
        <v>536</v>
      </c>
      <c r="AA84" s="458" t="s">
        <v>531</v>
      </c>
      <c r="AB84" s="458" t="s">
        <v>531</v>
      </c>
      <c r="AC84" s="458" t="s">
        <v>531</v>
      </c>
      <c r="AD84" s="441"/>
      <c r="AE84" s="458" t="s">
        <v>531</v>
      </c>
      <c r="AF84" s="458" t="s">
        <v>531</v>
      </c>
      <c r="AG84" s="458" t="s">
        <v>531</v>
      </c>
      <c r="AH84" s="458" t="s">
        <v>531</v>
      </c>
      <c r="AI84" s="441"/>
      <c r="AJ84" s="34"/>
      <c r="AK84" s="34"/>
      <c r="AL84" s="457" t="s">
        <v>537</v>
      </c>
      <c r="AM84" s="441"/>
      <c r="AN84" s="457" t="s">
        <v>538</v>
      </c>
      <c r="AO84" s="456" t="s">
        <v>539</v>
      </c>
      <c r="AP84" s="457" t="s">
        <v>531</v>
      </c>
      <c r="AQ84" s="441"/>
      <c r="AR84" s="460" t="s">
        <v>540</v>
      </c>
      <c r="AS84" s="460" t="s">
        <v>541</v>
      </c>
      <c r="AT84" s="34"/>
      <c r="AU84" s="34"/>
      <c r="AV84" s="441"/>
      <c r="AW84" s="457" t="s">
        <v>531</v>
      </c>
      <c r="AX84" s="34"/>
      <c r="AY84" s="190"/>
    </row>
    <row r="85" ht="45.0" customHeight="1">
      <c r="A85" s="190"/>
      <c r="B85" s="89"/>
      <c r="C85" s="481">
        <f>C77+1</f>
        <v>45919</v>
      </c>
      <c r="D85" s="464" t="str">
        <f t="shared" ref="D85:D91" si="35">D71</f>
        <v>FRI</v>
      </c>
      <c r="E85" s="463"/>
      <c r="F85" s="441"/>
      <c r="G85" s="464"/>
      <c r="H85" s="464"/>
      <c r="I85" s="441"/>
      <c r="J85" s="465"/>
      <c r="K85" s="466"/>
      <c r="L85" s="466"/>
      <c r="M85" s="466"/>
      <c r="N85" s="466"/>
      <c r="O85" s="466"/>
      <c r="P85" s="466"/>
      <c r="Q85" s="466"/>
      <c r="R85" s="466"/>
      <c r="S85" s="466"/>
      <c r="T85" s="467"/>
      <c r="U85" s="441"/>
      <c r="V85" s="466"/>
      <c r="W85" s="464"/>
      <c r="X85" s="464"/>
      <c r="Y85" s="464"/>
      <c r="Z85" s="466"/>
      <c r="AA85" s="466"/>
      <c r="AB85" s="466"/>
      <c r="AC85" s="466"/>
      <c r="AD85" s="441"/>
      <c r="AE85" s="466"/>
      <c r="AF85" s="466"/>
      <c r="AG85" s="466"/>
      <c r="AH85" s="466"/>
      <c r="AI85" s="441"/>
      <c r="AJ85" s="466"/>
      <c r="AK85" s="466"/>
      <c r="AL85" s="468"/>
      <c r="AM85" s="441"/>
      <c r="AN85" s="469"/>
      <c r="AO85" s="464"/>
      <c r="AP85" s="466"/>
      <c r="AQ85" s="441"/>
      <c r="AR85" s="464"/>
      <c r="AS85" s="464"/>
      <c r="AT85" s="464"/>
      <c r="AU85" s="464"/>
      <c r="AV85" s="441"/>
      <c r="AW85" s="466"/>
      <c r="AX85" s="470"/>
      <c r="AY85" s="190"/>
    </row>
    <row r="86" ht="45.0" customHeight="1">
      <c r="A86" s="190"/>
      <c r="B86" s="89"/>
      <c r="C86" s="482">
        <f t="shared" ref="C86:C91" si="36">C85+1</f>
        <v>45920</v>
      </c>
      <c r="D86" s="464" t="str">
        <f t="shared" si="35"/>
        <v>SAT</v>
      </c>
      <c r="E86" s="463"/>
      <c r="F86" s="441"/>
      <c r="G86" s="464"/>
      <c r="H86" s="464"/>
      <c r="I86" s="441"/>
      <c r="J86" s="465"/>
      <c r="K86" s="466"/>
      <c r="L86" s="466"/>
      <c r="M86" s="466"/>
      <c r="N86" s="466"/>
      <c r="O86" s="466"/>
      <c r="P86" s="466"/>
      <c r="Q86" s="466"/>
      <c r="R86" s="466"/>
      <c r="S86" s="466"/>
      <c r="T86" s="467"/>
      <c r="U86" s="441"/>
      <c r="V86" s="466"/>
      <c r="W86" s="464"/>
      <c r="X86" s="464"/>
      <c r="Y86" s="464"/>
      <c r="Z86" s="466"/>
      <c r="AA86" s="466"/>
      <c r="AB86" s="466"/>
      <c r="AC86" s="466"/>
      <c r="AD86" s="441"/>
      <c r="AE86" s="466"/>
      <c r="AF86" s="466"/>
      <c r="AG86" s="466"/>
      <c r="AH86" s="466"/>
      <c r="AI86" s="441"/>
      <c r="AJ86" s="466"/>
      <c r="AK86" s="466"/>
      <c r="AL86" s="468"/>
      <c r="AM86" s="441"/>
      <c r="AN86" s="464"/>
      <c r="AO86" s="464"/>
      <c r="AP86" s="466"/>
      <c r="AQ86" s="441"/>
      <c r="AR86" s="464"/>
      <c r="AS86" s="464"/>
      <c r="AT86" s="464"/>
      <c r="AU86" s="464"/>
      <c r="AV86" s="441"/>
      <c r="AW86" s="466"/>
      <c r="AX86" s="470"/>
      <c r="AY86" s="190"/>
    </row>
    <row r="87" ht="45.0" customHeight="1">
      <c r="A87" s="190"/>
      <c r="B87" s="89"/>
      <c r="C87" s="482">
        <f t="shared" si="36"/>
        <v>45921</v>
      </c>
      <c r="D87" s="464" t="str">
        <f t="shared" si="35"/>
        <v>SUN</v>
      </c>
      <c r="E87" s="463"/>
      <c r="F87" s="441"/>
      <c r="G87" s="464"/>
      <c r="H87" s="464"/>
      <c r="I87" s="441"/>
      <c r="J87" s="465"/>
      <c r="K87" s="466"/>
      <c r="L87" s="466"/>
      <c r="M87" s="466"/>
      <c r="N87" s="466"/>
      <c r="O87" s="466"/>
      <c r="P87" s="466"/>
      <c r="Q87" s="466"/>
      <c r="R87" s="466"/>
      <c r="S87" s="466"/>
      <c r="T87" s="467"/>
      <c r="U87" s="441"/>
      <c r="V87" s="466"/>
      <c r="W87" s="464"/>
      <c r="X87" s="464"/>
      <c r="Y87" s="464"/>
      <c r="Z87" s="466"/>
      <c r="AA87" s="466"/>
      <c r="AB87" s="466"/>
      <c r="AC87" s="466"/>
      <c r="AD87" s="441"/>
      <c r="AE87" s="466"/>
      <c r="AF87" s="466"/>
      <c r="AG87" s="466"/>
      <c r="AH87" s="466"/>
      <c r="AI87" s="441"/>
      <c r="AJ87" s="466"/>
      <c r="AK87" s="466"/>
      <c r="AL87" s="468"/>
      <c r="AM87" s="441"/>
      <c r="AN87" s="464"/>
      <c r="AO87" s="464"/>
      <c r="AP87" s="466"/>
      <c r="AQ87" s="441"/>
      <c r="AR87" s="464"/>
      <c r="AS87" s="464"/>
      <c r="AT87" s="464"/>
      <c r="AU87" s="464"/>
      <c r="AV87" s="441"/>
      <c r="AW87" s="466"/>
      <c r="AX87" s="470"/>
      <c r="AY87" s="190"/>
    </row>
    <row r="88" ht="45.0" customHeight="1">
      <c r="A88" s="190"/>
      <c r="B88" s="89"/>
      <c r="C88" s="482">
        <f t="shared" si="36"/>
        <v>45922</v>
      </c>
      <c r="D88" s="464" t="str">
        <f t="shared" si="35"/>
        <v>MON</v>
      </c>
      <c r="E88" s="463"/>
      <c r="F88" s="441"/>
      <c r="G88" s="464"/>
      <c r="H88" s="464"/>
      <c r="I88" s="441"/>
      <c r="J88" s="465"/>
      <c r="K88" s="466"/>
      <c r="L88" s="466"/>
      <c r="M88" s="466"/>
      <c r="N88" s="466"/>
      <c r="O88" s="466"/>
      <c r="P88" s="466"/>
      <c r="Q88" s="466"/>
      <c r="R88" s="466"/>
      <c r="S88" s="466"/>
      <c r="T88" s="467"/>
      <c r="U88" s="441"/>
      <c r="V88" s="466"/>
      <c r="W88" s="464"/>
      <c r="X88" s="464"/>
      <c r="Y88" s="464"/>
      <c r="Z88" s="466"/>
      <c r="AA88" s="466"/>
      <c r="AB88" s="466"/>
      <c r="AC88" s="466"/>
      <c r="AD88" s="441"/>
      <c r="AE88" s="466"/>
      <c r="AF88" s="466"/>
      <c r="AG88" s="466"/>
      <c r="AH88" s="466"/>
      <c r="AI88" s="441"/>
      <c r="AJ88" s="466"/>
      <c r="AK88" s="466"/>
      <c r="AL88" s="468"/>
      <c r="AM88" s="441"/>
      <c r="AN88" s="464"/>
      <c r="AO88" s="464"/>
      <c r="AP88" s="466"/>
      <c r="AQ88" s="441"/>
      <c r="AR88" s="464"/>
      <c r="AS88" s="464"/>
      <c r="AT88" s="464"/>
      <c r="AU88" s="464"/>
      <c r="AV88" s="441"/>
      <c r="AW88" s="466"/>
      <c r="AX88" s="472"/>
      <c r="AY88" s="190"/>
    </row>
    <row r="89" ht="45.0" customHeight="1">
      <c r="A89" s="190"/>
      <c r="B89" s="89"/>
      <c r="C89" s="482">
        <f t="shared" si="36"/>
        <v>45923</v>
      </c>
      <c r="D89" s="464" t="str">
        <f t="shared" si="35"/>
        <v>TUE</v>
      </c>
      <c r="E89" s="463"/>
      <c r="F89" s="441"/>
      <c r="G89" s="464"/>
      <c r="H89" s="464"/>
      <c r="I89" s="441"/>
      <c r="J89" s="465"/>
      <c r="K89" s="466"/>
      <c r="L89" s="466"/>
      <c r="M89" s="466"/>
      <c r="N89" s="466"/>
      <c r="O89" s="466"/>
      <c r="P89" s="466"/>
      <c r="Q89" s="466"/>
      <c r="R89" s="466"/>
      <c r="S89" s="466"/>
      <c r="T89" s="467"/>
      <c r="U89" s="441"/>
      <c r="V89" s="466"/>
      <c r="W89" s="464"/>
      <c r="X89" s="464"/>
      <c r="Y89" s="464"/>
      <c r="Z89" s="466"/>
      <c r="AA89" s="466"/>
      <c r="AB89" s="466"/>
      <c r="AC89" s="466"/>
      <c r="AD89" s="441"/>
      <c r="AE89" s="466"/>
      <c r="AF89" s="466"/>
      <c r="AG89" s="466"/>
      <c r="AH89" s="466"/>
      <c r="AI89" s="441"/>
      <c r="AJ89" s="466"/>
      <c r="AK89" s="466"/>
      <c r="AL89" s="468"/>
      <c r="AM89" s="441"/>
      <c r="AN89" s="464"/>
      <c r="AO89" s="464"/>
      <c r="AP89" s="466"/>
      <c r="AQ89" s="441"/>
      <c r="AR89" s="464"/>
      <c r="AS89" s="464"/>
      <c r="AT89" s="464"/>
      <c r="AU89" s="464"/>
      <c r="AV89" s="441"/>
      <c r="AW89" s="466"/>
      <c r="AX89" s="472"/>
      <c r="AY89" s="190"/>
    </row>
    <row r="90" ht="45.0" customHeight="1">
      <c r="A90" s="190"/>
      <c r="B90" s="89"/>
      <c r="C90" s="482">
        <f t="shared" si="36"/>
        <v>45924</v>
      </c>
      <c r="D90" s="464" t="str">
        <f t="shared" si="35"/>
        <v>WED</v>
      </c>
      <c r="E90" s="463"/>
      <c r="F90" s="441"/>
      <c r="G90" s="464"/>
      <c r="H90" s="464"/>
      <c r="I90" s="441"/>
      <c r="J90" s="465"/>
      <c r="K90" s="466"/>
      <c r="L90" s="466"/>
      <c r="M90" s="466"/>
      <c r="N90" s="466"/>
      <c r="O90" s="466"/>
      <c r="P90" s="466"/>
      <c r="Q90" s="466"/>
      <c r="R90" s="466"/>
      <c r="S90" s="466"/>
      <c r="T90" s="467"/>
      <c r="U90" s="441"/>
      <c r="V90" s="466"/>
      <c r="W90" s="464"/>
      <c r="X90" s="464"/>
      <c r="Y90" s="464"/>
      <c r="Z90" s="466"/>
      <c r="AA90" s="466"/>
      <c r="AB90" s="466"/>
      <c r="AC90" s="466"/>
      <c r="AD90" s="441"/>
      <c r="AE90" s="466"/>
      <c r="AF90" s="466"/>
      <c r="AG90" s="466"/>
      <c r="AH90" s="466"/>
      <c r="AI90" s="441"/>
      <c r="AJ90" s="466"/>
      <c r="AK90" s="466"/>
      <c r="AL90" s="468"/>
      <c r="AM90" s="441"/>
      <c r="AN90" s="464"/>
      <c r="AO90" s="464"/>
      <c r="AP90" s="466"/>
      <c r="AQ90" s="441"/>
      <c r="AR90" s="464"/>
      <c r="AS90" s="464"/>
      <c r="AT90" s="464"/>
      <c r="AU90" s="464"/>
      <c r="AV90" s="441"/>
      <c r="AW90" s="466"/>
      <c r="AX90" s="472"/>
      <c r="AY90" s="190"/>
    </row>
    <row r="91" ht="45.0" customHeight="1">
      <c r="A91" s="190"/>
      <c r="B91" s="89"/>
      <c r="C91" s="482">
        <f t="shared" si="36"/>
        <v>45925</v>
      </c>
      <c r="D91" s="464" t="str">
        <f t="shared" si="35"/>
        <v>THU</v>
      </c>
      <c r="E91" s="463"/>
      <c r="F91" s="441"/>
      <c r="G91" s="464"/>
      <c r="H91" s="464"/>
      <c r="I91" s="441"/>
      <c r="J91" s="465"/>
      <c r="K91" s="466"/>
      <c r="L91" s="466"/>
      <c r="M91" s="466"/>
      <c r="N91" s="466"/>
      <c r="O91" s="466"/>
      <c r="P91" s="466"/>
      <c r="Q91" s="466"/>
      <c r="R91" s="466"/>
      <c r="S91" s="466"/>
      <c r="T91" s="467"/>
      <c r="U91" s="441"/>
      <c r="V91" s="466"/>
      <c r="W91" s="464"/>
      <c r="X91" s="464"/>
      <c r="Y91" s="464"/>
      <c r="Z91" s="466"/>
      <c r="AA91" s="466"/>
      <c r="AB91" s="466"/>
      <c r="AC91" s="466"/>
      <c r="AD91" s="441"/>
      <c r="AE91" s="466"/>
      <c r="AF91" s="466"/>
      <c r="AG91" s="466"/>
      <c r="AH91" s="466"/>
      <c r="AI91" s="441"/>
      <c r="AJ91" s="466"/>
      <c r="AK91" s="466"/>
      <c r="AL91" s="468"/>
      <c r="AM91" s="441"/>
      <c r="AN91" s="464"/>
      <c r="AO91" s="464"/>
      <c r="AP91" s="466"/>
      <c r="AQ91" s="441"/>
      <c r="AR91" s="464"/>
      <c r="AS91" s="464"/>
      <c r="AT91" s="464"/>
      <c r="AU91" s="464"/>
      <c r="AV91" s="441"/>
      <c r="AW91" s="466"/>
      <c r="AX91" s="470"/>
      <c r="AY91" s="190"/>
    </row>
    <row r="92" ht="45.0" customHeight="1">
      <c r="A92" s="190"/>
      <c r="B92" s="34"/>
      <c r="C92" s="473" t="s">
        <v>542</v>
      </c>
      <c r="D92" s="44"/>
      <c r="E92" s="474" t="str">
        <f>iferror(AVERAGE(E85:E91))</f>
        <v/>
      </c>
      <c r="F92" s="441"/>
      <c r="G92" s="475"/>
      <c r="H92" s="475"/>
      <c r="I92" s="441"/>
      <c r="J92" s="475" t="str">
        <f>iferror(AVERAGE(J85:J91))</f>
        <v/>
      </c>
      <c r="K92" s="476"/>
      <c r="L92" s="476" t="str">
        <f t="shared" ref="L92:N92" si="37">iferror(AVERAGE(L85:L91))</f>
        <v/>
      </c>
      <c r="M92" s="476" t="str">
        <f t="shared" si="37"/>
        <v/>
      </c>
      <c r="N92" s="476" t="str">
        <f t="shared" si="37"/>
        <v/>
      </c>
      <c r="O92" s="476">
        <f>iferror(SUM(O85:O91))</f>
        <v>0</v>
      </c>
      <c r="P92" s="476" t="str">
        <f t="shared" ref="P92:S92" si="38">iferror(AVERAGE(P85:P91))</f>
        <v/>
      </c>
      <c r="Q92" s="476" t="str">
        <f t="shared" si="38"/>
        <v/>
      </c>
      <c r="R92" s="476" t="str">
        <f t="shared" si="38"/>
        <v/>
      </c>
      <c r="S92" s="476" t="str">
        <f t="shared" si="38"/>
        <v/>
      </c>
      <c r="T92" s="477"/>
      <c r="U92" s="441"/>
      <c r="V92" s="476" t="str">
        <f>iferror(AVERAGE(V85:V91))</f>
        <v/>
      </c>
      <c r="W92" s="476"/>
      <c r="X92" s="476">
        <f>SUM(X85:X91)</f>
        <v>0</v>
      </c>
      <c r="Y92" s="476" t="str">
        <f>IFERROR(AVERAGE(Y85:Y91))</f>
        <v/>
      </c>
      <c r="Z92" s="476"/>
      <c r="AA92" s="476" t="str">
        <f t="shared" ref="AA92:AC92" si="39">iferror(AVERAGE(AA85:AA91))</f>
        <v/>
      </c>
      <c r="AB92" s="476" t="str">
        <f t="shared" si="39"/>
        <v/>
      </c>
      <c r="AC92" s="476" t="str">
        <f t="shared" si="39"/>
        <v/>
      </c>
      <c r="AD92" s="441"/>
      <c r="AE92" s="476" t="str">
        <f t="shared" ref="AE92:AF92" si="40">iferror(AVERAGE(AE85:AE91))</f>
        <v/>
      </c>
      <c r="AF92" s="476" t="str">
        <f t="shared" si="40"/>
        <v/>
      </c>
      <c r="AG92" s="476"/>
      <c r="AH92" s="476" t="str">
        <f>iferror(AVERAGE(AH85:AH91))</f>
        <v/>
      </c>
      <c r="AI92" s="441"/>
      <c r="AJ92" s="476" t="str">
        <f>iferror(average(AJ85:AJ91))</f>
        <v/>
      </c>
      <c r="AK92" s="476"/>
      <c r="AL92" s="476"/>
      <c r="AM92" s="441"/>
      <c r="AN92" s="464"/>
      <c r="AO92" s="464" t="str">
        <f>iferror(average(AO85:AO91))</f>
        <v/>
      </c>
      <c r="AP92" s="476" t="str">
        <f>iferror(AVERAGE(AP85:AP91))</f>
        <v/>
      </c>
      <c r="AQ92" s="441"/>
      <c r="AR92" s="464" t="str">
        <f t="shared" ref="AR92:AU92" si="41">iferror(average(AR85:AR91))</f>
        <v/>
      </c>
      <c r="AS92" s="464" t="str">
        <f t="shared" si="41"/>
        <v/>
      </c>
      <c r="AT92" s="464" t="str">
        <f t="shared" si="41"/>
        <v/>
      </c>
      <c r="AU92" s="464" t="str">
        <f t="shared" si="41"/>
        <v/>
      </c>
      <c r="AV92" s="441"/>
      <c r="AW92" s="476" t="str">
        <f>iferror(AVERAGE(AW85:AW91))</f>
        <v/>
      </c>
      <c r="AX92" s="472"/>
      <c r="AY92" s="190"/>
    </row>
    <row r="93" ht="15.0" customHeight="1">
      <c r="A93" s="441"/>
      <c r="B93" s="441"/>
      <c r="C93" s="441"/>
      <c r="D93" s="441"/>
      <c r="E93" s="441"/>
      <c r="F93" s="441"/>
      <c r="G93" s="441"/>
      <c r="H93" s="441"/>
      <c r="I93" s="441"/>
      <c r="J93" s="441"/>
      <c r="K93" s="441"/>
      <c r="L93" s="441"/>
      <c r="M93" s="441"/>
      <c r="N93" s="441"/>
      <c r="O93" s="441"/>
      <c r="P93" s="441"/>
      <c r="Q93" s="441"/>
      <c r="R93" s="441"/>
      <c r="S93" s="441"/>
      <c r="T93" s="441"/>
      <c r="U93" s="441"/>
      <c r="V93" s="441"/>
      <c r="W93" s="441"/>
      <c r="X93" s="441"/>
      <c r="Y93" s="441"/>
      <c r="Z93" s="441"/>
      <c r="AA93" s="441"/>
      <c r="AB93" s="441"/>
      <c r="AC93" s="441"/>
      <c r="AD93" s="441"/>
      <c r="AE93" s="441"/>
      <c r="AF93" s="441"/>
      <c r="AG93" s="441"/>
      <c r="AH93" s="441"/>
      <c r="AI93" s="441"/>
      <c r="AJ93" s="441"/>
      <c r="AK93" s="441"/>
      <c r="AL93" s="441"/>
      <c r="AM93" s="441"/>
      <c r="AN93" s="441"/>
      <c r="AO93" s="441"/>
      <c r="AP93" s="441"/>
      <c r="AQ93" s="441"/>
      <c r="AR93" s="441"/>
      <c r="AS93" s="441"/>
      <c r="AT93" s="441"/>
      <c r="AU93" s="441"/>
      <c r="AV93" s="441"/>
      <c r="AW93" s="441"/>
      <c r="AX93" s="441"/>
      <c r="AY93" s="441"/>
    </row>
    <row r="94" ht="22.5" customHeight="1">
      <c r="A94" s="232"/>
      <c r="B94" s="252" t="s">
        <v>488</v>
      </c>
      <c r="C94" s="68"/>
      <c r="D94" s="478">
        <f>D80+7</f>
        <v>45933</v>
      </c>
      <c r="E94" s="68"/>
      <c r="F94" s="373"/>
      <c r="G94" s="373"/>
      <c r="H94" s="373"/>
      <c r="I94" s="373"/>
      <c r="J94" s="373"/>
      <c r="K94" s="373"/>
      <c r="L94" s="373"/>
      <c r="M94" s="373"/>
      <c r="N94" s="373"/>
      <c r="O94" s="373"/>
      <c r="P94" s="373"/>
      <c r="Q94" s="373"/>
      <c r="R94" s="68"/>
      <c r="S94" s="68"/>
      <c r="T94" s="68"/>
      <c r="U94" s="68"/>
      <c r="V94" s="373"/>
      <c r="W94" s="68"/>
      <c r="X94" s="68"/>
      <c r="Y94" s="373"/>
      <c r="Z94" s="373"/>
      <c r="AA94" s="373"/>
      <c r="AB94" s="373"/>
      <c r="AC94" s="373"/>
      <c r="AD94" s="373"/>
      <c r="AE94" s="373"/>
      <c r="AF94" s="373"/>
      <c r="AG94" s="373"/>
      <c r="AH94" s="373"/>
      <c r="AI94" s="373"/>
      <c r="AJ94" s="373"/>
      <c r="AK94" s="373"/>
      <c r="AL94" s="373"/>
      <c r="AM94" s="373"/>
      <c r="AN94" s="373"/>
      <c r="AO94" s="373"/>
      <c r="AP94" s="373"/>
      <c r="AQ94" s="373"/>
      <c r="AR94" s="373"/>
      <c r="AS94" s="373"/>
      <c r="AT94" s="373"/>
      <c r="AU94" s="373"/>
      <c r="AV94" s="373"/>
      <c r="AW94" s="373"/>
      <c r="AX94" s="479"/>
      <c r="AY94" s="232"/>
    </row>
    <row r="95" ht="15.0" customHeight="1">
      <c r="A95" s="441"/>
      <c r="B95" s="441"/>
      <c r="C95" s="441"/>
      <c r="D95" s="441"/>
      <c r="E95" s="441"/>
      <c r="F95" s="441"/>
      <c r="G95" s="441"/>
      <c r="H95" s="441"/>
      <c r="I95" s="441"/>
      <c r="J95" s="441"/>
      <c r="K95" s="441"/>
      <c r="L95" s="441"/>
      <c r="M95" s="441"/>
      <c r="N95" s="441"/>
      <c r="O95" s="441"/>
      <c r="P95" s="441"/>
      <c r="Q95" s="441"/>
      <c r="R95" s="441"/>
      <c r="S95" s="439"/>
      <c r="T95" s="439"/>
      <c r="U95" s="441"/>
      <c r="V95" s="441"/>
      <c r="W95" s="441"/>
      <c r="X95" s="441"/>
      <c r="Y95" s="441"/>
      <c r="Z95" s="429"/>
      <c r="AA95" s="429"/>
      <c r="AB95" s="429"/>
      <c r="AC95" s="429"/>
      <c r="AD95" s="441"/>
      <c r="AE95" s="429"/>
      <c r="AF95" s="429"/>
      <c r="AG95" s="429"/>
      <c r="AH95" s="429"/>
      <c r="AI95" s="441"/>
      <c r="AJ95" s="429"/>
      <c r="AK95" s="429"/>
      <c r="AL95" s="429"/>
      <c r="AM95" s="441"/>
      <c r="AN95" s="429"/>
      <c r="AO95" s="429"/>
      <c r="AP95" s="429"/>
      <c r="AQ95" s="441"/>
      <c r="AR95" s="429"/>
      <c r="AS95" s="429"/>
      <c r="AT95" s="429"/>
      <c r="AU95" s="429"/>
      <c r="AV95" s="441"/>
      <c r="AW95" s="429"/>
      <c r="AX95" s="429"/>
      <c r="AY95" s="441"/>
    </row>
    <row r="96" ht="27.0" customHeight="1">
      <c r="A96" s="232"/>
      <c r="B96" s="447" t="s">
        <v>489</v>
      </c>
      <c r="C96" s="252" t="s">
        <v>490</v>
      </c>
      <c r="D96" s="44"/>
      <c r="E96" s="447" t="s">
        <v>491</v>
      </c>
      <c r="F96" s="441"/>
      <c r="G96" s="252" t="s">
        <v>492</v>
      </c>
      <c r="H96" s="44"/>
      <c r="I96" s="441"/>
      <c r="J96" s="252" t="s">
        <v>29</v>
      </c>
      <c r="K96" s="68"/>
      <c r="L96" s="68"/>
      <c r="M96" s="68"/>
      <c r="N96" s="68"/>
      <c r="O96" s="68"/>
      <c r="P96" s="68"/>
      <c r="Q96" s="68"/>
      <c r="R96" s="68"/>
      <c r="S96" s="68"/>
      <c r="T96" s="44"/>
      <c r="U96" s="441"/>
      <c r="V96" s="252" t="s">
        <v>493</v>
      </c>
      <c r="W96" s="68"/>
      <c r="X96" s="68"/>
      <c r="Y96" s="68"/>
      <c r="Z96" s="68"/>
      <c r="AA96" s="68"/>
      <c r="AB96" s="68"/>
      <c r="AC96" s="44"/>
      <c r="AD96" s="441"/>
      <c r="AE96" s="252" t="s">
        <v>494</v>
      </c>
      <c r="AF96" s="68"/>
      <c r="AG96" s="68"/>
      <c r="AH96" s="44"/>
      <c r="AI96" s="441"/>
      <c r="AJ96" s="252" t="s">
        <v>495</v>
      </c>
      <c r="AK96" s="68"/>
      <c r="AL96" s="44"/>
      <c r="AM96" s="441"/>
      <c r="AN96" s="252" t="s">
        <v>496</v>
      </c>
      <c r="AO96" s="68"/>
      <c r="AP96" s="44"/>
      <c r="AQ96" s="441"/>
      <c r="AR96" s="252" t="s">
        <v>497</v>
      </c>
      <c r="AS96" s="68"/>
      <c r="AT96" s="68"/>
      <c r="AU96" s="44"/>
      <c r="AV96" s="441"/>
      <c r="AW96" s="448" t="s">
        <v>498</v>
      </c>
      <c r="AX96" s="3"/>
      <c r="AY96" s="232"/>
    </row>
    <row r="97" ht="30.0" customHeight="1">
      <c r="A97" s="190"/>
      <c r="B97" s="480">
        <f>B83+1</f>
        <v>31</v>
      </c>
      <c r="C97" s="66" t="s">
        <v>48</v>
      </c>
      <c r="D97" s="254" t="s">
        <v>27</v>
      </c>
      <c r="E97" s="450" t="s">
        <v>499</v>
      </c>
      <c r="F97" s="441"/>
      <c r="G97" s="451" t="s">
        <v>500</v>
      </c>
      <c r="H97" s="451" t="s">
        <v>501</v>
      </c>
      <c r="I97" s="441"/>
      <c r="J97" s="452" t="s">
        <v>502</v>
      </c>
      <c r="K97" s="453" t="s">
        <v>503</v>
      </c>
      <c r="L97" s="452" t="s">
        <v>17</v>
      </c>
      <c r="M97" s="453" t="s">
        <v>18</v>
      </c>
      <c r="N97" s="453" t="s">
        <v>19</v>
      </c>
      <c r="O97" s="453" t="s">
        <v>20</v>
      </c>
      <c r="P97" s="453" t="s">
        <v>504</v>
      </c>
      <c r="Q97" s="453" t="s">
        <v>505</v>
      </c>
      <c r="R97" s="453" t="s">
        <v>506</v>
      </c>
      <c r="S97" s="454" t="s">
        <v>507</v>
      </c>
      <c r="T97" s="454" t="s">
        <v>508</v>
      </c>
      <c r="U97" s="441"/>
      <c r="V97" s="453" t="s">
        <v>485</v>
      </c>
      <c r="W97" s="452" t="s">
        <v>30</v>
      </c>
      <c r="X97" s="2"/>
      <c r="Y97" s="3"/>
      <c r="Z97" s="453" t="s">
        <v>28</v>
      </c>
      <c r="AA97" s="453" t="s">
        <v>509</v>
      </c>
      <c r="AB97" s="453" t="s">
        <v>510</v>
      </c>
      <c r="AC97" s="453" t="s">
        <v>511</v>
      </c>
      <c r="AD97" s="441"/>
      <c r="AE97" s="453" t="s">
        <v>512</v>
      </c>
      <c r="AF97" s="453" t="s">
        <v>513</v>
      </c>
      <c r="AG97" s="453" t="s">
        <v>514</v>
      </c>
      <c r="AH97" s="453" t="s">
        <v>515</v>
      </c>
      <c r="AI97" s="441"/>
      <c r="AJ97" s="453" t="s">
        <v>516</v>
      </c>
      <c r="AK97" s="453" t="s">
        <v>517</v>
      </c>
      <c r="AL97" s="453" t="s">
        <v>518</v>
      </c>
      <c r="AM97" s="441"/>
      <c r="AN97" s="453" t="s">
        <v>519</v>
      </c>
      <c r="AO97" s="452" t="s">
        <v>520</v>
      </c>
      <c r="AP97" s="453" t="s">
        <v>521</v>
      </c>
      <c r="AQ97" s="441"/>
      <c r="AR97" s="451" t="s">
        <v>522</v>
      </c>
      <c r="AS97" s="451" t="s">
        <v>522</v>
      </c>
      <c r="AT97" s="451" t="s">
        <v>523</v>
      </c>
      <c r="AU97" s="451" t="s">
        <v>524</v>
      </c>
      <c r="AV97" s="441"/>
      <c r="AW97" s="453" t="s">
        <v>525</v>
      </c>
      <c r="AX97" s="453" t="s">
        <v>526</v>
      </c>
      <c r="AY97" s="190"/>
    </row>
    <row r="98" ht="30.0" customHeight="1">
      <c r="A98" s="190"/>
      <c r="B98" s="89"/>
      <c r="C98" s="34"/>
      <c r="D98" s="6"/>
      <c r="E98" s="455" t="s">
        <v>527</v>
      </c>
      <c r="F98" s="441"/>
      <c r="G98" s="34"/>
      <c r="H98" s="34"/>
      <c r="I98" s="441"/>
      <c r="J98" s="456" t="s">
        <v>528</v>
      </c>
      <c r="K98" s="34"/>
      <c r="L98" s="456" t="s">
        <v>529</v>
      </c>
      <c r="M98" s="457" t="s">
        <v>529</v>
      </c>
      <c r="N98" s="457" t="s">
        <v>529</v>
      </c>
      <c r="O98" s="34"/>
      <c r="P98" s="457" t="s">
        <v>530</v>
      </c>
      <c r="Q98" s="458" t="s">
        <v>531</v>
      </c>
      <c r="R98" s="458" t="s">
        <v>531</v>
      </c>
      <c r="S98" s="458" t="s">
        <v>531</v>
      </c>
      <c r="T98" s="458" t="s">
        <v>532</v>
      </c>
      <c r="U98" s="441"/>
      <c r="V98" s="34"/>
      <c r="W98" s="459" t="s">
        <v>533</v>
      </c>
      <c r="X98" s="459" t="s">
        <v>534</v>
      </c>
      <c r="Y98" s="459" t="s">
        <v>535</v>
      </c>
      <c r="Z98" s="457" t="s">
        <v>536</v>
      </c>
      <c r="AA98" s="458" t="s">
        <v>531</v>
      </c>
      <c r="AB98" s="458" t="s">
        <v>531</v>
      </c>
      <c r="AC98" s="458" t="s">
        <v>531</v>
      </c>
      <c r="AD98" s="441"/>
      <c r="AE98" s="458" t="s">
        <v>531</v>
      </c>
      <c r="AF98" s="458" t="s">
        <v>531</v>
      </c>
      <c r="AG98" s="458" t="s">
        <v>531</v>
      </c>
      <c r="AH98" s="458" t="s">
        <v>531</v>
      </c>
      <c r="AI98" s="441"/>
      <c r="AJ98" s="34"/>
      <c r="AK98" s="34"/>
      <c r="AL98" s="457" t="s">
        <v>537</v>
      </c>
      <c r="AM98" s="441"/>
      <c r="AN98" s="457" t="s">
        <v>538</v>
      </c>
      <c r="AO98" s="456" t="s">
        <v>539</v>
      </c>
      <c r="AP98" s="457" t="s">
        <v>531</v>
      </c>
      <c r="AQ98" s="441"/>
      <c r="AR98" s="460" t="s">
        <v>540</v>
      </c>
      <c r="AS98" s="460" t="s">
        <v>541</v>
      </c>
      <c r="AT98" s="34"/>
      <c r="AU98" s="34"/>
      <c r="AV98" s="441"/>
      <c r="AW98" s="457" t="s">
        <v>531</v>
      </c>
      <c r="AX98" s="34"/>
      <c r="AY98" s="190"/>
    </row>
    <row r="99" ht="45.0" customHeight="1">
      <c r="A99" s="190"/>
      <c r="B99" s="89"/>
      <c r="C99" s="481">
        <f>C91+1</f>
        <v>45926</v>
      </c>
      <c r="D99" s="464" t="str">
        <f t="shared" ref="D99:D105" si="42">D85</f>
        <v>FRI</v>
      </c>
      <c r="E99" s="463"/>
      <c r="F99" s="441"/>
      <c r="G99" s="464"/>
      <c r="H99" s="464"/>
      <c r="I99" s="441"/>
      <c r="J99" s="465"/>
      <c r="K99" s="466"/>
      <c r="L99" s="466"/>
      <c r="M99" s="466"/>
      <c r="N99" s="466"/>
      <c r="O99" s="466"/>
      <c r="P99" s="466"/>
      <c r="Q99" s="466"/>
      <c r="R99" s="466"/>
      <c r="S99" s="466"/>
      <c r="T99" s="467"/>
      <c r="U99" s="441"/>
      <c r="V99" s="466"/>
      <c r="W99" s="464"/>
      <c r="X99" s="464"/>
      <c r="Y99" s="464"/>
      <c r="Z99" s="466"/>
      <c r="AA99" s="466"/>
      <c r="AB99" s="466"/>
      <c r="AC99" s="466"/>
      <c r="AD99" s="441"/>
      <c r="AE99" s="466"/>
      <c r="AF99" s="466"/>
      <c r="AG99" s="466"/>
      <c r="AH99" s="466"/>
      <c r="AI99" s="441"/>
      <c r="AJ99" s="466"/>
      <c r="AK99" s="466"/>
      <c r="AL99" s="468"/>
      <c r="AM99" s="441"/>
      <c r="AN99" s="469"/>
      <c r="AO99" s="464"/>
      <c r="AP99" s="466"/>
      <c r="AQ99" s="441"/>
      <c r="AR99" s="464"/>
      <c r="AS99" s="464"/>
      <c r="AT99" s="464"/>
      <c r="AU99" s="464"/>
      <c r="AV99" s="441"/>
      <c r="AW99" s="466"/>
      <c r="AX99" s="470"/>
      <c r="AY99" s="190"/>
    </row>
    <row r="100" ht="45.0" customHeight="1">
      <c r="A100" s="190"/>
      <c r="B100" s="89"/>
      <c r="C100" s="482">
        <f t="shared" ref="C100:C105" si="43">C99+1</f>
        <v>45927</v>
      </c>
      <c r="D100" s="464" t="str">
        <f t="shared" si="42"/>
        <v>SAT</v>
      </c>
      <c r="E100" s="463"/>
      <c r="F100" s="441"/>
      <c r="G100" s="464"/>
      <c r="H100" s="464"/>
      <c r="I100" s="441"/>
      <c r="J100" s="465"/>
      <c r="K100" s="466"/>
      <c r="L100" s="466"/>
      <c r="M100" s="466"/>
      <c r="N100" s="466"/>
      <c r="O100" s="466"/>
      <c r="P100" s="466"/>
      <c r="Q100" s="466"/>
      <c r="R100" s="466"/>
      <c r="S100" s="466"/>
      <c r="T100" s="467"/>
      <c r="U100" s="441"/>
      <c r="V100" s="466"/>
      <c r="W100" s="464"/>
      <c r="X100" s="464"/>
      <c r="Y100" s="464"/>
      <c r="Z100" s="466"/>
      <c r="AA100" s="466"/>
      <c r="AB100" s="466"/>
      <c r="AC100" s="466"/>
      <c r="AD100" s="441"/>
      <c r="AE100" s="466"/>
      <c r="AF100" s="466"/>
      <c r="AG100" s="466"/>
      <c r="AH100" s="466"/>
      <c r="AI100" s="441"/>
      <c r="AJ100" s="466"/>
      <c r="AK100" s="466"/>
      <c r="AL100" s="468"/>
      <c r="AM100" s="441"/>
      <c r="AN100" s="464"/>
      <c r="AO100" s="464"/>
      <c r="AP100" s="466"/>
      <c r="AQ100" s="441"/>
      <c r="AR100" s="464"/>
      <c r="AS100" s="464"/>
      <c r="AT100" s="464"/>
      <c r="AU100" s="464"/>
      <c r="AV100" s="441"/>
      <c r="AW100" s="466"/>
      <c r="AX100" s="470"/>
      <c r="AY100" s="190"/>
    </row>
    <row r="101" ht="45.0" customHeight="1">
      <c r="A101" s="190"/>
      <c r="B101" s="89"/>
      <c r="C101" s="482">
        <f t="shared" si="43"/>
        <v>45928</v>
      </c>
      <c r="D101" s="464" t="str">
        <f t="shared" si="42"/>
        <v>SUN</v>
      </c>
      <c r="E101" s="463"/>
      <c r="F101" s="441"/>
      <c r="G101" s="464"/>
      <c r="H101" s="464"/>
      <c r="I101" s="441"/>
      <c r="J101" s="465"/>
      <c r="K101" s="466"/>
      <c r="L101" s="466"/>
      <c r="M101" s="466"/>
      <c r="N101" s="466"/>
      <c r="O101" s="466"/>
      <c r="P101" s="466"/>
      <c r="Q101" s="466"/>
      <c r="R101" s="466"/>
      <c r="S101" s="466"/>
      <c r="T101" s="467"/>
      <c r="U101" s="441"/>
      <c r="V101" s="466"/>
      <c r="W101" s="464"/>
      <c r="X101" s="464"/>
      <c r="Y101" s="464"/>
      <c r="Z101" s="466"/>
      <c r="AA101" s="466"/>
      <c r="AB101" s="466"/>
      <c r="AC101" s="466"/>
      <c r="AD101" s="441"/>
      <c r="AE101" s="466"/>
      <c r="AF101" s="466"/>
      <c r="AG101" s="466"/>
      <c r="AH101" s="466"/>
      <c r="AI101" s="441"/>
      <c r="AJ101" s="466"/>
      <c r="AK101" s="466"/>
      <c r="AL101" s="468"/>
      <c r="AM101" s="441"/>
      <c r="AN101" s="464"/>
      <c r="AO101" s="464"/>
      <c r="AP101" s="466"/>
      <c r="AQ101" s="441"/>
      <c r="AR101" s="464"/>
      <c r="AS101" s="464"/>
      <c r="AT101" s="464"/>
      <c r="AU101" s="464"/>
      <c r="AV101" s="441"/>
      <c r="AW101" s="466"/>
      <c r="AX101" s="470"/>
      <c r="AY101" s="190"/>
    </row>
    <row r="102" ht="45.0" customHeight="1">
      <c r="A102" s="190"/>
      <c r="B102" s="89"/>
      <c r="C102" s="482">
        <f t="shared" si="43"/>
        <v>45929</v>
      </c>
      <c r="D102" s="464" t="str">
        <f t="shared" si="42"/>
        <v>MON</v>
      </c>
      <c r="E102" s="463"/>
      <c r="F102" s="441"/>
      <c r="G102" s="464"/>
      <c r="H102" s="464"/>
      <c r="I102" s="441"/>
      <c r="J102" s="465"/>
      <c r="K102" s="466"/>
      <c r="L102" s="466"/>
      <c r="M102" s="466"/>
      <c r="N102" s="466"/>
      <c r="O102" s="466"/>
      <c r="P102" s="466"/>
      <c r="Q102" s="466"/>
      <c r="R102" s="466"/>
      <c r="S102" s="466"/>
      <c r="T102" s="467"/>
      <c r="U102" s="441"/>
      <c r="V102" s="466"/>
      <c r="W102" s="464"/>
      <c r="X102" s="464"/>
      <c r="Y102" s="464"/>
      <c r="Z102" s="466"/>
      <c r="AA102" s="466"/>
      <c r="AB102" s="466"/>
      <c r="AC102" s="466"/>
      <c r="AD102" s="441"/>
      <c r="AE102" s="466"/>
      <c r="AF102" s="466"/>
      <c r="AG102" s="466"/>
      <c r="AH102" s="466"/>
      <c r="AI102" s="441"/>
      <c r="AJ102" s="466"/>
      <c r="AK102" s="466"/>
      <c r="AL102" s="468"/>
      <c r="AM102" s="441"/>
      <c r="AN102" s="464"/>
      <c r="AO102" s="464"/>
      <c r="AP102" s="466"/>
      <c r="AQ102" s="441"/>
      <c r="AR102" s="464"/>
      <c r="AS102" s="464"/>
      <c r="AT102" s="464"/>
      <c r="AU102" s="464"/>
      <c r="AV102" s="441"/>
      <c r="AW102" s="466"/>
      <c r="AX102" s="472"/>
      <c r="AY102" s="190"/>
    </row>
    <row r="103" ht="45.0" customHeight="1">
      <c r="A103" s="190"/>
      <c r="B103" s="89"/>
      <c r="C103" s="482">
        <f t="shared" si="43"/>
        <v>45930</v>
      </c>
      <c r="D103" s="464" t="str">
        <f t="shared" si="42"/>
        <v>TUE</v>
      </c>
      <c r="E103" s="463"/>
      <c r="F103" s="441"/>
      <c r="G103" s="464"/>
      <c r="H103" s="464"/>
      <c r="I103" s="441"/>
      <c r="J103" s="465"/>
      <c r="K103" s="466"/>
      <c r="L103" s="466"/>
      <c r="M103" s="466"/>
      <c r="N103" s="466"/>
      <c r="O103" s="466"/>
      <c r="P103" s="466"/>
      <c r="Q103" s="466"/>
      <c r="R103" s="466"/>
      <c r="S103" s="466"/>
      <c r="T103" s="467"/>
      <c r="U103" s="441"/>
      <c r="V103" s="466"/>
      <c r="W103" s="464"/>
      <c r="X103" s="464"/>
      <c r="Y103" s="464"/>
      <c r="Z103" s="466"/>
      <c r="AA103" s="466"/>
      <c r="AB103" s="466"/>
      <c r="AC103" s="466"/>
      <c r="AD103" s="441"/>
      <c r="AE103" s="466"/>
      <c r="AF103" s="466"/>
      <c r="AG103" s="466"/>
      <c r="AH103" s="466"/>
      <c r="AI103" s="441"/>
      <c r="AJ103" s="466"/>
      <c r="AK103" s="466"/>
      <c r="AL103" s="468"/>
      <c r="AM103" s="441"/>
      <c r="AN103" s="464"/>
      <c r="AO103" s="464"/>
      <c r="AP103" s="466"/>
      <c r="AQ103" s="441"/>
      <c r="AR103" s="464"/>
      <c r="AS103" s="464"/>
      <c r="AT103" s="464"/>
      <c r="AU103" s="464"/>
      <c r="AV103" s="441"/>
      <c r="AW103" s="466"/>
      <c r="AX103" s="472"/>
      <c r="AY103" s="190"/>
    </row>
    <row r="104" ht="45.0" customHeight="1">
      <c r="A104" s="190"/>
      <c r="B104" s="89"/>
      <c r="C104" s="482">
        <f t="shared" si="43"/>
        <v>45931</v>
      </c>
      <c r="D104" s="464" t="str">
        <f t="shared" si="42"/>
        <v>WED</v>
      </c>
      <c r="E104" s="463"/>
      <c r="F104" s="441"/>
      <c r="G104" s="464"/>
      <c r="H104" s="464"/>
      <c r="I104" s="441"/>
      <c r="J104" s="465"/>
      <c r="K104" s="466"/>
      <c r="L104" s="466"/>
      <c r="M104" s="466"/>
      <c r="N104" s="466"/>
      <c r="O104" s="466"/>
      <c r="P104" s="466"/>
      <c r="Q104" s="466"/>
      <c r="R104" s="466"/>
      <c r="S104" s="466"/>
      <c r="T104" s="467"/>
      <c r="U104" s="441"/>
      <c r="V104" s="466"/>
      <c r="W104" s="464"/>
      <c r="X104" s="464"/>
      <c r="Y104" s="464"/>
      <c r="Z104" s="466"/>
      <c r="AA104" s="466"/>
      <c r="AB104" s="466"/>
      <c r="AC104" s="466"/>
      <c r="AD104" s="441"/>
      <c r="AE104" s="466"/>
      <c r="AF104" s="466"/>
      <c r="AG104" s="466"/>
      <c r="AH104" s="466"/>
      <c r="AI104" s="441"/>
      <c r="AJ104" s="466"/>
      <c r="AK104" s="466"/>
      <c r="AL104" s="468"/>
      <c r="AM104" s="441"/>
      <c r="AN104" s="464"/>
      <c r="AO104" s="464"/>
      <c r="AP104" s="466"/>
      <c r="AQ104" s="441"/>
      <c r="AR104" s="464"/>
      <c r="AS104" s="464"/>
      <c r="AT104" s="464"/>
      <c r="AU104" s="464"/>
      <c r="AV104" s="441"/>
      <c r="AW104" s="466"/>
      <c r="AX104" s="472"/>
      <c r="AY104" s="190"/>
    </row>
    <row r="105" ht="45.0" customHeight="1">
      <c r="A105" s="190"/>
      <c r="B105" s="89"/>
      <c r="C105" s="482">
        <f t="shared" si="43"/>
        <v>45932</v>
      </c>
      <c r="D105" s="464" t="str">
        <f t="shared" si="42"/>
        <v>THU</v>
      </c>
      <c r="E105" s="463"/>
      <c r="F105" s="441"/>
      <c r="G105" s="464"/>
      <c r="H105" s="464"/>
      <c r="I105" s="441"/>
      <c r="J105" s="465"/>
      <c r="K105" s="466"/>
      <c r="L105" s="466"/>
      <c r="M105" s="466"/>
      <c r="N105" s="466"/>
      <c r="O105" s="466"/>
      <c r="P105" s="466"/>
      <c r="Q105" s="466"/>
      <c r="R105" s="466"/>
      <c r="S105" s="466"/>
      <c r="T105" s="467"/>
      <c r="U105" s="441"/>
      <c r="V105" s="466"/>
      <c r="W105" s="464"/>
      <c r="X105" s="464"/>
      <c r="Y105" s="464"/>
      <c r="Z105" s="466"/>
      <c r="AA105" s="466"/>
      <c r="AB105" s="466"/>
      <c r="AC105" s="466"/>
      <c r="AD105" s="441"/>
      <c r="AE105" s="466"/>
      <c r="AF105" s="466"/>
      <c r="AG105" s="466"/>
      <c r="AH105" s="466"/>
      <c r="AI105" s="441"/>
      <c r="AJ105" s="466"/>
      <c r="AK105" s="466"/>
      <c r="AL105" s="468"/>
      <c r="AM105" s="441"/>
      <c r="AN105" s="464"/>
      <c r="AO105" s="464"/>
      <c r="AP105" s="466"/>
      <c r="AQ105" s="441"/>
      <c r="AR105" s="464"/>
      <c r="AS105" s="464"/>
      <c r="AT105" s="464"/>
      <c r="AU105" s="464"/>
      <c r="AV105" s="441"/>
      <c r="AW105" s="466"/>
      <c r="AX105" s="470"/>
      <c r="AY105" s="190"/>
    </row>
    <row r="106" ht="45.0" customHeight="1">
      <c r="A106" s="190"/>
      <c r="B106" s="34"/>
      <c r="C106" s="473" t="s">
        <v>542</v>
      </c>
      <c r="D106" s="44"/>
      <c r="E106" s="474" t="str">
        <f>iferror(AVERAGE(E99:E105))</f>
        <v/>
      </c>
      <c r="F106" s="441"/>
      <c r="G106" s="475"/>
      <c r="H106" s="475"/>
      <c r="I106" s="441"/>
      <c r="J106" s="475" t="str">
        <f>iferror(AVERAGE(J99:J105))</f>
        <v/>
      </c>
      <c r="K106" s="476"/>
      <c r="L106" s="476" t="str">
        <f t="shared" ref="L106:N106" si="44">iferror(AVERAGE(L99:L105))</f>
        <v/>
      </c>
      <c r="M106" s="476" t="str">
        <f t="shared" si="44"/>
        <v/>
      </c>
      <c r="N106" s="476" t="str">
        <f t="shared" si="44"/>
        <v/>
      </c>
      <c r="O106" s="476">
        <f>iferror(SUM(O99:O105))</f>
        <v>0</v>
      </c>
      <c r="P106" s="476" t="str">
        <f t="shared" ref="P106:S106" si="45">iferror(AVERAGE(P99:P105))</f>
        <v/>
      </c>
      <c r="Q106" s="476" t="str">
        <f t="shared" si="45"/>
        <v/>
      </c>
      <c r="R106" s="476" t="str">
        <f t="shared" si="45"/>
        <v/>
      </c>
      <c r="S106" s="476" t="str">
        <f t="shared" si="45"/>
        <v/>
      </c>
      <c r="T106" s="477"/>
      <c r="U106" s="441"/>
      <c r="V106" s="476" t="str">
        <f>iferror(AVERAGE(V99:V105))</f>
        <v/>
      </c>
      <c r="W106" s="476"/>
      <c r="X106" s="476">
        <f>SUM(X99:X105)</f>
        <v>0</v>
      </c>
      <c r="Y106" s="476" t="str">
        <f>IFERROR(AVERAGE(Y99:Y105))</f>
        <v/>
      </c>
      <c r="Z106" s="476"/>
      <c r="AA106" s="476" t="str">
        <f t="shared" ref="AA106:AC106" si="46">iferror(AVERAGE(AA99:AA105))</f>
        <v/>
      </c>
      <c r="AB106" s="476" t="str">
        <f t="shared" si="46"/>
        <v/>
      </c>
      <c r="AC106" s="476" t="str">
        <f t="shared" si="46"/>
        <v/>
      </c>
      <c r="AD106" s="441"/>
      <c r="AE106" s="476" t="str">
        <f t="shared" ref="AE106:AF106" si="47">iferror(AVERAGE(AE99:AE105))</f>
        <v/>
      </c>
      <c r="AF106" s="476" t="str">
        <f t="shared" si="47"/>
        <v/>
      </c>
      <c r="AG106" s="476"/>
      <c r="AH106" s="476" t="str">
        <f>iferror(AVERAGE(AH99:AH105))</f>
        <v/>
      </c>
      <c r="AI106" s="441"/>
      <c r="AJ106" s="476" t="str">
        <f>iferror(average(AJ99:AJ105))</f>
        <v/>
      </c>
      <c r="AK106" s="476"/>
      <c r="AL106" s="476"/>
      <c r="AM106" s="441"/>
      <c r="AN106" s="464"/>
      <c r="AO106" s="464" t="str">
        <f>iferror(average(AO99:AO105))</f>
        <v/>
      </c>
      <c r="AP106" s="476" t="str">
        <f>iferror(AVERAGE(AP99:AP105))</f>
        <v/>
      </c>
      <c r="AQ106" s="441"/>
      <c r="AR106" s="464" t="str">
        <f t="shared" ref="AR106:AU106" si="48">iferror(average(AR99:AR105))</f>
        <v/>
      </c>
      <c r="AS106" s="464" t="str">
        <f t="shared" si="48"/>
        <v/>
      </c>
      <c r="AT106" s="464" t="str">
        <f t="shared" si="48"/>
        <v/>
      </c>
      <c r="AU106" s="464" t="str">
        <f t="shared" si="48"/>
        <v/>
      </c>
      <c r="AV106" s="441"/>
      <c r="AW106" s="476" t="str">
        <f>iferror(AVERAGE(AW99:AW105))</f>
        <v/>
      </c>
      <c r="AX106" s="472"/>
      <c r="AY106" s="190"/>
    </row>
    <row r="107" ht="15.0" customHeight="1">
      <c r="A107" s="441"/>
      <c r="B107" s="441"/>
      <c r="C107" s="441"/>
      <c r="D107" s="441"/>
      <c r="E107" s="441"/>
      <c r="F107" s="441"/>
      <c r="G107" s="441"/>
      <c r="H107" s="441"/>
      <c r="I107" s="441"/>
      <c r="J107" s="441"/>
      <c r="K107" s="441"/>
      <c r="L107" s="441"/>
      <c r="M107" s="441"/>
      <c r="N107" s="441"/>
      <c r="O107" s="441"/>
      <c r="P107" s="441"/>
      <c r="Q107" s="441"/>
      <c r="R107" s="441"/>
      <c r="S107" s="441"/>
      <c r="T107" s="441"/>
      <c r="U107" s="441"/>
      <c r="V107" s="441"/>
      <c r="W107" s="441"/>
      <c r="X107" s="441"/>
      <c r="Y107" s="441"/>
      <c r="Z107" s="441"/>
      <c r="AA107" s="441"/>
      <c r="AB107" s="441"/>
      <c r="AC107" s="441"/>
      <c r="AD107" s="441"/>
      <c r="AE107" s="441"/>
      <c r="AF107" s="441"/>
      <c r="AG107" s="441"/>
      <c r="AH107" s="441"/>
      <c r="AI107" s="441"/>
      <c r="AJ107" s="441"/>
      <c r="AK107" s="441"/>
      <c r="AL107" s="441"/>
      <c r="AM107" s="441"/>
      <c r="AN107" s="441"/>
      <c r="AO107" s="441"/>
      <c r="AP107" s="441"/>
      <c r="AQ107" s="441"/>
      <c r="AR107" s="441"/>
      <c r="AS107" s="441"/>
      <c r="AT107" s="441"/>
      <c r="AU107" s="441"/>
      <c r="AV107" s="441"/>
      <c r="AW107" s="441"/>
      <c r="AX107" s="441"/>
      <c r="AY107" s="441"/>
    </row>
    <row r="108" ht="22.5" customHeight="1">
      <c r="A108" s="232"/>
      <c r="B108" s="252" t="s">
        <v>488</v>
      </c>
      <c r="C108" s="68"/>
      <c r="D108" s="478">
        <f>D94+7</f>
        <v>45940</v>
      </c>
      <c r="E108" s="68"/>
      <c r="F108" s="373"/>
      <c r="G108" s="373"/>
      <c r="H108" s="373"/>
      <c r="I108" s="373"/>
      <c r="J108" s="373"/>
      <c r="K108" s="373"/>
      <c r="L108" s="373"/>
      <c r="M108" s="373"/>
      <c r="N108" s="373"/>
      <c r="O108" s="373"/>
      <c r="P108" s="373"/>
      <c r="Q108" s="373"/>
      <c r="R108" s="68"/>
      <c r="S108" s="68"/>
      <c r="T108" s="68"/>
      <c r="U108" s="68"/>
      <c r="V108" s="373"/>
      <c r="W108" s="68"/>
      <c r="X108" s="68"/>
      <c r="Y108" s="373"/>
      <c r="Z108" s="373"/>
      <c r="AA108" s="373"/>
      <c r="AB108" s="373"/>
      <c r="AC108" s="373"/>
      <c r="AD108" s="373"/>
      <c r="AE108" s="373"/>
      <c r="AF108" s="373"/>
      <c r="AG108" s="373"/>
      <c r="AH108" s="373"/>
      <c r="AI108" s="373"/>
      <c r="AJ108" s="373"/>
      <c r="AK108" s="373"/>
      <c r="AL108" s="373"/>
      <c r="AM108" s="373"/>
      <c r="AN108" s="373"/>
      <c r="AO108" s="373"/>
      <c r="AP108" s="373"/>
      <c r="AQ108" s="373"/>
      <c r="AR108" s="373"/>
      <c r="AS108" s="373"/>
      <c r="AT108" s="373"/>
      <c r="AU108" s="373"/>
      <c r="AV108" s="373"/>
      <c r="AW108" s="373"/>
      <c r="AX108" s="479"/>
      <c r="AY108" s="232"/>
    </row>
    <row r="109" ht="15.0" customHeight="1">
      <c r="A109" s="441"/>
      <c r="B109" s="441"/>
      <c r="C109" s="441"/>
      <c r="D109" s="441"/>
      <c r="E109" s="441"/>
      <c r="F109" s="441"/>
      <c r="G109" s="441"/>
      <c r="H109" s="441"/>
      <c r="I109" s="441"/>
      <c r="J109" s="441"/>
      <c r="K109" s="441"/>
      <c r="L109" s="441"/>
      <c r="M109" s="441"/>
      <c r="N109" s="441"/>
      <c r="O109" s="441"/>
      <c r="P109" s="441"/>
      <c r="Q109" s="441"/>
      <c r="R109" s="441"/>
      <c r="S109" s="439"/>
      <c r="T109" s="439"/>
      <c r="U109" s="441"/>
      <c r="V109" s="441"/>
      <c r="W109" s="441"/>
      <c r="X109" s="441"/>
      <c r="Y109" s="441"/>
      <c r="Z109" s="429"/>
      <c r="AA109" s="429"/>
      <c r="AB109" s="429"/>
      <c r="AC109" s="429"/>
      <c r="AD109" s="441"/>
      <c r="AE109" s="429"/>
      <c r="AF109" s="429"/>
      <c r="AG109" s="429"/>
      <c r="AH109" s="429"/>
      <c r="AI109" s="441"/>
      <c r="AJ109" s="429"/>
      <c r="AK109" s="429"/>
      <c r="AL109" s="429"/>
      <c r="AM109" s="441"/>
      <c r="AN109" s="429"/>
      <c r="AO109" s="429"/>
      <c r="AP109" s="429"/>
      <c r="AQ109" s="441"/>
      <c r="AR109" s="429"/>
      <c r="AS109" s="429"/>
      <c r="AT109" s="429"/>
      <c r="AU109" s="429"/>
      <c r="AV109" s="441"/>
      <c r="AW109" s="429"/>
      <c r="AX109" s="429"/>
      <c r="AY109" s="441"/>
    </row>
    <row r="110" ht="27.0" customHeight="1">
      <c r="A110" s="232"/>
      <c r="B110" s="447" t="s">
        <v>489</v>
      </c>
      <c r="C110" s="252" t="s">
        <v>490</v>
      </c>
      <c r="D110" s="44"/>
      <c r="E110" s="447" t="s">
        <v>491</v>
      </c>
      <c r="F110" s="441"/>
      <c r="G110" s="252" t="s">
        <v>492</v>
      </c>
      <c r="H110" s="44"/>
      <c r="I110" s="441"/>
      <c r="J110" s="252" t="s">
        <v>29</v>
      </c>
      <c r="K110" s="68"/>
      <c r="L110" s="68"/>
      <c r="M110" s="68"/>
      <c r="N110" s="68"/>
      <c r="O110" s="68"/>
      <c r="P110" s="68"/>
      <c r="Q110" s="68"/>
      <c r="R110" s="68"/>
      <c r="S110" s="68"/>
      <c r="T110" s="44"/>
      <c r="U110" s="441"/>
      <c r="V110" s="252" t="s">
        <v>493</v>
      </c>
      <c r="W110" s="68"/>
      <c r="X110" s="68"/>
      <c r="Y110" s="68"/>
      <c r="Z110" s="68"/>
      <c r="AA110" s="68"/>
      <c r="AB110" s="68"/>
      <c r="AC110" s="44"/>
      <c r="AD110" s="441"/>
      <c r="AE110" s="252" t="s">
        <v>494</v>
      </c>
      <c r="AF110" s="68"/>
      <c r="AG110" s="68"/>
      <c r="AH110" s="44"/>
      <c r="AI110" s="441"/>
      <c r="AJ110" s="252" t="s">
        <v>495</v>
      </c>
      <c r="AK110" s="68"/>
      <c r="AL110" s="44"/>
      <c r="AM110" s="441"/>
      <c r="AN110" s="252" t="s">
        <v>496</v>
      </c>
      <c r="AO110" s="68"/>
      <c r="AP110" s="44"/>
      <c r="AQ110" s="441"/>
      <c r="AR110" s="252" t="s">
        <v>497</v>
      </c>
      <c r="AS110" s="68"/>
      <c r="AT110" s="68"/>
      <c r="AU110" s="44"/>
      <c r="AV110" s="441"/>
      <c r="AW110" s="448" t="s">
        <v>498</v>
      </c>
      <c r="AX110" s="3"/>
      <c r="AY110" s="232"/>
    </row>
    <row r="111" ht="30.0" customHeight="1">
      <c r="A111" s="190"/>
      <c r="B111" s="480">
        <f>B97+1</f>
        <v>32</v>
      </c>
      <c r="C111" s="66" t="s">
        <v>48</v>
      </c>
      <c r="D111" s="254" t="s">
        <v>27</v>
      </c>
      <c r="E111" s="450" t="s">
        <v>499</v>
      </c>
      <c r="F111" s="441"/>
      <c r="G111" s="451" t="s">
        <v>500</v>
      </c>
      <c r="H111" s="451" t="s">
        <v>501</v>
      </c>
      <c r="I111" s="441"/>
      <c r="J111" s="452" t="s">
        <v>502</v>
      </c>
      <c r="K111" s="453" t="s">
        <v>503</v>
      </c>
      <c r="L111" s="452" t="s">
        <v>17</v>
      </c>
      <c r="M111" s="453" t="s">
        <v>18</v>
      </c>
      <c r="N111" s="453" t="s">
        <v>19</v>
      </c>
      <c r="O111" s="453" t="s">
        <v>20</v>
      </c>
      <c r="P111" s="453" t="s">
        <v>504</v>
      </c>
      <c r="Q111" s="453" t="s">
        <v>505</v>
      </c>
      <c r="R111" s="453" t="s">
        <v>506</v>
      </c>
      <c r="S111" s="454" t="s">
        <v>507</v>
      </c>
      <c r="T111" s="454" t="s">
        <v>508</v>
      </c>
      <c r="U111" s="441"/>
      <c r="V111" s="453" t="s">
        <v>485</v>
      </c>
      <c r="W111" s="452" t="s">
        <v>30</v>
      </c>
      <c r="X111" s="2"/>
      <c r="Y111" s="3"/>
      <c r="Z111" s="453" t="s">
        <v>28</v>
      </c>
      <c r="AA111" s="453" t="s">
        <v>509</v>
      </c>
      <c r="AB111" s="453" t="s">
        <v>510</v>
      </c>
      <c r="AC111" s="453" t="s">
        <v>511</v>
      </c>
      <c r="AD111" s="441"/>
      <c r="AE111" s="453" t="s">
        <v>512</v>
      </c>
      <c r="AF111" s="453" t="s">
        <v>513</v>
      </c>
      <c r="AG111" s="453" t="s">
        <v>514</v>
      </c>
      <c r="AH111" s="453" t="s">
        <v>515</v>
      </c>
      <c r="AI111" s="441"/>
      <c r="AJ111" s="453" t="s">
        <v>516</v>
      </c>
      <c r="AK111" s="453" t="s">
        <v>517</v>
      </c>
      <c r="AL111" s="453" t="s">
        <v>518</v>
      </c>
      <c r="AM111" s="441"/>
      <c r="AN111" s="453" t="s">
        <v>519</v>
      </c>
      <c r="AO111" s="452" t="s">
        <v>520</v>
      </c>
      <c r="AP111" s="453" t="s">
        <v>521</v>
      </c>
      <c r="AQ111" s="441"/>
      <c r="AR111" s="451" t="s">
        <v>522</v>
      </c>
      <c r="AS111" s="451" t="s">
        <v>522</v>
      </c>
      <c r="AT111" s="451" t="s">
        <v>523</v>
      </c>
      <c r="AU111" s="451" t="s">
        <v>524</v>
      </c>
      <c r="AV111" s="441"/>
      <c r="AW111" s="453" t="s">
        <v>525</v>
      </c>
      <c r="AX111" s="453" t="s">
        <v>526</v>
      </c>
      <c r="AY111" s="190"/>
    </row>
    <row r="112" ht="30.0" customHeight="1">
      <c r="A112" s="190"/>
      <c r="B112" s="89"/>
      <c r="C112" s="34"/>
      <c r="D112" s="6"/>
      <c r="E112" s="455" t="s">
        <v>527</v>
      </c>
      <c r="F112" s="441"/>
      <c r="G112" s="34"/>
      <c r="H112" s="34"/>
      <c r="I112" s="441"/>
      <c r="J112" s="456" t="s">
        <v>528</v>
      </c>
      <c r="K112" s="34"/>
      <c r="L112" s="456" t="s">
        <v>529</v>
      </c>
      <c r="M112" s="457" t="s">
        <v>529</v>
      </c>
      <c r="N112" s="457" t="s">
        <v>529</v>
      </c>
      <c r="O112" s="34"/>
      <c r="P112" s="457" t="s">
        <v>530</v>
      </c>
      <c r="Q112" s="458" t="s">
        <v>531</v>
      </c>
      <c r="R112" s="458" t="s">
        <v>531</v>
      </c>
      <c r="S112" s="458" t="s">
        <v>531</v>
      </c>
      <c r="T112" s="458" t="s">
        <v>532</v>
      </c>
      <c r="U112" s="441"/>
      <c r="V112" s="34"/>
      <c r="W112" s="459" t="s">
        <v>533</v>
      </c>
      <c r="X112" s="459" t="s">
        <v>534</v>
      </c>
      <c r="Y112" s="459" t="s">
        <v>535</v>
      </c>
      <c r="Z112" s="457" t="s">
        <v>536</v>
      </c>
      <c r="AA112" s="458" t="s">
        <v>531</v>
      </c>
      <c r="AB112" s="458" t="s">
        <v>531</v>
      </c>
      <c r="AC112" s="458" t="s">
        <v>531</v>
      </c>
      <c r="AD112" s="441"/>
      <c r="AE112" s="458" t="s">
        <v>531</v>
      </c>
      <c r="AF112" s="458" t="s">
        <v>531</v>
      </c>
      <c r="AG112" s="458" t="s">
        <v>531</v>
      </c>
      <c r="AH112" s="458" t="s">
        <v>531</v>
      </c>
      <c r="AI112" s="441"/>
      <c r="AJ112" s="34"/>
      <c r="AK112" s="34"/>
      <c r="AL112" s="457" t="s">
        <v>537</v>
      </c>
      <c r="AM112" s="441"/>
      <c r="AN112" s="457" t="s">
        <v>538</v>
      </c>
      <c r="AO112" s="456" t="s">
        <v>539</v>
      </c>
      <c r="AP112" s="457" t="s">
        <v>531</v>
      </c>
      <c r="AQ112" s="441"/>
      <c r="AR112" s="460" t="s">
        <v>540</v>
      </c>
      <c r="AS112" s="460" t="s">
        <v>541</v>
      </c>
      <c r="AT112" s="34"/>
      <c r="AU112" s="34"/>
      <c r="AV112" s="441"/>
      <c r="AW112" s="457" t="s">
        <v>531</v>
      </c>
      <c r="AX112" s="34"/>
      <c r="AY112" s="190"/>
    </row>
    <row r="113" ht="45.0" customHeight="1">
      <c r="A113" s="190"/>
      <c r="B113" s="89"/>
      <c r="C113" s="481">
        <f>C105+1</f>
        <v>45933</v>
      </c>
      <c r="D113" s="464" t="str">
        <f t="shared" ref="D113:D119" si="49">D99</f>
        <v>FRI</v>
      </c>
      <c r="E113" s="463"/>
      <c r="F113" s="441"/>
      <c r="G113" s="464"/>
      <c r="H113" s="464"/>
      <c r="I113" s="441"/>
      <c r="J113" s="465"/>
      <c r="K113" s="466"/>
      <c r="L113" s="466"/>
      <c r="M113" s="466"/>
      <c r="N113" s="466"/>
      <c r="O113" s="466"/>
      <c r="P113" s="466"/>
      <c r="Q113" s="466"/>
      <c r="R113" s="466"/>
      <c r="S113" s="466"/>
      <c r="T113" s="467"/>
      <c r="U113" s="441"/>
      <c r="V113" s="466"/>
      <c r="W113" s="464"/>
      <c r="X113" s="464"/>
      <c r="Y113" s="464"/>
      <c r="Z113" s="466"/>
      <c r="AA113" s="466"/>
      <c r="AB113" s="466"/>
      <c r="AC113" s="466"/>
      <c r="AD113" s="441"/>
      <c r="AE113" s="466"/>
      <c r="AF113" s="466"/>
      <c r="AG113" s="466"/>
      <c r="AH113" s="466"/>
      <c r="AI113" s="441"/>
      <c r="AJ113" s="466"/>
      <c r="AK113" s="466"/>
      <c r="AL113" s="468"/>
      <c r="AM113" s="441"/>
      <c r="AN113" s="469"/>
      <c r="AO113" s="464"/>
      <c r="AP113" s="466"/>
      <c r="AQ113" s="441"/>
      <c r="AR113" s="464"/>
      <c r="AS113" s="464"/>
      <c r="AT113" s="464"/>
      <c r="AU113" s="464"/>
      <c r="AV113" s="441"/>
      <c r="AW113" s="466"/>
      <c r="AX113" s="470"/>
      <c r="AY113" s="190"/>
    </row>
    <row r="114" ht="45.0" customHeight="1">
      <c r="A114" s="190"/>
      <c r="B114" s="89"/>
      <c r="C114" s="482">
        <f t="shared" ref="C114:C119" si="50">C113+1</f>
        <v>45934</v>
      </c>
      <c r="D114" s="464" t="str">
        <f t="shared" si="49"/>
        <v>SAT</v>
      </c>
      <c r="E114" s="463"/>
      <c r="F114" s="441"/>
      <c r="G114" s="464"/>
      <c r="H114" s="464"/>
      <c r="I114" s="441"/>
      <c r="J114" s="465"/>
      <c r="K114" s="466"/>
      <c r="L114" s="466"/>
      <c r="M114" s="466"/>
      <c r="N114" s="466"/>
      <c r="O114" s="466"/>
      <c r="P114" s="466"/>
      <c r="Q114" s="466"/>
      <c r="R114" s="466"/>
      <c r="S114" s="466"/>
      <c r="T114" s="467"/>
      <c r="U114" s="441"/>
      <c r="V114" s="466"/>
      <c r="W114" s="464"/>
      <c r="X114" s="464"/>
      <c r="Y114" s="464"/>
      <c r="Z114" s="466"/>
      <c r="AA114" s="466"/>
      <c r="AB114" s="466"/>
      <c r="AC114" s="466"/>
      <c r="AD114" s="441"/>
      <c r="AE114" s="466"/>
      <c r="AF114" s="466"/>
      <c r="AG114" s="466"/>
      <c r="AH114" s="466"/>
      <c r="AI114" s="441"/>
      <c r="AJ114" s="466"/>
      <c r="AK114" s="466"/>
      <c r="AL114" s="468"/>
      <c r="AM114" s="441"/>
      <c r="AN114" s="464"/>
      <c r="AO114" s="464"/>
      <c r="AP114" s="466"/>
      <c r="AQ114" s="441"/>
      <c r="AR114" s="464"/>
      <c r="AS114" s="464"/>
      <c r="AT114" s="464"/>
      <c r="AU114" s="464"/>
      <c r="AV114" s="441"/>
      <c r="AW114" s="466"/>
      <c r="AX114" s="470"/>
      <c r="AY114" s="190"/>
    </row>
    <row r="115" ht="45.0" customHeight="1">
      <c r="A115" s="190"/>
      <c r="B115" s="89"/>
      <c r="C115" s="482">
        <f t="shared" si="50"/>
        <v>45935</v>
      </c>
      <c r="D115" s="464" t="str">
        <f t="shared" si="49"/>
        <v>SUN</v>
      </c>
      <c r="E115" s="463"/>
      <c r="F115" s="441"/>
      <c r="G115" s="464"/>
      <c r="H115" s="464"/>
      <c r="I115" s="441"/>
      <c r="J115" s="465"/>
      <c r="K115" s="466"/>
      <c r="L115" s="466"/>
      <c r="M115" s="466"/>
      <c r="N115" s="466"/>
      <c r="O115" s="466"/>
      <c r="P115" s="466"/>
      <c r="Q115" s="466"/>
      <c r="R115" s="466"/>
      <c r="S115" s="466"/>
      <c r="T115" s="467"/>
      <c r="U115" s="441"/>
      <c r="V115" s="466"/>
      <c r="W115" s="464"/>
      <c r="X115" s="464"/>
      <c r="Y115" s="464"/>
      <c r="Z115" s="466"/>
      <c r="AA115" s="466"/>
      <c r="AB115" s="466"/>
      <c r="AC115" s="466"/>
      <c r="AD115" s="441"/>
      <c r="AE115" s="466"/>
      <c r="AF115" s="466"/>
      <c r="AG115" s="466"/>
      <c r="AH115" s="466"/>
      <c r="AI115" s="441"/>
      <c r="AJ115" s="466"/>
      <c r="AK115" s="466"/>
      <c r="AL115" s="468"/>
      <c r="AM115" s="441"/>
      <c r="AN115" s="464"/>
      <c r="AO115" s="464"/>
      <c r="AP115" s="466"/>
      <c r="AQ115" s="441"/>
      <c r="AR115" s="464"/>
      <c r="AS115" s="464"/>
      <c r="AT115" s="464"/>
      <c r="AU115" s="464"/>
      <c r="AV115" s="441"/>
      <c r="AW115" s="466"/>
      <c r="AX115" s="470"/>
      <c r="AY115" s="190"/>
    </row>
    <row r="116" ht="45.0" customHeight="1">
      <c r="A116" s="190"/>
      <c r="B116" s="89"/>
      <c r="C116" s="482">
        <f t="shared" si="50"/>
        <v>45936</v>
      </c>
      <c r="D116" s="464" t="str">
        <f t="shared" si="49"/>
        <v>MON</v>
      </c>
      <c r="E116" s="463"/>
      <c r="F116" s="441"/>
      <c r="G116" s="464"/>
      <c r="H116" s="464"/>
      <c r="I116" s="441"/>
      <c r="J116" s="465"/>
      <c r="K116" s="466"/>
      <c r="L116" s="466"/>
      <c r="M116" s="466"/>
      <c r="N116" s="466"/>
      <c r="O116" s="466"/>
      <c r="P116" s="466"/>
      <c r="Q116" s="466"/>
      <c r="R116" s="466"/>
      <c r="S116" s="466"/>
      <c r="T116" s="467"/>
      <c r="U116" s="441"/>
      <c r="V116" s="466"/>
      <c r="W116" s="464"/>
      <c r="X116" s="464"/>
      <c r="Y116" s="464"/>
      <c r="Z116" s="466"/>
      <c r="AA116" s="466"/>
      <c r="AB116" s="466"/>
      <c r="AC116" s="466"/>
      <c r="AD116" s="441"/>
      <c r="AE116" s="466"/>
      <c r="AF116" s="466"/>
      <c r="AG116" s="466"/>
      <c r="AH116" s="466"/>
      <c r="AI116" s="441"/>
      <c r="AJ116" s="466"/>
      <c r="AK116" s="466"/>
      <c r="AL116" s="468"/>
      <c r="AM116" s="441"/>
      <c r="AN116" s="464"/>
      <c r="AO116" s="464"/>
      <c r="AP116" s="466"/>
      <c r="AQ116" s="441"/>
      <c r="AR116" s="464"/>
      <c r="AS116" s="464"/>
      <c r="AT116" s="464"/>
      <c r="AU116" s="464"/>
      <c r="AV116" s="441"/>
      <c r="AW116" s="466"/>
      <c r="AX116" s="472"/>
      <c r="AY116" s="190"/>
    </row>
    <row r="117" ht="45.0" customHeight="1">
      <c r="A117" s="190"/>
      <c r="B117" s="89"/>
      <c r="C117" s="482">
        <f t="shared" si="50"/>
        <v>45937</v>
      </c>
      <c r="D117" s="464" t="str">
        <f t="shared" si="49"/>
        <v>TUE</v>
      </c>
      <c r="E117" s="463"/>
      <c r="F117" s="441"/>
      <c r="G117" s="464"/>
      <c r="H117" s="464"/>
      <c r="I117" s="441"/>
      <c r="J117" s="465"/>
      <c r="K117" s="466"/>
      <c r="L117" s="466"/>
      <c r="M117" s="466"/>
      <c r="N117" s="466"/>
      <c r="O117" s="466"/>
      <c r="P117" s="466"/>
      <c r="Q117" s="466"/>
      <c r="R117" s="466"/>
      <c r="S117" s="466"/>
      <c r="T117" s="467"/>
      <c r="U117" s="441"/>
      <c r="V117" s="466"/>
      <c r="W117" s="464"/>
      <c r="X117" s="464"/>
      <c r="Y117" s="464"/>
      <c r="Z117" s="466"/>
      <c r="AA117" s="466"/>
      <c r="AB117" s="466"/>
      <c r="AC117" s="466"/>
      <c r="AD117" s="441"/>
      <c r="AE117" s="466"/>
      <c r="AF117" s="466"/>
      <c r="AG117" s="466"/>
      <c r="AH117" s="466"/>
      <c r="AI117" s="441"/>
      <c r="AJ117" s="466"/>
      <c r="AK117" s="466"/>
      <c r="AL117" s="468"/>
      <c r="AM117" s="441"/>
      <c r="AN117" s="464"/>
      <c r="AO117" s="464"/>
      <c r="AP117" s="466"/>
      <c r="AQ117" s="441"/>
      <c r="AR117" s="464"/>
      <c r="AS117" s="464"/>
      <c r="AT117" s="464"/>
      <c r="AU117" s="464"/>
      <c r="AV117" s="441"/>
      <c r="AW117" s="466"/>
      <c r="AX117" s="472"/>
      <c r="AY117" s="190"/>
    </row>
    <row r="118" ht="45.0" customHeight="1">
      <c r="A118" s="190"/>
      <c r="B118" s="89"/>
      <c r="C118" s="482">
        <f t="shared" si="50"/>
        <v>45938</v>
      </c>
      <c r="D118" s="464" t="str">
        <f t="shared" si="49"/>
        <v>WED</v>
      </c>
      <c r="E118" s="463"/>
      <c r="F118" s="441"/>
      <c r="G118" s="464"/>
      <c r="H118" s="464"/>
      <c r="I118" s="441"/>
      <c r="J118" s="465"/>
      <c r="K118" s="466"/>
      <c r="L118" s="466"/>
      <c r="M118" s="466"/>
      <c r="N118" s="466"/>
      <c r="O118" s="466"/>
      <c r="P118" s="466"/>
      <c r="Q118" s="466"/>
      <c r="R118" s="466"/>
      <c r="S118" s="466"/>
      <c r="T118" s="467"/>
      <c r="U118" s="441"/>
      <c r="V118" s="466"/>
      <c r="W118" s="464"/>
      <c r="X118" s="464"/>
      <c r="Y118" s="464"/>
      <c r="Z118" s="466"/>
      <c r="AA118" s="466"/>
      <c r="AB118" s="466"/>
      <c r="AC118" s="466"/>
      <c r="AD118" s="441"/>
      <c r="AE118" s="466"/>
      <c r="AF118" s="466"/>
      <c r="AG118" s="466"/>
      <c r="AH118" s="466"/>
      <c r="AI118" s="441"/>
      <c r="AJ118" s="466"/>
      <c r="AK118" s="466"/>
      <c r="AL118" s="468"/>
      <c r="AM118" s="441"/>
      <c r="AN118" s="464"/>
      <c r="AO118" s="464"/>
      <c r="AP118" s="466"/>
      <c r="AQ118" s="441"/>
      <c r="AR118" s="464"/>
      <c r="AS118" s="464"/>
      <c r="AT118" s="464"/>
      <c r="AU118" s="464"/>
      <c r="AV118" s="441"/>
      <c r="AW118" s="466"/>
      <c r="AX118" s="472"/>
      <c r="AY118" s="190"/>
    </row>
    <row r="119" ht="45.0" customHeight="1">
      <c r="A119" s="190"/>
      <c r="B119" s="89"/>
      <c r="C119" s="482">
        <f t="shared" si="50"/>
        <v>45939</v>
      </c>
      <c r="D119" s="464" t="str">
        <f t="shared" si="49"/>
        <v>THU</v>
      </c>
      <c r="E119" s="463"/>
      <c r="F119" s="441"/>
      <c r="G119" s="464"/>
      <c r="H119" s="464"/>
      <c r="I119" s="441"/>
      <c r="J119" s="465"/>
      <c r="K119" s="466"/>
      <c r="L119" s="466"/>
      <c r="M119" s="466"/>
      <c r="N119" s="466"/>
      <c r="O119" s="466"/>
      <c r="P119" s="466"/>
      <c r="Q119" s="466"/>
      <c r="R119" s="466"/>
      <c r="S119" s="466"/>
      <c r="T119" s="467"/>
      <c r="U119" s="441"/>
      <c r="V119" s="466"/>
      <c r="W119" s="464"/>
      <c r="X119" s="464"/>
      <c r="Y119" s="464"/>
      <c r="Z119" s="466"/>
      <c r="AA119" s="466"/>
      <c r="AB119" s="466"/>
      <c r="AC119" s="466"/>
      <c r="AD119" s="441"/>
      <c r="AE119" s="466"/>
      <c r="AF119" s="466"/>
      <c r="AG119" s="466"/>
      <c r="AH119" s="466"/>
      <c r="AI119" s="441"/>
      <c r="AJ119" s="466"/>
      <c r="AK119" s="466"/>
      <c r="AL119" s="468"/>
      <c r="AM119" s="441"/>
      <c r="AN119" s="464"/>
      <c r="AO119" s="464"/>
      <c r="AP119" s="466"/>
      <c r="AQ119" s="441"/>
      <c r="AR119" s="464"/>
      <c r="AS119" s="464"/>
      <c r="AT119" s="464"/>
      <c r="AU119" s="464"/>
      <c r="AV119" s="441"/>
      <c r="AW119" s="466"/>
      <c r="AX119" s="470"/>
      <c r="AY119" s="190"/>
    </row>
    <row r="120" ht="45.0" customHeight="1">
      <c r="A120" s="190"/>
      <c r="B120" s="34"/>
      <c r="C120" s="473" t="s">
        <v>542</v>
      </c>
      <c r="D120" s="44"/>
      <c r="E120" s="474" t="str">
        <f>iferror(AVERAGE(E113:E119))</f>
        <v/>
      </c>
      <c r="F120" s="441"/>
      <c r="G120" s="475"/>
      <c r="H120" s="475"/>
      <c r="I120" s="441"/>
      <c r="J120" s="475" t="str">
        <f>iferror(AVERAGE(J113:J119))</f>
        <v/>
      </c>
      <c r="K120" s="476"/>
      <c r="L120" s="476" t="str">
        <f t="shared" ref="L120:N120" si="51">iferror(AVERAGE(L113:L119))</f>
        <v/>
      </c>
      <c r="M120" s="476" t="str">
        <f t="shared" si="51"/>
        <v/>
      </c>
      <c r="N120" s="476" t="str">
        <f t="shared" si="51"/>
        <v/>
      </c>
      <c r="O120" s="476">
        <f>iferror(SUM(O113:O119))</f>
        <v>0</v>
      </c>
      <c r="P120" s="476" t="str">
        <f t="shared" ref="P120:S120" si="52">iferror(AVERAGE(P113:P119))</f>
        <v/>
      </c>
      <c r="Q120" s="476" t="str">
        <f t="shared" si="52"/>
        <v/>
      </c>
      <c r="R120" s="476" t="str">
        <f t="shared" si="52"/>
        <v/>
      </c>
      <c r="S120" s="476" t="str">
        <f t="shared" si="52"/>
        <v/>
      </c>
      <c r="T120" s="477"/>
      <c r="U120" s="441"/>
      <c r="V120" s="476" t="str">
        <f>iferror(AVERAGE(V113:V119))</f>
        <v/>
      </c>
      <c r="W120" s="476"/>
      <c r="X120" s="476">
        <f>SUM(X113:X119)</f>
        <v>0</v>
      </c>
      <c r="Y120" s="476" t="str">
        <f>IFERROR(AVERAGE(Y113:Y119))</f>
        <v/>
      </c>
      <c r="Z120" s="476"/>
      <c r="AA120" s="476" t="str">
        <f t="shared" ref="AA120:AC120" si="53">iferror(AVERAGE(AA113:AA119))</f>
        <v/>
      </c>
      <c r="AB120" s="476" t="str">
        <f t="shared" si="53"/>
        <v/>
      </c>
      <c r="AC120" s="476" t="str">
        <f t="shared" si="53"/>
        <v/>
      </c>
      <c r="AD120" s="441"/>
      <c r="AE120" s="476" t="str">
        <f t="shared" ref="AE120:AF120" si="54">iferror(AVERAGE(AE113:AE119))</f>
        <v/>
      </c>
      <c r="AF120" s="476" t="str">
        <f t="shared" si="54"/>
        <v/>
      </c>
      <c r="AG120" s="476"/>
      <c r="AH120" s="476" t="str">
        <f>iferror(AVERAGE(AH113:AH119))</f>
        <v/>
      </c>
      <c r="AI120" s="441"/>
      <c r="AJ120" s="476" t="str">
        <f>iferror(average(AJ113:AJ119))</f>
        <v/>
      </c>
      <c r="AK120" s="476"/>
      <c r="AL120" s="476"/>
      <c r="AM120" s="441"/>
      <c r="AN120" s="464"/>
      <c r="AO120" s="464" t="str">
        <f>iferror(average(AO113:AO119))</f>
        <v/>
      </c>
      <c r="AP120" s="476" t="str">
        <f>iferror(AVERAGE(AP113:AP119))</f>
        <v/>
      </c>
      <c r="AQ120" s="441"/>
      <c r="AR120" s="464" t="str">
        <f t="shared" ref="AR120:AU120" si="55">iferror(average(AR113:AR119))</f>
        <v/>
      </c>
      <c r="AS120" s="464" t="str">
        <f t="shared" si="55"/>
        <v/>
      </c>
      <c r="AT120" s="464" t="str">
        <f t="shared" si="55"/>
        <v/>
      </c>
      <c r="AU120" s="464" t="str">
        <f t="shared" si="55"/>
        <v/>
      </c>
      <c r="AV120" s="441"/>
      <c r="AW120" s="476" t="str">
        <f>iferror(AVERAGE(AW113:AW119))</f>
        <v/>
      </c>
      <c r="AX120" s="472"/>
      <c r="AY120" s="190"/>
    </row>
    <row r="121" ht="15.0" customHeight="1">
      <c r="A121" s="441"/>
      <c r="B121" s="441"/>
      <c r="C121" s="441"/>
      <c r="D121" s="441"/>
      <c r="E121" s="441"/>
      <c r="F121" s="441"/>
      <c r="G121" s="441"/>
      <c r="H121" s="441"/>
      <c r="I121" s="441"/>
      <c r="J121" s="441"/>
      <c r="K121" s="441"/>
      <c r="L121" s="441"/>
      <c r="M121" s="441"/>
      <c r="N121" s="441"/>
      <c r="O121" s="441"/>
      <c r="P121" s="441"/>
      <c r="Q121" s="441"/>
      <c r="R121" s="441"/>
      <c r="S121" s="441"/>
      <c r="T121" s="441"/>
      <c r="U121" s="441"/>
      <c r="V121" s="441"/>
      <c r="W121" s="441"/>
      <c r="X121" s="441"/>
      <c r="Y121" s="441"/>
      <c r="Z121" s="441"/>
      <c r="AA121" s="441"/>
      <c r="AB121" s="441"/>
      <c r="AC121" s="441"/>
      <c r="AD121" s="441"/>
      <c r="AE121" s="441"/>
      <c r="AF121" s="441"/>
      <c r="AG121" s="441"/>
      <c r="AH121" s="441"/>
      <c r="AI121" s="441"/>
      <c r="AJ121" s="441"/>
      <c r="AK121" s="441"/>
      <c r="AL121" s="441"/>
      <c r="AM121" s="441"/>
      <c r="AN121" s="441"/>
      <c r="AO121" s="441"/>
      <c r="AP121" s="441"/>
      <c r="AQ121" s="441"/>
      <c r="AR121" s="441"/>
      <c r="AS121" s="441"/>
      <c r="AT121" s="441"/>
      <c r="AU121" s="441"/>
      <c r="AV121" s="441"/>
      <c r="AW121" s="441"/>
      <c r="AX121" s="441"/>
      <c r="AY121" s="441"/>
    </row>
    <row r="122" ht="22.5" customHeight="1">
      <c r="A122" s="232"/>
      <c r="B122" s="252" t="s">
        <v>488</v>
      </c>
      <c r="C122" s="68"/>
      <c r="D122" s="478">
        <f>D108+7</f>
        <v>45947</v>
      </c>
      <c r="E122" s="68"/>
      <c r="F122" s="373"/>
      <c r="G122" s="373"/>
      <c r="H122" s="373"/>
      <c r="I122" s="373"/>
      <c r="J122" s="373"/>
      <c r="K122" s="373"/>
      <c r="L122" s="373"/>
      <c r="M122" s="373"/>
      <c r="N122" s="373"/>
      <c r="O122" s="373"/>
      <c r="P122" s="373"/>
      <c r="Q122" s="373"/>
      <c r="R122" s="68"/>
      <c r="S122" s="68"/>
      <c r="T122" s="68"/>
      <c r="U122" s="68"/>
      <c r="V122" s="373"/>
      <c r="W122" s="68"/>
      <c r="X122" s="68"/>
      <c r="Y122" s="373"/>
      <c r="Z122" s="373"/>
      <c r="AA122" s="373"/>
      <c r="AB122" s="373"/>
      <c r="AC122" s="373"/>
      <c r="AD122" s="373"/>
      <c r="AE122" s="373"/>
      <c r="AF122" s="373"/>
      <c r="AG122" s="373"/>
      <c r="AH122" s="373"/>
      <c r="AI122" s="373"/>
      <c r="AJ122" s="373"/>
      <c r="AK122" s="373"/>
      <c r="AL122" s="373"/>
      <c r="AM122" s="373"/>
      <c r="AN122" s="373"/>
      <c r="AO122" s="373"/>
      <c r="AP122" s="373"/>
      <c r="AQ122" s="373"/>
      <c r="AR122" s="373"/>
      <c r="AS122" s="373"/>
      <c r="AT122" s="373"/>
      <c r="AU122" s="373"/>
      <c r="AV122" s="373"/>
      <c r="AW122" s="373"/>
      <c r="AX122" s="479"/>
      <c r="AY122" s="232"/>
    </row>
    <row r="123" ht="15.0" customHeight="1">
      <c r="A123" s="441"/>
      <c r="B123" s="441"/>
      <c r="C123" s="441"/>
      <c r="D123" s="441"/>
      <c r="E123" s="441"/>
      <c r="F123" s="441"/>
      <c r="G123" s="441"/>
      <c r="H123" s="441"/>
      <c r="I123" s="441"/>
      <c r="J123" s="441"/>
      <c r="K123" s="441"/>
      <c r="L123" s="441"/>
      <c r="M123" s="441"/>
      <c r="N123" s="441"/>
      <c r="O123" s="441"/>
      <c r="P123" s="441"/>
      <c r="Q123" s="441"/>
      <c r="R123" s="441"/>
      <c r="S123" s="439"/>
      <c r="T123" s="439"/>
      <c r="U123" s="441"/>
      <c r="V123" s="441"/>
      <c r="W123" s="441"/>
      <c r="X123" s="441"/>
      <c r="Y123" s="441"/>
      <c r="Z123" s="429"/>
      <c r="AA123" s="429"/>
      <c r="AB123" s="429"/>
      <c r="AC123" s="429"/>
      <c r="AD123" s="441"/>
      <c r="AE123" s="429"/>
      <c r="AF123" s="429"/>
      <c r="AG123" s="429"/>
      <c r="AH123" s="429"/>
      <c r="AI123" s="441"/>
      <c r="AJ123" s="429"/>
      <c r="AK123" s="429"/>
      <c r="AL123" s="429"/>
      <c r="AM123" s="441"/>
      <c r="AN123" s="429"/>
      <c r="AO123" s="429"/>
      <c r="AP123" s="429"/>
      <c r="AQ123" s="441"/>
      <c r="AR123" s="429"/>
      <c r="AS123" s="429"/>
      <c r="AT123" s="429"/>
      <c r="AU123" s="429"/>
      <c r="AV123" s="441"/>
      <c r="AW123" s="429"/>
      <c r="AX123" s="429"/>
      <c r="AY123" s="441"/>
    </row>
    <row r="124" ht="27.0" customHeight="1">
      <c r="A124" s="232"/>
      <c r="B124" s="447" t="s">
        <v>489</v>
      </c>
      <c r="C124" s="252" t="s">
        <v>490</v>
      </c>
      <c r="D124" s="44"/>
      <c r="E124" s="447" t="s">
        <v>491</v>
      </c>
      <c r="F124" s="441"/>
      <c r="G124" s="252" t="s">
        <v>492</v>
      </c>
      <c r="H124" s="44"/>
      <c r="I124" s="441"/>
      <c r="J124" s="252" t="s">
        <v>29</v>
      </c>
      <c r="K124" s="68"/>
      <c r="L124" s="68"/>
      <c r="M124" s="68"/>
      <c r="N124" s="68"/>
      <c r="O124" s="68"/>
      <c r="P124" s="68"/>
      <c r="Q124" s="68"/>
      <c r="R124" s="68"/>
      <c r="S124" s="68"/>
      <c r="T124" s="44"/>
      <c r="U124" s="441"/>
      <c r="V124" s="252" t="s">
        <v>493</v>
      </c>
      <c r="W124" s="68"/>
      <c r="X124" s="68"/>
      <c r="Y124" s="68"/>
      <c r="Z124" s="68"/>
      <c r="AA124" s="68"/>
      <c r="AB124" s="68"/>
      <c r="AC124" s="44"/>
      <c r="AD124" s="441"/>
      <c r="AE124" s="252" t="s">
        <v>494</v>
      </c>
      <c r="AF124" s="68"/>
      <c r="AG124" s="68"/>
      <c r="AH124" s="44"/>
      <c r="AI124" s="441"/>
      <c r="AJ124" s="252" t="s">
        <v>495</v>
      </c>
      <c r="AK124" s="68"/>
      <c r="AL124" s="44"/>
      <c r="AM124" s="441"/>
      <c r="AN124" s="252" t="s">
        <v>496</v>
      </c>
      <c r="AO124" s="68"/>
      <c r="AP124" s="44"/>
      <c r="AQ124" s="441"/>
      <c r="AR124" s="252" t="s">
        <v>497</v>
      </c>
      <c r="AS124" s="68"/>
      <c r="AT124" s="68"/>
      <c r="AU124" s="44"/>
      <c r="AV124" s="441"/>
      <c r="AW124" s="448" t="s">
        <v>498</v>
      </c>
      <c r="AX124" s="3"/>
      <c r="AY124" s="232"/>
    </row>
    <row r="125" ht="30.0" customHeight="1">
      <c r="A125" s="190"/>
      <c r="B125" s="480">
        <f>B111+1</f>
        <v>33</v>
      </c>
      <c r="C125" s="66" t="s">
        <v>48</v>
      </c>
      <c r="D125" s="254" t="s">
        <v>27</v>
      </c>
      <c r="E125" s="450" t="s">
        <v>499</v>
      </c>
      <c r="F125" s="441"/>
      <c r="G125" s="451" t="s">
        <v>500</v>
      </c>
      <c r="H125" s="451" t="s">
        <v>501</v>
      </c>
      <c r="I125" s="441"/>
      <c r="J125" s="452" t="s">
        <v>502</v>
      </c>
      <c r="K125" s="453" t="s">
        <v>503</v>
      </c>
      <c r="L125" s="452" t="s">
        <v>17</v>
      </c>
      <c r="M125" s="453" t="s">
        <v>18</v>
      </c>
      <c r="N125" s="453" t="s">
        <v>19</v>
      </c>
      <c r="O125" s="453" t="s">
        <v>20</v>
      </c>
      <c r="P125" s="453" t="s">
        <v>504</v>
      </c>
      <c r="Q125" s="453" t="s">
        <v>505</v>
      </c>
      <c r="R125" s="453" t="s">
        <v>506</v>
      </c>
      <c r="S125" s="454" t="s">
        <v>507</v>
      </c>
      <c r="T125" s="454" t="s">
        <v>508</v>
      </c>
      <c r="U125" s="441"/>
      <c r="V125" s="453" t="s">
        <v>485</v>
      </c>
      <c r="W125" s="452" t="s">
        <v>30</v>
      </c>
      <c r="X125" s="2"/>
      <c r="Y125" s="3"/>
      <c r="Z125" s="453" t="s">
        <v>28</v>
      </c>
      <c r="AA125" s="453" t="s">
        <v>509</v>
      </c>
      <c r="AB125" s="453" t="s">
        <v>510</v>
      </c>
      <c r="AC125" s="453" t="s">
        <v>511</v>
      </c>
      <c r="AD125" s="441"/>
      <c r="AE125" s="453" t="s">
        <v>512</v>
      </c>
      <c r="AF125" s="453" t="s">
        <v>513</v>
      </c>
      <c r="AG125" s="453" t="s">
        <v>514</v>
      </c>
      <c r="AH125" s="453" t="s">
        <v>515</v>
      </c>
      <c r="AI125" s="441"/>
      <c r="AJ125" s="453" t="s">
        <v>516</v>
      </c>
      <c r="AK125" s="453" t="s">
        <v>517</v>
      </c>
      <c r="AL125" s="453" t="s">
        <v>518</v>
      </c>
      <c r="AM125" s="441"/>
      <c r="AN125" s="453" t="s">
        <v>519</v>
      </c>
      <c r="AO125" s="452" t="s">
        <v>520</v>
      </c>
      <c r="AP125" s="453" t="s">
        <v>521</v>
      </c>
      <c r="AQ125" s="441"/>
      <c r="AR125" s="451" t="s">
        <v>522</v>
      </c>
      <c r="AS125" s="451" t="s">
        <v>522</v>
      </c>
      <c r="AT125" s="451" t="s">
        <v>523</v>
      </c>
      <c r="AU125" s="451" t="s">
        <v>524</v>
      </c>
      <c r="AV125" s="441"/>
      <c r="AW125" s="453" t="s">
        <v>525</v>
      </c>
      <c r="AX125" s="453" t="s">
        <v>526</v>
      </c>
      <c r="AY125" s="190"/>
    </row>
    <row r="126" ht="30.0" customHeight="1">
      <c r="A126" s="190"/>
      <c r="B126" s="89"/>
      <c r="C126" s="34"/>
      <c r="D126" s="6"/>
      <c r="E126" s="455" t="s">
        <v>527</v>
      </c>
      <c r="F126" s="441"/>
      <c r="G126" s="34"/>
      <c r="H126" s="34"/>
      <c r="I126" s="441"/>
      <c r="J126" s="456" t="s">
        <v>528</v>
      </c>
      <c r="K126" s="34"/>
      <c r="L126" s="456" t="s">
        <v>529</v>
      </c>
      <c r="M126" s="457" t="s">
        <v>529</v>
      </c>
      <c r="N126" s="457" t="s">
        <v>529</v>
      </c>
      <c r="O126" s="34"/>
      <c r="P126" s="457" t="s">
        <v>530</v>
      </c>
      <c r="Q126" s="458" t="s">
        <v>531</v>
      </c>
      <c r="R126" s="458" t="s">
        <v>531</v>
      </c>
      <c r="S126" s="458" t="s">
        <v>531</v>
      </c>
      <c r="T126" s="458" t="s">
        <v>532</v>
      </c>
      <c r="U126" s="441"/>
      <c r="V126" s="34"/>
      <c r="W126" s="459" t="s">
        <v>533</v>
      </c>
      <c r="X126" s="459" t="s">
        <v>534</v>
      </c>
      <c r="Y126" s="459" t="s">
        <v>535</v>
      </c>
      <c r="Z126" s="457" t="s">
        <v>536</v>
      </c>
      <c r="AA126" s="458" t="s">
        <v>531</v>
      </c>
      <c r="AB126" s="458" t="s">
        <v>531</v>
      </c>
      <c r="AC126" s="458" t="s">
        <v>531</v>
      </c>
      <c r="AD126" s="441"/>
      <c r="AE126" s="458" t="s">
        <v>531</v>
      </c>
      <c r="AF126" s="458" t="s">
        <v>531</v>
      </c>
      <c r="AG126" s="458" t="s">
        <v>531</v>
      </c>
      <c r="AH126" s="458" t="s">
        <v>531</v>
      </c>
      <c r="AI126" s="441"/>
      <c r="AJ126" s="34"/>
      <c r="AK126" s="34"/>
      <c r="AL126" s="457" t="s">
        <v>537</v>
      </c>
      <c r="AM126" s="441"/>
      <c r="AN126" s="457" t="s">
        <v>538</v>
      </c>
      <c r="AO126" s="456" t="s">
        <v>539</v>
      </c>
      <c r="AP126" s="457" t="s">
        <v>531</v>
      </c>
      <c r="AQ126" s="441"/>
      <c r="AR126" s="460" t="s">
        <v>540</v>
      </c>
      <c r="AS126" s="460" t="s">
        <v>541</v>
      </c>
      <c r="AT126" s="34"/>
      <c r="AU126" s="34"/>
      <c r="AV126" s="441"/>
      <c r="AW126" s="457" t="s">
        <v>531</v>
      </c>
      <c r="AX126" s="34"/>
      <c r="AY126" s="190"/>
    </row>
    <row r="127" ht="45.0" customHeight="1">
      <c r="A127" s="190"/>
      <c r="B127" s="89"/>
      <c r="C127" s="481">
        <f>C119+1</f>
        <v>45940</v>
      </c>
      <c r="D127" s="464" t="str">
        <f t="shared" ref="D127:D133" si="56">D113</f>
        <v>FRI</v>
      </c>
      <c r="E127" s="463"/>
      <c r="F127" s="441"/>
      <c r="G127" s="464"/>
      <c r="H127" s="464"/>
      <c r="I127" s="441"/>
      <c r="J127" s="465"/>
      <c r="K127" s="466"/>
      <c r="L127" s="466"/>
      <c r="M127" s="466"/>
      <c r="N127" s="466"/>
      <c r="O127" s="466"/>
      <c r="P127" s="466"/>
      <c r="Q127" s="466"/>
      <c r="R127" s="466"/>
      <c r="S127" s="466"/>
      <c r="T127" s="467"/>
      <c r="U127" s="441"/>
      <c r="V127" s="466"/>
      <c r="W127" s="464"/>
      <c r="X127" s="464"/>
      <c r="Y127" s="464"/>
      <c r="Z127" s="466"/>
      <c r="AA127" s="466"/>
      <c r="AB127" s="466"/>
      <c r="AC127" s="466"/>
      <c r="AD127" s="441"/>
      <c r="AE127" s="466"/>
      <c r="AF127" s="466"/>
      <c r="AG127" s="466"/>
      <c r="AH127" s="466"/>
      <c r="AI127" s="441"/>
      <c r="AJ127" s="466"/>
      <c r="AK127" s="466"/>
      <c r="AL127" s="468"/>
      <c r="AM127" s="441"/>
      <c r="AN127" s="469"/>
      <c r="AO127" s="464"/>
      <c r="AP127" s="466"/>
      <c r="AQ127" s="441"/>
      <c r="AR127" s="464"/>
      <c r="AS127" s="464"/>
      <c r="AT127" s="464"/>
      <c r="AU127" s="464"/>
      <c r="AV127" s="441"/>
      <c r="AW127" s="466"/>
      <c r="AX127" s="470"/>
      <c r="AY127" s="190"/>
    </row>
    <row r="128" ht="45.0" customHeight="1">
      <c r="A128" s="190"/>
      <c r="B128" s="89"/>
      <c r="C128" s="482">
        <f t="shared" ref="C128:C133" si="57">C127+1</f>
        <v>45941</v>
      </c>
      <c r="D128" s="464" t="str">
        <f t="shared" si="56"/>
        <v>SAT</v>
      </c>
      <c r="E128" s="463"/>
      <c r="F128" s="441"/>
      <c r="G128" s="464"/>
      <c r="H128" s="464"/>
      <c r="I128" s="441"/>
      <c r="J128" s="465"/>
      <c r="K128" s="466"/>
      <c r="L128" s="466"/>
      <c r="M128" s="466"/>
      <c r="N128" s="466"/>
      <c r="O128" s="466"/>
      <c r="P128" s="466"/>
      <c r="Q128" s="466"/>
      <c r="R128" s="466"/>
      <c r="S128" s="466"/>
      <c r="T128" s="467"/>
      <c r="U128" s="441"/>
      <c r="V128" s="466"/>
      <c r="W128" s="464"/>
      <c r="X128" s="464"/>
      <c r="Y128" s="464"/>
      <c r="Z128" s="466"/>
      <c r="AA128" s="466"/>
      <c r="AB128" s="466"/>
      <c r="AC128" s="466"/>
      <c r="AD128" s="441"/>
      <c r="AE128" s="466"/>
      <c r="AF128" s="466"/>
      <c r="AG128" s="466"/>
      <c r="AH128" s="466"/>
      <c r="AI128" s="441"/>
      <c r="AJ128" s="466"/>
      <c r="AK128" s="466"/>
      <c r="AL128" s="468"/>
      <c r="AM128" s="441"/>
      <c r="AN128" s="464"/>
      <c r="AO128" s="464"/>
      <c r="AP128" s="466"/>
      <c r="AQ128" s="441"/>
      <c r="AR128" s="464"/>
      <c r="AS128" s="464"/>
      <c r="AT128" s="464"/>
      <c r="AU128" s="464"/>
      <c r="AV128" s="441"/>
      <c r="AW128" s="466"/>
      <c r="AX128" s="470"/>
      <c r="AY128" s="190"/>
    </row>
    <row r="129" ht="45.0" customHeight="1">
      <c r="A129" s="190"/>
      <c r="B129" s="89"/>
      <c r="C129" s="482">
        <f t="shared" si="57"/>
        <v>45942</v>
      </c>
      <c r="D129" s="464" t="str">
        <f t="shared" si="56"/>
        <v>SUN</v>
      </c>
      <c r="E129" s="463"/>
      <c r="F129" s="441"/>
      <c r="G129" s="464"/>
      <c r="H129" s="464"/>
      <c r="I129" s="441"/>
      <c r="J129" s="465"/>
      <c r="K129" s="466"/>
      <c r="L129" s="466"/>
      <c r="M129" s="466"/>
      <c r="N129" s="466"/>
      <c r="O129" s="466"/>
      <c r="P129" s="466"/>
      <c r="Q129" s="466"/>
      <c r="R129" s="466"/>
      <c r="S129" s="466"/>
      <c r="T129" s="467"/>
      <c r="U129" s="441"/>
      <c r="V129" s="466"/>
      <c r="W129" s="464"/>
      <c r="X129" s="464"/>
      <c r="Y129" s="464"/>
      <c r="Z129" s="466"/>
      <c r="AA129" s="466"/>
      <c r="AB129" s="466"/>
      <c r="AC129" s="466"/>
      <c r="AD129" s="441"/>
      <c r="AE129" s="466"/>
      <c r="AF129" s="466"/>
      <c r="AG129" s="466"/>
      <c r="AH129" s="466"/>
      <c r="AI129" s="441"/>
      <c r="AJ129" s="466"/>
      <c r="AK129" s="466"/>
      <c r="AL129" s="468"/>
      <c r="AM129" s="441"/>
      <c r="AN129" s="464"/>
      <c r="AO129" s="464"/>
      <c r="AP129" s="466"/>
      <c r="AQ129" s="441"/>
      <c r="AR129" s="464"/>
      <c r="AS129" s="464"/>
      <c r="AT129" s="464"/>
      <c r="AU129" s="464"/>
      <c r="AV129" s="441"/>
      <c r="AW129" s="466"/>
      <c r="AX129" s="470"/>
      <c r="AY129" s="190"/>
    </row>
    <row r="130" ht="45.0" customHeight="1">
      <c r="A130" s="190"/>
      <c r="B130" s="89"/>
      <c r="C130" s="482">
        <f t="shared" si="57"/>
        <v>45943</v>
      </c>
      <c r="D130" s="464" t="str">
        <f t="shared" si="56"/>
        <v>MON</v>
      </c>
      <c r="E130" s="463"/>
      <c r="F130" s="441"/>
      <c r="G130" s="464"/>
      <c r="H130" s="464"/>
      <c r="I130" s="441"/>
      <c r="J130" s="465"/>
      <c r="K130" s="466"/>
      <c r="L130" s="466"/>
      <c r="M130" s="466"/>
      <c r="N130" s="466"/>
      <c r="O130" s="466"/>
      <c r="P130" s="466"/>
      <c r="Q130" s="466"/>
      <c r="R130" s="466"/>
      <c r="S130" s="466"/>
      <c r="T130" s="467"/>
      <c r="U130" s="441"/>
      <c r="V130" s="466"/>
      <c r="W130" s="464"/>
      <c r="X130" s="464"/>
      <c r="Y130" s="464"/>
      <c r="Z130" s="466"/>
      <c r="AA130" s="466"/>
      <c r="AB130" s="466"/>
      <c r="AC130" s="466"/>
      <c r="AD130" s="441"/>
      <c r="AE130" s="466"/>
      <c r="AF130" s="466"/>
      <c r="AG130" s="466"/>
      <c r="AH130" s="466"/>
      <c r="AI130" s="441"/>
      <c r="AJ130" s="466"/>
      <c r="AK130" s="466"/>
      <c r="AL130" s="468"/>
      <c r="AM130" s="441"/>
      <c r="AN130" s="464"/>
      <c r="AO130" s="464"/>
      <c r="AP130" s="466"/>
      <c r="AQ130" s="441"/>
      <c r="AR130" s="464"/>
      <c r="AS130" s="464"/>
      <c r="AT130" s="464"/>
      <c r="AU130" s="464"/>
      <c r="AV130" s="441"/>
      <c r="AW130" s="466"/>
      <c r="AX130" s="472"/>
      <c r="AY130" s="190"/>
    </row>
    <row r="131" ht="45.0" customHeight="1">
      <c r="A131" s="190"/>
      <c r="B131" s="89"/>
      <c r="C131" s="482">
        <f t="shared" si="57"/>
        <v>45944</v>
      </c>
      <c r="D131" s="464" t="str">
        <f t="shared" si="56"/>
        <v>TUE</v>
      </c>
      <c r="E131" s="463"/>
      <c r="F131" s="441"/>
      <c r="G131" s="464"/>
      <c r="H131" s="464"/>
      <c r="I131" s="441"/>
      <c r="J131" s="465"/>
      <c r="K131" s="466"/>
      <c r="L131" s="466"/>
      <c r="M131" s="466"/>
      <c r="N131" s="466"/>
      <c r="O131" s="466"/>
      <c r="P131" s="466"/>
      <c r="Q131" s="466"/>
      <c r="R131" s="466"/>
      <c r="S131" s="466"/>
      <c r="T131" s="467"/>
      <c r="U131" s="441"/>
      <c r="V131" s="466"/>
      <c r="W131" s="464"/>
      <c r="X131" s="464"/>
      <c r="Y131" s="464"/>
      <c r="Z131" s="466"/>
      <c r="AA131" s="466"/>
      <c r="AB131" s="466"/>
      <c r="AC131" s="466"/>
      <c r="AD131" s="441"/>
      <c r="AE131" s="466"/>
      <c r="AF131" s="466"/>
      <c r="AG131" s="466"/>
      <c r="AH131" s="466"/>
      <c r="AI131" s="441"/>
      <c r="AJ131" s="466"/>
      <c r="AK131" s="466"/>
      <c r="AL131" s="468"/>
      <c r="AM131" s="441"/>
      <c r="AN131" s="464"/>
      <c r="AO131" s="464"/>
      <c r="AP131" s="466"/>
      <c r="AQ131" s="441"/>
      <c r="AR131" s="464"/>
      <c r="AS131" s="464"/>
      <c r="AT131" s="464"/>
      <c r="AU131" s="464"/>
      <c r="AV131" s="441"/>
      <c r="AW131" s="466"/>
      <c r="AX131" s="472"/>
      <c r="AY131" s="190"/>
    </row>
    <row r="132" ht="45.0" customHeight="1">
      <c r="A132" s="190"/>
      <c r="B132" s="89"/>
      <c r="C132" s="482">
        <f t="shared" si="57"/>
        <v>45945</v>
      </c>
      <c r="D132" s="464" t="str">
        <f t="shared" si="56"/>
        <v>WED</v>
      </c>
      <c r="E132" s="463"/>
      <c r="F132" s="441"/>
      <c r="G132" s="464"/>
      <c r="H132" s="464"/>
      <c r="I132" s="441"/>
      <c r="J132" s="465"/>
      <c r="K132" s="466"/>
      <c r="L132" s="466"/>
      <c r="M132" s="466"/>
      <c r="N132" s="466"/>
      <c r="O132" s="466"/>
      <c r="P132" s="466"/>
      <c r="Q132" s="466"/>
      <c r="R132" s="466"/>
      <c r="S132" s="466"/>
      <c r="T132" s="467"/>
      <c r="U132" s="441"/>
      <c r="V132" s="466"/>
      <c r="W132" s="464"/>
      <c r="X132" s="464"/>
      <c r="Y132" s="464"/>
      <c r="Z132" s="466"/>
      <c r="AA132" s="466"/>
      <c r="AB132" s="466"/>
      <c r="AC132" s="466"/>
      <c r="AD132" s="441"/>
      <c r="AE132" s="466"/>
      <c r="AF132" s="466"/>
      <c r="AG132" s="466"/>
      <c r="AH132" s="466"/>
      <c r="AI132" s="441"/>
      <c r="AJ132" s="466"/>
      <c r="AK132" s="466"/>
      <c r="AL132" s="468"/>
      <c r="AM132" s="441"/>
      <c r="AN132" s="464"/>
      <c r="AO132" s="464"/>
      <c r="AP132" s="466"/>
      <c r="AQ132" s="441"/>
      <c r="AR132" s="464"/>
      <c r="AS132" s="464"/>
      <c r="AT132" s="464"/>
      <c r="AU132" s="464"/>
      <c r="AV132" s="441"/>
      <c r="AW132" s="466"/>
      <c r="AX132" s="472"/>
      <c r="AY132" s="190"/>
    </row>
    <row r="133" ht="45.0" customHeight="1">
      <c r="A133" s="190"/>
      <c r="B133" s="89"/>
      <c r="C133" s="482">
        <f t="shared" si="57"/>
        <v>45946</v>
      </c>
      <c r="D133" s="464" t="str">
        <f t="shared" si="56"/>
        <v>THU</v>
      </c>
      <c r="E133" s="463"/>
      <c r="F133" s="441"/>
      <c r="G133" s="464"/>
      <c r="H133" s="464"/>
      <c r="I133" s="441"/>
      <c r="J133" s="465"/>
      <c r="K133" s="466"/>
      <c r="L133" s="466"/>
      <c r="M133" s="466"/>
      <c r="N133" s="466"/>
      <c r="O133" s="466"/>
      <c r="P133" s="466"/>
      <c r="Q133" s="466"/>
      <c r="R133" s="466"/>
      <c r="S133" s="466"/>
      <c r="T133" s="467"/>
      <c r="U133" s="441"/>
      <c r="V133" s="466"/>
      <c r="W133" s="464"/>
      <c r="X133" s="464"/>
      <c r="Y133" s="464"/>
      <c r="Z133" s="466"/>
      <c r="AA133" s="466"/>
      <c r="AB133" s="466"/>
      <c r="AC133" s="466"/>
      <c r="AD133" s="441"/>
      <c r="AE133" s="466"/>
      <c r="AF133" s="466"/>
      <c r="AG133" s="466"/>
      <c r="AH133" s="466"/>
      <c r="AI133" s="441"/>
      <c r="AJ133" s="466"/>
      <c r="AK133" s="466"/>
      <c r="AL133" s="468"/>
      <c r="AM133" s="441"/>
      <c r="AN133" s="464"/>
      <c r="AO133" s="464"/>
      <c r="AP133" s="466"/>
      <c r="AQ133" s="441"/>
      <c r="AR133" s="464"/>
      <c r="AS133" s="464"/>
      <c r="AT133" s="464"/>
      <c r="AU133" s="464"/>
      <c r="AV133" s="441"/>
      <c r="AW133" s="466"/>
      <c r="AX133" s="470"/>
      <c r="AY133" s="190"/>
    </row>
    <row r="134" ht="45.0" customHeight="1">
      <c r="A134" s="190"/>
      <c r="B134" s="34"/>
      <c r="C134" s="473" t="s">
        <v>542</v>
      </c>
      <c r="D134" s="44"/>
      <c r="E134" s="474" t="str">
        <f>iferror(AVERAGE(E127:E133))</f>
        <v/>
      </c>
      <c r="F134" s="441"/>
      <c r="G134" s="475"/>
      <c r="H134" s="475"/>
      <c r="I134" s="441"/>
      <c r="J134" s="475" t="str">
        <f>iferror(AVERAGE(J127:J133))</f>
        <v/>
      </c>
      <c r="K134" s="476"/>
      <c r="L134" s="476" t="str">
        <f t="shared" ref="L134:N134" si="58">iferror(AVERAGE(L127:L133))</f>
        <v/>
      </c>
      <c r="M134" s="476" t="str">
        <f t="shared" si="58"/>
        <v/>
      </c>
      <c r="N134" s="476" t="str">
        <f t="shared" si="58"/>
        <v/>
      </c>
      <c r="O134" s="476">
        <f>iferror(SUM(O127:O133))</f>
        <v>0</v>
      </c>
      <c r="P134" s="476" t="str">
        <f t="shared" ref="P134:S134" si="59">iferror(AVERAGE(P127:P133))</f>
        <v/>
      </c>
      <c r="Q134" s="476" t="str">
        <f t="shared" si="59"/>
        <v/>
      </c>
      <c r="R134" s="476" t="str">
        <f t="shared" si="59"/>
        <v/>
      </c>
      <c r="S134" s="476" t="str">
        <f t="shared" si="59"/>
        <v/>
      </c>
      <c r="T134" s="477"/>
      <c r="U134" s="441"/>
      <c r="V134" s="476" t="str">
        <f>iferror(AVERAGE(V127:V133))</f>
        <v/>
      </c>
      <c r="W134" s="476"/>
      <c r="X134" s="476">
        <f>SUM(X127:X133)</f>
        <v>0</v>
      </c>
      <c r="Y134" s="476" t="str">
        <f>IFERROR(AVERAGE(Y127:Y133))</f>
        <v/>
      </c>
      <c r="Z134" s="476"/>
      <c r="AA134" s="476" t="str">
        <f t="shared" ref="AA134:AC134" si="60">iferror(AVERAGE(AA127:AA133))</f>
        <v/>
      </c>
      <c r="AB134" s="476" t="str">
        <f t="shared" si="60"/>
        <v/>
      </c>
      <c r="AC134" s="476" t="str">
        <f t="shared" si="60"/>
        <v/>
      </c>
      <c r="AD134" s="441"/>
      <c r="AE134" s="476" t="str">
        <f t="shared" ref="AE134:AF134" si="61">iferror(AVERAGE(AE127:AE133))</f>
        <v/>
      </c>
      <c r="AF134" s="476" t="str">
        <f t="shared" si="61"/>
        <v/>
      </c>
      <c r="AG134" s="476"/>
      <c r="AH134" s="476" t="str">
        <f>iferror(AVERAGE(AH127:AH133))</f>
        <v/>
      </c>
      <c r="AI134" s="441"/>
      <c r="AJ134" s="476" t="str">
        <f>iferror(average(AJ127:AJ133))</f>
        <v/>
      </c>
      <c r="AK134" s="476"/>
      <c r="AL134" s="476"/>
      <c r="AM134" s="441"/>
      <c r="AN134" s="464"/>
      <c r="AO134" s="464" t="str">
        <f>iferror(average(AO127:AO133))</f>
        <v/>
      </c>
      <c r="AP134" s="476" t="str">
        <f>iferror(AVERAGE(AP127:AP133))</f>
        <v/>
      </c>
      <c r="AQ134" s="441"/>
      <c r="AR134" s="464" t="str">
        <f t="shared" ref="AR134:AU134" si="62">iferror(average(AR127:AR133))</f>
        <v/>
      </c>
      <c r="AS134" s="464" t="str">
        <f t="shared" si="62"/>
        <v/>
      </c>
      <c r="AT134" s="464" t="str">
        <f t="shared" si="62"/>
        <v/>
      </c>
      <c r="AU134" s="464" t="str">
        <f t="shared" si="62"/>
        <v/>
      </c>
      <c r="AV134" s="441"/>
      <c r="AW134" s="476" t="str">
        <f>iferror(AVERAGE(AW127:AW133))</f>
        <v/>
      </c>
      <c r="AX134" s="472"/>
      <c r="AY134" s="190"/>
    </row>
    <row r="135" ht="15.0" customHeight="1">
      <c r="A135" s="441"/>
      <c r="B135" s="441"/>
      <c r="C135" s="441"/>
      <c r="D135" s="441"/>
      <c r="E135" s="441"/>
      <c r="F135" s="441"/>
      <c r="G135" s="441"/>
      <c r="H135" s="441"/>
      <c r="I135" s="441"/>
      <c r="J135" s="441"/>
      <c r="K135" s="441"/>
      <c r="L135" s="441"/>
      <c r="M135" s="441"/>
      <c r="N135" s="441"/>
      <c r="O135" s="441"/>
      <c r="P135" s="441"/>
      <c r="Q135" s="441"/>
      <c r="R135" s="441"/>
      <c r="S135" s="441"/>
      <c r="T135" s="441"/>
      <c r="U135" s="441"/>
      <c r="V135" s="441"/>
      <c r="W135" s="441"/>
      <c r="X135" s="441"/>
      <c r="Y135" s="441"/>
      <c r="Z135" s="441"/>
      <c r="AA135" s="441"/>
      <c r="AB135" s="441"/>
      <c r="AC135" s="441"/>
      <c r="AD135" s="441"/>
      <c r="AE135" s="441"/>
      <c r="AF135" s="441"/>
      <c r="AG135" s="441"/>
      <c r="AH135" s="441"/>
      <c r="AI135" s="441"/>
      <c r="AJ135" s="441"/>
      <c r="AK135" s="441"/>
      <c r="AL135" s="441"/>
      <c r="AM135" s="441"/>
      <c r="AN135" s="441"/>
      <c r="AO135" s="441"/>
      <c r="AP135" s="441"/>
      <c r="AQ135" s="441"/>
      <c r="AR135" s="441"/>
      <c r="AS135" s="441"/>
      <c r="AT135" s="441"/>
      <c r="AU135" s="441"/>
      <c r="AV135" s="441"/>
      <c r="AW135" s="441"/>
      <c r="AX135" s="441"/>
      <c r="AY135" s="441"/>
    </row>
    <row r="136" ht="22.5" customHeight="1">
      <c r="A136" s="232"/>
      <c r="B136" s="252" t="s">
        <v>488</v>
      </c>
      <c r="C136" s="68"/>
      <c r="D136" s="478">
        <f>D122+7</f>
        <v>45954</v>
      </c>
      <c r="E136" s="68"/>
      <c r="F136" s="373"/>
      <c r="G136" s="373"/>
      <c r="H136" s="373"/>
      <c r="I136" s="373"/>
      <c r="J136" s="373"/>
      <c r="K136" s="373"/>
      <c r="L136" s="373"/>
      <c r="M136" s="373"/>
      <c r="N136" s="373"/>
      <c r="O136" s="373"/>
      <c r="P136" s="373"/>
      <c r="Q136" s="373"/>
      <c r="R136" s="68"/>
      <c r="S136" s="68"/>
      <c r="T136" s="68"/>
      <c r="U136" s="68"/>
      <c r="V136" s="373"/>
      <c r="W136" s="68"/>
      <c r="X136" s="68"/>
      <c r="Y136" s="373"/>
      <c r="Z136" s="373"/>
      <c r="AA136" s="373"/>
      <c r="AB136" s="373"/>
      <c r="AC136" s="373"/>
      <c r="AD136" s="373"/>
      <c r="AE136" s="373"/>
      <c r="AF136" s="373"/>
      <c r="AG136" s="373"/>
      <c r="AH136" s="373"/>
      <c r="AI136" s="373"/>
      <c r="AJ136" s="373"/>
      <c r="AK136" s="373"/>
      <c r="AL136" s="373"/>
      <c r="AM136" s="373"/>
      <c r="AN136" s="373"/>
      <c r="AO136" s="373"/>
      <c r="AP136" s="373"/>
      <c r="AQ136" s="373"/>
      <c r="AR136" s="373"/>
      <c r="AS136" s="373"/>
      <c r="AT136" s="373"/>
      <c r="AU136" s="373"/>
      <c r="AV136" s="373"/>
      <c r="AW136" s="373"/>
      <c r="AX136" s="479"/>
      <c r="AY136" s="232"/>
    </row>
    <row r="137" ht="15.0" customHeight="1">
      <c r="A137" s="441"/>
      <c r="B137" s="441"/>
      <c r="C137" s="441"/>
      <c r="D137" s="441"/>
      <c r="E137" s="441"/>
      <c r="F137" s="441"/>
      <c r="G137" s="441"/>
      <c r="H137" s="441"/>
      <c r="I137" s="441"/>
      <c r="J137" s="441"/>
      <c r="K137" s="441"/>
      <c r="L137" s="441"/>
      <c r="M137" s="441"/>
      <c r="N137" s="441"/>
      <c r="O137" s="441"/>
      <c r="P137" s="441"/>
      <c r="Q137" s="441"/>
      <c r="R137" s="441"/>
      <c r="S137" s="439"/>
      <c r="T137" s="439"/>
      <c r="U137" s="441"/>
      <c r="V137" s="441"/>
      <c r="W137" s="441"/>
      <c r="X137" s="441"/>
      <c r="Y137" s="441"/>
      <c r="Z137" s="429"/>
      <c r="AA137" s="429"/>
      <c r="AB137" s="429"/>
      <c r="AC137" s="429"/>
      <c r="AD137" s="441"/>
      <c r="AE137" s="429"/>
      <c r="AF137" s="429"/>
      <c r="AG137" s="429"/>
      <c r="AH137" s="429"/>
      <c r="AI137" s="441"/>
      <c r="AJ137" s="429"/>
      <c r="AK137" s="429"/>
      <c r="AL137" s="429"/>
      <c r="AM137" s="441"/>
      <c r="AN137" s="429"/>
      <c r="AO137" s="429"/>
      <c r="AP137" s="429"/>
      <c r="AQ137" s="441"/>
      <c r="AR137" s="429"/>
      <c r="AS137" s="429"/>
      <c r="AT137" s="429"/>
      <c r="AU137" s="429"/>
      <c r="AV137" s="441"/>
      <c r="AW137" s="429"/>
      <c r="AX137" s="429"/>
      <c r="AY137" s="441"/>
    </row>
    <row r="138" ht="27.0" customHeight="1">
      <c r="A138" s="232"/>
      <c r="B138" s="447" t="s">
        <v>489</v>
      </c>
      <c r="C138" s="252" t="s">
        <v>490</v>
      </c>
      <c r="D138" s="44"/>
      <c r="E138" s="447" t="s">
        <v>491</v>
      </c>
      <c r="F138" s="441"/>
      <c r="G138" s="252" t="s">
        <v>492</v>
      </c>
      <c r="H138" s="44"/>
      <c r="I138" s="441"/>
      <c r="J138" s="252" t="s">
        <v>29</v>
      </c>
      <c r="K138" s="68"/>
      <c r="L138" s="68"/>
      <c r="M138" s="68"/>
      <c r="N138" s="68"/>
      <c r="O138" s="68"/>
      <c r="P138" s="68"/>
      <c r="Q138" s="68"/>
      <c r="R138" s="68"/>
      <c r="S138" s="68"/>
      <c r="T138" s="44"/>
      <c r="U138" s="441"/>
      <c r="V138" s="252" t="s">
        <v>493</v>
      </c>
      <c r="W138" s="68"/>
      <c r="X138" s="68"/>
      <c r="Y138" s="68"/>
      <c r="Z138" s="68"/>
      <c r="AA138" s="68"/>
      <c r="AB138" s="68"/>
      <c r="AC138" s="44"/>
      <c r="AD138" s="441"/>
      <c r="AE138" s="252" t="s">
        <v>494</v>
      </c>
      <c r="AF138" s="68"/>
      <c r="AG138" s="68"/>
      <c r="AH138" s="44"/>
      <c r="AI138" s="441"/>
      <c r="AJ138" s="252" t="s">
        <v>495</v>
      </c>
      <c r="AK138" s="68"/>
      <c r="AL138" s="44"/>
      <c r="AM138" s="441"/>
      <c r="AN138" s="252" t="s">
        <v>496</v>
      </c>
      <c r="AO138" s="68"/>
      <c r="AP138" s="44"/>
      <c r="AQ138" s="441"/>
      <c r="AR138" s="252" t="s">
        <v>497</v>
      </c>
      <c r="AS138" s="68"/>
      <c r="AT138" s="68"/>
      <c r="AU138" s="44"/>
      <c r="AV138" s="441"/>
      <c r="AW138" s="448" t="s">
        <v>498</v>
      </c>
      <c r="AX138" s="3"/>
      <c r="AY138" s="232"/>
    </row>
    <row r="139" ht="30.0" customHeight="1">
      <c r="A139" s="190"/>
      <c r="B139" s="480">
        <f>B125+1</f>
        <v>34</v>
      </c>
      <c r="C139" s="66" t="s">
        <v>48</v>
      </c>
      <c r="D139" s="254" t="s">
        <v>27</v>
      </c>
      <c r="E139" s="450" t="s">
        <v>499</v>
      </c>
      <c r="F139" s="441"/>
      <c r="G139" s="451" t="s">
        <v>500</v>
      </c>
      <c r="H139" s="451" t="s">
        <v>501</v>
      </c>
      <c r="I139" s="441"/>
      <c r="J139" s="452" t="s">
        <v>502</v>
      </c>
      <c r="K139" s="453" t="s">
        <v>503</v>
      </c>
      <c r="L139" s="452" t="s">
        <v>17</v>
      </c>
      <c r="M139" s="453" t="s">
        <v>18</v>
      </c>
      <c r="N139" s="453" t="s">
        <v>19</v>
      </c>
      <c r="O139" s="453" t="s">
        <v>20</v>
      </c>
      <c r="P139" s="453" t="s">
        <v>504</v>
      </c>
      <c r="Q139" s="453" t="s">
        <v>505</v>
      </c>
      <c r="R139" s="453" t="s">
        <v>506</v>
      </c>
      <c r="S139" s="454" t="s">
        <v>507</v>
      </c>
      <c r="T139" s="454" t="s">
        <v>508</v>
      </c>
      <c r="U139" s="441"/>
      <c r="V139" s="453" t="s">
        <v>485</v>
      </c>
      <c r="W139" s="452" t="s">
        <v>30</v>
      </c>
      <c r="X139" s="2"/>
      <c r="Y139" s="3"/>
      <c r="Z139" s="453" t="s">
        <v>28</v>
      </c>
      <c r="AA139" s="453" t="s">
        <v>509</v>
      </c>
      <c r="AB139" s="453" t="s">
        <v>510</v>
      </c>
      <c r="AC139" s="453" t="s">
        <v>511</v>
      </c>
      <c r="AD139" s="441"/>
      <c r="AE139" s="453" t="s">
        <v>512</v>
      </c>
      <c r="AF139" s="453" t="s">
        <v>513</v>
      </c>
      <c r="AG139" s="453" t="s">
        <v>514</v>
      </c>
      <c r="AH139" s="453" t="s">
        <v>515</v>
      </c>
      <c r="AI139" s="441"/>
      <c r="AJ139" s="453" t="s">
        <v>516</v>
      </c>
      <c r="AK139" s="453" t="s">
        <v>517</v>
      </c>
      <c r="AL139" s="453" t="s">
        <v>518</v>
      </c>
      <c r="AM139" s="441"/>
      <c r="AN139" s="453" t="s">
        <v>519</v>
      </c>
      <c r="AO139" s="452" t="s">
        <v>520</v>
      </c>
      <c r="AP139" s="453" t="s">
        <v>521</v>
      </c>
      <c r="AQ139" s="441"/>
      <c r="AR139" s="451" t="s">
        <v>522</v>
      </c>
      <c r="AS139" s="451" t="s">
        <v>522</v>
      </c>
      <c r="AT139" s="451" t="s">
        <v>523</v>
      </c>
      <c r="AU139" s="451" t="s">
        <v>524</v>
      </c>
      <c r="AV139" s="441"/>
      <c r="AW139" s="453" t="s">
        <v>525</v>
      </c>
      <c r="AX139" s="453" t="s">
        <v>526</v>
      </c>
      <c r="AY139" s="190"/>
    </row>
    <row r="140" ht="30.0" customHeight="1">
      <c r="A140" s="190"/>
      <c r="B140" s="89"/>
      <c r="C140" s="34"/>
      <c r="D140" s="6"/>
      <c r="E140" s="455" t="s">
        <v>527</v>
      </c>
      <c r="F140" s="441"/>
      <c r="G140" s="34"/>
      <c r="H140" s="34"/>
      <c r="I140" s="441"/>
      <c r="J140" s="456" t="s">
        <v>528</v>
      </c>
      <c r="K140" s="34"/>
      <c r="L140" s="456" t="s">
        <v>529</v>
      </c>
      <c r="M140" s="457" t="s">
        <v>529</v>
      </c>
      <c r="N140" s="457" t="s">
        <v>529</v>
      </c>
      <c r="O140" s="34"/>
      <c r="P140" s="457" t="s">
        <v>530</v>
      </c>
      <c r="Q140" s="458" t="s">
        <v>531</v>
      </c>
      <c r="R140" s="458" t="s">
        <v>531</v>
      </c>
      <c r="S140" s="458" t="s">
        <v>531</v>
      </c>
      <c r="T140" s="458" t="s">
        <v>532</v>
      </c>
      <c r="U140" s="441"/>
      <c r="V140" s="34"/>
      <c r="W140" s="459" t="s">
        <v>533</v>
      </c>
      <c r="X140" s="459" t="s">
        <v>534</v>
      </c>
      <c r="Y140" s="459" t="s">
        <v>535</v>
      </c>
      <c r="Z140" s="457" t="s">
        <v>536</v>
      </c>
      <c r="AA140" s="458" t="s">
        <v>531</v>
      </c>
      <c r="AB140" s="458" t="s">
        <v>531</v>
      </c>
      <c r="AC140" s="458" t="s">
        <v>531</v>
      </c>
      <c r="AD140" s="441"/>
      <c r="AE140" s="458" t="s">
        <v>531</v>
      </c>
      <c r="AF140" s="458" t="s">
        <v>531</v>
      </c>
      <c r="AG140" s="458" t="s">
        <v>531</v>
      </c>
      <c r="AH140" s="458" t="s">
        <v>531</v>
      </c>
      <c r="AI140" s="441"/>
      <c r="AJ140" s="34"/>
      <c r="AK140" s="34"/>
      <c r="AL140" s="457" t="s">
        <v>537</v>
      </c>
      <c r="AM140" s="441"/>
      <c r="AN140" s="457" t="s">
        <v>538</v>
      </c>
      <c r="AO140" s="456" t="s">
        <v>539</v>
      </c>
      <c r="AP140" s="457" t="s">
        <v>531</v>
      </c>
      <c r="AQ140" s="441"/>
      <c r="AR140" s="460" t="s">
        <v>540</v>
      </c>
      <c r="AS140" s="460" t="s">
        <v>541</v>
      </c>
      <c r="AT140" s="34"/>
      <c r="AU140" s="34"/>
      <c r="AV140" s="441"/>
      <c r="AW140" s="457" t="s">
        <v>531</v>
      </c>
      <c r="AX140" s="34"/>
      <c r="AY140" s="190"/>
    </row>
    <row r="141" ht="45.0" customHeight="1">
      <c r="A141" s="190"/>
      <c r="B141" s="89"/>
      <c r="C141" s="481">
        <f>C133+1</f>
        <v>45947</v>
      </c>
      <c r="D141" s="464" t="str">
        <f t="shared" ref="D141:D147" si="63">D127</f>
        <v>FRI</v>
      </c>
      <c r="E141" s="463"/>
      <c r="F141" s="441"/>
      <c r="G141" s="464"/>
      <c r="H141" s="464"/>
      <c r="I141" s="441"/>
      <c r="J141" s="465"/>
      <c r="K141" s="466"/>
      <c r="L141" s="466"/>
      <c r="M141" s="466"/>
      <c r="N141" s="466"/>
      <c r="O141" s="466"/>
      <c r="P141" s="466"/>
      <c r="Q141" s="466"/>
      <c r="R141" s="466"/>
      <c r="S141" s="466"/>
      <c r="T141" s="467"/>
      <c r="U141" s="441"/>
      <c r="V141" s="466"/>
      <c r="W141" s="464"/>
      <c r="X141" s="464"/>
      <c r="Y141" s="464"/>
      <c r="Z141" s="466"/>
      <c r="AA141" s="466"/>
      <c r="AB141" s="466"/>
      <c r="AC141" s="466"/>
      <c r="AD141" s="441"/>
      <c r="AE141" s="466"/>
      <c r="AF141" s="466"/>
      <c r="AG141" s="466"/>
      <c r="AH141" s="466"/>
      <c r="AI141" s="441"/>
      <c r="AJ141" s="466"/>
      <c r="AK141" s="466"/>
      <c r="AL141" s="468"/>
      <c r="AM141" s="441"/>
      <c r="AN141" s="469"/>
      <c r="AO141" s="464"/>
      <c r="AP141" s="466"/>
      <c r="AQ141" s="441"/>
      <c r="AR141" s="464"/>
      <c r="AS141" s="464"/>
      <c r="AT141" s="464"/>
      <c r="AU141" s="464"/>
      <c r="AV141" s="441"/>
      <c r="AW141" s="466"/>
      <c r="AX141" s="470"/>
      <c r="AY141" s="190"/>
    </row>
    <row r="142" ht="45.0" customHeight="1">
      <c r="A142" s="190"/>
      <c r="B142" s="89"/>
      <c r="C142" s="482">
        <f t="shared" ref="C142:C147" si="64">C141+1</f>
        <v>45948</v>
      </c>
      <c r="D142" s="464" t="str">
        <f t="shared" si="63"/>
        <v>SAT</v>
      </c>
      <c r="E142" s="463"/>
      <c r="F142" s="441"/>
      <c r="G142" s="464"/>
      <c r="H142" s="464"/>
      <c r="I142" s="441"/>
      <c r="J142" s="465"/>
      <c r="K142" s="466"/>
      <c r="L142" s="466"/>
      <c r="M142" s="466"/>
      <c r="N142" s="466"/>
      <c r="O142" s="466"/>
      <c r="P142" s="466"/>
      <c r="Q142" s="466"/>
      <c r="R142" s="466"/>
      <c r="S142" s="466"/>
      <c r="T142" s="467"/>
      <c r="U142" s="441"/>
      <c r="V142" s="466"/>
      <c r="W142" s="464"/>
      <c r="X142" s="464"/>
      <c r="Y142" s="464"/>
      <c r="Z142" s="466"/>
      <c r="AA142" s="466"/>
      <c r="AB142" s="466"/>
      <c r="AC142" s="466"/>
      <c r="AD142" s="441"/>
      <c r="AE142" s="466"/>
      <c r="AF142" s="466"/>
      <c r="AG142" s="466"/>
      <c r="AH142" s="466"/>
      <c r="AI142" s="441"/>
      <c r="AJ142" s="466"/>
      <c r="AK142" s="466"/>
      <c r="AL142" s="468"/>
      <c r="AM142" s="441"/>
      <c r="AN142" s="464"/>
      <c r="AO142" s="464"/>
      <c r="AP142" s="466"/>
      <c r="AQ142" s="441"/>
      <c r="AR142" s="464"/>
      <c r="AS142" s="464"/>
      <c r="AT142" s="464"/>
      <c r="AU142" s="464"/>
      <c r="AV142" s="441"/>
      <c r="AW142" s="466"/>
      <c r="AX142" s="470"/>
      <c r="AY142" s="190"/>
    </row>
    <row r="143" ht="45.0" customHeight="1">
      <c r="A143" s="190"/>
      <c r="B143" s="89"/>
      <c r="C143" s="482">
        <f t="shared" si="64"/>
        <v>45949</v>
      </c>
      <c r="D143" s="464" t="str">
        <f t="shared" si="63"/>
        <v>SUN</v>
      </c>
      <c r="E143" s="463"/>
      <c r="F143" s="441"/>
      <c r="G143" s="464"/>
      <c r="H143" s="464"/>
      <c r="I143" s="441"/>
      <c r="J143" s="465"/>
      <c r="K143" s="466"/>
      <c r="L143" s="466"/>
      <c r="M143" s="466"/>
      <c r="N143" s="466"/>
      <c r="O143" s="466"/>
      <c r="P143" s="466"/>
      <c r="Q143" s="466"/>
      <c r="R143" s="466"/>
      <c r="S143" s="466"/>
      <c r="T143" s="467"/>
      <c r="U143" s="441"/>
      <c r="V143" s="466"/>
      <c r="W143" s="464"/>
      <c r="X143" s="464"/>
      <c r="Y143" s="464"/>
      <c r="Z143" s="466"/>
      <c r="AA143" s="466"/>
      <c r="AB143" s="466"/>
      <c r="AC143" s="466"/>
      <c r="AD143" s="441"/>
      <c r="AE143" s="466"/>
      <c r="AF143" s="466"/>
      <c r="AG143" s="466"/>
      <c r="AH143" s="466"/>
      <c r="AI143" s="441"/>
      <c r="AJ143" s="466"/>
      <c r="AK143" s="466"/>
      <c r="AL143" s="468"/>
      <c r="AM143" s="441"/>
      <c r="AN143" s="464"/>
      <c r="AO143" s="464"/>
      <c r="AP143" s="466"/>
      <c r="AQ143" s="441"/>
      <c r="AR143" s="464"/>
      <c r="AS143" s="464"/>
      <c r="AT143" s="464"/>
      <c r="AU143" s="464"/>
      <c r="AV143" s="441"/>
      <c r="AW143" s="466"/>
      <c r="AX143" s="470"/>
      <c r="AY143" s="190"/>
    </row>
    <row r="144" ht="45.0" customHeight="1">
      <c r="A144" s="190"/>
      <c r="B144" s="89"/>
      <c r="C144" s="482">
        <f t="shared" si="64"/>
        <v>45950</v>
      </c>
      <c r="D144" s="464" t="str">
        <f t="shared" si="63"/>
        <v>MON</v>
      </c>
      <c r="E144" s="463"/>
      <c r="F144" s="441"/>
      <c r="G144" s="464"/>
      <c r="H144" s="464"/>
      <c r="I144" s="441"/>
      <c r="J144" s="465"/>
      <c r="K144" s="466"/>
      <c r="L144" s="466"/>
      <c r="M144" s="466"/>
      <c r="N144" s="466"/>
      <c r="O144" s="466"/>
      <c r="P144" s="466"/>
      <c r="Q144" s="466"/>
      <c r="R144" s="466"/>
      <c r="S144" s="466"/>
      <c r="T144" s="467"/>
      <c r="U144" s="441"/>
      <c r="V144" s="466"/>
      <c r="W144" s="464"/>
      <c r="X144" s="464"/>
      <c r="Y144" s="464"/>
      <c r="Z144" s="466"/>
      <c r="AA144" s="466"/>
      <c r="AB144" s="466"/>
      <c r="AC144" s="466"/>
      <c r="AD144" s="441"/>
      <c r="AE144" s="466"/>
      <c r="AF144" s="466"/>
      <c r="AG144" s="466"/>
      <c r="AH144" s="466"/>
      <c r="AI144" s="441"/>
      <c r="AJ144" s="466"/>
      <c r="AK144" s="466"/>
      <c r="AL144" s="468"/>
      <c r="AM144" s="441"/>
      <c r="AN144" s="464"/>
      <c r="AO144" s="464"/>
      <c r="AP144" s="466"/>
      <c r="AQ144" s="441"/>
      <c r="AR144" s="464"/>
      <c r="AS144" s="464"/>
      <c r="AT144" s="464"/>
      <c r="AU144" s="464"/>
      <c r="AV144" s="441"/>
      <c r="AW144" s="466"/>
      <c r="AX144" s="472"/>
      <c r="AY144" s="190"/>
    </row>
    <row r="145" ht="45.0" customHeight="1">
      <c r="A145" s="190"/>
      <c r="B145" s="89"/>
      <c r="C145" s="482">
        <f t="shared" si="64"/>
        <v>45951</v>
      </c>
      <c r="D145" s="464" t="str">
        <f t="shared" si="63"/>
        <v>TUE</v>
      </c>
      <c r="E145" s="463"/>
      <c r="F145" s="441"/>
      <c r="G145" s="464"/>
      <c r="H145" s="464"/>
      <c r="I145" s="441"/>
      <c r="J145" s="465"/>
      <c r="K145" s="466"/>
      <c r="L145" s="466"/>
      <c r="M145" s="466"/>
      <c r="N145" s="466"/>
      <c r="O145" s="466"/>
      <c r="P145" s="466"/>
      <c r="Q145" s="466"/>
      <c r="R145" s="466"/>
      <c r="S145" s="466"/>
      <c r="T145" s="467"/>
      <c r="U145" s="441"/>
      <c r="V145" s="466"/>
      <c r="W145" s="464"/>
      <c r="X145" s="464"/>
      <c r="Y145" s="464"/>
      <c r="Z145" s="466"/>
      <c r="AA145" s="466"/>
      <c r="AB145" s="466"/>
      <c r="AC145" s="466"/>
      <c r="AD145" s="441"/>
      <c r="AE145" s="466"/>
      <c r="AF145" s="466"/>
      <c r="AG145" s="466"/>
      <c r="AH145" s="466"/>
      <c r="AI145" s="441"/>
      <c r="AJ145" s="466"/>
      <c r="AK145" s="466"/>
      <c r="AL145" s="468"/>
      <c r="AM145" s="441"/>
      <c r="AN145" s="464"/>
      <c r="AO145" s="464"/>
      <c r="AP145" s="466"/>
      <c r="AQ145" s="441"/>
      <c r="AR145" s="464"/>
      <c r="AS145" s="464"/>
      <c r="AT145" s="464"/>
      <c r="AU145" s="464"/>
      <c r="AV145" s="441"/>
      <c r="AW145" s="466"/>
      <c r="AX145" s="472"/>
      <c r="AY145" s="190"/>
    </row>
    <row r="146" ht="45.0" customHeight="1">
      <c r="A146" s="190"/>
      <c r="B146" s="89"/>
      <c r="C146" s="482">
        <f t="shared" si="64"/>
        <v>45952</v>
      </c>
      <c r="D146" s="464" t="str">
        <f t="shared" si="63"/>
        <v>WED</v>
      </c>
      <c r="E146" s="463"/>
      <c r="F146" s="441"/>
      <c r="G146" s="464"/>
      <c r="H146" s="464"/>
      <c r="I146" s="441"/>
      <c r="J146" s="465"/>
      <c r="K146" s="466"/>
      <c r="L146" s="466"/>
      <c r="M146" s="466"/>
      <c r="N146" s="466"/>
      <c r="O146" s="466"/>
      <c r="P146" s="466"/>
      <c r="Q146" s="466"/>
      <c r="R146" s="466"/>
      <c r="S146" s="466"/>
      <c r="T146" s="467"/>
      <c r="U146" s="441"/>
      <c r="V146" s="466"/>
      <c r="W146" s="464"/>
      <c r="X146" s="464"/>
      <c r="Y146" s="464"/>
      <c r="Z146" s="466"/>
      <c r="AA146" s="466"/>
      <c r="AB146" s="466"/>
      <c r="AC146" s="466"/>
      <c r="AD146" s="441"/>
      <c r="AE146" s="466"/>
      <c r="AF146" s="466"/>
      <c r="AG146" s="466"/>
      <c r="AH146" s="466"/>
      <c r="AI146" s="441"/>
      <c r="AJ146" s="466"/>
      <c r="AK146" s="466"/>
      <c r="AL146" s="468"/>
      <c r="AM146" s="441"/>
      <c r="AN146" s="464"/>
      <c r="AO146" s="464"/>
      <c r="AP146" s="466"/>
      <c r="AQ146" s="441"/>
      <c r="AR146" s="464"/>
      <c r="AS146" s="464"/>
      <c r="AT146" s="464"/>
      <c r="AU146" s="464"/>
      <c r="AV146" s="441"/>
      <c r="AW146" s="466"/>
      <c r="AX146" s="472"/>
      <c r="AY146" s="190"/>
    </row>
    <row r="147" ht="45.0" customHeight="1">
      <c r="A147" s="190"/>
      <c r="B147" s="89"/>
      <c r="C147" s="482">
        <f t="shared" si="64"/>
        <v>45953</v>
      </c>
      <c r="D147" s="464" t="str">
        <f t="shared" si="63"/>
        <v>THU</v>
      </c>
      <c r="E147" s="463"/>
      <c r="F147" s="441"/>
      <c r="G147" s="464"/>
      <c r="H147" s="464"/>
      <c r="I147" s="441"/>
      <c r="J147" s="465"/>
      <c r="K147" s="466"/>
      <c r="L147" s="466"/>
      <c r="M147" s="466"/>
      <c r="N147" s="466"/>
      <c r="O147" s="466"/>
      <c r="P147" s="466"/>
      <c r="Q147" s="466"/>
      <c r="R147" s="466"/>
      <c r="S147" s="466"/>
      <c r="T147" s="467"/>
      <c r="U147" s="441"/>
      <c r="V147" s="466"/>
      <c r="W147" s="464"/>
      <c r="X147" s="464"/>
      <c r="Y147" s="464"/>
      <c r="Z147" s="466"/>
      <c r="AA147" s="466"/>
      <c r="AB147" s="466"/>
      <c r="AC147" s="466"/>
      <c r="AD147" s="441"/>
      <c r="AE147" s="466"/>
      <c r="AF147" s="466"/>
      <c r="AG147" s="466"/>
      <c r="AH147" s="466"/>
      <c r="AI147" s="441"/>
      <c r="AJ147" s="466"/>
      <c r="AK147" s="466"/>
      <c r="AL147" s="468"/>
      <c r="AM147" s="441"/>
      <c r="AN147" s="464"/>
      <c r="AO147" s="464"/>
      <c r="AP147" s="466"/>
      <c r="AQ147" s="441"/>
      <c r="AR147" s="464"/>
      <c r="AS147" s="464"/>
      <c r="AT147" s="464"/>
      <c r="AU147" s="464"/>
      <c r="AV147" s="441"/>
      <c r="AW147" s="466"/>
      <c r="AX147" s="470"/>
      <c r="AY147" s="190"/>
    </row>
    <row r="148" ht="45.0" customHeight="1">
      <c r="A148" s="190"/>
      <c r="B148" s="34"/>
      <c r="C148" s="473" t="s">
        <v>542</v>
      </c>
      <c r="D148" s="44"/>
      <c r="E148" s="474" t="str">
        <f>iferror(AVERAGE(E141:E147))</f>
        <v/>
      </c>
      <c r="F148" s="441"/>
      <c r="G148" s="475"/>
      <c r="H148" s="475"/>
      <c r="I148" s="441"/>
      <c r="J148" s="475" t="str">
        <f>iferror(AVERAGE(J141:J147))</f>
        <v/>
      </c>
      <c r="K148" s="476"/>
      <c r="L148" s="476" t="str">
        <f t="shared" ref="L148:N148" si="65">iferror(AVERAGE(L141:L147))</f>
        <v/>
      </c>
      <c r="M148" s="476" t="str">
        <f t="shared" si="65"/>
        <v/>
      </c>
      <c r="N148" s="476" t="str">
        <f t="shared" si="65"/>
        <v/>
      </c>
      <c r="O148" s="476">
        <f>iferror(SUM(O141:O147))</f>
        <v>0</v>
      </c>
      <c r="P148" s="476" t="str">
        <f t="shared" ref="P148:S148" si="66">iferror(AVERAGE(P141:P147))</f>
        <v/>
      </c>
      <c r="Q148" s="476" t="str">
        <f t="shared" si="66"/>
        <v/>
      </c>
      <c r="R148" s="476" t="str">
        <f t="shared" si="66"/>
        <v/>
      </c>
      <c r="S148" s="476" t="str">
        <f t="shared" si="66"/>
        <v/>
      </c>
      <c r="T148" s="477"/>
      <c r="U148" s="441"/>
      <c r="V148" s="476" t="str">
        <f>iferror(AVERAGE(V141:V147))</f>
        <v/>
      </c>
      <c r="W148" s="476"/>
      <c r="X148" s="476">
        <f>SUM(X141:X147)</f>
        <v>0</v>
      </c>
      <c r="Y148" s="476" t="str">
        <f>IFERROR(AVERAGE(Y141:Y147))</f>
        <v/>
      </c>
      <c r="Z148" s="476"/>
      <c r="AA148" s="476" t="str">
        <f t="shared" ref="AA148:AC148" si="67">iferror(AVERAGE(AA141:AA147))</f>
        <v/>
      </c>
      <c r="AB148" s="476" t="str">
        <f t="shared" si="67"/>
        <v/>
      </c>
      <c r="AC148" s="476" t="str">
        <f t="shared" si="67"/>
        <v/>
      </c>
      <c r="AD148" s="441"/>
      <c r="AE148" s="476" t="str">
        <f t="shared" ref="AE148:AF148" si="68">iferror(AVERAGE(AE141:AE147))</f>
        <v/>
      </c>
      <c r="AF148" s="476" t="str">
        <f t="shared" si="68"/>
        <v/>
      </c>
      <c r="AG148" s="476"/>
      <c r="AH148" s="476" t="str">
        <f>iferror(AVERAGE(AH141:AH147))</f>
        <v/>
      </c>
      <c r="AI148" s="441"/>
      <c r="AJ148" s="476" t="str">
        <f>iferror(average(AJ141:AJ147))</f>
        <v/>
      </c>
      <c r="AK148" s="476"/>
      <c r="AL148" s="476"/>
      <c r="AM148" s="441"/>
      <c r="AN148" s="464"/>
      <c r="AO148" s="464" t="str">
        <f>iferror(average(AO141:AO147))</f>
        <v/>
      </c>
      <c r="AP148" s="476" t="str">
        <f>iferror(AVERAGE(AP141:AP147))</f>
        <v/>
      </c>
      <c r="AQ148" s="441"/>
      <c r="AR148" s="464" t="str">
        <f t="shared" ref="AR148:AU148" si="69">iferror(average(AR141:AR147))</f>
        <v/>
      </c>
      <c r="AS148" s="464" t="str">
        <f t="shared" si="69"/>
        <v/>
      </c>
      <c r="AT148" s="464" t="str">
        <f t="shared" si="69"/>
        <v/>
      </c>
      <c r="AU148" s="464" t="str">
        <f t="shared" si="69"/>
        <v/>
      </c>
      <c r="AV148" s="441"/>
      <c r="AW148" s="476" t="str">
        <f>iferror(AVERAGE(AW141:AW147))</f>
        <v/>
      </c>
      <c r="AX148" s="472"/>
      <c r="AY148" s="190"/>
    </row>
    <row r="149" ht="15.0" customHeight="1">
      <c r="A149" s="441"/>
      <c r="B149" s="441"/>
      <c r="C149" s="441"/>
      <c r="D149" s="441"/>
      <c r="E149" s="441"/>
      <c r="F149" s="441"/>
      <c r="G149" s="441"/>
      <c r="H149" s="441"/>
      <c r="I149" s="441"/>
      <c r="J149" s="441"/>
      <c r="K149" s="441"/>
      <c r="L149" s="441"/>
      <c r="M149" s="441"/>
      <c r="N149" s="441"/>
      <c r="O149" s="441"/>
      <c r="P149" s="441"/>
      <c r="Q149" s="441"/>
      <c r="R149" s="441"/>
      <c r="S149" s="441"/>
      <c r="T149" s="441"/>
      <c r="U149" s="441"/>
      <c r="V149" s="441"/>
      <c r="W149" s="441"/>
      <c r="X149" s="441"/>
      <c r="Y149" s="441"/>
      <c r="Z149" s="441"/>
      <c r="AA149" s="441"/>
      <c r="AB149" s="441"/>
      <c r="AC149" s="441"/>
      <c r="AD149" s="441"/>
      <c r="AE149" s="441"/>
      <c r="AF149" s="441"/>
      <c r="AG149" s="441"/>
      <c r="AH149" s="441"/>
      <c r="AI149" s="441"/>
      <c r="AJ149" s="441"/>
      <c r="AK149" s="441"/>
      <c r="AL149" s="441"/>
      <c r="AM149" s="441"/>
      <c r="AN149" s="441"/>
      <c r="AO149" s="441"/>
      <c r="AP149" s="441"/>
      <c r="AQ149" s="441"/>
      <c r="AR149" s="441"/>
      <c r="AS149" s="441"/>
      <c r="AT149" s="441"/>
      <c r="AU149" s="441"/>
      <c r="AV149" s="441"/>
      <c r="AW149" s="441"/>
      <c r="AX149" s="441"/>
      <c r="AY149" s="441"/>
    </row>
    <row r="150" ht="22.5" customHeight="1">
      <c r="A150" s="232"/>
      <c r="B150" s="252" t="s">
        <v>488</v>
      </c>
      <c r="C150" s="68"/>
      <c r="D150" s="478">
        <f>D136+7</f>
        <v>45961</v>
      </c>
      <c r="E150" s="68"/>
      <c r="F150" s="373"/>
      <c r="G150" s="373"/>
      <c r="H150" s="373"/>
      <c r="I150" s="373"/>
      <c r="J150" s="373"/>
      <c r="K150" s="373"/>
      <c r="L150" s="373"/>
      <c r="M150" s="373"/>
      <c r="N150" s="373"/>
      <c r="O150" s="373"/>
      <c r="P150" s="373"/>
      <c r="Q150" s="373"/>
      <c r="R150" s="68"/>
      <c r="S150" s="68"/>
      <c r="T150" s="68"/>
      <c r="U150" s="68"/>
      <c r="V150" s="373"/>
      <c r="W150" s="68"/>
      <c r="X150" s="68"/>
      <c r="Y150" s="373"/>
      <c r="Z150" s="373"/>
      <c r="AA150" s="373"/>
      <c r="AB150" s="373"/>
      <c r="AC150" s="373"/>
      <c r="AD150" s="373"/>
      <c r="AE150" s="373"/>
      <c r="AF150" s="373"/>
      <c r="AG150" s="373"/>
      <c r="AH150" s="373"/>
      <c r="AI150" s="373"/>
      <c r="AJ150" s="373"/>
      <c r="AK150" s="373"/>
      <c r="AL150" s="373"/>
      <c r="AM150" s="373"/>
      <c r="AN150" s="373"/>
      <c r="AO150" s="373"/>
      <c r="AP150" s="373"/>
      <c r="AQ150" s="373"/>
      <c r="AR150" s="373"/>
      <c r="AS150" s="373"/>
      <c r="AT150" s="373"/>
      <c r="AU150" s="373"/>
      <c r="AV150" s="373"/>
      <c r="AW150" s="373"/>
      <c r="AX150" s="479"/>
      <c r="AY150" s="232"/>
    </row>
    <row r="151" ht="15.0" customHeight="1">
      <c r="A151" s="441"/>
      <c r="B151" s="441"/>
      <c r="C151" s="441"/>
      <c r="D151" s="441"/>
      <c r="E151" s="441"/>
      <c r="F151" s="441"/>
      <c r="G151" s="441"/>
      <c r="H151" s="441"/>
      <c r="I151" s="441"/>
      <c r="J151" s="441"/>
      <c r="K151" s="441"/>
      <c r="L151" s="441"/>
      <c r="M151" s="441"/>
      <c r="N151" s="441"/>
      <c r="O151" s="441"/>
      <c r="P151" s="441"/>
      <c r="Q151" s="441"/>
      <c r="R151" s="441"/>
      <c r="S151" s="439"/>
      <c r="T151" s="439"/>
      <c r="U151" s="441"/>
      <c r="V151" s="441"/>
      <c r="W151" s="441"/>
      <c r="X151" s="441"/>
      <c r="Y151" s="441"/>
      <c r="Z151" s="429"/>
      <c r="AA151" s="429"/>
      <c r="AB151" s="429"/>
      <c r="AC151" s="429"/>
      <c r="AD151" s="441"/>
      <c r="AE151" s="429"/>
      <c r="AF151" s="429"/>
      <c r="AG151" s="429"/>
      <c r="AH151" s="429"/>
      <c r="AI151" s="441"/>
      <c r="AJ151" s="429"/>
      <c r="AK151" s="429"/>
      <c r="AL151" s="429"/>
      <c r="AM151" s="441"/>
      <c r="AN151" s="429"/>
      <c r="AO151" s="429"/>
      <c r="AP151" s="429"/>
      <c r="AQ151" s="441"/>
      <c r="AR151" s="429"/>
      <c r="AS151" s="429"/>
      <c r="AT151" s="429"/>
      <c r="AU151" s="429"/>
      <c r="AV151" s="441"/>
      <c r="AW151" s="429"/>
      <c r="AX151" s="429"/>
      <c r="AY151" s="441"/>
    </row>
    <row r="152" ht="27.0" customHeight="1">
      <c r="A152" s="232"/>
      <c r="B152" s="447" t="s">
        <v>489</v>
      </c>
      <c r="C152" s="252" t="s">
        <v>490</v>
      </c>
      <c r="D152" s="44"/>
      <c r="E152" s="447" t="s">
        <v>491</v>
      </c>
      <c r="F152" s="441"/>
      <c r="G152" s="252" t="s">
        <v>492</v>
      </c>
      <c r="H152" s="44"/>
      <c r="I152" s="441"/>
      <c r="J152" s="252" t="s">
        <v>29</v>
      </c>
      <c r="K152" s="68"/>
      <c r="L152" s="68"/>
      <c r="M152" s="68"/>
      <c r="N152" s="68"/>
      <c r="O152" s="68"/>
      <c r="P152" s="68"/>
      <c r="Q152" s="68"/>
      <c r="R152" s="68"/>
      <c r="S152" s="68"/>
      <c r="T152" s="44"/>
      <c r="U152" s="441"/>
      <c r="V152" s="252" t="s">
        <v>493</v>
      </c>
      <c r="W152" s="68"/>
      <c r="X152" s="68"/>
      <c r="Y152" s="68"/>
      <c r="Z152" s="68"/>
      <c r="AA152" s="68"/>
      <c r="AB152" s="68"/>
      <c r="AC152" s="44"/>
      <c r="AD152" s="441"/>
      <c r="AE152" s="252" t="s">
        <v>494</v>
      </c>
      <c r="AF152" s="68"/>
      <c r="AG152" s="68"/>
      <c r="AH152" s="44"/>
      <c r="AI152" s="441"/>
      <c r="AJ152" s="252" t="s">
        <v>495</v>
      </c>
      <c r="AK152" s="68"/>
      <c r="AL152" s="44"/>
      <c r="AM152" s="441"/>
      <c r="AN152" s="252" t="s">
        <v>496</v>
      </c>
      <c r="AO152" s="68"/>
      <c r="AP152" s="44"/>
      <c r="AQ152" s="441"/>
      <c r="AR152" s="252" t="s">
        <v>497</v>
      </c>
      <c r="AS152" s="68"/>
      <c r="AT152" s="68"/>
      <c r="AU152" s="44"/>
      <c r="AV152" s="441"/>
      <c r="AW152" s="448" t="s">
        <v>498</v>
      </c>
      <c r="AX152" s="3"/>
      <c r="AY152" s="232"/>
    </row>
    <row r="153" ht="30.0" customHeight="1">
      <c r="A153" s="190"/>
      <c r="B153" s="480">
        <f>B139+1</f>
        <v>35</v>
      </c>
      <c r="C153" s="66" t="s">
        <v>48</v>
      </c>
      <c r="D153" s="254" t="s">
        <v>27</v>
      </c>
      <c r="E153" s="450" t="s">
        <v>499</v>
      </c>
      <c r="F153" s="441"/>
      <c r="G153" s="451" t="s">
        <v>500</v>
      </c>
      <c r="H153" s="451" t="s">
        <v>501</v>
      </c>
      <c r="I153" s="441"/>
      <c r="J153" s="452" t="s">
        <v>502</v>
      </c>
      <c r="K153" s="453" t="s">
        <v>503</v>
      </c>
      <c r="L153" s="452" t="s">
        <v>17</v>
      </c>
      <c r="M153" s="453" t="s">
        <v>18</v>
      </c>
      <c r="N153" s="453" t="s">
        <v>19</v>
      </c>
      <c r="O153" s="453" t="s">
        <v>20</v>
      </c>
      <c r="P153" s="453" t="s">
        <v>504</v>
      </c>
      <c r="Q153" s="453" t="s">
        <v>505</v>
      </c>
      <c r="R153" s="453" t="s">
        <v>506</v>
      </c>
      <c r="S153" s="454" t="s">
        <v>507</v>
      </c>
      <c r="T153" s="454" t="s">
        <v>508</v>
      </c>
      <c r="U153" s="441"/>
      <c r="V153" s="453" t="s">
        <v>485</v>
      </c>
      <c r="W153" s="452" t="s">
        <v>30</v>
      </c>
      <c r="X153" s="2"/>
      <c r="Y153" s="3"/>
      <c r="Z153" s="453" t="s">
        <v>28</v>
      </c>
      <c r="AA153" s="453" t="s">
        <v>509</v>
      </c>
      <c r="AB153" s="453" t="s">
        <v>510</v>
      </c>
      <c r="AC153" s="453" t="s">
        <v>511</v>
      </c>
      <c r="AD153" s="441"/>
      <c r="AE153" s="453" t="s">
        <v>512</v>
      </c>
      <c r="AF153" s="453" t="s">
        <v>513</v>
      </c>
      <c r="AG153" s="453" t="s">
        <v>514</v>
      </c>
      <c r="AH153" s="453" t="s">
        <v>515</v>
      </c>
      <c r="AI153" s="441"/>
      <c r="AJ153" s="453" t="s">
        <v>516</v>
      </c>
      <c r="AK153" s="453" t="s">
        <v>517</v>
      </c>
      <c r="AL153" s="453" t="s">
        <v>518</v>
      </c>
      <c r="AM153" s="441"/>
      <c r="AN153" s="453" t="s">
        <v>519</v>
      </c>
      <c r="AO153" s="452" t="s">
        <v>520</v>
      </c>
      <c r="AP153" s="453" t="s">
        <v>521</v>
      </c>
      <c r="AQ153" s="441"/>
      <c r="AR153" s="451" t="s">
        <v>522</v>
      </c>
      <c r="AS153" s="451" t="s">
        <v>522</v>
      </c>
      <c r="AT153" s="451" t="s">
        <v>523</v>
      </c>
      <c r="AU153" s="451" t="s">
        <v>524</v>
      </c>
      <c r="AV153" s="441"/>
      <c r="AW153" s="453" t="s">
        <v>525</v>
      </c>
      <c r="AX153" s="453" t="s">
        <v>526</v>
      </c>
      <c r="AY153" s="190"/>
    </row>
    <row r="154" ht="30.0" customHeight="1">
      <c r="A154" s="190"/>
      <c r="B154" s="89"/>
      <c r="C154" s="34"/>
      <c r="D154" s="6"/>
      <c r="E154" s="455" t="s">
        <v>527</v>
      </c>
      <c r="F154" s="441"/>
      <c r="G154" s="34"/>
      <c r="H154" s="34"/>
      <c r="I154" s="441"/>
      <c r="J154" s="456" t="s">
        <v>528</v>
      </c>
      <c r="K154" s="34"/>
      <c r="L154" s="456" t="s">
        <v>529</v>
      </c>
      <c r="M154" s="457" t="s">
        <v>529</v>
      </c>
      <c r="N154" s="457" t="s">
        <v>529</v>
      </c>
      <c r="O154" s="34"/>
      <c r="P154" s="457" t="s">
        <v>530</v>
      </c>
      <c r="Q154" s="458" t="s">
        <v>531</v>
      </c>
      <c r="R154" s="458" t="s">
        <v>531</v>
      </c>
      <c r="S154" s="458" t="s">
        <v>531</v>
      </c>
      <c r="T154" s="458" t="s">
        <v>532</v>
      </c>
      <c r="U154" s="441"/>
      <c r="V154" s="34"/>
      <c r="W154" s="459" t="s">
        <v>533</v>
      </c>
      <c r="X154" s="459" t="s">
        <v>534</v>
      </c>
      <c r="Y154" s="459" t="s">
        <v>535</v>
      </c>
      <c r="Z154" s="457" t="s">
        <v>536</v>
      </c>
      <c r="AA154" s="458" t="s">
        <v>531</v>
      </c>
      <c r="AB154" s="458" t="s">
        <v>531</v>
      </c>
      <c r="AC154" s="458" t="s">
        <v>531</v>
      </c>
      <c r="AD154" s="441"/>
      <c r="AE154" s="458" t="s">
        <v>531</v>
      </c>
      <c r="AF154" s="458" t="s">
        <v>531</v>
      </c>
      <c r="AG154" s="458" t="s">
        <v>531</v>
      </c>
      <c r="AH154" s="458" t="s">
        <v>531</v>
      </c>
      <c r="AI154" s="441"/>
      <c r="AJ154" s="34"/>
      <c r="AK154" s="34"/>
      <c r="AL154" s="457" t="s">
        <v>537</v>
      </c>
      <c r="AM154" s="441"/>
      <c r="AN154" s="457" t="s">
        <v>538</v>
      </c>
      <c r="AO154" s="456" t="s">
        <v>539</v>
      </c>
      <c r="AP154" s="457" t="s">
        <v>531</v>
      </c>
      <c r="AQ154" s="441"/>
      <c r="AR154" s="460" t="s">
        <v>540</v>
      </c>
      <c r="AS154" s="460" t="s">
        <v>541</v>
      </c>
      <c r="AT154" s="34"/>
      <c r="AU154" s="34"/>
      <c r="AV154" s="441"/>
      <c r="AW154" s="457" t="s">
        <v>531</v>
      </c>
      <c r="AX154" s="34"/>
      <c r="AY154" s="190"/>
    </row>
    <row r="155" ht="45.0" customHeight="1">
      <c r="A155" s="190"/>
      <c r="B155" s="89"/>
      <c r="C155" s="481">
        <f>C147+1</f>
        <v>45954</v>
      </c>
      <c r="D155" s="464" t="str">
        <f t="shared" ref="D155:D161" si="70">D141</f>
        <v>FRI</v>
      </c>
      <c r="E155" s="463"/>
      <c r="F155" s="441"/>
      <c r="G155" s="464"/>
      <c r="H155" s="464"/>
      <c r="I155" s="441"/>
      <c r="J155" s="465"/>
      <c r="K155" s="466"/>
      <c r="L155" s="466"/>
      <c r="M155" s="466"/>
      <c r="N155" s="466"/>
      <c r="O155" s="466"/>
      <c r="P155" s="466"/>
      <c r="Q155" s="466"/>
      <c r="R155" s="466"/>
      <c r="S155" s="466"/>
      <c r="T155" s="467"/>
      <c r="U155" s="441"/>
      <c r="V155" s="466"/>
      <c r="W155" s="464"/>
      <c r="X155" s="464"/>
      <c r="Y155" s="464"/>
      <c r="Z155" s="466"/>
      <c r="AA155" s="466"/>
      <c r="AB155" s="466"/>
      <c r="AC155" s="466"/>
      <c r="AD155" s="441"/>
      <c r="AE155" s="466"/>
      <c r="AF155" s="466"/>
      <c r="AG155" s="466"/>
      <c r="AH155" s="466"/>
      <c r="AI155" s="441"/>
      <c r="AJ155" s="466"/>
      <c r="AK155" s="466"/>
      <c r="AL155" s="468"/>
      <c r="AM155" s="441"/>
      <c r="AN155" s="469"/>
      <c r="AO155" s="464"/>
      <c r="AP155" s="466"/>
      <c r="AQ155" s="441"/>
      <c r="AR155" s="464"/>
      <c r="AS155" s="464"/>
      <c r="AT155" s="464"/>
      <c r="AU155" s="464"/>
      <c r="AV155" s="441"/>
      <c r="AW155" s="466"/>
      <c r="AX155" s="470"/>
      <c r="AY155" s="190"/>
    </row>
    <row r="156" ht="45.0" customHeight="1">
      <c r="A156" s="190"/>
      <c r="B156" s="89"/>
      <c r="C156" s="482">
        <f t="shared" ref="C156:C161" si="71">C155+1</f>
        <v>45955</v>
      </c>
      <c r="D156" s="464" t="str">
        <f t="shared" si="70"/>
        <v>SAT</v>
      </c>
      <c r="E156" s="463"/>
      <c r="F156" s="441"/>
      <c r="G156" s="464"/>
      <c r="H156" s="464"/>
      <c r="I156" s="441"/>
      <c r="J156" s="465"/>
      <c r="K156" s="466"/>
      <c r="L156" s="466"/>
      <c r="M156" s="466"/>
      <c r="N156" s="466"/>
      <c r="O156" s="466"/>
      <c r="P156" s="466"/>
      <c r="Q156" s="466"/>
      <c r="R156" s="466"/>
      <c r="S156" s="466"/>
      <c r="T156" s="467"/>
      <c r="U156" s="441"/>
      <c r="V156" s="466"/>
      <c r="W156" s="464"/>
      <c r="X156" s="464"/>
      <c r="Y156" s="464"/>
      <c r="Z156" s="466"/>
      <c r="AA156" s="466"/>
      <c r="AB156" s="466"/>
      <c r="AC156" s="466"/>
      <c r="AD156" s="441"/>
      <c r="AE156" s="466"/>
      <c r="AF156" s="466"/>
      <c r="AG156" s="466"/>
      <c r="AH156" s="466"/>
      <c r="AI156" s="441"/>
      <c r="AJ156" s="466"/>
      <c r="AK156" s="466"/>
      <c r="AL156" s="468"/>
      <c r="AM156" s="441"/>
      <c r="AN156" s="464"/>
      <c r="AO156" s="464"/>
      <c r="AP156" s="466"/>
      <c r="AQ156" s="441"/>
      <c r="AR156" s="464"/>
      <c r="AS156" s="464"/>
      <c r="AT156" s="464"/>
      <c r="AU156" s="464"/>
      <c r="AV156" s="441"/>
      <c r="AW156" s="466"/>
      <c r="AX156" s="470"/>
      <c r="AY156" s="190"/>
    </row>
    <row r="157" ht="45.0" customHeight="1">
      <c r="A157" s="190"/>
      <c r="B157" s="89"/>
      <c r="C157" s="482">
        <f t="shared" si="71"/>
        <v>45956</v>
      </c>
      <c r="D157" s="464" t="str">
        <f t="shared" si="70"/>
        <v>SUN</v>
      </c>
      <c r="E157" s="463"/>
      <c r="F157" s="441"/>
      <c r="G157" s="464"/>
      <c r="H157" s="464"/>
      <c r="I157" s="441"/>
      <c r="J157" s="465"/>
      <c r="K157" s="466"/>
      <c r="L157" s="466"/>
      <c r="M157" s="466"/>
      <c r="N157" s="466"/>
      <c r="O157" s="466"/>
      <c r="P157" s="466"/>
      <c r="Q157" s="466"/>
      <c r="R157" s="466"/>
      <c r="S157" s="466"/>
      <c r="T157" s="467"/>
      <c r="U157" s="441"/>
      <c r="V157" s="466"/>
      <c r="W157" s="464"/>
      <c r="X157" s="464"/>
      <c r="Y157" s="464"/>
      <c r="Z157" s="466"/>
      <c r="AA157" s="466"/>
      <c r="AB157" s="466"/>
      <c r="AC157" s="466"/>
      <c r="AD157" s="441"/>
      <c r="AE157" s="466"/>
      <c r="AF157" s="466"/>
      <c r="AG157" s="466"/>
      <c r="AH157" s="466"/>
      <c r="AI157" s="441"/>
      <c r="AJ157" s="466"/>
      <c r="AK157" s="466"/>
      <c r="AL157" s="468"/>
      <c r="AM157" s="441"/>
      <c r="AN157" s="464"/>
      <c r="AO157" s="464"/>
      <c r="AP157" s="466"/>
      <c r="AQ157" s="441"/>
      <c r="AR157" s="464"/>
      <c r="AS157" s="464"/>
      <c r="AT157" s="464"/>
      <c r="AU157" s="464"/>
      <c r="AV157" s="441"/>
      <c r="AW157" s="466"/>
      <c r="AX157" s="470"/>
      <c r="AY157" s="190"/>
    </row>
    <row r="158" ht="45.0" customHeight="1">
      <c r="A158" s="190"/>
      <c r="B158" s="89"/>
      <c r="C158" s="482">
        <f t="shared" si="71"/>
        <v>45957</v>
      </c>
      <c r="D158" s="464" t="str">
        <f t="shared" si="70"/>
        <v>MON</v>
      </c>
      <c r="E158" s="463"/>
      <c r="F158" s="441"/>
      <c r="G158" s="464"/>
      <c r="H158" s="464"/>
      <c r="I158" s="441"/>
      <c r="J158" s="465"/>
      <c r="K158" s="466"/>
      <c r="L158" s="466"/>
      <c r="M158" s="466"/>
      <c r="N158" s="466"/>
      <c r="O158" s="466"/>
      <c r="P158" s="466"/>
      <c r="Q158" s="466"/>
      <c r="R158" s="466"/>
      <c r="S158" s="466"/>
      <c r="T158" s="467"/>
      <c r="U158" s="441"/>
      <c r="V158" s="466"/>
      <c r="W158" s="464"/>
      <c r="X158" s="464"/>
      <c r="Y158" s="464"/>
      <c r="Z158" s="466"/>
      <c r="AA158" s="466"/>
      <c r="AB158" s="466"/>
      <c r="AC158" s="466"/>
      <c r="AD158" s="441"/>
      <c r="AE158" s="466"/>
      <c r="AF158" s="466"/>
      <c r="AG158" s="466"/>
      <c r="AH158" s="466"/>
      <c r="AI158" s="441"/>
      <c r="AJ158" s="466"/>
      <c r="AK158" s="466"/>
      <c r="AL158" s="468"/>
      <c r="AM158" s="441"/>
      <c r="AN158" s="464"/>
      <c r="AO158" s="464"/>
      <c r="AP158" s="466"/>
      <c r="AQ158" s="441"/>
      <c r="AR158" s="464"/>
      <c r="AS158" s="464"/>
      <c r="AT158" s="464"/>
      <c r="AU158" s="464"/>
      <c r="AV158" s="441"/>
      <c r="AW158" s="466"/>
      <c r="AX158" s="472"/>
      <c r="AY158" s="190"/>
    </row>
    <row r="159" ht="45.0" customHeight="1">
      <c r="A159" s="190"/>
      <c r="B159" s="89"/>
      <c r="C159" s="482">
        <f t="shared" si="71"/>
        <v>45958</v>
      </c>
      <c r="D159" s="464" t="str">
        <f t="shared" si="70"/>
        <v>TUE</v>
      </c>
      <c r="E159" s="463"/>
      <c r="F159" s="441"/>
      <c r="G159" s="464"/>
      <c r="H159" s="464"/>
      <c r="I159" s="441"/>
      <c r="J159" s="465"/>
      <c r="K159" s="466"/>
      <c r="L159" s="466"/>
      <c r="M159" s="466"/>
      <c r="N159" s="466"/>
      <c r="O159" s="466"/>
      <c r="P159" s="466"/>
      <c r="Q159" s="466"/>
      <c r="R159" s="466"/>
      <c r="S159" s="466"/>
      <c r="T159" s="467"/>
      <c r="U159" s="441"/>
      <c r="V159" s="466"/>
      <c r="W159" s="464"/>
      <c r="X159" s="464"/>
      <c r="Y159" s="464"/>
      <c r="Z159" s="466"/>
      <c r="AA159" s="466"/>
      <c r="AB159" s="466"/>
      <c r="AC159" s="466"/>
      <c r="AD159" s="441"/>
      <c r="AE159" s="466"/>
      <c r="AF159" s="466"/>
      <c r="AG159" s="466"/>
      <c r="AH159" s="466"/>
      <c r="AI159" s="441"/>
      <c r="AJ159" s="466"/>
      <c r="AK159" s="466"/>
      <c r="AL159" s="468"/>
      <c r="AM159" s="441"/>
      <c r="AN159" s="464"/>
      <c r="AO159" s="464"/>
      <c r="AP159" s="466"/>
      <c r="AQ159" s="441"/>
      <c r="AR159" s="464"/>
      <c r="AS159" s="464"/>
      <c r="AT159" s="464"/>
      <c r="AU159" s="464"/>
      <c r="AV159" s="441"/>
      <c r="AW159" s="466"/>
      <c r="AX159" s="472"/>
      <c r="AY159" s="190"/>
    </row>
    <row r="160" ht="45.0" customHeight="1">
      <c r="A160" s="190"/>
      <c r="B160" s="89"/>
      <c r="C160" s="482">
        <f t="shared" si="71"/>
        <v>45959</v>
      </c>
      <c r="D160" s="464" t="str">
        <f t="shared" si="70"/>
        <v>WED</v>
      </c>
      <c r="E160" s="463"/>
      <c r="F160" s="441"/>
      <c r="G160" s="464"/>
      <c r="H160" s="464"/>
      <c r="I160" s="441"/>
      <c r="J160" s="465"/>
      <c r="K160" s="466"/>
      <c r="L160" s="466"/>
      <c r="M160" s="466"/>
      <c r="N160" s="466"/>
      <c r="O160" s="466"/>
      <c r="P160" s="466"/>
      <c r="Q160" s="466"/>
      <c r="R160" s="466"/>
      <c r="S160" s="466"/>
      <c r="T160" s="467"/>
      <c r="U160" s="441"/>
      <c r="V160" s="466"/>
      <c r="W160" s="464"/>
      <c r="X160" s="464"/>
      <c r="Y160" s="464"/>
      <c r="Z160" s="466"/>
      <c r="AA160" s="466"/>
      <c r="AB160" s="466"/>
      <c r="AC160" s="466"/>
      <c r="AD160" s="441"/>
      <c r="AE160" s="466"/>
      <c r="AF160" s="466"/>
      <c r="AG160" s="466"/>
      <c r="AH160" s="466"/>
      <c r="AI160" s="441"/>
      <c r="AJ160" s="466"/>
      <c r="AK160" s="466"/>
      <c r="AL160" s="468"/>
      <c r="AM160" s="441"/>
      <c r="AN160" s="464"/>
      <c r="AO160" s="464"/>
      <c r="AP160" s="466"/>
      <c r="AQ160" s="441"/>
      <c r="AR160" s="464"/>
      <c r="AS160" s="464"/>
      <c r="AT160" s="464"/>
      <c r="AU160" s="464"/>
      <c r="AV160" s="441"/>
      <c r="AW160" s="466"/>
      <c r="AX160" s="472"/>
      <c r="AY160" s="190"/>
    </row>
    <row r="161" ht="45.0" customHeight="1">
      <c r="A161" s="190"/>
      <c r="B161" s="89"/>
      <c r="C161" s="482">
        <f t="shared" si="71"/>
        <v>45960</v>
      </c>
      <c r="D161" s="464" t="str">
        <f t="shared" si="70"/>
        <v>THU</v>
      </c>
      <c r="E161" s="463"/>
      <c r="F161" s="441"/>
      <c r="G161" s="464"/>
      <c r="H161" s="464"/>
      <c r="I161" s="441"/>
      <c r="J161" s="465"/>
      <c r="K161" s="466"/>
      <c r="L161" s="466"/>
      <c r="M161" s="466"/>
      <c r="N161" s="466"/>
      <c r="O161" s="466"/>
      <c r="P161" s="466"/>
      <c r="Q161" s="466"/>
      <c r="R161" s="466"/>
      <c r="S161" s="466"/>
      <c r="T161" s="467"/>
      <c r="U161" s="441"/>
      <c r="V161" s="466"/>
      <c r="W161" s="464"/>
      <c r="X161" s="464"/>
      <c r="Y161" s="464"/>
      <c r="Z161" s="466"/>
      <c r="AA161" s="466"/>
      <c r="AB161" s="466"/>
      <c r="AC161" s="466"/>
      <c r="AD161" s="441"/>
      <c r="AE161" s="466"/>
      <c r="AF161" s="466"/>
      <c r="AG161" s="466"/>
      <c r="AH161" s="466"/>
      <c r="AI161" s="441"/>
      <c r="AJ161" s="466"/>
      <c r="AK161" s="466"/>
      <c r="AL161" s="468"/>
      <c r="AM161" s="441"/>
      <c r="AN161" s="464"/>
      <c r="AO161" s="464"/>
      <c r="AP161" s="466"/>
      <c r="AQ161" s="441"/>
      <c r="AR161" s="464"/>
      <c r="AS161" s="464"/>
      <c r="AT161" s="464"/>
      <c r="AU161" s="464"/>
      <c r="AV161" s="441"/>
      <c r="AW161" s="466"/>
      <c r="AX161" s="470"/>
      <c r="AY161" s="190"/>
    </row>
    <row r="162" ht="45.0" customHeight="1">
      <c r="A162" s="190"/>
      <c r="B162" s="34"/>
      <c r="C162" s="473" t="s">
        <v>542</v>
      </c>
      <c r="D162" s="44"/>
      <c r="E162" s="474" t="str">
        <f>iferror(AVERAGE(E155:E161))</f>
        <v/>
      </c>
      <c r="F162" s="441"/>
      <c r="G162" s="475"/>
      <c r="H162" s="475"/>
      <c r="I162" s="441"/>
      <c r="J162" s="475" t="str">
        <f>iferror(AVERAGE(J155:J161))</f>
        <v/>
      </c>
      <c r="K162" s="476"/>
      <c r="L162" s="476" t="str">
        <f t="shared" ref="L162:N162" si="72">iferror(AVERAGE(L155:L161))</f>
        <v/>
      </c>
      <c r="M162" s="476" t="str">
        <f t="shared" si="72"/>
        <v/>
      </c>
      <c r="N162" s="476" t="str">
        <f t="shared" si="72"/>
        <v/>
      </c>
      <c r="O162" s="476">
        <f>iferror(SUM(O155:O161))</f>
        <v>0</v>
      </c>
      <c r="P162" s="476" t="str">
        <f t="shared" ref="P162:S162" si="73">iferror(AVERAGE(P155:P161))</f>
        <v/>
      </c>
      <c r="Q162" s="476" t="str">
        <f t="shared" si="73"/>
        <v/>
      </c>
      <c r="R162" s="476" t="str">
        <f t="shared" si="73"/>
        <v/>
      </c>
      <c r="S162" s="476" t="str">
        <f t="shared" si="73"/>
        <v/>
      </c>
      <c r="T162" s="477"/>
      <c r="U162" s="441"/>
      <c r="V162" s="476" t="str">
        <f>iferror(AVERAGE(V155:V161))</f>
        <v/>
      </c>
      <c r="W162" s="476"/>
      <c r="X162" s="476">
        <f>SUM(X155:X161)</f>
        <v>0</v>
      </c>
      <c r="Y162" s="476" t="str">
        <f>IFERROR(AVERAGE(Y155:Y161))</f>
        <v/>
      </c>
      <c r="Z162" s="476"/>
      <c r="AA162" s="476" t="str">
        <f t="shared" ref="AA162:AC162" si="74">iferror(AVERAGE(AA155:AA161))</f>
        <v/>
      </c>
      <c r="AB162" s="476" t="str">
        <f t="shared" si="74"/>
        <v/>
      </c>
      <c r="AC162" s="476" t="str">
        <f t="shared" si="74"/>
        <v/>
      </c>
      <c r="AD162" s="441"/>
      <c r="AE162" s="476" t="str">
        <f t="shared" ref="AE162:AF162" si="75">iferror(AVERAGE(AE155:AE161))</f>
        <v/>
      </c>
      <c r="AF162" s="476" t="str">
        <f t="shared" si="75"/>
        <v/>
      </c>
      <c r="AG162" s="476"/>
      <c r="AH162" s="476" t="str">
        <f>iferror(AVERAGE(AH155:AH161))</f>
        <v/>
      </c>
      <c r="AI162" s="441"/>
      <c r="AJ162" s="476" t="str">
        <f>iferror(average(AJ155:AJ161))</f>
        <v/>
      </c>
      <c r="AK162" s="476"/>
      <c r="AL162" s="476"/>
      <c r="AM162" s="441"/>
      <c r="AN162" s="464"/>
      <c r="AO162" s="464" t="str">
        <f>iferror(average(AO155:AO161))</f>
        <v/>
      </c>
      <c r="AP162" s="476" t="str">
        <f>iferror(AVERAGE(AP155:AP161))</f>
        <v/>
      </c>
      <c r="AQ162" s="441"/>
      <c r="AR162" s="464" t="str">
        <f t="shared" ref="AR162:AU162" si="76">iferror(average(AR155:AR161))</f>
        <v/>
      </c>
      <c r="AS162" s="464" t="str">
        <f t="shared" si="76"/>
        <v/>
      </c>
      <c r="AT162" s="464" t="str">
        <f t="shared" si="76"/>
        <v/>
      </c>
      <c r="AU162" s="464" t="str">
        <f t="shared" si="76"/>
        <v/>
      </c>
      <c r="AV162" s="441"/>
      <c r="AW162" s="476" t="str">
        <f>iferror(AVERAGE(AW155:AW161))</f>
        <v/>
      </c>
      <c r="AX162" s="472"/>
      <c r="AY162" s="190"/>
    </row>
    <row r="163" ht="15.0" customHeight="1">
      <c r="A163" s="441"/>
      <c r="B163" s="441"/>
      <c r="C163" s="441"/>
      <c r="D163" s="441"/>
      <c r="E163" s="441"/>
      <c r="F163" s="441"/>
      <c r="G163" s="441"/>
      <c r="H163" s="441"/>
      <c r="I163" s="441"/>
      <c r="J163" s="441"/>
      <c r="K163" s="441"/>
      <c r="L163" s="441"/>
      <c r="M163" s="441"/>
      <c r="N163" s="441"/>
      <c r="O163" s="441"/>
      <c r="P163" s="441"/>
      <c r="Q163" s="441"/>
      <c r="R163" s="441"/>
      <c r="S163" s="441"/>
      <c r="T163" s="441"/>
      <c r="U163" s="441"/>
      <c r="V163" s="441"/>
      <c r="W163" s="441"/>
      <c r="X163" s="441"/>
      <c r="Y163" s="441"/>
      <c r="Z163" s="441"/>
      <c r="AA163" s="441"/>
      <c r="AB163" s="441"/>
      <c r="AC163" s="441"/>
      <c r="AD163" s="441"/>
      <c r="AE163" s="441"/>
      <c r="AF163" s="441"/>
      <c r="AG163" s="441"/>
      <c r="AH163" s="441"/>
      <c r="AI163" s="441"/>
      <c r="AJ163" s="441"/>
      <c r="AK163" s="441"/>
      <c r="AL163" s="441"/>
      <c r="AM163" s="441"/>
      <c r="AN163" s="441"/>
      <c r="AO163" s="441"/>
      <c r="AP163" s="441"/>
      <c r="AQ163" s="441"/>
      <c r="AR163" s="441"/>
      <c r="AS163" s="441"/>
      <c r="AT163" s="441"/>
      <c r="AU163" s="441"/>
      <c r="AV163" s="441"/>
      <c r="AW163" s="441"/>
      <c r="AX163" s="441"/>
      <c r="AY163" s="441"/>
    </row>
    <row r="164" ht="22.5" customHeight="1">
      <c r="A164" s="232"/>
      <c r="B164" s="252" t="s">
        <v>488</v>
      </c>
      <c r="C164" s="68"/>
      <c r="D164" s="478">
        <f>D150+7</f>
        <v>45968</v>
      </c>
      <c r="E164" s="68"/>
      <c r="F164" s="373"/>
      <c r="G164" s="373"/>
      <c r="H164" s="373"/>
      <c r="I164" s="373"/>
      <c r="J164" s="373"/>
      <c r="K164" s="373"/>
      <c r="L164" s="373"/>
      <c r="M164" s="373"/>
      <c r="N164" s="373"/>
      <c r="O164" s="373"/>
      <c r="P164" s="373"/>
      <c r="Q164" s="373"/>
      <c r="R164" s="68"/>
      <c r="S164" s="68"/>
      <c r="T164" s="68"/>
      <c r="U164" s="68"/>
      <c r="V164" s="373"/>
      <c r="W164" s="68"/>
      <c r="X164" s="68"/>
      <c r="Y164" s="373"/>
      <c r="Z164" s="373"/>
      <c r="AA164" s="373"/>
      <c r="AB164" s="373"/>
      <c r="AC164" s="373"/>
      <c r="AD164" s="373"/>
      <c r="AE164" s="373"/>
      <c r="AF164" s="373"/>
      <c r="AG164" s="373"/>
      <c r="AH164" s="373"/>
      <c r="AI164" s="373"/>
      <c r="AJ164" s="373"/>
      <c r="AK164" s="373"/>
      <c r="AL164" s="373"/>
      <c r="AM164" s="373"/>
      <c r="AN164" s="373"/>
      <c r="AO164" s="373"/>
      <c r="AP164" s="373"/>
      <c r="AQ164" s="373"/>
      <c r="AR164" s="373"/>
      <c r="AS164" s="373"/>
      <c r="AT164" s="373"/>
      <c r="AU164" s="373"/>
      <c r="AV164" s="373"/>
      <c r="AW164" s="373"/>
      <c r="AX164" s="479"/>
      <c r="AY164" s="232"/>
    </row>
    <row r="165" ht="15.0" customHeight="1">
      <c r="A165" s="441"/>
      <c r="B165" s="441"/>
      <c r="C165" s="441"/>
      <c r="D165" s="441"/>
      <c r="E165" s="441"/>
      <c r="F165" s="441"/>
      <c r="G165" s="441"/>
      <c r="H165" s="441"/>
      <c r="I165" s="441"/>
      <c r="J165" s="441"/>
      <c r="K165" s="441"/>
      <c r="L165" s="441"/>
      <c r="M165" s="441"/>
      <c r="N165" s="441"/>
      <c r="O165" s="441"/>
      <c r="P165" s="441"/>
      <c r="Q165" s="441"/>
      <c r="R165" s="441"/>
      <c r="S165" s="439"/>
      <c r="T165" s="439"/>
      <c r="U165" s="441"/>
      <c r="V165" s="441"/>
      <c r="W165" s="441"/>
      <c r="X165" s="441"/>
      <c r="Y165" s="441"/>
      <c r="Z165" s="429"/>
      <c r="AA165" s="429"/>
      <c r="AB165" s="429"/>
      <c r="AC165" s="429"/>
      <c r="AD165" s="441"/>
      <c r="AE165" s="429"/>
      <c r="AF165" s="429"/>
      <c r="AG165" s="429"/>
      <c r="AH165" s="429"/>
      <c r="AI165" s="441"/>
      <c r="AJ165" s="429"/>
      <c r="AK165" s="429"/>
      <c r="AL165" s="429"/>
      <c r="AM165" s="441"/>
      <c r="AN165" s="429"/>
      <c r="AO165" s="429"/>
      <c r="AP165" s="429"/>
      <c r="AQ165" s="441"/>
      <c r="AR165" s="429"/>
      <c r="AS165" s="429"/>
      <c r="AT165" s="429"/>
      <c r="AU165" s="429"/>
      <c r="AV165" s="441"/>
      <c r="AW165" s="429"/>
      <c r="AX165" s="429"/>
      <c r="AY165" s="441"/>
    </row>
    <row r="166" ht="27.0" customHeight="1">
      <c r="A166" s="232"/>
      <c r="B166" s="447" t="s">
        <v>489</v>
      </c>
      <c r="C166" s="252" t="s">
        <v>490</v>
      </c>
      <c r="D166" s="44"/>
      <c r="E166" s="447" t="s">
        <v>491</v>
      </c>
      <c r="F166" s="441"/>
      <c r="G166" s="252" t="s">
        <v>492</v>
      </c>
      <c r="H166" s="44"/>
      <c r="I166" s="441"/>
      <c r="J166" s="252" t="s">
        <v>29</v>
      </c>
      <c r="K166" s="68"/>
      <c r="L166" s="68"/>
      <c r="M166" s="68"/>
      <c r="N166" s="68"/>
      <c r="O166" s="68"/>
      <c r="P166" s="68"/>
      <c r="Q166" s="68"/>
      <c r="R166" s="68"/>
      <c r="S166" s="68"/>
      <c r="T166" s="44"/>
      <c r="U166" s="441"/>
      <c r="V166" s="252" t="s">
        <v>493</v>
      </c>
      <c r="W166" s="68"/>
      <c r="X166" s="68"/>
      <c r="Y166" s="68"/>
      <c r="Z166" s="68"/>
      <c r="AA166" s="68"/>
      <c r="AB166" s="68"/>
      <c r="AC166" s="44"/>
      <c r="AD166" s="441"/>
      <c r="AE166" s="252" t="s">
        <v>494</v>
      </c>
      <c r="AF166" s="68"/>
      <c r="AG166" s="68"/>
      <c r="AH166" s="44"/>
      <c r="AI166" s="441"/>
      <c r="AJ166" s="252" t="s">
        <v>495</v>
      </c>
      <c r="AK166" s="68"/>
      <c r="AL166" s="44"/>
      <c r="AM166" s="441"/>
      <c r="AN166" s="252" t="s">
        <v>496</v>
      </c>
      <c r="AO166" s="68"/>
      <c r="AP166" s="44"/>
      <c r="AQ166" s="441"/>
      <c r="AR166" s="252" t="s">
        <v>497</v>
      </c>
      <c r="AS166" s="68"/>
      <c r="AT166" s="68"/>
      <c r="AU166" s="44"/>
      <c r="AV166" s="441"/>
      <c r="AW166" s="448" t="s">
        <v>498</v>
      </c>
      <c r="AX166" s="3"/>
      <c r="AY166" s="232"/>
    </row>
    <row r="167" ht="30.0" customHeight="1">
      <c r="A167" s="190"/>
      <c r="B167" s="480">
        <f>B153+1</f>
        <v>36</v>
      </c>
      <c r="C167" s="66" t="s">
        <v>48</v>
      </c>
      <c r="D167" s="254" t="s">
        <v>27</v>
      </c>
      <c r="E167" s="450" t="s">
        <v>499</v>
      </c>
      <c r="F167" s="441"/>
      <c r="G167" s="451" t="s">
        <v>500</v>
      </c>
      <c r="H167" s="451" t="s">
        <v>501</v>
      </c>
      <c r="I167" s="441"/>
      <c r="J167" s="452" t="s">
        <v>502</v>
      </c>
      <c r="K167" s="453" t="s">
        <v>503</v>
      </c>
      <c r="L167" s="452" t="s">
        <v>17</v>
      </c>
      <c r="M167" s="453" t="s">
        <v>18</v>
      </c>
      <c r="N167" s="453" t="s">
        <v>19</v>
      </c>
      <c r="O167" s="453" t="s">
        <v>20</v>
      </c>
      <c r="P167" s="453" t="s">
        <v>504</v>
      </c>
      <c r="Q167" s="453" t="s">
        <v>505</v>
      </c>
      <c r="R167" s="453" t="s">
        <v>506</v>
      </c>
      <c r="S167" s="454" t="s">
        <v>507</v>
      </c>
      <c r="T167" s="454" t="s">
        <v>508</v>
      </c>
      <c r="U167" s="441"/>
      <c r="V167" s="453" t="s">
        <v>485</v>
      </c>
      <c r="W167" s="452" t="s">
        <v>30</v>
      </c>
      <c r="X167" s="2"/>
      <c r="Y167" s="3"/>
      <c r="Z167" s="453" t="s">
        <v>28</v>
      </c>
      <c r="AA167" s="453" t="s">
        <v>509</v>
      </c>
      <c r="AB167" s="453" t="s">
        <v>510</v>
      </c>
      <c r="AC167" s="453" t="s">
        <v>511</v>
      </c>
      <c r="AD167" s="441"/>
      <c r="AE167" s="453" t="s">
        <v>512</v>
      </c>
      <c r="AF167" s="453" t="s">
        <v>513</v>
      </c>
      <c r="AG167" s="453" t="s">
        <v>514</v>
      </c>
      <c r="AH167" s="453" t="s">
        <v>515</v>
      </c>
      <c r="AI167" s="441"/>
      <c r="AJ167" s="453" t="s">
        <v>516</v>
      </c>
      <c r="AK167" s="453" t="s">
        <v>517</v>
      </c>
      <c r="AL167" s="453" t="s">
        <v>518</v>
      </c>
      <c r="AM167" s="441"/>
      <c r="AN167" s="453" t="s">
        <v>519</v>
      </c>
      <c r="AO167" s="452" t="s">
        <v>520</v>
      </c>
      <c r="AP167" s="453" t="s">
        <v>521</v>
      </c>
      <c r="AQ167" s="441"/>
      <c r="AR167" s="451" t="s">
        <v>522</v>
      </c>
      <c r="AS167" s="451" t="s">
        <v>522</v>
      </c>
      <c r="AT167" s="451" t="s">
        <v>523</v>
      </c>
      <c r="AU167" s="451" t="s">
        <v>524</v>
      </c>
      <c r="AV167" s="441"/>
      <c r="AW167" s="453" t="s">
        <v>525</v>
      </c>
      <c r="AX167" s="453" t="s">
        <v>526</v>
      </c>
      <c r="AY167" s="190"/>
    </row>
    <row r="168" ht="30.0" customHeight="1">
      <c r="A168" s="190"/>
      <c r="B168" s="89"/>
      <c r="C168" s="34"/>
      <c r="D168" s="6"/>
      <c r="E168" s="455" t="s">
        <v>527</v>
      </c>
      <c r="F168" s="441"/>
      <c r="G168" s="34"/>
      <c r="H168" s="34"/>
      <c r="I168" s="441"/>
      <c r="J168" s="456" t="s">
        <v>528</v>
      </c>
      <c r="K168" s="34"/>
      <c r="L168" s="456" t="s">
        <v>529</v>
      </c>
      <c r="M168" s="457" t="s">
        <v>529</v>
      </c>
      <c r="N168" s="457" t="s">
        <v>529</v>
      </c>
      <c r="O168" s="34"/>
      <c r="P168" s="457" t="s">
        <v>530</v>
      </c>
      <c r="Q168" s="458" t="s">
        <v>531</v>
      </c>
      <c r="R168" s="458" t="s">
        <v>531</v>
      </c>
      <c r="S168" s="458" t="s">
        <v>531</v>
      </c>
      <c r="T168" s="458" t="s">
        <v>532</v>
      </c>
      <c r="U168" s="441"/>
      <c r="V168" s="34"/>
      <c r="W168" s="459" t="s">
        <v>533</v>
      </c>
      <c r="X168" s="459" t="s">
        <v>534</v>
      </c>
      <c r="Y168" s="459" t="s">
        <v>535</v>
      </c>
      <c r="Z168" s="457" t="s">
        <v>536</v>
      </c>
      <c r="AA168" s="458" t="s">
        <v>531</v>
      </c>
      <c r="AB168" s="458" t="s">
        <v>531</v>
      </c>
      <c r="AC168" s="458" t="s">
        <v>531</v>
      </c>
      <c r="AD168" s="441"/>
      <c r="AE168" s="458" t="s">
        <v>531</v>
      </c>
      <c r="AF168" s="458" t="s">
        <v>531</v>
      </c>
      <c r="AG168" s="458" t="s">
        <v>531</v>
      </c>
      <c r="AH168" s="458" t="s">
        <v>531</v>
      </c>
      <c r="AI168" s="441"/>
      <c r="AJ168" s="34"/>
      <c r="AK168" s="34"/>
      <c r="AL168" s="457" t="s">
        <v>537</v>
      </c>
      <c r="AM168" s="441"/>
      <c r="AN168" s="457" t="s">
        <v>538</v>
      </c>
      <c r="AO168" s="456" t="s">
        <v>539</v>
      </c>
      <c r="AP168" s="457" t="s">
        <v>531</v>
      </c>
      <c r="AQ168" s="441"/>
      <c r="AR168" s="460" t="s">
        <v>540</v>
      </c>
      <c r="AS168" s="460" t="s">
        <v>541</v>
      </c>
      <c r="AT168" s="34"/>
      <c r="AU168" s="34"/>
      <c r="AV168" s="441"/>
      <c r="AW168" s="457" t="s">
        <v>531</v>
      </c>
      <c r="AX168" s="34"/>
      <c r="AY168" s="190"/>
    </row>
    <row r="169" ht="45.0" customHeight="1">
      <c r="A169" s="190"/>
      <c r="B169" s="89"/>
      <c r="C169" s="481">
        <f>C161+1</f>
        <v>45961</v>
      </c>
      <c r="D169" s="464" t="str">
        <f t="shared" ref="D169:D175" si="77">D155</f>
        <v>FRI</v>
      </c>
      <c r="E169" s="463"/>
      <c r="F169" s="441"/>
      <c r="G169" s="464"/>
      <c r="H169" s="464"/>
      <c r="I169" s="441"/>
      <c r="J169" s="465"/>
      <c r="K169" s="466"/>
      <c r="L169" s="466"/>
      <c r="M169" s="466"/>
      <c r="N169" s="466"/>
      <c r="O169" s="466"/>
      <c r="P169" s="466"/>
      <c r="Q169" s="466"/>
      <c r="R169" s="466"/>
      <c r="S169" s="466"/>
      <c r="T169" s="467"/>
      <c r="U169" s="441"/>
      <c r="V169" s="466"/>
      <c r="W169" s="464"/>
      <c r="X169" s="464"/>
      <c r="Y169" s="464"/>
      <c r="Z169" s="466"/>
      <c r="AA169" s="466"/>
      <c r="AB169" s="466"/>
      <c r="AC169" s="466"/>
      <c r="AD169" s="441"/>
      <c r="AE169" s="466"/>
      <c r="AF169" s="466"/>
      <c r="AG169" s="466"/>
      <c r="AH169" s="466"/>
      <c r="AI169" s="441"/>
      <c r="AJ169" s="466"/>
      <c r="AK169" s="466"/>
      <c r="AL169" s="468"/>
      <c r="AM169" s="441"/>
      <c r="AN169" s="469"/>
      <c r="AO169" s="464"/>
      <c r="AP169" s="466"/>
      <c r="AQ169" s="441"/>
      <c r="AR169" s="464"/>
      <c r="AS169" s="464"/>
      <c r="AT169" s="464"/>
      <c r="AU169" s="464"/>
      <c r="AV169" s="441"/>
      <c r="AW169" s="466"/>
      <c r="AX169" s="470"/>
      <c r="AY169" s="190"/>
    </row>
    <row r="170" ht="45.0" customHeight="1">
      <c r="A170" s="190"/>
      <c r="B170" s="89"/>
      <c r="C170" s="482">
        <f t="shared" ref="C170:C175" si="78">C169+1</f>
        <v>45962</v>
      </c>
      <c r="D170" s="464" t="str">
        <f t="shared" si="77"/>
        <v>SAT</v>
      </c>
      <c r="E170" s="463"/>
      <c r="F170" s="441"/>
      <c r="G170" s="464"/>
      <c r="H170" s="464"/>
      <c r="I170" s="441"/>
      <c r="J170" s="465"/>
      <c r="K170" s="466"/>
      <c r="L170" s="466"/>
      <c r="M170" s="466"/>
      <c r="N170" s="466"/>
      <c r="O170" s="466"/>
      <c r="P170" s="466"/>
      <c r="Q170" s="466"/>
      <c r="R170" s="466"/>
      <c r="S170" s="466"/>
      <c r="T170" s="467"/>
      <c r="U170" s="441"/>
      <c r="V170" s="466"/>
      <c r="W170" s="464"/>
      <c r="X170" s="464"/>
      <c r="Y170" s="464"/>
      <c r="Z170" s="466"/>
      <c r="AA170" s="466"/>
      <c r="AB170" s="466"/>
      <c r="AC170" s="466"/>
      <c r="AD170" s="441"/>
      <c r="AE170" s="466"/>
      <c r="AF170" s="466"/>
      <c r="AG170" s="466"/>
      <c r="AH170" s="466"/>
      <c r="AI170" s="441"/>
      <c r="AJ170" s="466"/>
      <c r="AK170" s="466"/>
      <c r="AL170" s="468"/>
      <c r="AM170" s="441"/>
      <c r="AN170" s="464"/>
      <c r="AO170" s="464"/>
      <c r="AP170" s="466"/>
      <c r="AQ170" s="441"/>
      <c r="AR170" s="464"/>
      <c r="AS170" s="464"/>
      <c r="AT170" s="464"/>
      <c r="AU170" s="464"/>
      <c r="AV170" s="441"/>
      <c r="AW170" s="466"/>
      <c r="AX170" s="470"/>
      <c r="AY170" s="190"/>
    </row>
    <row r="171" ht="45.0" customHeight="1">
      <c r="A171" s="190"/>
      <c r="B171" s="89"/>
      <c r="C171" s="482">
        <f t="shared" si="78"/>
        <v>45963</v>
      </c>
      <c r="D171" s="464" t="str">
        <f t="shared" si="77"/>
        <v>SUN</v>
      </c>
      <c r="E171" s="463"/>
      <c r="F171" s="441"/>
      <c r="G171" s="464"/>
      <c r="H171" s="464"/>
      <c r="I171" s="441"/>
      <c r="J171" s="465"/>
      <c r="K171" s="466"/>
      <c r="L171" s="466"/>
      <c r="M171" s="466"/>
      <c r="N171" s="466"/>
      <c r="O171" s="466"/>
      <c r="P171" s="466"/>
      <c r="Q171" s="466"/>
      <c r="R171" s="466"/>
      <c r="S171" s="466"/>
      <c r="T171" s="467"/>
      <c r="U171" s="441"/>
      <c r="V171" s="466"/>
      <c r="W171" s="464"/>
      <c r="X171" s="464"/>
      <c r="Y171" s="464"/>
      <c r="Z171" s="466"/>
      <c r="AA171" s="466"/>
      <c r="AB171" s="466"/>
      <c r="AC171" s="466"/>
      <c r="AD171" s="441"/>
      <c r="AE171" s="466"/>
      <c r="AF171" s="466"/>
      <c r="AG171" s="466"/>
      <c r="AH171" s="466"/>
      <c r="AI171" s="441"/>
      <c r="AJ171" s="466"/>
      <c r="AK171" s="466"/>
      <c r="AL171" s="468"/>
      <c r="AM171" s="441"/>
      <c r="AN171" s="464"/>
      <c r="AO171" s="464"/>
      <c r="AP171" s="466"/>
      <c r="AQ171" s="441"/>
      <c r="AR171" s="464"/>
      <c r="AS171" s="464"/>
      <c r="AT171" s="464"/>
      <c r="AU171" s="464"/>
      <c r="AV171" s="441"/>
      <c r="AW171" s="466"/>
      <c r="AX171" s="470"/>
      <c r="AY171" s="190"/>
    </row>
    <row r="172" ht="45.0" customHeight="1">
      <c r="A172" s="190"/>
      <c r="B172" s="89"/>
      <c r="C172" s="482">
        <f t="shared" si="78"/>
        <v>45964</v>
      </c>
      <c r="D172" s="464" t="str">
        <f t="shared" si="77"/>
        <v>MON</v>
      </c>
      <c r="E172" s="463"/>
      <c r="F172" s="441"/>
      <c r="G172" s="464"/>
      <c r="H172" s="464"/>
      <c r="I172" s="441"/>
      <c r="J172" s="465"/>
      <c r="K172" s="466"/>
      <c r="L172" s="466"/>
      <c r="M172" s="466"/>
      <c r="N172" s="466"/>
      <c r="O172" s="466"/>
      <c r="P172" s="466"/>
      <c r="Q172" s="466"/>
      <c r="R172" s="466"/>
      <c r="S172" s="466"/>
      <c r="T172" s="467"/>
      <c r="U172" s="441"/>
      <c r="V172" s="466"/>
      <c r="W172" s="464"/>
      <c r="X172" s="464"/>
      <c r="Y172" s="464"/>
      <c r="Z172" s="466"/>
      <c r="AA172" s="466"/>
      <c r="AB172" s="466"/>
      <c r="AC172" s="466"/>
      <c r="AD172" s="441"/>
      <c r="AE172" s="466"/>
      <c r="AF172" s="466"/>
      <c r="AG172" s="466"/>
      <c r="AH172" s="466"/>
      <c r="AI172" s="441"/>
      <c r="AJ172" s="466"/>
      <c r="AK172" s="466"/>
      <c r="AL172" s="468"/>
      <c r="AM172" s="441"/>
      <c r="AN172" s="464"/>
      <c r="AO172" s="464"/>
      <c r="AP172" s="466"/>
      <c r="AQ172" s="441"/>
      <c r="AR172" s="464"/>
      <c r="AS172" s="464"/>
      <c r="AT172" s="464"/>
      <c r="AU172" s="464"/>
      <c r="AV172" s="441"/>
      <c r="AW172" s="466"/>
      <c r="AX172" s="472"/>
      <c r="AY172" s="190"/>
    </row>
    <row r="173" ht="45.0" customHeight="1">
      <c r="A173" s="190"/>
      <c r="B173" s="89"/>
      <c r="C173" s="482">
        <f t="shared" si="78"/>
        <v>45965</v>
      </c>
      <c r="D173" s="464" t="str">
        <f t="shared" si="77"/>
        <v>TUE</v>
      </c>
      <c r="E173" s="463"/>
      <c r="F173" s="441"/>
      <c r="G173" s="464"/>
      <c r="H173" s="464"/>
      <c r="I173" s="441"/>
      <c r="J173" s="465"/>
      <c r="K173" s="466"/>
      <c r="L173" s="466"/>
      <c r="M173" s="466"/>
      <c r="N173" s="466"/>
      <c r="O173" s="466"/>
      <c r="P173" s="466"/>
      <c r="Q173" s="466"/>
      <c r="R173" s="466"/>
      <c r="S173" s="466"/>
      <c r="T173" s="467"/>
      <c r="U173" s="441"/>
      <c r="V173" s="466"/>
      <c r="W173" s="464"/>
      <c r="X173" s="464"/>
      <c r="Y173" s="464"/>
      <c r="Z173" s="466"/>
      <c r="AA173" s="466"/>
      <c r="AB173" s="466"/>
      <c r="AC173" s="466"/>
      <c r="AD173" s="441"/>
      <c r="AE173" s="466"/>
      <c r="AF173" s="466"/>
      <c r="AG173" s="466"/>
      <c r="AH173" s="466"/>
      <c r="AI173" s="441"/>
      <c r="AJ173" s="466"/>
      <c r="AK173" s="466"/>
      <c r="AL173" s="468"/>
      <c r="AM173" s="441"/>
      <c r="AN173" s="464"/>
      <c r="AO173" s="464"/>
      <c r="AP173" s="466"/>
      <c r="AQ173" s="441"/>
      <c r="AR173" s="464"/>
      <c r="AS173" s="464"/>
      <c r="AT173" s="464"/>
      <c r="AU173" s="464"/>
      <c r="AV173" s="441"/>
      <c r="AW173" s="466"/>
      <c r="AX173" s="472"/>
      <c r="AY173" s="190"/>
    </row>
    <row r="174" ht="45.0" customHeight="1">
      <c r="A174" s="190"/>
      <c r="B174" s="89"/>
      <c r="C174" s="482">
        <f t="shared" si="78"/>
        <v>45966</v>
      </c>
      <c r="D174" s="464" t="str">
        <f t="shared" si="77"/>
        <v>WED</v>
      </c>
      <c r="E174" s="463"/>
      <c r="F174" s="441"/>
      <c r="G174" s="464"/>
      <c r="H174" s="464"/>
      <c r="I174" s="441"/>
      <c r="J174" s="465"/>
      <c r="K174" s="466"/>
      <c r="L174" s="466"/>
      <c r="M174" s="466"/>
      <c r="N174" s="466"/>
      <c r="O174" s="466"/>
      <c r="P174" s="466"/>
      <c r="Q174" s="466"/>
      <c r="R174" s="466"/>
      <c r="S174" s="466"/>
      <c r="T174" s="467"/>
      <c r="U174" s="441"/>
      <c r="V174" s="466"/>
      <c r="W174" s="464"/>
      <c r="X174" s="464"/>
      <c r="Y174" s="464"/>
      <c r="Z174" s="466"/>
      <c r="AA174" s="466"/>
      <c r="AB174" s="466"/>
      <c r="AC174" s="466"/>
      <c r="AD174" s="441"/>
      <c r="AE174" s="466"/>
      <c r="AF174" s="466"/>
      <c r="AG174" s="466"/>
      <c r="AH174" s="466"/>
      <c r="AI174" s="441"/>
      <c r="AJ174" s="466"/>
      <c r="AK174" s="466"/>
      <c r="AL174" s="468"/>
      <c r="AM174" s="441"/>
      <c r="AN174" s="464"/>
      <c r="AO174" s="464"/>
      <c r="AP174" s="466"/>
      <c r="AQ174" s="441"/>
      <c r="AR174" s="464"/>
      <c r="AS174" s="464"/>
      <c r="AT174" s="464"/>
      <c r="AU174" s="464"/>
      <c r="AV174" s="441"/>
      <c r="AW174" s="466"/>
      <c r="AX174" s="472"/>
      <c r="AY174" s="190"/>
    </row>
    <row r="175" ht="45.0" customHeight="1">
      <c r="A175" s="190"/>
      <c r="B175" s="89"/>
      <c r="C175" s="482">
        <f t="shared" si="78"/>
        <v>45967</v>
      </c>
      <c r="D175" s="464" t="str">
        <f t="shared" si="77"/>
        <v>THU</v>
      </c>
      <c r="E175" s="463"/>
      <c r="F175" s="441"/>
      <c r="G175" s="464"/>
      <c r="H175" s="464"/>
      <c r="I175" s="441"/>
      <c r="J175" s="465"/>
      <c r="K175" s="466"/>
      <c r="L175" s="466"/>
      <c r="M175" s="466"/>
      <c r="N175" s="466"/>
      <c r="O175" s="466"/>
      <c r="P175" s="466"/>
      <c r="Q175" s="466"/>
      <c r="R175" s="466"/>
      <c r="S175" s="466"/>
      <c r="T175" s="467"/>
      <c r="U175" s="441"/>
      <c r="V175" s="466"/>
      <c r="W175" s="464"/>
      <c r="X175" s="464"/>
      <c r="Y175" s="464"/>
      <c r="Z175" s="466"/>
      <c r="AA175" s="466"/>
      <c r="AB175" s="466"/>
      <c r="AC175" s="466"/>
      <c r="AD175" s="441"/>
      <c r="AE175" s="466"/>
      <c r="AF175" s="466"/>
      <c r="AG175" s="466"/>
      <c r="AH175" s="466"/>
      <c r="AI175" s="441"/>
      <c r="AJ175" s="466"/>
      <c r="AK175" s="466"/>
      <c r="AL175" s="468"/>
      <c r="AM175" s="441"/>
      <c r="AN175" s="464"/>
      <c r="AO175" s="464"/>
      <c r="AP175" s="466"/>
      <c r="AQ175" s="441"/>
      <c r="AR175" s="464"/>
      <c r="AS175" s="464"/>
      <c r="AT175" s="464"/>
      <c r="AU175" s="464"/>
      <c r="AV175" s="441"/>
      <c r="AW175" s="466"/>
      <c r="AX175" s="470"/>
      <c r="AY175" s="190"/>
    </row>
    <row r="176" ht="45.0" customHeight="1">
      <c r="A176" s="190"/>
      <c r="B176" s="34"/>
      <c r="C176" s="473" t="s">
        <v>542</v>
      </c>
      <c r="D176" s="44"/>
      <c r="E176" s="474" t="str">
        <f>iferror(AVERAGE(E169:E175))</f>
        <v/>
      </c>
      <c r="F176" s="441"/>
      <c r="G176" s="475"/>
      <c r="H176" s="475"/>
      <c r="I176" s="441"/>
      <c r="J176" s="475" t="str">
        <f>iferror(AVERAGE(J169:J175))</f>
        <v/>
      </c>
      <c r="K176" s="476"/>
      <c r="L176" s="476" t="str">
        <f t="shared" ref="L176:N176" si="79">iferror(AVERAGE(L169:L175))</f>
        <v/>
      </c>
      <c r="M176" s="476" t="str">
        <f t="shared" si="79"/>
        <v/>
      </c>
      <c r="N176" s="476" t="str">
        <f t="shared" si="79"/>
        <v/>
      </c>
      <c r="O176" s="476">
        <f>iferror(SUM(O169:O175))</f>
        <v>0</v>
      </c>
      <c r="P176" s="476" t="str">
        <f t="shared" ref="P176:S176" si="80">iferror(AVERAGE(P169:P175))</f>
        <v/>
      </c>
      <c r="Q176" s="476" t="str">
        <f t="shared" si="80"/>
        <v/>
      </c>
      <c r="R176" s="476" t="str">
        <f t="shared" si="80"/>
        <v/>
      </c>
      <c r="S176" s="476" t="str">
        <f t="shared" si="80"/>
        <v/>
      </c>
      <c r="T176" s="477"/>
      <c r="U176" s="441"/>
      <c r="V176" s="476" t="str">
        <f>iferror(AVERAGE(V169:V175))</f>
        <v/>
      </c>
      <c r="W176" s="476"/>
      <c r="X176" s="476">
        <f>SUM(X169:X175)</f>
        <v>0</v>
      </c>
      <c r="Y176" s="476" t="str">
        <f>IFERROR(AVERAGE(Y169:Y175))</f>
        <v/>
      </c>
      <c r="Z176" s="476"/>
      <c r="AA176" s="476" t="str">
        <f t="shared" ref="AA176:AC176" si="81">iferror(AVERAGE(AA169:AA175))</f>
        <v/>
      </c>
      <c r="AB176" s="476" t="str">
        <f t="shared" si="81"/>
        <v/>
      </c>
      <c r="AC176" s="476" t="str">
        <f t="shared" si="81"/>
        <v/>
      </c>
      <c r="AD176" s="441"/>
      <c r="AE176" s="476" t="str">
        <f t="shared" ref="AE176:AF176" si="82">iferror(AVERAGE(AE169:AE175))</f>
        <v/>
      </c>
      <c r="AF176" s="476" t="str">
        <f t="shared" si="82"/>
        <v/>
      </c>
      <c r="AG176" s="476"/>
      <c r="AH176" s="476" t="str">
        <f>iferror(AVERAGE(AH169:AH175))</f>
        <v/>
      </c>
      <c r="AI176" s="441"/>
      <c r="AJ176" s="476" t="str">
        <f>iferror(average(AJ169:AJ175))</f>
        <v/>
      </c>
      <c r="AK176" s="476"/>
      <c r="AL176" s="476"/>
      <c r="AM176" s="441"/>
      <c r="AN176" s="464"/>
      <c r="AO176" s="464" t="str">
        <f>iferror(average(AO169:AO175))</f>
        <v/>
      </c>
      <c r="AP176" s="476" t="str">
        <f>iferror(AVERAGE(AP169:AP175))</f>
        <v/>
      </c>
      <c r="AQ176" s="441"/>
      <c r="AR176" s="464" t="str">
        <f t="shared" ref="AR176:AU176" si="83">iferror(average(AR169:AR175))</f>
        <v/>
      </c>
      <c r="AS176" s="464" t="str">
        <f t="shared" si="83"/>
        <v/>
      </c>
      <c r="AT176" s="464" t="str">
        <f t="shared" si="83"/>
        <v/>
      </c>
      <c r="AU176" s="464" t="str">
        <f t="shared" si="83"/>
        <v/>
      </c>
      <c r="AV176" s="441"/>
      <c r="AW176" s="476" t="str">
        <f>iferror(AVERAGE(AW169:AW175))</f>
        <v/>
      </c>
      <c r="AX176" s="472"/>
      <c r="AY176" s="190"/>
    </row>
    <row r="177" ht="15.0" customHeight="1">
      <c r="A177" s="441"/>
      <c r="B177" s="441"/>
      <c r="C177" s="441"/>
      <c r="D177" s="441"/>
      <c r="E177" s="441"/>
      <c r="F177" s="441"/>
      <c r="G177" s="441"/>
      <c r="H177" s="441"/>
      <c r="I177" s="441"/>
      <c r="J177" s="441"/>
      <c r="K177" s="441"/>
      <c r="L177" s="441"/>
      <c r="M177" s="441"/>
      <c r="N177" s="441"/>
      <c r="O177" s="441"/>
      <c r="P177" s="441"/>
      <c r="Q177" s="441"/>
      <c r="R177" s="441"/>
      <c r="S177" s="441"/>
      <c r="T177" s="441"/>
      <c r="U177" s="441"/>
      <c r="V177" s="441"/>
      <c r="W177" s="441"/>
      <c r="X177" s="441"/>
      <c r="Y177" s="441"/>
      <c r="Z177" s="441"/>
      <c r="AA177" s="441"/>
      <c r="AB177" s="441"/>
      <c r="AC177" s="441"/>
      <c r="AD177" s="441"/>
      <c r="AE177" s="441"/>
      <c r="AF177" s="441"/>
      <c r="AG177" s="441"/>
      <c r="AH177" s="441"/>
      <c r="AI177" s="441"/>
      <c r="AJ177" s="441"/>
      <c r="AK177" s="441"/>
      <c r="AL177" s="441"/>
      <c r="AM177" s="441"/>
      <c r="AN177" s="441"/>
      <c r="AO177" s="441"/>
      <c r="AP177" s="441"/>
      <c r="AQ177" s="441"/>
      <c r="AR177" s="441"/>
      <c r="AS177" s="441"/>
      <c r="AT177" s="441"/>
      <c r="AU177" s="441"/>
      <c r="AV177" s="441"/>
      <c r="AW177" s="441"/>
      <c r="AX177" s="441"/>
      <c r="AY177" s="441"/>
    </row>
  </sheetData>
  <mergeCells count="347">
    <mergeCell ref="AA1:AP8"/>
    <mergeCell ref="B2:D2"/>
    <mergeCell ref="K2:P2"/>
    <mergeCell ref="V2:Y2"/>
    <mergeCell ref="B3:D3"/>
    <mergeCell ref="W3:Y3"/>
    <mergeCell ref="W4:Y5"/>
    <mergeCell ref="AJ12:AL12"/>
    <mergeCell ref="AN12:AP12"/>
    <mergeCell ref="AR12:AU12"/>
    <mergeCell ref="AW12:AX12"/>
    <mergeCell ref="O3:P3"/>
    <mergeCell ref="P4:P5"/>
    <mergeCell ref="Q10:T10"/>
    <mergeCell ref="V10:X10"/>
    <mergeCell ref="J12:T12"/>
    <mergeCell ref="V12:AC12"/>
    <mergeCell ref="AE12:AH12"/>
    <mergeCell ref="C13:C14"/>
    <mergeCell ref="D13:D14"/>
    <mergeCell ref="C26:D26"/>
    <mergeCell ref="G13:G14"/>
    <mergeCell ref="H13:H14"/>
    <mergeCell ref="K13:K14"/>
    <mergeCell ref="O13:O14"/>
    <mergeCell ref="V13:V14"/>
    <mergeCell ref="W13:Y13"/>
    <mergeCell ref="AJ13:AJ14"/>
    <mergeCell ref="B4:D4"/>
    <mergeCell ref="B5:D5"/>
    <mergeCell ref="B10:C10"/>
    <mergeCell ref="D10:E10"/>
    <mergeCell ref="C12:D12"/>
    <mergeCell ref="G12:H12"/>
    <mergeCell ref="B13:B22"/>
    <mergeCell ref="G26:H26"/>
    <mergeCell ref="AT27:AT28"/>
    <mergeCell ref="AU27:AU28"/>
    <mergeCell ref="AX27:AX28"/>
    <mergeCell ref="AK13:AK14"/>
    <mergeCell ref="AT13:AT14"/>
    <mergeCell ref="AU13:AU14"/>
    <mergeCell ref="AX13:AX14"/>
    <mergeCell ref="AN26:AP26"/>
    <mergeCell ref="AR26:AU26"/>
    <mergeCell ref="AW26:AX26"/>
    <mergeCell ref="AE26:AH26"/>
    <mergeCell ref="AJ26:AL26"/>
    <mergeCell ref="AJ27:AJ28"/>
    <mergeCell ref="AK27:AK28"/>
    <mergeCell ref="B24:C24"/>
    <mergeCell ref="C27:C28"/>
    <mergeCell ref="B41:B50"/>
    <mergeCell ref="C41:C42"/>
    <mergeCell ref="C50:D50"/>
    <mergeCell ref="H27:H28"/>
    <mergeCell ref="K27:K28"/>
    <mergeCell ref="C22:D22"/>
    <mergeCell ref="D24:E24"/>
    <mergeCell ref="Q24:U24"/>
    <mergeCell ref="J26:T26"/>
    <mergeCell ref="V26:AC26"/>
    <mergeCell ref="O27:O28"/>
    <mergeCell ref="W27:Y27"/>
    <mergeCell ref="AJ40:AL40"/>
    <mergeCell ref="AN40:AP40"/>
    <mergeCell ref="AR40:AU40"/>
    <mergeCell ref="AW40:AX40"/>
    <mergeCell ref="V24:X24"/>
    <mergeCell ref="V27:V28"/>
    <mergeCell ref="Q38:U38"/>
    <mergeCell ref="V38:X38"/>
    <mergeCell ref="J40:T40"/>
    <mergeCell ref="V40:AC40"/>
    <mergeCell ref="AE40:AH40"/>
    <mergeCell ref="AU83:AU84"/>
    <mergeCell ref="AX83:AX84"/>
    <mergeCell ref="K83:K84"/>
    <mergeCell ref="O83:O84"/>
    <mergeCell ref="V83:V84"/>
    <mergeCell ref="W83:Y83"/>
    <mergeCell ref="AJ83:AJ84"/>
    <mergeCell ref="AK83:AK84"/>
    <mergeCell ref="AT83:AT84"/>
    <mergeCell ref="C111:C112"/>
    <mergeCell ref="D111:D112"/>
    <mergeCell ref="B83:B92"/>
    <mergeCell ref="C97:C98"/>
    <mergeCell ref="D97:D98"/>
    <mergeCell ref="C106:D106"/>
    <mergeCell ref="B108:C108"/>
    <mergeCell ref="D108:E108"/>
    <mergeCell ref="C110:D110"/>
    <mergeCell ref="C125:C126"/>
    <mergeCell ref="D125:D126"/>
    <mergeCell ref="B97:B106"/>
    <mergeCell ref="B111:B120"/>
    <mergeCell ref="C120:D120"/>
    <mergeCell ref="B122:C122"/>
    <mergeCell ref="D122:E122"/>
    <mergeCell ref="C124:D124"/>
    <mergeCell ref="B125:B134"/>
    <mergeCell ref="C134:D134"/>
    <mergeCell ref="B136:C136"/>
    <mergeCell ref="D136:E136"/>
    <mergeCell ref="C138:D138"/>
    <mergeCell ref="B139:B148"/>
    <mergeCell ref="C139:C140"/>
    <mergeCell ref="D139:D140"/>
    <mergeCell ref="C162:D162"/>
    <mergeCell ref="B164:C164"/>
    <mergeCell ref="D164:E164"/>
    <mergeCell ref="C166:D166"/>
    <mergeCell ref="B167:B176"/>
    <mergeCell ref="C167:C168"/>
    <mergeCell ref="D167:D168"/>
    <mergeCell ref="C176:D176"/>
    <mergeCell ref="C148:D148"/>
    <mergeCell ref="B150:C150"/>
    <mergeCell ref="D150:E150"/>
    <mergeCell ref="C152:D152"/>
    <mergeCell ref="B153:B162"/>
    <mergeCell ref="C153:C154"/>
    <mergeCell ref="D153:D154"/>
    <mergeCell ref="D27:D28"/>
    <mergeCell ref="G27:G28"/>
    <mergeCell ref="B27:B36"/>
    <mergeCell ref="C36:D36"/>
    <mergeCell ref="B38:C38"/>
    <mergeCell ref="D38:E38"/>
    <mergeCell ref="C40:D40"/>
    <mergeCell ref="G40:H40"/>
    <mergeCell ref="D41:D42"/>
    <mergeCell ref="G55:G56"/>
    <mergeCell ref="H55:H56"/>
    <mergeCell ref="B52:C52"/>
    <mergeCell ref="D52:E52"/>
    <mergeCell ref="C54:D54"/>
    <mergeCell ref="G54:H54"/>
    <mergeCell ref="B55:B64"/>
    <mergeCell ref="C55:C56"/>
    <mergeCell ref="D55:D56"/>
    <mergeCell ref="C64:D64"/>
    <mergeCell ref="B66:C66"/>
    <mergeCell ref="D66:E66"/>
    <mergeCell ref="C68:D68"/>
    <mergeCell ref="B69:B78"/>
    <mergeCell ref="C69:C70"/>
    <mergeCell ref="D69:D70"/>
    <mergeCell ref="G68:H68"/>
    <mergeCell ref="G69:G70"/>
    <mergeCell ref="H69:H70"/>
    <mergeCell ref="G97:G98"/>
    <mergeCell ref="H97:H98"/>
    <mergeCell ref="G110:H110"/>
    <mergeCell ref="G111:G112"/>
    <mergeCell ref="G152:H152"/>
    <mergeCell ref="G153:G154"/>
    <mergeCell ref="H153:H154"/>
    <mergeCell ref="G166:H166"/>
    <mergeCell ref="G167:G168"/>
    <mergeCell ref="H167:H168"/>
    <mergeCell ref="H111:H112"/>
    <mergeCell ref="G124:H124"/>
    <mergeCell ref="G125:G126"/>
    <mergeCell ref="H125:H126"/>
    <mergeCell ref="G138:H138"/>
    <mergeCell ref="G139:G140"/>
    <mergeCell ref="H139:H140"/>
    <mergeCell ref="AR82:AU82"/>
    <mergeCell ref="AW82:AX82"/>
    <mergeCell ref="Q80:U80"/>
    <mergeCell ref="V80:X80"/>
    <mergeCell ref="J82:T82"/>
    <mergeCell ref="V82:AC82"/>
    <mergeCell ref="AE82:AH82"/>
    <mergeCell ref="AJ82:AL82"/>
    <mergeCell ref="AN82:AP82"/>
    <mergeCell ref="AR96:AU96"/>
    <mergeCell ref="AW96:AX96"/>
    <mergeCell ref="AT97:AT98"/>
    <mergeCell ref="AU97:AU98"/>
    <mergeCell ref="AX97:AX98"/>
    <mergeCell ref="V94:X94"/>
    <mergeCell ref="V97:V98"/>
    <mergeCell ref="AJ96:AL96"/>
    <mergeCell ref="AJ97:AJ98"/>
    <mergeCell ref="AK97:AK98"/>
    <mergeCell ref="Q94:U94"/>
    <mergeCell ref="J96:T96"/>
    <mergeCell ref="V96:AC96"/>
    <mergeCell ref="AE96:AH96"/>
    <mergeCell ref="AN96:AP96"/>
    <mergeCell ref="O97:O98"/>
    <mergeCell ref="W97:Y97"/>
    <mergeCell ref="AR138:AU138"/>
    <mergeCell ref="AW138:AX138"/>
    <mergeCell ref="Q136:U136"/>
    <mergeCell ref="V136:X136"/>
    <mergeCell ref="J138:T138"/>
    <mergeCell ref="V138:AC138"/>
    <mergeCell ref="AE138:AH138"/>
    <mergeCell ref="AJ138:AL138"/>
    <mergeCell ref="AN138:AP138"/>
    <mergeCell ref="AU139:AU140"/>
    <mergeCell ref="AX139:AX140"/>
    <mergeCell ref="K139:K140"/>
    <mergeCell ref="O139:O140"/>
    <mergeCell ref="V139:V140"/>
    <mergeCell ref="W139:Y139"/>
    <mergeCell ref="AJ139:AJ140"/>
    <mergeCell ref="AK139:AK140"/>
    <mergeCell ref="AT139:AT140"/>
    <mergeCell ref="AR152:AU152"/>
    <mergeCell ref="AW152:AX152"/>
    <mergeCell ref="Q150:U150"/>
    <mergeCell ref="V150:X150"/>
    <mergeCell ref="J152:T152"/>
    <mergeCell ref="V152:AC152"/>
    <mergeCell ref="AE152:AH152"/>
    <mergeCell ref="AJ152:AL152"/>
    <mergeCell ref="AN152:AP152"/>
    <mergeCell ref="AU153:AU154"/>
    <mergeCell ref="AX153:AX154"/>
    <mergeCell ref="K153:K154"/>
    <mergeCell ref="O153:O154"/>
    <mergeCell ref="V153:V154"/>
    <mergeCell ref="W153:Y153"/>
    <mergeCell ref="AJ153:AJ154"/>
    <mergeCell ref="AK153:AK154"/>
    <mergeCell ref="AT153:AT154"/>
    <mergeCell ref="AR166:AU166"/>
    <mergeCell ref="AW166:AX166"/>
    <mergeCell ref="Q164:U164"/>
    <mergeCell ref="V164:X164"/>
    <mergeCell ref="J166:T166"/>
    <mergeCell ref="V166:AC166"/>
    <mergeCell ref="AE166:AH166"/>
    <mergeCell ref="AJ166:AL166"/>
    <mergeCell ref="AN166:AP166"/>
    <mergeCell ref="C78:D78"/>
    <mergeCell ref="B80:C80"/>
    <mergeCell ref="D80:E80"/>
    <mergeCell ref="C82:D82"/>
    <mergeCell ref="G82:H82"/>
    <mergeCell ref="G83:G84"/>
    <mergeCell ref="H83:H84"/>
    <mergeCell ref="C83:C84"/>
    <mergeCell ref="D83:D84"/>
    <mergeCell ref="C92:D92"/>
    <mergeCell ref="B94:C94"/>
    <mergeCell ref="D94:E94"/>
    <mergeCell ref="C96:D96"/>
    <mergeCell ref="G96:H96"/>
    <mergeCell ref="AN110:AP110"/>
    <mergeCell ref="AR110:AU110"/>
    <mergeCell ref="AW110:AX110"/>
    <mergeCell ref="AU111:AU112"/>
    <mergeCell ref="AX111:AX112"/>
    <mergeCell ref="K111:K112"/>
    <mergeCell ref="O111:O112"/>
    <mergeCell ref="V111:V112"/>
    <mergeCell ref="W111:Y111"/>
    <mergeCell ref="AJ111:AJ112"/>
    <mergeCell ref="AK111:AK112"/>
    <mergeCell ref="AT111:AT112"/>
    <mergeCell ref="K97:K98"/>
    <mergeCell ref="Q108:U108"/>
    <mergeCell ref="V108:X108"/>
    <mergeCell ref="J110:T110"/>
    <mergeCell ref="V110:AC110"/>
    <mergeCell ref="AE110:AH110"/>
    <mergeCell ref="AJ110:AL110"/>
    <mergeCell ref="AU167:AU168"/>
    <mergeCell ref="AX167:AX168"/>
    <mergeCell ref="K167:K168"/>
    <mergeCell ref="O167:O168"/>
    <mergeCell ref="V167:V168"/>
    <mergeCell ref="W167:Y167"/>
    <mergeCell ref="AJ167:AJ168"/>
    <mergeCell ref="AK167:AK168"/>
    <mergeCell ref="AT167:AT168"/>
    <mergeCell ref="AK41:AK42"/>
    <mergeCell ref="AT41:AT42"/>
    <mergeCell ref="AU41:AU42"/>
    <mergeCell ref="AX41:AX42"/>
    <mergeCell ref="G41:G42"/>
    <mergeCell ref="H41:H42"/>
    <mergeCell ref="K41:K42"/>
    <mergeCell ref="O41:O42"/>
    <mergeCell ref="V41:V42"/>
    <mergeCell ref="W41:Y41"/>
    <mergeCell ref="AJ41:AJ42"/>
    <mergeCell ref="AR54:AU54"/>
    <mergeCell ref="AW54:AX54"/>
    <mergeCell ref="Q52:U52"/>
    <mergeCell ref="V52:X52"/>
    <mergeCell ref="J54:T54"/>
    <mergeCell ref="V54:AC54"/>
    <mergeCell ref="AE54:AH54"/>
    <mergeCell ref="AJ54:AL54"/>
    <mergeCell ref="AN54:AP54"/>
    <mergeCell ref="AU55:AU56"/>
    <mergeCell ref="AX55:AX56"/>
    <mergeCell ref="K55:K56"/>
    <mergeCell ref="O55:O56"/>
    <mergeCell ref="V55:V56"/>
    <mergeCell ref="W55:Y55"/>
    <mergeCell ref="AJ55:AJ56"/>
    <mergeCell ref="AK55:AK56"/>
    <mergeCell ref="AT55:AT56"/>
    <mergeCell ref="AR68:AU68"/>
    <mergeCell ref="AW68:AX68"/>
    <mergeCell ref="Q66:U66"/>
    <mergeCell ref="V66:X66"/>
    <mergeCell ref="J68:T68"/>
    <mergeCell ref="V68:AC68"/>
    <mergeCell ref="AE68:AH68"/>
    <mergeCell ref="AJ68:AL68"/>
    <mergeCell ref="AN68:AP68"/>
    <mergeCell ref="AU69:AU70"/>
    <mergeCell ref="AX69:AX70"/>
    <mergeCell ref="K69:K70"/>
    <mergeCell ref="O69:O70"/>
    <mergeCell ref="V69:V70"/>
    <mergeCell ref="W69:Y69"/>
    <mergeCell ref="AJ69:AJ70"/>
    <mergeCell ref="AK69:AK70"/>
    <mergeCell ref="AT69:AT70"/>
    <mergeCell ref="AR124:AU124"/>
    <mergeCell ref="AW124:AX124"/>
    <mergeCell ref="Q122:U122"/>
    <mergeCell ref="V122:X122"/>
    <mergeCell ref="J124:T124"/>
    <mergeCell ref="V124:AC124"/>
    <mergeCell ref="AE124:AH124"/>
    <mergeCell ref="AJ124:AL124"/>
    <mergeCell ref="AN124:AP124"/>
    <mergeCell ref="AU125:AU126"/>
    <mergeCell ref="AX125:AX126"/>
    <mergeCell ref="K125:K126"/>
    <mergeCell ref="O125:O126"/>
    <mergeCell ref="V125:V126"/>
    <mergeCell ref="W125:Y125"/>
    <mergeCell ref="AJ125:AJ126"/>
    <mergeCell ref="AK125:AK126"/>
    <mergeCell ref="AT125:AT126"/>
  </mergeCells>
  <conditionalFormatting sqref="AP10">
    <cfRule type="colorScale" priority="1">
      <colorScale>
        <cfvo type="formula" val="1"/>
        <cfvo type="formula" val="3"/>
        <cfvo type="formula" val="5"/>
        <color rgb="FFEA4335"/>
        <color rgb="FFFBBC04"/>
        <color rgb="FF34A853"/>
      </colorScale>
    </cfRule>
  </conditionalFormatting>
  <conditionalFormatting sqref="AP10">
    <cfRule type="colorScale" priority="2">
      <colorScale>
        <cfvo type="formula" val="1"/>
        <cfvo type="formula" val="3"/>
        <cfvo type="formula" val="5"/>
        <color rgb="FFEA4335"/>
        <color rgb="FFFBBC04"/>
        <color rgb="FF34A853"/>
      </colorScale>
    </cfRule>
  </conditionalFormatting>
  <dataValidations>
    <dataValidation type="list" allowBlank="1" sqref="AJ15:AJ21 AJ29:AJ35 AJ43:AJ49 AJ57:AJ63 AJ71:AJ77 AJ85:AJ91 AJ99:AJ105 AJ113:AJ119 AJ127:AJ133 AJ141:AJ147 AJ155:AJ161 AJ169:AJ175">
      <formula1>"1,2,3,4,5+"</formula1>
    </dataValidation>
    <dataValidation type="list" allowBlank="1" sqref="AK15:AK21 AK29:AK35 AK43:AK49 AK57:AK63 AK71:AK77 AK85:AK91 AK99:AK105 AK113:AK119 AK127:AK133 AK141:AK147 AK155:AK161 AK169:AK175">
      <formula1>"LOOSE,REGULAR,SOLID"</formula1>
    </dataValidation>
    <dataValidation type="list" allowBlank="1" sqref="K15:K21 K29:K35 K43:K49 K57:K63 K71:K77 K85:K91 K99:K105 K113:K119 K127:K133 K141:K147 K155:K161 K169:K175">
      <formula1>"LOW,MODERATE,HIGH,TRAINING,REST,DIET BREAK,PLAN"</formula1>
    </dataValidation>
    <dataValidation type="list" allowBlank="1" sqref="G15:H21 G29:H35 G43:H49 G57:H63 G71:H77 G85:H91 G99:H105 G113:H119 G127:H133 G141:H147 G155:H161 G169:H175">
      <formula1>"Y,N"</formula1>
    </dataValidation>
    <dataValidation type="list" allowBlank="1" sqref="Q15:S21 AA15:AC21 AE15:AH21 AP15:AP21 AW15:AW21 Q29:S35 AA29:AC35 AE29:AH35 AP29:AP35 AW29:AW35 Q43:S49 AA43:AC49 AE43:AH49 AP43:AP49 AW43:AW49 Q57:S63 AA57:AC63 AE57:AH63 AP57:AP63 AW57:AW63 Q71:S77 AA71:AC77 AE71:AH77 AP71:AP77 AW71:AW77 Q85:S91 AA85:AC91 AE85:AH91 AP85:AP91 AW85:AW91 Q99:S105 AA99:AC105 AE99:AH105 AP99:AP105 AW99:AW105 Q113:S119 AA113:AC119 AE113:AH119 AP113:AP119 AW113:AW119 Q127:S133 AA127:AC133 AE127:AH133 AP127:AP133 AW127:AW133 Q141:S147 AA141:AC147 AE141:AH147 AP141:AP147 AW141:AW147 Q155:S161 AA155:AC161 AE155:AH161 AP155:AP161 AW155:AW161 Q169:S175 AA169:AC175 AE169:AH175 AP169:AP175 AW169:AW175">
      <formula1>"1,2,3,4,5,6,7,8,9,10"</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63"/>
    <col customWidth="1" min="5" max="5" width="15.75"/>
    <col customWidth="1" min="6" max="6" width="2.63"/>
    <col customWidth="1" min="7" max="8" width="22.0"/>
    <col customWidth="1" min="9" max="9" width="2.63"/>
    <col customWidth="1" min="10" max="11" width="22.0"/>
    <col customWidth="1" min="16" max="16" width="13.88"/>
    <col customWidth="1" min="17" max="19" width="17.63"/>
    <col customWidth="1" min="20" max="20" width="22.63"/>
    <col customWidth="1" min="21" max="21" width="2.63"/>
    <col customWidth="1" min="22" max="22" width="18.88"/>
    <col customWidth="1" hidden="1" min="23" max="23" width="15.13"/>
    <col customWidth="1" min="24" max="25" width="15.13"/>
    <col customWidth="1" min="26" max="26" width="18.88"/>
    <col customWidth="1" min="27" max="28" width="22.0"/>
    <col customWidth="1" min="29" max="29" width="18.88"/>
    <col customWidth="1" min="30" max="30" width="2.63"/>
    <col customWidth="1" min="31" max="34" width="15.75"/>
    <col customWidth="1" min="35" max="35" width="2.63"/>
    <col customWidth="1" min="36" max="37" width="15.75"/>
    <col customWidth="1" min="38" max="38" width="17.63"/>
    <col customWidth="1" min="39" max="39" width="2.63"/>
    <col customWidth="1" min="40" max="42" width="15.75"/>
    <col customWidth="1" min="43" max="43" width="2.63"/>
    <col customWidth="1" min="44" max="47" width="15.75"/>
    <col customWidth="1" min="48" max="48" width="2.63"/>
    <col customWidth="1" min="49" max="49" width="15.75"/>
    <col customWidth="1" min="50" max="50" width="75.13"/>
    <col customWidth="1" min="51" max="51" width="2.63"/>
  </cols>
  <sheetData>
    <row r="1" ht="22.5" customHeight="1">
      <c r="A1" s="429"/>
      <c r="B1" s="429"/>
      <c r="C1" s="429"/>
      <c r="D1" s="429"/>
      <c r="E1" s="333"/>
      <c r="F1" s="333"/>
      <c r="G1" s="333"/>
      <c r="H1" s="333"/>
      <c r="I1" s="333"/>
      <c r="J1" s="333"/>
      <c r="K1" s="429"/>
      <c r="L1" s="429"/>
      <c r="M1" s="429"/>
      <c r="N1" s="429"/>
      <c r="O1" s="429"/>
      <c r="P1" s="429"/>
      <c r="Q1" s="429"/>
      <c r="R1" s="429"/>
      <c r="S1" s="429"/>
      <c r="T1" s="429"/>
      <c r="U1" s="429"/>
      <c r="V1" s="429"/>
      <c r="W1" s="429"/>
      <c r="X1" s="429"/>
      <c r="Y1" s="429"/>
      <c r="Z1" s="429"/>
      <c r="AA1" s="117"/>
      <c r="AQ1" s="429"/>
      <c r="AR1" s="429"/>
      <c r="AS1" s="429"/>
      <c r="AT1" s="429"/>
      <c r="AU1" s="429"/>
      <c r="AV1" s="429"/>
      <c r="AW1" s="429"/>
      <c r="AX1" s="429"/>
      <c r="AY1" s="429"/>
    </row>
    <row r="2" ht="30.0" customHeight="1">
      <c r="A2" s="429"/>
      <c r="B2" s="430" t="s">
        <v>51</v>
      </c>
      <c r="C2" s="68"/>
      <c r="D2" s="44"/>
      <c r="E2" s="333"/>
      <c r="F2" s="333"/>
      <c r="G2" s="333"/>
      <c r="H2" s="333"/>
      <c r="I2" s="333"/>
      <c r="J2" s="333"/>
      <c r="K2" s="376" t="s">
        <v>14</v>
      </c>
      <c r="L2" s="68"/>
      <c r="M2" s="68"/>
      <c r="N2" s="68"/>
      <c r="O2" s="68"/>
      <c r="P2" s="44"/>
      <c r="Q2" s="429"/>
      <c r="R2" s="429"/>
      <c r="S2" s="429"/>
      <c r="T2" s="429"/>
      <c r="U2" s="429"/>
      <c r="V2" s="376" t="s">
        <v>22</v>
      </c>
      <c r="W2" s="68"/>
      <c r="X2" s="68"/>
      <c r="Y2" s="44"/>
      <c r="Z2" s="429"/>
      <c r="AQ2" s="429"/>
      <c r="AR2" s="429"/>
      <c r="AS2" s="429"/>
      <c r="AT2" s="429"/>
      <c r="AU2" s="429"/>
      <c r="AV2" s="429"/>
      <c r="AW2" s="429"/>
      <c r="AX2" s="429"/>
      <c r="AY2" s="429"/>
    </row>
    <row r="3" ht="30.0" customHeight="1">
      <c r="A3" s="429"/>
      <c r="B3" s="431">
        <f>'Client Dashboard'!I11</f>
        <v>7</v>
      </c>
      <c r="C3" s="68"/>
      <c r="D3" s="44"/>
      <c r="E3" s="333"/>
      <c r="F3" s="333"/>
      <c r="G3" s="333"/>
      <c r="H3" s="333"/>
      <c r="I3" s="333"/>
      <c r="J3" s="333"/>
      <c r="K3" s="432" t="s">
        <v>484</v>
      </c>
      <c r="L3" s="432" t="s">
        <v>17</v>
      </c>
      <c r="M3" s="432" t="s">
        <v>18</v>
      </c>
      <c r="N3" s="432" t="s">
        <v>19</v>
      </c>
      <c r="O3" s="430" t="s">
        <v>20</v>
      </c>
      <c r="P3" s="44"/>
      <c r="Q3" s="429"/>
      <c r="R3" s="429"/>
      <c r="S3" s="429"/>
      <c r="T3" s="429"/>
      <c r="U3" s="429"/>
      <c r="V3" s="432" t="s">
        <v>485</v>
      </c>
      <c r="W3" s="430" t="s">
        <v>486</v>
      </c>
      <c r="X3" s="68"/>
      <c r="Y3" s="44"/>
      <c r="Z3" s="429"/>
      <c r="AQ3" s="429"/>
      <c r="AR3" s="429"/>
      <c r="AS3" s="429"/>
      <c r="AT3" s="429"/>
      <c r="AU3" s="429"/>
      <c r="AV3" s="429"/>
      <c r="AW3" s="429"/>
      <c r="AX3" s="429"/>
      <c r="AY3" s="429"/>
    </row>
    <row r="4" ht="30.0" customHeight="1">
      <c r="A4" s="429"/>
      <c r="B4" s="430" t="s">
        <v>487</v>
      </c>
      <c r="C4" s="68"/>
      <c r="D4" s="44"/>
      <c r="E4" s="333"/>
      <c r="F4" s="333"/>
      <c r="G4" s="333"/>
      <c r="H4" s="333"/>
      <c r="I4" s="333"/>
      <c r="J4" s="333"/>
      <c r="K4" s="433" t="str">
        <f>'Client Dashboard'!B22</f>
        <v>TRAINING</v>
      </c>
      <c r="L4" s="434">
        <f>'Client Dashboard'!E22</f>
        <v>195</v>
      </c>
      <c r="M4" s="434">
        <f>'Client Dashboard'!F22</f>
        <v>55</v>
      </c>
      <c r="N4" s="434">
        <f>'Client Dashboard'!G22</f>
        <v>258</v>
      </c>
      <c r="O4" s="433">
        <f>'Client Dashboard'!H22</f>
        <v>2307</v>
      </c>
      <c r="P4" s="435">
        <f>'Client Dashboard'!I22</f>
        <v>15677</v>
      </c>
      <c r="Q4" s="429"/>
      <c r="R4" s="429"/>
      <c r="S4" s="429"/>
      <c r="T4" s="429"/>
      <c r="U4" s="429"/>
      <c r="V4" s="433">
        <f>'Client Dashboard'!B31</f>
        <v>10000</v>
      </c>
      <c r="W4" s="436">
        <f>'Client Dashboard'!H31</f>
        <v>60</v>
      </c>
      <c r="X4" s="2"/>
      <c r="Y4" s="3"/>
      <c r="Z4" s="429"/>
      <c r="AQ4" s="429"/>
      <c r="AR4" s="429"/>
      <c r="AS4" s="429"/>
      <c r="AT4" s="429"/>
      <c r="AU4" s="429"/>
      <c r="AV4" s="429"/>
      <c r="AW4" s="429"/>
      <c r="AX4" s="429"/>
      <c r="AY4" s="429"/>
    </row>
    <row r="5" ht="30.0" customHeight="1">
      <c r="A5" s="429"/>
      <c r="B5" s="431">
        <f>'Client Dashboard'!D15</f>
        <v>88.9</v>
      </c>
      <c r="C5" s="68"/>
      <c r="D5" s="44"/>
      <c r="E5" s="333"/>
      <c r="F5" s="333"/>
      <c r="G5" s="333"/>
      <c r="H5" s="333"/>
      <c r="I5" s="333"/>
      <c r="J5" s="333"/>
      <c r="K5" s="433" t="str">
        <f>'Client Dashboard'!B24</f>
        <v>REST</v>
      </c>
      <c r="L5" s="437">
        <f>'Client Dashboard'!E24</f>
        <v>195</v>
      </c>
      <c r="M5" s="434">
        <f>'Client Dashboard'!F24</f>
        <v>55</v>
      </c>
      <c r="N5" s="437">
        <f>'Client Dashboard'!G24</f>
        <v>199</v>
      </c>
      <c r="O5" s="438">
        <f>'Client Dashboard'!H24</f>
        <v>2071</v>
      </c>
      <c r="P5" s="8"/>
      <c r="Q5" s="429"/>
      <c r="R5" s="429"/>
      <c r="S5" s="429"/>
      <c r="T5" s="429"/>
      <c r="U5" s="429"/>
      <c r="V5" s="433">
        <f>'Client Dashboard'!E31</f>
        <v>70000</v>
      </c>
      <c r="W5" s="6"/>
      <c r="X5" s="7"/>
      <c r="Y5" s="8"/>
      <c r="Z5" s="429"/>
      <c r="AQ5" s="429"/>
      <c r="AR5" s="429"/>
      <c r="AS5" s="429"/>
      <c r="AT5" s="429"/>
      <c r="AU5" s="429"/>
      <c r="AV5" s="429"/>
      <c r="AW5" s="429"/>
      <c r="AX5" s="429"/>
      <c r="AY5" s="429"/>
    </row>
    <row r="6" ht="15.0" customHeight="1">
      <c r="A6" s="429"/>
      <c r="B6" s="429"/>
      <c r="C6" s="439"/>
      <c r="D6" s="429"/>
      <c r="E6" s="333"/>
      <c r="F6" s="333"/>
      <c r="G6" s="333"/>
      <c r="H6" s="333"/>
      <c r="I6" s="333"/>
      <c r="J6" s="333"/>
      <c r="K6" s="440"/>
      <c r="L6" s="440"/>
      <c r="M6" s="440"/>
      <c r="N6" s="440"/>
      <c r="O6" s="440"/>
      <c r="P6" s="440"/>
      <c r="Q6" s="429"/>
      <c r="R6" s="429"/>
      <c r="S6" s="429"/>
      <c r="T6" s="429"/>
      <c r="U6" s="429"/>
      <c r="V6" s="440"/>
      <c r="W6" s="440"/>
      <c r="X6" s="440"/>
      <c r="Y6" s="440"/>
      <c r="Z6" s="429"/>
      <c r="AQ6" s="429"/>
      <c r="AR6" s="429"/>
      <c r="AS6" s="429"/>
      <c r="AT6" s="429"/>
      <c r="AU6" s="429"/>
      <c r="AV6" s="429"/>
      <c r="AW6" s="429"/>
      <c r="AX6" s="429"/>
      <c r="AY6" s="429"/>
    </row>
    <row r="7" ht="15.0" customHeight="1">
      <c r="A7" s="429"/>
      <c r="B7" s="429"/>
      <c r="C7" s="439"/>
      <c r="D7" s="429"/>
      <c r="E7" s="333"/>
      <c r="F7" s="333"/>
      <c r="G7" s="333"/>
      <c r="H7" s="333"/>
      <c r="I7" s="333"/>
      <c r="J7" s="333"/>
      <c r="K7" s="440"/>
      <c r="L7" s="440"/>
      <c r="M7" s="440"/>
      <c r="N7" s="440"/>
      <c r="O7" s="440"/>
      <c r="P7" s="440"/>
      <c r="Q7" s="429"/>
      <c r="R7" s="429"/>
      <c r="S7" s="429"/>
      <c r="T7" s="429"/>
      <c r="U7" s="429"/>
      <c r="V7" s="440"/>
      <c r="W7" s="440"/>
      <c r="X7" s="440"/>
      <c r="Y7" s="440"/>
      <c r="Z7" s="429"/>
      <c r="AQ7" s="429"/>
      <c r="AR7" s="429"/>
      <c r="AS7" s="429"/>
      <c r="AT7" s="429"/>
      <c r="AU7" s="429"/>
      <c r="AV7" s="429"/>
      <c r="AW7" s="429"/>
      <c r="AX7" s="429"/>
      <c r="AY7" s="429"/>
    </row>
    <row r="8" ht="15.0" customHeight="1">
      <c r="A8" s="441"/>
      <c r="B8" s="429"/>
      <c r="C8" s="439"/>
      <c r="D8" s="429"/>
      <c r="E8" s="429"/>
      <c r="F8" s="429"/>
      <c r="G8" s="440"/>
      <c r="H8" s="440"/>
      <c r="I8" s="429"/>
      <c r="J8" s="440"/>
      <c r="K8" s="440"/>
      <c r="L8" s="440"/>
      <c r="M8" s="440"/>
      <c r="N8" s="440"/>
      <c r="O8" s="440"/>
      <c r="P8" s="440"/>
      <c r="Q8" s="440"/>
      <c r="R8" s="440"/>
      <c r="S8" s="442"/>
      <c r="T8" s="442"/>
      <c r="U8" s="440"/>
      <c r="V8" s="440"/>
      <c r="W8" s="440"/>
      <c r="X8" s="440"/>
      <c r="Y8" s="440"/>
      <c r="Z8" s="429"/>
      <c r="AQ8" s="429"/>
      <c r="AR8" s="429"/>
      <c r="AS8" s="429"/>
      <c r="AT8" s="429"/>
      <c r="AU8" s="429"/>
      <c r="AV8" s="429"/>
      <c r="AW8" s="429"/>
      <c r="AX8" s="429"/>
      <c r="AY8" s="429"/>
    </row>
    <row r="9" ht="15.0" customHeight="1">
      <c r="A9" s="441"/>
      <c r="B9" s="441"/>
      <c r="C9" s="441"/>
      <c r="D9" s="441"/>
      <c r="E9" s="441"/>
      <c r="F9" s="441"/>
      <c r="G9" s="441"/>
      <c r="H9" s="441"/>
      <c r="I9" s="441"/>
      <c r="J9" s="441"/>
      <c r="K9" s="441"/>
      <c r="L9" s="441"/>
      <c r="M9" s="441"/>
      <c r="N9" s="441"/>
      <c r="O9" s="441"/>
      <c r="P9" s="441"/>
      <c r="Q9" s="441"/>
      <c r="R9" s="441"/>
      <c r="S9" s="441"/>
      <c r="T9" s="441"/>
      <c r="U9" s="441"/>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1"/>
      <c r="AU9" s="441"/>
      <c r="AV9" s="441"/>
      <c r="AW9" s="441"/>
      <c r="AX9" s="441"/>
      <c r="AY9" s="441"/>
    </row>
    <row r="10" ht="22.5" customHeight="1">
      <c r="A10" s="441"/>
      <c r="B10" s="337" t="s">
        <v>488</v>
      </c>
      <c r="C10" s="68"/>
      <c r="D10" s="443">
        <f>'W25 - 36'!D164+7</f>
        <v>45975</v>
      </c>
      <c r="E10" s="68"/>
      <c r="F10" s="444"/>
      <c r="G10" s="373"/>
      <c r="H10" s="373"/>
      <c r="I10" s="444"/>
      <c r="J10" s="445"/>
      <c r="K10" s="444"/>
      <c r="L10" s="444"/>
      <c r="M10" s="444"/>
      <c r="N10" s="444"/>
      <c r="O10" s="444"/>
      <c r="P10" s="444"/>
      <c r="Q10" s="444"/>
      <c r="R10" s="68"/>
      <c r="S10" s="68"/>
      <c r="T10" s="68"/>
      <c r="U10" s="68"/>
      <c r="V10" s="444"/>
      <c r="W10" s="68"/>
      <c r="X10" s="68"/>
      <c r="Y10" s="444"/>
      <c r="Z10" s="444"/>
      <c r="AA10" s="444"/>
      <c r="AB10" s="444"/>
      <c r="AC10" s="444"/>
      <c r="AD10" s="444"/>
      <c r="AE10" s="444"/>
      <c r="AF10" s="444"/>
      <c r="AG10" s="444"/>
      <c r="AH10" s="444"/>
      <c r="AI10" s="444"/>
      <c r="AJ10" s="444"/>
      <c r="AK10" s="444"/>
      <c r="AL10" s="444"/>
      <c r="AM10" s="444"/>
      <c r="AN10" s="444"/>
      <c r="AO10" s="444"/>
      <c r="AP10" s="444"/>
      <c r="AQ10" s="444"/>
      <c r="AR10" s="373"/>
      <c r="AS10" s="373"/>
      <c r="AT10" s="373"/>
      <c r="AU10" s="373"/>
      <c r="AV10" s="444"/>
      <c r="AW10" s="444"/>
      <c r="AX10" s="446"/>
      <c r="AY10" s="441"/>
    </row>
    <row r="11" ht="15.0" customHeight="1">
      <c r="A11" s="441"/>
      <c r="B11" s="441"/>
      <c r="C11" s="441"/>
      <c r="D11" s="441"/>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1"/>
      <c r="AU11" s="441"/>
      <c r="AV11" s="441"/>
      <c r="AW11" s="441"/>
      <c r="AX11" s="441"/>
      <c r="AY11" s="441"/>
    </row>
    <row r="12" ht="27.0" customHeight="1">
      <c r="A12" s="441"/>
      <c r="B12" s="447" t="s">
        <v>489</v>
      </c>
      <c r="C12" s="252" t="s">
        <v>490</v>
      </c>
      <c r="D12" s="44"/>
      <c r="E12" s="447" t="s">
        <v>491</v>
      </c>
      <c r="F12" s="441"/>
      <c r="G12" s="252" t="s">
        <v>492</v>
      </c>
      <c r="H12" s="44"/>
      <c r="I12" s="441"/>
      <c r="J12" s="252" t="s">
        <v>29</v>
      </c>
      <c r="K12" s="68"/>
      <c r="L12" s="68"/>
      <c r="M12" s="68"/>
      <c r="N12" s="68"/>
      <c r="O12" s="68"/>
      <c r="P12" s="68"/>
      <c r="Q12" s="68"/>
      <c r="R12" s="68"/>
      <c r="S12" s="68"/>
      <c r="T12" s="44"/>
      <c r="U12" s="441"/>
      <c r="V12" s="252" t="s">
        <v>493</v>
      </c>
      <c r="W12" s="68"/>
      <c r="X12" s="68"/>
      <c r="Y12" s="68"/>
      <c r="Z12" s="68"/>
      <c r="AA12" s="68"/>
      <c r="AB12" s="68"/>
      <c r="AC12" s="44"/>
      <c r="AD12" s="441"/>
      <c r="AE12" s="252" t="s">
        <v>494</v>
      </c>
      <c r="AF12" s="68"/>
      <c r="AG12" s="68"/>
      <c r="AH12" s="44"/>
      <c r="AI12" s="441"/>
      <c r="AJ12" s="252" t="s">
        <v>495</v>
      </c>
      <c r="AK12" s="68"/>
      <c r="AL12" s="44"/>
      <c r="AM12" s="441"/>
      <c r="AN12" s="252" t="s">
        <v>496</v>
      </c>
      <c r="AO12" s="68"/>
      <c r="AP12" s="44"/>
      <c r="AQ12" s="441"/>
      <c r="AR12" s="252" t="s">
        <v>497</v>
      </c>
      <c r="AS12" s="68"/>
      <c r="AT12" s="68"/>
      <c r="AU12" s="44"/>
      <c r="AV12" s="441"/>
      <c r="AW12" s="448" t="s">
        <v>498</v>
      </c>
      <c r="AX12" s="3"/>
      <c r="AY12" s="232"/>
    </row>
    <row r="13" ht="30.0" customHeight="1">
      <c r="A13" s="441"/>
      <c r="B13" s="449">
        <f>'W25 - 36'!B167+1</f>
        <v>37</v>
      </c>
      <c r="C13" s="66" t="s">
        <v>48</v>
      </c>
      <c r="D13" s="254" t="s">
        <v>27</v>
      </c>
      <c r="E13" s="450" t="s">
        <v>499</v>
      </c>
      <c r="F13" s="441"/>
      <c r="G13" s="451" t="s">
        <v>500</v>
      </c>
      <c r="H13" s="451" t="s">
        <v>501</v>
      </c>
      <c r="I13" s="441"/>
      <c r="J13" s="452" t="s">
        <v>502</v>
      </c>
      <c r="K13" s="453" t="s">
        <v>503</v>
      </c>
      <c r="L13" s="452" t="s">
        <v>17</v>
      </c>
      <c r="M13" s="453" t="s">
        <v>18</v>
      </c>
      <c r="N13" s="453" t="s">
        <v>19</v>
      </c>
      <c r="O13" s="453" t="s">
        <v>20</v>
      </c>
      <c r="P13" s="453" t="s">
        <v>504</v>
      </c>
      <c r="Q13" s="453" t="s">
        <v>505</v>
      </c>
      <c r="R13" s="453" t="s">
        <v>506</v>
      </c>
      <c r="S13" s="454" t="s">
        <v>507</v>
      </c>
      <c r="T13" s="454" t="s">
        <v>508</v>
      </c>
      <c r="U13" s="441"/>
      <c r="V13" s="453" t="s">
        <v>485</v>
      </c>
      <c r="W13" s="452" t="s">
        <v>30</v>
      </c>
      <c r="X13" s="2"/>
      <c r="Y13" s="3"/>
      <c r="Z13" s="453" t="s">
        <v>28</v>
      </c>
      <c r="AA13" s="453" t="s">
        <v>509</v>
      </c>
      <c r="AB13" s="453" t="s">
        <v>510</v>
      </c>
      <c r="AC13" s="453" t="s">
        <v>511</v>
      </c>
      <c r="AD13" s="441"/>
      <c r="AE13" s="453" t="s">
        <v>512</v>
      </c>
      <c r="AF13" s="453" t="s">
        <v>513</v>
      </c>
      <c r="AG13" s="453" t="s">
        <v>514</v>
      </c>
      <c r="AH13" s="453" t="s">
        <v>515</v>
      </c>
      <c r="AI13" s="441"/>
      <c r="AJ13" s="453" t="s">
        <v>516</v>
      </c>
      <c r="AK13" s="453" t="s">
        <v>517</v>
      </c>
      <c r="AL13" s="453" t="s">
        <v>518</v>
      </c>
      <c r="AM13" s="441"/>
      <c r="AN13" s="453" t="s">
        <v>519</v>
      </c>
      <c r="AO13" s="452" t="s">
        <v>520</v>
      </c>
      <c r="AP13" s="453" t="s">
        <v>521</v>
      </c>
      <c r="AQ13" s="441"/>
      <c r="AR13" s="451" t="s">
        <v>522</v>
      </c>
      <c r="AS13" s="451" t="s">
        <v>522</v>
      </c>
      <c r="AT13" s="451" t="s">
        <v>523</v>
      </c>
      <c r="AU13" s="451" t="s">
        <v>524</v>
      </c>
      <c r="AV13" s="441"/>
      <c r="AW13" s="453" t="s">
        <v>525</v>
      </c>
      <c r="AX13" s="453" t="s">
        <v>526</v>
      </c>
      <c r="AY13" s="190"/>
    </row>
    <row r="14" ht="30.0" customHeight="1">
      <c r="A14" s="441"/>
      <c r="B14" s="89"/>
      <c r="C14" s="34"/>
      <c r="D14" s="6"/>
      <c r="E14" s="455" t="s">
        <v>527</v>
      </c>
      <c r="F14" s="441"/>
      <c r="G14" s="34"/>
      <c r="H14" s="34"/>
      <c r="I14" s="441"/>
      <c r="J14" s="456" t="s">
        <v>528</v>
      </c>
      <c r="K14" s="34"/>
      <c r="L14" s="456" t="s">
        <v>529</v>
      </c>
      <c r="M14" s="457" t="s">
        <v>529</v>
      </c>
      <c r="N14" s="457" t="s">
        <v>529</v>
      </c>
      <c r="O14" s="34"/>
      <c r="P14" s="457" t="s">
        <v>530</v>
      </c>
      <c r="Q14" s="458" t="s">
        <v>531</v>
      </c>
      <c r="R14" s="458" t="s">
        <v>531</v>
      </c>
      <c r="S14" s="458" t="s">
        <v>531</v>
      </c>
      <c r="T14" s="458" t="s">
        <v>532</v>
      </c>
      <c r="U14" s="441"/>
      <c r="V14" s="34"/>
      <c r="W14" s="459" t="s">
        <v>533</v>
      </c>
      <c r="X14" s="459" t="s">
        <v>534</v>
      </c>
      <c r="Y14" s="459" t="s">
        <v>535</v>
      </c>
      <c r="Z14" s="457" t="s">
        <v>536</v>
      </c>
      <c r="AA14" s="458" t="s">
        <v>531</v>
      </c>
      <c r="AB14" s="458" t="s">
        <v>531</v>
      </c>
      <c r="AC14" s="458" t="s">
        <v>531</v>
      </c>
      <c r="AD14" s="441"/>
      <c r="AE14" s="458" t="s">
        <v>531</v>
      </c>
      <c r="AF14" s="458" t="s">
        <v>531</v>
      </c>
      <c r="AG14" s="458" t="s">
        <v>531</v>
      </c>
      <c r="AH14" s="458" t="s">
        <v>531</v>
      </c>
      <c r="AI14" s="441"/>
      <c r="AJ14" s="34"/>
      <c r="AK14" s="34"/>
      <c r="AL14" s="457" t="s">
        <v>537</v>
      </c>
      <c r="AM14" s="441"/>
      <c r="AN14" s="457" t="s">
        <v>538</v>
      </c>
      <c r="AO14" s="456" t="s">
        <v>539</v>
      </c>
      <c r="AP14" s="457" t="s">
        <v>531</v>
      </c>
      <c r="AQ14" s="441"/>
      <c r="AR14" s="460" t="s">
        <v>540</v>
      </c>
      <c r="AS14" s="460" t="s">
        <v>541</v>
      </c>
      <c r="AT14" s="34"/>
      <c r="AU14" s="34"/>
      <c r="AV14" s="441"/>
      <c r="AW14" s="457" t="s">
        <v>531</v>
      </c>
      <c r="AX14" s="34"/>
      <c r="AY14" s="190"/>
    </row>
    <row r="15" ht="45.0" customHeight="1">
      <c r="A15" s="441"/>
      <c r="B15" s="89"/>
      <c r="C15" s="461">
        <f>'W25 - 36'!C175+1</f>
        <v>45968</v>
      </c>
      <c r="D15" s="462" t="str">
        <f>'W1 - 12'!D169</f>
        <v>FRI</v>
      </c>
      <c r="E15" s="463"/>
      <c r="F15" s="441"/>
      <c r="G15" s="464"/>
      <c r="H15" s="464"/>
      <c r="I15" s="441"/>
      <c r="J15" s="465"/>
      <c r="K15" s="466"/>
      <c r="L15" s="466"/>
      <c r="M15" s="466"/>
      <c r="N15" s="466"/>
      <c r="O15" s="466"/>
      <c r="P15" s="466"/>
      <c r="Q15" s="466"/>
      <c r="R15" s="466"/>
      <c r="S15" s="466"/>
      <c r="T15" s="467"/>
      <c r="U15" s="441"/>
      <c r="V15" s="466"/>
      <c r="W15" s="464"/>
      <c r="X15" s="464"/>
      <c r="Y15" s="464"/>
      <c r="Z15" s="466"/>
      <c r="AA15" s="466"/>
      <c r="AB15" s="466"/>
      <c r="AC15" s="466"/>
      <c r="AD15" s="441"/>
      <c r="AE15" s="466"/>
      <c r="AF15" s="466"/>
      <c r="AG15" s="466"/>
      <c r="AH15" s="466"/>
      <c r="AI15" s="441"/>
      <c r="AJ15" s="466"/>
      <c r="AK15" s="466"/>
      <c r="AL15" s="468"/>
      <c r="AM15" s="441"/>
      <c r="AN15" s="469"/>
      <c r="AO15" s="464"/>
      <c r="AP15" s="466"/>
      <c r="AQ15" s="441"/>
      <c r="AR15" s="464"/>
      <c r="AS15" s="464"/>
      <c r="AT15" s="464"/>
      <c r="AU15" s="464"/>
      <c r="AV15" s="441"/>
      <c r="AW15" s="466"/>
      <c r="AX15" s="470"/>
      <c r="AY15" s="190"/>
    </row>
    <row r="16" ht="45.0" customHeight="1">
      <c r="A16" s="441"/>
      <c r="B16" s="89"/>
      <c r="C16" s="471">
        <f t="shared" ref="C16:C21" si="1">C15+1</f>
        <v>45969</v>
      </c>
      <c r="D16" s="462" t="str">
        <f>'W1 - 12'!D170</f>
        <v>SAT</v>
      </c>
      <c r="E16" s="463"/>
      <c r="F16" s="441"/>
      <c r="G16" s="464"/>
      <c r="H16" s="464"/>
      <c r="I16" s="441"/>
      <c r="J16" s="465"/>
      <c r="K16" s="466"/>
      <c r="L16" s="466"/>
      <c r="M16" s="466"/>
      <c r="N16" s="466"/>
      <c r="O16" s="466"/>
      <c r="P16" s="466"/>
      <c r="Q16" s="466"/>
      <c r="R16" s="466"/>
      <c r="S16" s="466"/>
      <c r="T16" s="467"/>
      <c r="U16" s="441"/>
      <c r="V16" s="466"/>
      <c r="W16" s="464"/>
      <c r="X16" s="464"/>
      <c r="Y16" s="464"/>
      <c r="Z16" s="466"/>
      <c r="AA16" s="466"/>
      <c r="AB16" s="466"/>
      <c r="AC16" s="466"/>
      <c r="AD16" s="441"/>
      <c r="AE16" s="466"/>
      <c r="AF16" s="466"/>
      <c r="AG16" s="466"/>
      <c r="AH16" s="466"/>
      <c r="AI16" s="441"/>
      <c r="AJ16" s="466"/>
      <c r="AK16" s="466"/>
      <c r="AL16" s="468"/>
      <c r="AM16" s="441"/>
      <c r="AN16" s="464"/>
      <c r="AO16" s="464"/>
      <c r="AP16" s="466"/>
      <c r="AQ16" s="441"/>
      <c r="AR16" s="464"/>
      <c r="AS16" s="464"/>
      <c r="AT16" s="464"/>
      <c r="AU16" s="464"/>
      <c r="AV16" s="441"/>
      <c r="AW16" s="466"/>
      <c r="AX16" s="470"/>
      <c r="AY16" s="190"/>
    </row>
    <row r="17" ht="45.0" customHeight="1">
      <c r="A17" s="441"/>
      <c r="B17" s="89"/>
      <c r="C17" s="471">
        <f t="shared" si="1"/>
        <v>45970</v>
      </c>
      <c r="D17" s="462" t="str">
        <f>'W1 - 12'!D171</f>
        <v>SUN</v>
      </c>
      <c r="E17" s="463"/>
      <c r="F17" s="441"/>
      <c r="G17" s="464"/>
      <c r="H17" s="464"/>
      <c r="I17" s="441"/>
      <c r="J17" s="465"/>
      <c r="K17" s="466"/>
      <c r="L17" s="466"/>
      <c r="M17" s="466"/>
      <c r="N17" s="466"/>
      <c r="O17" s="466"/>
      <c r="P17" s="466"/>
      <c r="Q17" s="466"/>
      <c r="R17" s="466"/>
      <c r="S17" s="466"/>
      <c r="T17" s="467"/>
      <c r="U17" s="441"/>
      <c r="V17" s="466"/>
      <c r="W17" s="464"/>
      <c r="X17" s="464"/>
      <c r="Y17" s="464"/>
      <c r="Z17" s="466"/>
      <c r="AA17" s="466"/>
      <c r="AB17" s="466"/>
      <c r="AC17" s="466"/>
      <c r="AD17" s="441"/>
      <c r="AE17" s="466"/>
      <c r="AF17" s="466"/>
      <c r="AG17" s="466"/>
      <c r="AH17" s="466"/>
      <c r="AI17" s="441"/>
      <c r="AJ17" s="466"/>
      <c r="AK17" s="466"/>
      <c r="AL17" s="468"/>
      <c r="AM17" s="441"/>
      <c r="AN17" s="464"/>
      <c r="AO17" s="464"/>
      <c r="AP17" s="466"/>
      <c r="AQ17" s="441"/>
      <c r="AR17" s="464"/>
      <c r="AS17" s="464"/>
      <c r="AT17" s="464"/>
      <c r="AU17" s="464"/>
      <c r="AV17" s="441"/>
      <c r="AW17" s="466"/>
      <c r="AX17" s="470"/>
      <c r="AY17" s="190"/>
    </row>
    <row r="18" ht="45.0" customHeight="1">
      <c r="A18" s="441"/>
      <c r="B18" s="89"/>
      <c r="C18" s="471">
        <f t="shared" si="1"/>
        <v>45971</v>
      </c>
      <c r="D18" s="462" t="str">
        <f>'W1 - 12'!D172</f>
        <v>MON</v>
      </c>
      <c r="E18" s="463"/>
      <c r="F18" s="441"/>
      <c r="G18" s="464"/>
      <c r="H18" s="464"/>
      <c r="I18" s="441"/>
      <c r="J18" s="465"/>
      <c r="K18" s="466"/>
      <c r="L18" s="466"/>
      <c r="M18" s="466"/>
      <c r="N18" s="466"/>
      <c r="O18" s="466"/>
      <c r="P18" s="466"/>
      <c r="Q18" s="466"/>
      <c r="R18" s="466"/>
      <c r="S18" s="466"/>
      <c r="T18" s="467"/>
      <c r="U18" s="441"/>
      <c r="V18" s="466"/>
      <c r="W18" s="464"/>
      <c r="X18" s="464"/>
      <c r="Y18" s="464"/>
      <c r="Z18" s="466"/>
      <c r="AA18" s="466"/>
      <c r="AB18" s="466"/>
      <c r="AC18" s="466"/>
      <c r="AD18" s="441"/>
      <c r="AE18" s="466"/>
      <c r="AF18" s="466"/>
      <c r="AG18" s="466"/>
      <c r="AH18" s="466"/>
      <c r="AI18" s="441"/>
      <c r="AJ18" s="466"/>
      <c r="AK18" s="466"/>
      <c r="AL18" s="468"/>
      <c r="AM18" s="441"/>
      <c r="AN18" s="464"/>
      <c r="AO18" s="464"/>
      <c r="AP18" s="466"/>
      <c r="AQ18" s="441"/>
      <c r="AR18" s="464"/>
      <c r="AS18" s="464"/>
      <c r="AT18" s="464"/>
      <c r="AU18" s="464"/>
      <c r="AV18" s="441"/>
      <c r="AW18" s="466"/>
      <c r="AX18" s="472"/>
      <c r="AY18" s="190"/>
    </row>
    <row r="19" ht="45.0" customHeight="1">
      <c r="A19" s="441"/>
      <c r="B19" s="89"/>
      <c r="C19" s="471">
        <f t="shared" si="1"/>
        <v>45972</v>
      </c>
      <c r="D19" s="462" t="str">
        <f>'W1 - 12'!D173</f>
        <v>TUE</v>
      </c>
      <c r="E19" s="463"/>
      <c r="F19" s="441"/>
      <c r="G19" s="464"/>
      <c r="H19" s="464"/>
      <c r="I19" s="441"/>
      <c r="J19" s="465"/>
      <c r="K19" s="466"/>
      <c r="L19" s="466"/>
      <c r="M19" s="466"/>
      <c r="N19" s="466"/>
      <c r="O19" s="466"/>
      <c r="P19" s="466"/>
      <c r="Q19" s="466"/>
      <c r="R19" s="466"/>
      <c r="S19" s="466"/>
      <c r="T19" s="467"/>
      <c r="U19" s="441"/>
      <c r="V19" s="466"/>
      <c r="W19" s="464"/>
      <c r="X19" s="464"/>
      <c r="Y19" s="464"/>
      <c r="Z19" s="466"/>
      <c r="AA19" s="466"/>
      <c r="AB19" s="466"/>
      <c r="AC19" s="466"/>
      <c r="AD19" s="441"/>
      <c r="AE19" s="466"/>
      <c r="AF19" s="466"/>
      <c r="AG19" s="466"/>
      <c r="AH19" s="466"/>
      <c r="AI19" s="441"/>
      <c r="AJ19" s="466"/>
      <c r="AK19" s="466"/>
      <c r="AL19" s="468"/>
      <c r="AM19" s="441"/>
      <c r="AN19" s="464"/>
      <c r="AO19" s="464"/>
      <c r="AP19" s="466"/>
      <c r="AQ19" s="441"/>
      <c r="AR19" s="464"/>
      <c r="AS19" s="464"/>
      <c r="AT19" s="464"/>
      <c r="AU19" s="464"/>
      <c r="AV19" s="441"/>
      <c r="AW19" s="466"/>
      <c r="AX19" s="472"/>
      <c r="AY19" s="190"/>
    </row>
    <row r="20" ht="45.0" customHeight="1">
      <c r="A20" s="441"/>
      <c r="B20" s="89"/>
      <c r="C20" s="471">
        <f t="shared" si="1"/>
        <v>45973</v>
      </c>
      <c r="D20" s="462" t="str">
        <f>'W1 - 12'!D174</f>
        <v>WED</v>
      </c>
      <c r="E20" s="463"/>
      <c r="F20" s="441"/>
      <c r="G20" s="464"/>
      <c r="H20" s="464"/>
      <c r="I20" s="441"/>
      <c r="J20" s="465"/>
      <c r="K20" s="466"/>
      <c r="L20" s="466"/>
      <c r="M20" s="466"/>
      <c r="N20" s="466"/>
      <c r="O20" s="466"/>
      <c r="P20" s="466"/>
      <c r="Q20" s="466"/>
      <c r="R20" s="466"/>
      <c r="S20" s="466"/>
      <c r="T20" s="467"/>
      <c r="U20" s="441"/>
      <c r="V20" s="466"/>
      <c r="W20" s="464"/>
      <c r="X20" s="464"/>
      <c r="Y20" s="464"/>
      <c r="Z20" s="466"/>
      <c r="AA20" s="466"/>
      <c r="AB20" s="466"/>
      <c r="AC20" s="466"/>
      <c r="AD20" s="441"/>
      <c r="AE20" s="466"/>
      <c r="AF20" s="466"/>
      <c r="AG20" s="466"/>
      <c r="AH20" s="466"/>
      <c r="AI20" s="441"/>
      <c r="AJ20" s="466"/>
      <c r="AK20" s="466"/>
      <c r="AL20" s="468"/>
      <c r="AM20" s="441"/>
      <c r="AN20" s="464"/>
      <c r="AO20" s="464"/>
      <c r="AP20" s="466"/>
      <c r="AQ20" s="441"/>
      <c r="AR20" s="464"/>
      <c r="AS20" s="464"/>
      <c r="AT20" s="464"/>
      <c r="AU20" s="464"/>
      <c r="AV20" s="441"/>
      <c r="AW20" s="466"/>
      <c r="AX20" s="472"/>
      <c r="AY20" s="190"/>
    </row>
    <row r="21" ht="45.0" customHeight="1">
      <c r="A21" s="441"/>
      <c r="B21" s="89"/>
      <c r="C21" s="471">
        <f t="shared" si="1"/>
        <v>45974</v>
      </c>
      <c r="D21" s="462" t="str">
        <f>'W1 - 12'!D175</f>
        <v>THU</v>
      </c>
      <c r="E21" s="463"/>
      <c r="F21" s="441"/>
      <c r="G21" s="464"/>
      <c r="H21" s="464"/>
      <c r="I21" s="441"/>
      <c r="J21" s="465"/>
      <c r="K21" s="466"/>
      <c r="L21" s="466"/>
      <c r="M21" s="466"/>
      <c r="N21" s="466"/>
      <c r="O21" s="466"/>
      <c r="P21" s="466"/>
      <c r="Q21" s="466"/>
      <c r="R21" s="466"/>
      <c r="S21" s="466"/>
      <c r="T21" s="467"/>
      <c r="U21" s="441"/>
      <c r="V21" s="466"/>
      <c r="W21" s="464"/>
      <c r="X21" s="464"/>
      <c r="Y21" s="464"/>
      <c r="Z21" s="466"/>
      <c r="AA21" s="466"/>
      <c r="AB21" s="466"/>
      <c r="AC21" s="466"/>
      <c r="AD21" s="441"/>
      <c r="AE21" s="466"/>
      <c r="AF21" s="466"/>
      <c r="AG21" s="466"/>
      <c r="AH21" s="466"/>
      <c r="AI21" s="441"/>
      <c r="AJ21" s="466"/>
      <c r="AK21" s="466"/>
      <c r="AL21" s="468"/>
      <c r="AM21" s="441"/>
      <c r="AN21" s="464"/>
      <c r="AO21" s="464"/>
      <c r="AP21" s="466"/>
      <c r="AQ21" s="441"/>
      <c r="AR21" s="464"/>
      <c r="AS21" s="464"/>
      <c r="AT21" s="464"/>
      <c r="AU21" s="464"/>
      <c r="AV21" s="441"/>
      <c r="AW21" s="466"/>
      <c r="AX21" s="470"/>
      <c r="AY21" s="190"/>
    </row>
    <row r="22" ht="45.0" customHeight="1">
      <c r="A22" s="441"/>
      <c r="B22" s="34"/>
      <c r="C22" s="473" t="s">
        <v>542</v>
      </c>
      <c r="D22" s="44"/>
      <c r="E22" s="474" t="str">
        <f>iferror(AVERAGE(E15:E21))</f>
        <v/>
      </c>
      <c r="F22" s="441"/>
      <c r="G22" s="475"/>
      <c r="H22" s="475"/>
      <c r="I22" s="441"/>
      <c r="J22" s="475" t="str">
        <f>iferror(AVERAGE(J15:J21))</f>
        <v/>
      </c>
      <c r="K22" s="476"/>
      <c r="L22" s="476" t="str">
        <f t="shared" ref="L22:N22" si="2">iferror(AVERAGE(L15:L21))</f>
        <v/>
      </c>
      <c r="M22" s="476" t="str">
        <f t="shared" si="2"/>
        <v/>
      </c>
      <c r="N22" s="476" t="str">
        <f t="shared" si="2"/>
        <v/>
      </c>
      <c r="O22" s="476">
        <f>iferror(SUM(O15:O21))</f>
        <v>0</v>
      </c>
      <c r="P22" s="476" t="str">
        <f t="shared" ref="P22:S22" si="3">iferror(AVERAGE(P15:P21))</f>
        <v/>
      </c>
      <c r="Q22" s="476" t="str">
        <f t="shared" si="3"/>
        <v/>
      </c>
      <c r="R22" s="476" t="str">
        <f t="shared" si="3"/>
        <v/>
      </c>
      <c r="S22" s="476" t="str">
        <f t="shared" si="3"/>
        <v/>
      </c>
      <c r="T22" s="477"/>
      <c r="U22" s="441"/>
      <c r="V22" s="476" t="str">
        <f>iferror(AVERAGE(V15:V21))</f>
        <v/>
      </c>
      <c r="W22" s="476"/>
      <c r="X22" s="476">
        <f>SUM(X15:X21)</f>
        <v>0</v>
      </c>
      <c r="Y22" s="476" t="str">
        <f>IFERROR(AVERAGE(Y15:Y21))</f>
        <v/>
      </c>
      <c r="Z22" s="476"/>
      <c r="AA22" s="476" t="str">
        <f t="shared" ref="AA22:AC22" si="4">iferror(AVERAGE(AA15:AA21))</f>
        <v/>
      </c>
      <c r="AB22" s="476" t="str">
        <f t="shared" si="4"/>
        <v/>
      </c>
      <c r="AC22" s="476" t="str">
        <f t="shared" si="4"/>
        <v/>
      </c>
      <c r="AD22" s="441"/>
      <c r="AE22" s="476" t="str">
        <f t="shared" ref="AE22:AF22" si="5">iferror(AVERAGE(AE15:AE21))</f>
        <v/>
      </c>
      <c r="AF22" s="476" t="str">
        <f t="shared" si="5"/>
        <v/>
      </c>
      <c r="AG22" s="476"/>
      <c r="AH22" s="476" t="str">
        <f>iferror(AVERAGE(AH15:AH21))</f>
        <v/>
      </c>
      <c r="AI22" s="441"/>
      <c r="AJ22" s="476" t="str">
        <f>iferror(average(AJ15:AJ21))</f>
        <v/>
      </c>
      <c r="AK22" s="476"/>
      <c r="AL22" s="476"/>
      <c r="AM22" s="441"/>
      <c r="AN22" s="464"/>
      <c r="AO22" s="464" t="str">
        <f>iferror(average(AO15:AO21))</f>
        <v/>
      </c>
      <c r="AP22" s="476" t="str">
        <f>iferror(AVERAGE(AP15:AP21))</f>
        <v/>
      </c>
      <c r="AQ22" s="441"/>
      <c r="AR22" s="464" t="str">
        <f t="shared" ref="AR22:AU22" si="6">iferror(average(AR15:AR21))</f>
        <v/>
      </c>
      <c r="AS22" s="464" t="str">
        <f t="shared" si="6"/>
        <v/>
      </c>
      <c r="AT22" s="464" t="str">
        <f t="shared" si="6"/>
        <v/>
      </c>
      <c r="AU22" s="464" t="str">
        <f t="shared" si="6"/>
        <v/>
      </c>
      <c r="AV22" s="441"/>
      <c r="AW22" s="476" t="str">
        <f>iferror(AVERAGE(AW15:AW21))</f>
        <v/>
      </c>
      <c r="AX22" s="472"/>
      <c r="AY22" s="190"/>
    </row>
    <row r="23" ht="15.0" customHeight="1">
      <c r="A23" s="441"/>
      <c r="B23" s="441"/>
      <c r="C23" s="441"/>
      <c r="D23" s="441"/>
      <c r="E23" s="441"/>
      <c r="F23" s="441"/>
      <c r="G23" s="441"/>
      <c r="H23" s="441"/>
      <c r="I23" s="441"/>
      <c r="J23" s="441"/>
      <c r="K23" s="441"/>
      <c r="L23" s="441"/>
      <c r="M23" s="441"/>
      <c r="N23" s="441"/>
      <c r="O23" s="441"/>
      <c r="P23" s="441"/>
      <c r="Q23" s="441"/>
      <c r="R23" s="441"/>
      <c r="S23" s="439"/>
      <c r="T23" s="439"/>
      <c r="U23" s="441"/>
      <c r="V23" s="441"/>
      <c r="W23" s="441"/>
      <c r="X23" s="441"/>
      <c r="Y23" s="441"/>
      <c r="Z23" s="429"/>
      <c r="AA23" s="429"/>
      <c r="AB23" s="429"/>
      <c r="AC23" s="429"/>
      <c r="AD23" s="429"/>
      <c r="AE23" s="429"/>
      <c r="AF23" s="429"/>
      <c r="AG23" s="429"/>
      <c r="AH23" s="429"/>
      <c r="AI23" s="429"/>
      <c r="AJ23" s="429"/>
      <c r="AK23" s="429"/>
      <c r="AL23" s="429"/>
      <c r="AM23" s="429"/>
      <c r="AN23" s="429"/>
      <c r="AO23" s="429"/>
      <c r="AP23" s="429"/>
      <c r="AQ23" s="429"/>
      <c r="AR23" s="429"/>
      <c r="AS23" s="429"/>
      <c r="AT23" s="429"/>
      <c r="AU23" s="429"/>
      <c r="AV23" s="429"/>
      <c r="AW23" s="429"/>
      <c r="AX23" s="429"/>
      <c r="AY23" s="441"/>
    </row>
    <row r="24" ht="22.5" customHeight="1">
      <c r="A24" s="232"/>
      <c r="B24" s="252" t="s">
        <v>488</v>
      </c>
      <c r="C24" s="68"/>
      <c r="D24" s="478">
        <f>D10+7</f>
        <v>45982</v>
      </c>
      <c r="E24" s="68"/>
      <c r="F24" s="373"/>
      <c r="G24" s="373"/>
      <c r="H24" s="373"/>
      <c r="I24" s="373"/>
      <c r="J24" s="373"/>
      <c r="K24" s="373"/>
      <c r="L24" s="373"/>
      <c r="M24" s="373"/>
      <c r="N24" s="373"/>
      <c r="O24" s="373"/>
      <c r="P24" s="373"/>
      <c r="Q24" s="373"/>
      <c r="R24" s="68"/>
      <c r="S24" s="68"/>
      <c r="T24" s="68"/>
      <c r="U24" s="68"/>
      <c r="V24" s="373"/>
      <c r="W24" s="68"/>
      <c r="X24" s="68"/>
      <c r="Y24" s="373"/>
      <c r="Z24" s="373"/>
      <c r="AA24" s="373"/>
      <c r="AB24" s="373"/>
      <c r="AC24" s="373"/>
      <c r="AD24" s="373"/>
      <c r="AE24" s="373"/>
      <c r="AF24" s="373"/>
      <c r="AG24" s="373"/>
      <c r="AH24" s="373"/>
      <c r="AI24" s="373"/>
      <c r="AJ24" s="373"/>
      <c r="AK24" s="373"/>
      <c r="AL24" s="373"/>
      <c r="AM24" s="373"/>
      <c r="AN24" s="373"/>
      <c r="AO24" s="373"/>
      <c r="AP24" s="373"/>
      <c r="AQ24" s="373"/>
      <c r="AR24" s="373"/>
      <c r="AS24" s="373"/>
      <c r="AT24" s="373"/>
      <c r="AU24" s="373"/>
      <c r="AV24" s="373"/>
      <c r="AW24" s="373"/>
      <c r="AX24" s="479"/>
      <c r="AY24" s="232"/>
    </row>
    <row r="25" ht="15.0" customHeight="1">
      <c r="A25" s="441"/>
      <c r="B25" s="441"/>
      <c r="C25" s="441"/>
      <c r="D25" s="441"/>
      <c r="E25" s="441"/>
      <c r="F25" s="441"/>
      <c r="G25" s="441"/>
      <c r="H25" s="441"/>
      <c r="I25" s="441"/>
      <c r="J25" s="441"/>
      <c r="K25" s="441"/>
      <c r="L25" s="441"/>
      <c r="M25" s="441"/>
      <c r="N25" s="441"/>
      <c r="O25" s="441"/>
      <c r="P25" s="441"/>
      <c r="Q25" s="441"/>
      <c r="R25" s="441"/>
      <c r="S25" s="439"/>
      <c r="T25" s="439"/>
      <c r="U25" s="441"/>
      <c r="V25" s="441"/>
      <c r="W25" s="441"/>
      <c r="X25" s="441"/>
      <c r="Y25" s="441"/>
      <c r="Z25" s="429"/>
      <c r="AA25" s="429"/>
      <c r="AB25" s="429"/>
      <c r="AC25" s="429"/>
      <c r="AD25" s="441"/>
      <c r="AE25" s="429"/>
      <c r="AF25" s="429"/>
      <c r="AG25" s="429"/>
      <c r="AH25" s="429"/>
      <c r="AI25" s="441"/>
      <c r="AJ25" s="429"/>
      <c r="AK25" s="429"/>
      <c r="AL25" s="429"/>
      <c r="AM25" s="441"/>
      <c r="AN25" s="429"/>
      <c r="AO25" s="429"/>
      <c r="AP25" s="429"/>
      <c r="AQ25" s="441"/>
      <c r="AR25" s="429"/>
      <c r="AS25" s="429"/>
      <c r="AT25" s="429"/>
      <c r="AU25" s="429"/>
      <c r="AV25" s="441"/>
      <c r="AW25" s="429"/>
      <c r="AX25" s="429"/>
      <c r="AY25" s="441"/>
    </row>
    <row r="26" ht="27.0" customHeight="1">
      <c r="A26" s="232"/>
      <c r="B26" s="447" t="s">
        <v>489</v>
      </c>
      <c r="C26" s="252" t="s">
        <v>490</v>
      </c>
      <c r="D26" s="44"/>
      <c r="E26" s="447" t="s">
        <v>491</v>
      </c>
      <c r="F26" s="441"/>
      <c r="G26" s="252" t="s">
        <v>492</v>
      </c>
      <c r="H26" s="44"/>
      <c r="I26" s="441"/>
      <c r="J26" s="252" t="s">
        <v>29</v>
      </c>
      <c r="K26" s="68"/>
      <c r="L26" s="68"/>
      <c r="M26" s="68"/>
      <c r="N26" s="68"/>
      <c r="O26" s="68"/>
      <c r="P26" s="68"/>
      <c r="Q26" s="68"/>
      <c r="R26" s="68"/>
      <c r="S26" s="68"/>
      <c r="T26" s="44"/>
      <c r="U26" s="441"/>
      <c r="V26" s="252" t="s">
        <v>493</v>
      </c>
      <c r="W26" s="68"/>
      <c r="X26" s="68"/>
      <c r="Y26" s="68"/>
      <c r="Z26" s="68"/>
      <c r="AA26" s="68"/>
      <c r="AB26" s="68"/>
      <c r="AC26" s="44"/>
      <c r="AD26" s="441"/>
      <c r="AE26" s="252" t="s">
        <v>494</v>
      </c>
      <c r="AF26" s="68"/>
      <c r="AG26" s="68"/>
      <c r="AH26" s="44"/>
      <c r="AI26" s="441"/>
      <c r="AJ26" s="252" t="s">
        <v>495</v>
      </c>
      <c r="AK26" s="68"/>
      <c r="AL26" s="44"/>
      <c r="AM26" s="441"/>
      <c r="AN26" s="252" t="s">
        <v>496</v>
      </c>
      <c r="AO26" s="68"/>
      <c r="AP26" s="44"/>
      <c r="AQ26" s="441"/>
      <c r="AR26" s="252" t="s">
        <v>497</v>
      </c>
      <c r="AS26" s="68"/>
      <c r="AT26" s="68"/>
      <c r="AU26" s="44"/>
      <c r="AV26" s="441"/>
      <c r="AW26" s="448" t="s">
        <v>498</v>
      </c>
      <c r="AX26" s="3"/>
      <c r="AY26" s="232"/>
    </row>
    <row r="27" ht="30.0" customHeight="1">
      <c r="A27" s="190"/>
      <c r="B27" s="480">
        <f>B13+1</f>
        <v>38</v>
      </c>
      <c r="C27" s="66" t="s">
        <v>48</v>
      </c>
      <c r="D27" s="254" t="s">
        <v>27</v>
      </c>
      <c r="E27" s="450" t="s">
        <v>499</v>
      </c>
      <c r="F27" s="441"/>
      <c r="G27" s="451" t="s">
        <v>500</v>
      </c>
      <c r="H27" s="451" t="s">
        <v>501</v>
      </c>
      <c r="I27" s="441"/>
      <c r="J27" s="452" t="s">
        <v>502</v>
      </c>
      <c r="K27" s="453" t="s">
        <v>503</v>
      </c>
      <c r="L27" s="452" t="s">
        <v>17</v>
      </c>
      <c r="M27" s="453" t="s">
        <v>18</v>
      </c>
      <c r="N27" s="453" t="s">
        <v>19</v>
      </c>
      <c r="O27" s="453" t="s">
        <v>20</v>
      </c>
      <c r="P27" s="453" t="s">
        <v>504</v>
      </c>
      <c r="Q27" s="453" t="s">
        <v>505</v>
      </c>
      <c r="R27" s="453" t="s">
        <v>506</v>
      </c>
      <c r="S27" s="454" t="s">
        <v>507</v>
      </c>
      <c r="T27" s="454" t="s">
        <v>508</v>
      </c>
      <c r="U27" s="441"/>
      <c r="V27" s="453" t="s">
        <v>485</v>
      </c>
      <c r="W27" s="452" t="s">
        <v>30</v>
      </c>
      <c r="X27" s="2"/>
      <c r="Y27" s="3"/>
      <c r="Z27" s="453" t="s">
        <v>28</v>
      </c>
      <c r="AA27" s="453" t="s">
        <v>509</v>
      </c>
      <c r="AB27" s="453" t="s">
        <v>510</v>
      </c>
      <c r="AC27" s="453" t="s">
        <v>511</v>
      </c>
      <c r="AD27" s="441"/>
      <c r="AE27" s="453" t="s">
        <v>512</v>
      </c>
      <c r="AF27" s="453" t="s">
        <v>513</v>
      </c>
      <c r="AG27" s="453" t="s">
        <v>514</v>
      </c>
      <c r="AH27" s="453" t="s">
        <v>515</v>
      </c>
      <c r="AI27" s="441"/>
      <c r="AJ27" s="453" t="s">
        <v>516</v>
      </c>
      <c r="AK27" s="453" t="s">
        <v>517</v>
      </c>
      <c r="AL27" s="453" t="s">
        <v>518</v>
      </c>
      <c r="AM27" s="441"/>
      <c r="AN27" s="453" t="s">
        <v>519</v>
      </c>
      <c r="AO27" s="452" t="s">
        <v>520</v>
      </c>
      <c r="AP27" s="453" t="s">
        <v>521</v>
      </c>
      <c r="AQ27" s="441"/>
      <c r="AR27" s="451" t="s">
        <v>522</v>
      </c>
      <c r="AS27" s="451" t="s">
        <v>522</v>
      </c>
      <c r="AT27" s="451" t="s">
        <v>523</v>
      </c>
      <c r="AU27" s="451" t="s">
        <v>524</v>
      </c>
      <c r="AV27" s="441"/>
      <c r="AW27" s="453" t="s">
        <v>525</v>
      </c>
      <c r="AX27" s="453" t="s">
        <v>526</v>
      </c>
      <c r="AY27" s="190"/>
    </row>
    <row r="28" ht="30.0" customHeight="1">
      <c r="A28" s="190"/>
      <c r="B28" s="89"/>
      <c r="C28" s="34"/>
      <c r="D28" s="6"/>
      <c r="E28" s="455" t="s">
        <v>527</v>
      </c>
      <c r="F28" s="441"/>
      <c r="G28" s="34"/>
      <c r="H28" s="34"/>
      <c r="I28" s="441"/>
      <c r="J28" s="456" t="s">
        <v>528</v>
      </c>
      <c r="K28" s="34"/>
      <c r="L28" s="456" t="s">
        <v>529</v>
      </c>
      <c r="M28" s="457" t="s">
        <v>529</v>
      </c>
      <c r="N28" s="457" t="s">
        <v>529</v>
      </c>
      <c r="O28" s="34"/>
      <c r="P28" s="457" t="s">
        <v>530</v>
      </c>
      <c r="Q28" s="458" t="s">
        <v>531</v>
      </c>
      <c r="R28" s="458" t="s">
        <v>531</v>
      </c>
      <c r="S28" s="458" t="s">
        <v>531</v>
      </c>
      <c r="T28" s="458" t="s">
        <v>532</v>
      </c>
      <c r="U28" s="441"/>
      <c r="V28" s="34"/>
      <c r="W28" s="459" t="s">
        <v>533</v>
      </c>
      <c r="X28" s="459" t="s">
        <v>534</v>
      </c>
      <c r="Y28" s="459" t="s">
        <v>535</v>
      </c>
      <c r="Z28" s="457" t="s">
        <v>536</v>
      </c>
      <c r="AA28" s="458" t="s">
        <v>531</v>
      </c>
      <c r="AB28" s="458" t="s">
        <v>531</v>
      </c>
      <c r="AC28" s="458" t="s">
        <v>531</v>
      </c>
      <c r="AD28" s="441"/>
      <c r="AE28" s="458" t="s">
        <v>531</v>
      </c>
      <c r="AF28" s="458" t="s">
        <v>531</v>
      </c>
      <c r="AG28" s="458" t="s">
        <v>531</v>
      </c>
      <c r="AH28" s="458" t="s">
        <v>531</v>
      </c>
      <c r="AI28" s="441"/>
      <c r="AJ28" s="34"/>
      <c r="AK28" s="34"/>
      <c r="AL28" s="457" t="s">
        <v>537</v>
      </c>
      <c r="AM28" s="441"/>
      <c r="AN28" s="457" t="s">
        <v>538</v>
      </c>
      <c r="AO28" s="456" t="s">
        <v>539</v>
      </c>
      <c r="AP28" s="457" t="s">
        <v>531</v>
      </c>
      <c r="AQ28" s="441"/>
      <c r="AR28" s="460" t="s">
        <v>540</v>
      </c>
      <c r="AS28" s="460" t="s">
        <v>541</v>
      </c>
      <c r="AT28" s="34"/>
      <c r="AU28" s="34"/>
      <c r="AV28" s="441"/>
      <c r="AW28" s="457" t="s">
        <v>531</v>
      </c>
      <c r="AX28" s="34"/>
      <c r="AY28" s="190"/>
    </row>
    <row r="29" ht="45.0" customHeight="1">
      <c r="A29" s="190"/>
      <c r="B29" s="89"/>
      <c r="C29" s="481">
        <f>C21+1</f>
        <v>45975</v>
      </c>
      <c r="D29" s="464" t="str">
        <f t="shared" ref="D29:D35" si="7">D15</f>
        <v>FRI</v>
      </c>
      <c r="E29" s="463"/>
      <c r="F29" s="441"/>
      <c r="G29" s="464"/>
      <c r="H29" s="464"/>
      <c r="I29" s="441"/>
      <c r="J29" s="465"/>
      <c r="K29" s="466"/>
      <c r="L29" s="466"/>
      <c r="M29" s="466"/>
      <c r="N29" s="466"/>
      <c r="O29" s="466"/>
      <c r="P29" s="466"/>
      <c r="Q29" s="466"/>
      <c r="R29" s="466"/>
      <c r="S29" s="466"/>
      <c r="T29" s="467"/>
      <c r="U29" s="441"/>
      <c r="V29" s="466"/>
      <c r="W29" s="464"/>
      <c r="X29" s="464"/>
      <c r="Y29" s="464"/>
      <c r="Z29" s="466"/>
      <c r="AA29" s="466"/>
      <c r="AB29" s="466"/>
      <c r="AC29" s="466"/>
      <c r="AD29" s="441"/>
      <c r="AE29" s="466"/>
      <c r="AF29" s="466"/>
      <c r="AG29" s="466"/>
      <c r="AH29" s="466"/>
      <c r="AI29" s="441"/>
      <c r="AJ29" s="466"/>
      <c r="AK29" s="466"/>
      <c r="AL29" s="468"/>
      <c r="AM29" s="441"/>
      <c r="AN29" s="469"/>
      <c r="AO29" s="464"/>
      <c r="AP29" s="466"/>
      <c r="AQ29" s="441"/>
      <c r="AR29" s="464"/>
      <c r="AS29" s="464"/>
      <c r="AT29" s="464"/>
      <c r="AU29" s="464"/>
      <c r="AV29" s="441"/>
      <c r="AW29" s="466"/>
      <c r="AX29" s="470"/>
      <c r="AY29" s="190"/>
    </row>
    <row r="30" ht="45.0" customHeight="1">
      <c r="A30" s="190"/>
      <c r="B30" s="89"/>
      <c r="C30" s="482">
        <f t="shared" ref="C30:C35" si="8">C29+1</f>
        <v>45976</v>
      </c>
      <c r="D30" s="464" t="str">
        <f t="shared" si="7"/>
        <v>SAT</v>
      </c>
      <c r="E30" s="463"/>
      <c r="F30" s="441"/>
      <c r="G30" s="464"/>
      <c r="H30" s="464"/>
      <c r="I30" s="441"/>
      <c r="J30" s="465"/>
      <c r="K30" s="466"/>
      <c r="L30" s="466"/>
      <c r="M30" s="466"/>
      <c r="N30" s="466"/>
      <c r="O30" s="466"/>
      <c r="P30" s="466"/>
      <c r="Q30" s="466"/>
      <c r="R30" s="466"/>
      <c r="S30" s="466"/>
      <c r="T30" s="467"/>
      <c r="U30" s="441"/>
      <c r="V30" s="466"/>
      <c r="W30" s="464"/>
      <c r="X30" s="464"/>
      <c r="Y30" s="464"/>
      <c r="Z30" s="466"/>
      <c r="AA30" s="466"/>
      <c r="AB30" s="466"/>
      <c r="AC30" s="466"/>
      <c r="AD30" s="441"/>
      <c r="AE30" s="466"/>
      <c r="AF30" s="466"/>
      <c r="AG30" s="466"/>
      <c r="AH30" s="466"/>
      <c r="AI30" s="441"/>
      <c r="AJ30" s="466"/>
      <c r="AK30" s="466"/>
      <c r="AL30" s="468"/>
      <c r="AM30" s="441"/>
      <c r="AN30" s="464"/>
      <c r="AO30" s="464"/>
      <c r="AP30" s="466"/>
      <c r="AQ30" s="441"/>
      <c r="AR30" s="464"/>
      <c r="AS30" s="464"/>
      <c r="AT30" s="464"/>
      <c r="AU30" s="464"/>
      <c r="AV30" s="441"/>
      <c r="AW30" s="466"/>
      <c r="AX30" s="470"/>
      <c r="AY30" s="190"/>
    </row>
    <row r="31" ht="45.0" customHeight="1">
      <c r="A31" s="190"/>
      <c r="B31" s="89"/>
      <c r="C31" s="482">
        <f t="shared" si="8"/>
        <v>45977</v>
      </c>
      <c r="D31" s="464" t="str">
        <f t="shared" si="7"/>
        <v>SUN</v>
      </c>
      <c r="E31" s="463"/>
      <c r="F31" s="441"/>
      <c r="G31" s="464"/>
      <c r="H31" s="464"/>
      <c r="I31" s="441"/>
      <c r="J31" s="465"/>
      <c r="K31" s="466"/>
      <c r="L31" s="466"/>
      <c r="M31" s="466"/>
      <c r="N31" s="466"/>
      <c r="O31" s="466"/>
      <c r="P31" s="466"/>
      <c r="Q31" s="466"/>
      <c r="R31" s="466"/>
      <c r="S31" s="466"/>
      <c r="T31" s="467"/>
      <c r="U31" s="441"/>
      <c r="V31" s="466"/>
      <c r="W31" s="464"/>
      <c r="X31" s="464"/>
      <c r="Y31" s="464"/>
      <c r="Z31" s="466"/>
      <c r="AA31" s="466"/>
      <c r="AB31" s="466"/>
      <c r="AC31" s="466"/>
      <c r="AD31" s="441"/>
      <c r="AE31" s="466"/>
      <c r="AF31" s="466"/>
      <c r="AG31" s="466"/>
      <c r="AH31" s="466"/>
      <c r="AI31" s="441"/>
      <c r="AJ31" s="466"/>
      <c r="AK31" s="466"/>
      <c r="AL31" s="468"/>
      <c r="AM31" s="441"/>
      <c r="AN31" s="464"/>
      <c r="AO31" s="464"/>
      <c r="AP31" s="466"/>
      <c r="AQ31" s="441"/>
      <c r="AR31" s="464"/>
      <c r="AS31" s="464"/>
      <c r="AT31" s="464"/>
      <c r="AU31" s="464"/>
      <c r="AV31" s="441"/>
      <c r="AW31" s="466"/>
      <c r="AX31" s="470"/>
      <c r="AY31" s="190"/>
    </row>
    <row r="32" ht="45.0" customHeight="1">
      <c r="A32" s="190"/>
      <c r="B32" s="89"/>
      <c r="C32" s="482">
        <f t="shared" si="8"/>
        <v>45978</v>
      </c>
      <c r="D32" s="464" t="str">
        <f t="shared" si="7"/>
        <v>MON</v>
      </c>
      <c r="E32" s="463"/>
      <c r="F32" s="441"/>
      <c r="G32" s="464"/>
      <c r="H32" s="464"/>
      <c r="I32" s="441"/>
      <c r="J32" s="465"/>
      <c r="K32" s="466"/>
      <c r="L32" s="466"/>
      <c r="M32" s="466"/>
      <c r="N32" s="466"/>
      <c r="O32" s="466"/>
      <c r="P32" s="466"/>
      <c r="Q32" s="466"/>
      <c r="R32" s="466"/>
      <c r="S32" s="466"/>
      <c r="T32" s="467"/>
      <c r="U32" s="441"/>
      <c r="V32" s="466"/>
      <c r="W32" s="464"/>
      <c r="X32" s="464"/>
      <c r="Y32" s="464"/>
      <c r="Z32" s="466"/>
      <c r="AA32" s="466"/>
      <c r="AB32" s="466"/>
      <c r="AC32" s="466"/>
      <c r="AD32" s="441"/>
      <c r="AE32" s="466"/>
      <c r="AF32" s="466"/>
      <c r="AG32" s="466"/>
      <c r="AH32" s="466"/>
      <c r="AI32" s="441"/>
      <c r="AJ32" s="466"/>
      <c r="AK32" s="466"/>
      <c r="AL32" s="468"/>
      <c r="AM32" s="441"/>
      <c r="AN32" s="464"/>
      <c r="AO32" s="464"/>
      <c r="AP32" s="466"/>
      <c r="AQ32" s="441"/>
      <c r="AR32" s="464"/>
      <c r="AS32" s="464"/>
      <c r="AT32" s="464"/>
      <c r="AU32" s="464"/>
      <c r="AV32" s="441"/>
      <c r="AW32" s="466"/>
      <c r="AX32" s="472"/>
      <c r="AY32" s="190"/>
    </row>
    <row r="33" ht="45.0" customHeight="1">
      <c r="A33" s="190"/>
      <c r="B33" s="89"/>
      <c r="C33" s="482">
        <f t="shared" si="8"/>
        <v>45979</v>
      </c>
      <c r="D33" s="464" t="str">
        <f t="shared" si="7"/>
        <v>TUE</v>
      </c>
      <c r="E33" s="463"/>
      <c r="F33" s="441"/>
      <c r="G33" s="464"/>
      <c r="H33" s="464"/>
      <c r="I33" s="441"/>
      <c r="J33" s="465"/>
      <c r="K33" s="466"/>
      <c r="L33" s="466"/>
      <c r="M33" s="466"/>
      <c r="N33" s="466"/>
      <c r="O33" s="466"/>
      <c r="P33" s="466"/>
      <c r="Q33" s="466"/>
      <c r="R33" s="466"/>
      <c r="S33" s="466"/>
      <c r="T33" s="467"/>
      <c r="U33" s="441"/>
      <c r="V33" s="466"/>
      <c r="W33" s="464"/>
      <c r="X33" s="464"/>
      <c r="Y33" s="464"/>
      <c r="Z33" s="466"/>
      <c r="AA33" s="466"/>
      <c r="AB33" s="466"/>
      <c r="AC33" s="466"/>
      <c r="AD33" s="441"/>
      <c r="AE33" s="466"/>
      <c r="AF33" s="466"/>
      <c r="AG33" s="466"/>
      <c r="AH33" s="466"/>
      <c r="AI33" s="441"/>
      <c r="AJ33" s="466"/>
      <c r="AK33" s="466"/>
      <c r="AL33" s="468"/>
      <c r="AM33" s="441"/>
      <c r="AN33" s="464"/>
      <c r="AO33" s="464"/>
      <c r="AP33" s="466"/>
      <c r="AQ33" s="441"/>
      <c r="AR33" s="464"/>
      <c r="AS33" s="464"/>
      <c r="AT33" s="464"/>
      <c r="AU33" s="464"/>
      <c r="AV33" s="441"/>
      <c r="AW33" s="466"/>
      <c r="AX33" s="472"/>
      <c r="AY33" s="190"/>
    </row>
    <row r="34" ht="45.0" customHeight="1">
      <c r="A34" s="190"/>
      <c r="B34" s="89"/>
      <c r="C34" s="482">
        <f t="shared" si="8"/>
        <v>45980</v>
      </c>
      <c r="D34" s="464" t="str">
        <f t="shared" si="7"/>
        <v>WED</v>
      </c>
      <c r="E34" s="463"/>
      <c r="F34" s="441"/>
      <c r="G34" s="464"/>
      <c r="H34" s="464"/>
      <c r="I34" s="441"/>
      <c r="J34" s="465"/>
      <c r="K34" s="466"/>
      <c r="L34" s="466"/>
      <c r="M34" s="466"/>
      <c r="N34" s="466"/>
      <c r="O34" s="466"/>
      <c r="P34" s="466"/>
      <c r="Q34" s="466"/>
      <c r="R34" s="466"/>
      <c r="S34" s="466"/>
      <c r="T34" s="467"/>
      <c r="U34" s="441"/>
      <c r="V34" s="466"/>
      <c r="W34" s="464"/>
      <c r="X34" s="464"/>
      <c r="Y34" s="464"/>
      <c r="Z34" s="466"/>
      <c r="AA34" s="466"/>
      <c r="AB34" s="466"/>
      <c r="AC34" s="466"/>
      <c r="AD34" s="441"/>
      <c r="AE34" s="466"/>
      <c r="AF34" s="466"/>
      <c r="AG34" s="466"/>
      <c r="AH34" s="466"/>
      <c r="AI34" s="441"/>
      <c r="AJ34" s="466"/>
      <c r="AK34" s="466"/>
      <c r="AL34" s="468"/>
      <c r="AM34" s="441"/>
      <c r="AN34" s="464"/>
      <c r="AO34" s="464"/>
      <c r="AP34" s="466"/>
      <c r="AQ34" s="441"/>
      <c r="AR34" s="464"/>
      <c r="AS34" s="464"/>
      <c r="AT34" s="464"/>
      <c r="AU34" s="464"/>
      <c r="AV34" s="441"/>
      <c r="AW34" s="466"/>
      <c r="AX34" s="472"/>
      <c r="AY34" s="190"/>
    </row>
    <row r="35" ht="45.0" customHeight="1">
      <c r="A35" s="190"/>
      <c r="B35" s="89"/>
      <c r="C35" s="482">
        <f t="shared" si="8"/>
        <v>45981</v>
      </c>
      <c r="D35" s="464" t="str">
        <f t="shared" si="7"/>
        <v>THU</v>
      </c>
      <c r="E35" s="463"/>
      <c r="F35" s="441"/>
      <c r="G35" s="464"/>
      <c r="H35" s="464"/>
      <c r="I35" s="441"/>
      <c r="J35" s="465"/>
      <c r="K35" s="466"/>
      <c r="L35" s="466"/>
      <c r="M35" s="466"/>
      <c r="N35" s="466"/>
      <c r="O35" s="466"/>
      <c r="P35" s="466"/>
      <c r="Q35" s="466"/>
      <c r="R35" s="466"/>
      <c r="S35" s="466"/>
      <c r="T35" s="467"/>
      <c r="U35" s="441"/>
      <c r="V35" s="466"/>
      <c r="W35" s="464"/>
      <c r="X35" s="464"/>
      <c r="Y35" s="464"/>
      <c r="Z35" s="466"/>
      <c r="AA35" s="466"/>
      <c r="AB35" s="466"/>
      <c r="AC35" s="466"/>
      <c r="AD35" s="441"/>
      <c r="AE35" s="466"/>
      <c r="AF35" s="466"/>
      <c r="AG35" s="466"/>
      <c r="AH35" s="466"/>
      <c r="AI35" s="441"/>
      <c r="AJ35" s="466"/>
      <c r="AK35" s="466"/>
      <c r="AL35" s="468"/>
      <c r="AM35" s="441"/>
      <c r="AN35" s="464"/>
      <c r="AO35" s="464"/>
      <c r="AP35" s="466"/>
      <c r="AQ35" s="441"/>
      <c r="AR35" s="464"/>
      <c r="AS35" s="464"/>
      <c r="AT35" s="464"/>
      <c r="AU35" s="464"/>
      <c r="AV35" s="441"/>
      <c r="AW35" s="466"/>
      <c r="AX35" s="470"/>
      <c r="AY35" s="190"/>
    </row>
    <row r="36" ht="45.0" customHeight="1">
      <c r="A36" s="190"/>
      <c r="B36" s="34"/>
      <c r="C36" s="473" t="s">
        <v>542</v>
      </c>
      <c r="D36" s="44"/>
      <c r="E36" s="474" t="str">
        <f>iferror(AVERAGE(E29:E35))</f>
        <v/>
      </c>
      <c r="F36" s="441"/>
      <c r="G36" s="475"/>
      <c r="H36" s="475"/>
      <c r="I36" s="441"/>
      <c r="J36" s="475" t="str">
        <f>iferror(AVERAGE(J29:J35))</f>
        <v/>
      </c>
      <c r="K36" s="476"/>
      <c r="L36" s="476" t="str">
        <f t="shared" ref="L36:N36" si="9">iferror(AVERAGE(L29:L35))</f>
        <v/>
      </c>
      <c r="M36" s="476" t="str">
        <f t="shared" si="9"/>
        <v/>
      </c>
      <c r="N36" s="476" t="str">
        <f t="shared" si="9"/>
        <v/>
      </c>
      <c r="O36" s="476">
        <f>iferror(SUM(O29:O35))</f>
        <v>0</v>
      </c>
      <c r="P36" s="476" t="str">
        <f t="shared" ref="P36:S36" si="10">iferror(AVERAGE(P29:P35))</f>
        <v/>
      </c>
      <c r="Q36" s="476" t="str">
        <f t="shared" si="10"/>
        <v/>
      </c>
      <c r="R36" s="476" t="str">
        <f t="shared" si="10"/>
        <v/>
      </c>
      <c r="S36" s="476" t="str">
        <f t="shared" si="10"/>
        <v/>
      </c>
      <c r="T36" s="477"/>
      <c r="U36" s="441"/>
      <c r="V36" s="476" t="str">
        <f>iferror(AVERAGE(V29:V35))</f>
        <v/>
      </c>
      <c r="W36" s="476"/>
      <c r="X36" s="476">
        <f>SUM(X29:X35)</f>
        <v>0</v>
      </c>
      <c r="Y36" s="476" t="str">
        <f>IFERROR(AVERAGE(Y29:Y35))</f>
        <v/>
      </c>
      <c r="Z36" s="476"/>
      <c r="AA36" s="476" t="str">
        <f t="shared" ref="AA36:AC36" si="11">iferror(AVERAGE(AA29:AA35))</f>
        <v/>
      </c>
      <c r="AB36" s="476" t="str">
        <f t="shared" si="11"/>
        <v/>
      </c>
      <c r="AC36" s="476" t="str">
        <f t="shared" si="11"/>
        <v/>
      </c>
      <c r="AD36" s="441"/>
      <c r="AE36" s="476" t="str">
        <f t="shared" ref="AE36:AF36" si="12">iferror(AVERAGE(AE29:AE35))</f>
        <v/>
      </c>
      <c r="AF36" s="476" t="str">
        <f t="shared" si="12"/>
        <v/>
      </c>
      <c r="AG36" s="476"/>
      <c r="AH36" s="476" t="str">
        <f>iferror(AVERAGE(AH29:AH35))</f>
        <v/>
      </c>
      <c r="AI36" s="441"/>
      <c r="AJ36" s="476" t="str">
        <f>iferror(average(AJ29:AJ35))</f>
        <v/>
      </c>
      <c r="AK36" s="476"/>
      <c r="AL36" s="476"/>
      <c r="AM36" s="441"/>
      <c r="AN36" s="464"/>
      <c r="AO36" s="464" t="str">
        <f>iferror(average(AO29:AO35))</f>
        <v/>
      </c>
      <c r="AP36" s="476" t="str">
        <f>iferror(AVERAGE(AP29:AP35))</f>
        <v/>
      </c>
      <c r="AQ36" s="441"/>
      <c r="AR36" s="464" t="str">
        <f t="shared" ref="AR36:AU36" si="13">iferror(average(AR29:AR35))</f>
        <v/>
      </c>
      <c r="AS36" s="464" t="str">
        <f t="shared" si="13"/>
        <v/>
      </c>
      <c r="AT36" s="464" t="str">
        <f t="shared" si="13"/>
        <v/>
      </c>
      <c r="AU36" s="464" t="str">
        <f t="shared" si="13"/>
        <v/>
      </c>
      <c r="AV36" s="441"/>
      <c r="AW36" s="476" t="str">
        <f>iferror(AVERAGE(AW29:AW35))</f>
        <v/>
      </c>
      <c r="AX36" s="472"/>
      <c r="AY36" s="190"/>
    </row>
    <row r="37" ht="15.0" customHeight="1">
      <c r="A37" s="441"/>
      <c r="B37" s="441"/>
      <c r="C37" s="441"/>
      <c r="D37" s="441"/>
      <c r="E37" s="441"/>
      <c r="F37" s="441"/>
      <c r="G37" s="441"/>
      <c r="H37" s="441"/>
      <c r="I37" s="441"/>
      <c r="J37" s="441"/>
      <c r="K37" s="441"/>
      <c r="L37" s="441"/>
      <c r="M37" s="441"/>
      <c r="N37" s="441"/>
      <c r="O37" s="441"/>
      <c r="P37" s="441"/>
      <c r="Q37" s="441"/>
      <c r="R37" s="441"/>
      <c r="S37" s="441"/>
      <c r="T37" s="441"/>
      <c r="U37" s="441"/>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1"/>
      <c r="AU37" s="441"/>
      <c r="AV37" s="441"/>
      <c r="AW37" s="441"/>
      <c r="AX37" s="441"/>
      <c r="AY37" s="441"/>
    </row>
    <row r="38" ht="22.5" customHeight="1">
      <c r="A38" s="232"/>
      <c r="B38" s="252" t="s">
        <v>488</v>
      </c>
      <c r="C38" s="68"/>
      <c r="D38" s="478">
        <f>D24+7</f>
        <v>45989</v>
      </c>
      <c r="E38" s="68"/>
      <c r="F38" s="373"/>
      <c r="G38" s="373"/>
      <c r="H38" s="373"/>
      <c r="I38" s="373"/>
      <c r="J38" s="373"/>
      <c r="K38" s="373"/>
      <c r="L38" s="373"/>
      <c r="M38" s="373"/>
      <c r="N38" s="373"/>
      <c r="O38" s="373"/>
      <c r="P38" s="373"/>
      <c r="Q38" s="373"/>
      <c r="R38" s="68"/>
      <c r="S38" s="68"/>
      <c r="T38" s="68"/>
      <c r="U38" s="68"/>
      <c r="V38" s="373"/>
      <c r="W38" s="68"/>
      <c r="X38" s="68"/>
      <c r="Y38" s="373"/>
      <c r="Z38" s="373"/>
      <c r="AA38" s="373"/>
      <c r="AB38" s="373"/>
      <c r="AC38" s="373"/>
      <c r="AD38" s="373"/>
      <c r="AE38" s="373"/>
      <c r="AF38" s="373"/>
      <c r="AG38" s="373"/>
      <c r="AH38" s="373"/>
      <c r="AI38" s="373"/>
      <c r="AJ38" s="373"/>
      <c r="AK38" s="373"/>
      <c r="AL38" s="373"/>
      <c r="AM38" s="373"/>
      <c r="AN38" s="373"/>
      <c r="AO38" s="373"/>
      <c r="AP38" s="373"/>
      <c r="AQ38" s="373"/>
      <c r="AR38" s="373"/>
      <c r="AS38" s="373"/>
      <c r="AT38" s="373"/>
      <c r="AU38" s="373"/>
      <c r="AV38" s="373"/>
      <c r="AW38" s="373"/>
      <c r="AX38" s="479"/>
      <c r="AY38" s="232"/>
    </row>
    <row r="39" ht="15.0" customHeight="1">
      <c r="A39" s="441"/>
      <c r="B39" s="441"/>
      <c r="C39" s="441"/>
      <c r="D39" s="441"/>
      <c r="E39" s="441"/>
      <c r="F39" s="441"/>
      <c r="G39" s="441"/>
      <c r="H39" s="441"/>
      <c r="I39" s="441"/>
      <c r="J39" s="441"/>
      <c r="K39" s="441"/>
      <c r="L39" s="441"/>
      <c r="M39" s="441"/>
      <c r="N39" s="441"/>
      <c r="O39" s="441"/>
      <c r="P39" s="441"/>
      <c r="Q39" s="441"/>
      <c r="R39" s="441"/>
      <c r="S39" s="439"/>
      <c r="T39" s="439"/>
      <c r="U39" s="441"/>
      <c r="V39" s="441"/>
      <c r="W39" s="441"/>
      <c r="X39" s="441"/>
      <c r="Y39" s="441"/>
      <c r="Z39" s="429"/>
      <c r="AA39" s="429"/>
      <c r="AB39" s="429"/>
      <c r="AC39" s="429"/>
      <c r="AD39" s="441"/>
      <c r="AE39" s="429"/>
      <c r="AF39" s="429"/>
      <c r="AG39" s="429"/>
      <c r="AH39" s="429"/>
      <c r="AI39" s="441"/>
      <c r="AJ39" s="429"/>
      <c r="AK39" s="429"/>
      <c r="AL39" s="429"/>
      <c r="AM39" s="441"/>
      <c r="AN39" s="429"/>
      <c r="AO39" s="429"/>
      <c r="AP39" s="429"/>
      <c r="AQ39" s="441"/>
      <c r="AR39" s="429"/>
      <c r="AS39" s="429"/>
      <c r="AT39" s="429"/>
      <c r="AU39" s="429"/>
      <c r="AV39" s="441"/>
      <c r="AW39" s="429"/>
      <c r="AX39" s="429"/>
      <c r="AY39" s="441"/>
    </row>
    <row r="40" ht="27.0" customHeight="1">
      <c r="A40" s="232"/>
      <c r="B40" s="447" t="s">
        <v>489</v>
      </c>
      <c r="C40" s="252" t="s">
        <v>490</v>
      </c>
      <c r="D40" s="44"/>
      <c r="E40" s="447" t="s">
        <v>491</v>
      </c>
      <c r="F40" s="441"/>
      <c r="G40" s="252" t="s">
        <v>492</v>
      </c>
      <c r="H40" s="44"/>
      <c r="I40" s="441"/>
      <c r="J40" s="252" t="s">
        <v>29</v>
      </c>
      <c r="K40" s="68"/>
      <c r="L40" s="68"/>
      <c r="M40" s="68"/>
      <c r="N40" s="68"/>
      <c r="O40" s="68"/>
      <c r="P40" s="68"/>
      <c r="Q40" s="68"/>
      <c r="R40" s="68"/>
      <c r="S40" s="68"/>
      <c r="T40" s="44"/>
      <c r="U40" s="441"/>
      <c r="V40" s="252" t="s">
        <v>493</v>
      </c>
      <c r="W40" s="68"/>
      <c r="X40" s="68"/>
      <c r="Y40" s="68"/>
      <c r="Z40" s="68"/>
      <c r="AA40" s="68"/>
      <c r="AB40" s="68"/>
      <c r="AC40" s="44"/>
      <c r="AD40" s="441"/>
      <c r="AE40" s="252" t="s">
        <v>494</v>
      </c>
      <c r="AF40" s="68"/>
      <c r="AG40" s="68"/>
      <c r="AH40" s="44"/>
      <c r="AI40" s="441"/>
      <c r="AJ40" s="252" t="s">
        <v>495</v>
      </c>
      <c r="AK40" s="68"/>
      <c r="AL40" s="44"/>
      <c r="AM40" s="441"/>
      <c r="AN40" s="252" t="s">
        <v>496</v>
      </c>
      <c r="AO40" s="68"/>
      <c r="AP40" s="44"/>
      <c r="AQ40" s="441"/>
      <c r="AR40" s="252" t="s">
        <v>497</v>
      </c>
      <c r="AS40" s="68"/>
      <c r="AT40" s="68"/>
      <c r="AU40" s="44"/>
      <c r="AV40" s="441"/>
      <c r="AW40" s="448" t="s">
        <v>498</v>
      </c>
      <c r="AX40" s="3"/>
      <c r="AY40" s="232"/>
    </row>
    <row r="41" ht="30.0" customHeight="1">
      <c r="A41" s="190"/>
      <c r="B41" s="480">
        <f>B27+1</f>
        <v>39</v>
      </c>
      <c r="C41" s="66" t="s">
        <v>48</v>
      </c>
      <c r="D41" s="254" t="s">
        <v>27</v>
      </c>
      <c r="E41" s="450" t="s">
        <v>499</v>
      </c>
      <c r="F41" s="441"/>
      <c r="G41" s="451" t="s">
        <v>500</v>
      </c>
      <c r="H41" s="451" t="s">
        <v>501</v>
      </c>
      <c r="I41" s="441"/>
      <c r="J41" s="452" t="s">
        <v>502</v>
      </c>
      <c r="K41" s="453" t="s">
        <v>503</v>
      </c>
      <c r="L41" s="452" t="s">
        <v>17</v>
      </c>
      <c r="M41" s="453" t="s">
        <v>18</v>
      </c>
      <c r="N41" s="453" t="s">
        <v>19</v>
      </c>
      <c r="O41" s="453" t="s">
        <v>20</v>
      </c>
      <c r="P41" s="453" t="s">
        <v>504</v>
      </c>
      <c r="Q41" s="453" t="s">
        <v>505</v>
      </c>
      <c r="R41" s="453" t="s">
        <v>506</v>
      </c>
      <c r="S41" s="454" t="s">
        <v>507</v>
      </c>
      <c r="T41" s="454" t="s">
        <v>508</v>
      </c>
      <c r="U41" s="441"/>
      <c r="V41" s="453" t="s">
        <v>485</v>
      </c>
      <c r="W41" s="452" t="s">
        <v>30</v>
      </c>
      <c r="X41" s="2"/>
      <c r="Y41" s="3"/>
      <c r="Z41" s="453" t="s">
        <v>28</v>
      </c>
      <c r="AA41" s="453" t="s">
        <v>509</v>
      </c>
      <c r="AB41" s="453" t="s">
        <v>510</v>
      </c>
      <c r="AC41" s="453" t="s">
        <v>511</v>
      </c>
      <c r="AD41" s="441"/>
      <c r="AE41" s="453" t="s">
        <v>512</v>
      </c>
      <c r="AF41" s="453" t="s">
        <v>513</v>
      </c>
      <c r="AG41" s="453" t="s">
        <v>514</v>
      </c>
      <c r="AH41" s="453" t="s">
        <v>515</v>
      </c>
      <c r="AI41" s="441"/>
      <c r="AJ41" s="453" t="s">
        <v>516</v>
      </c>
      <c r="AK41" s="453" t="s">
        <v>517</v>
      </c>
      <c r="AL41" s="453" t="s">
        <v>518</v>
      </c>
      <c r="AM41" s="441"/>
      <c r="AN41" s="453" t="s">
        <v>519</v>
      </c>
      <c r="AO41" s="452" t="s">
        <v>520</v>
      </c>
      <c r="AP41" s="453" t="s">
        <v>521</v>
      </c>
      <c r="AQ41" s="441"/>
      <c r="AR41" s="451" t="s">
        <v>522</v>
      </c>
      <c r="AS41" s="451" t="s">
        <v>522</v>
      </c>
      <c r="AT41" s="451" t="s">
        <v>523</v>
      </c>
      <c r="AU41" s="451" t="s">
        <v>524</v>
      </c>
      <c r="AV41" s="441"/>
      <c r="AW41" s="453" t="s">
        <v>525</v>
      </c>
      <c r="AX41" s="453" t="s">
        <v>526</v>
      </c>
      <c r="AY41" s="190"/>
    </row>
    <row r="42" ht="30.0" customHeight="1">
      <c r="A42" s="190"/>
      <c r="B42" s="89"/>
      <c r="C42" s="34"/>
      <c r="D42" s="6"/>
      <c r="E42" s="455" t="s">
        <v>527</v>
      </c>
      <c r="F42" s="441"/>
      <c r="G42" s="34"/>
      <c r="H42" s="34"/>
      <c r="I42" s="441"/>
      <c r="J42" s="456" t="s">
        <v>528</v>
      </c>
      <c r="K42" s="34"/>
      <c r="L42" s="456" t="s">
        <v>529</v>
      </c>
      <c r="M42" s="457" t="s">
        <v>529</v>
      </c>
      <c r="N42" s="457" t="s">
        <v>529</v>
      </c>
      <c r="O42" s="34"/>
      <c r="P42" s="457" t="s">
        <v>530</v>
      </c>
      <c r="Q42" s="458" t="s">
        <v>531</v>
      </c>
      <c r="R42" s="458" t="s">
        <v>531</v>
      </c>
      <c r="S42" s="458" t="s">
        <v>531</v>
      </c>
      <c r="T42" s="458" t="s">
        <v>532</v>
      </c>
      <c r="U42" s="441"/>
      <c r="V42" s="34"/>
      <c r="W42" s="459" t="s">
        <v>533</v>
      </c>
      <c r="X42" s="459" t="s">
        <v>534</v>
      </c>
      <c r="Y42" s="459" t="s">
        <v>535</v>
      </c>
      <c r="Z42" s="457" t="s">
        <v>536</v>
      </c>
      <c r="AA42" s="458" t="s">
        <v>531</v>
      </c>
      <c r="AB42" s="458" t="s">
        <v>531</v>
      </c>
      <c r="AC42" s="458" t="s">
        <v>531</v>
      </c>
      <c r="AD42" s="441"/>
      <c r="AE42" s="458" t="s">
        <v>531</v>
      </c>
      <c r="AF42" s="458" t="s">
        <v>531</v>
      </c>
      <c r="AG42" s="458" t="s">
        <v>531</v>
      </c>
      <c r="AH42" s="458" t="s">
        <v>531</v>
      </c>
      <c r="AI42" s="441"/>
      <c r="AJ42" s="34"/>
      <c r="AK42" s="34"/>
      <c r="AL42" s="457" t="s">
        <v>537</v>
      </c>
      <c r="AM42" s="441"/>
      <c r="AN42" s="457" t="s">
        <v>538</v>
      </c>
      <c r="AO42" s="456" t="s">
        <v>539</v>
      </c>
      <c r="AP42" s="457" t="s">
        <v>531</v>
      </c>
      <c r="AQ42" s="441"/>
      <c r="AR42" s="460" t="s">
        <v>540</v>
      </c>
      <c r="AS42" s="460" t="s">
        <v>541</v>
      </c>
      <c r="AT42" s="34"/>
      <c r="AU42" s="34"/>
      <c r="AV42" s="441"/>
      <c r="AW42" s="457" t="s">
        <v>531</v>
      </c>
      <c r="AX42" s="34"/>
      <c r="AY42" s="190"/>
    </row>
    <row r="43" ht="45.0" customHeight="1">
      <c r="A43" s="190"/>
      <c r="B43" s="89"/>
      <c r="C43" s="481">
        <f>C35+1</f>
        <v>45982</v>
      </c>
      <c r="D43" s="464" t="str">
        <f t="shared" ref="D43:D49" si="14">D29</f>
        <v>FRI</v>
      </c>
      <c r="E43" s="463"/>
      <c r="F43" s="441"/>
      <c r="G43" s="464"/>
      <c r="H43" s="464"/>
      <c r="I43" s="441"/>
      <c r="J43" s="465"/>
      <c r="K43" s="466"/>
      <c r="L43" s="466"/>
      <c r="M43" s="466"/>
      <c r="N43" s="466"/>
      <c r="O43" s="466"/>
      <c r="P43" s="466"/>
      <c r="Q43" s="466"/>
      <c r="R43" s="466"/>
      <c r="S43" s="466"/>
      <c r="T43" s="467"/>
      <c r="U43" s="441"/>
      <c r="V43" s="466"/>
      <c r="W43" s="464"/>
      <c r="X43" s="464"/>
      <c r="Y43" s="464"/>
      <c r="Z43" s="466"/>
      <c r="AA43" s="466"/>
      <c r="AB43" s="466"/>
      <c r="AC43" s="466"/>
      <c r="AD43" s="441"/>
      <c r="AE43" s="466"/>
      <c r="AF43" s="466"/>
      <c r="AG43" s="466"/>
      <c r="AH43" s="466"/>
      <c r="AI43" s="441"/>
      <c r="AJ43" s="466"/>
      <c r="AK43" s="466"/>
      <c r="AL43" s="468"/>
      <c r="AM43" s="441"/>
      <c r="AN43" s="469"/>
      <c r="AO43" s="464"/>
      <c r="AP43" s="466"/>
      <c r="AQ43" s="441"/>
      <c r="AR43" s="464"/>
      <c r="AS43" s="464"/>
      <c r="AT43" s="464"/>
      <c r="AU43" s="464"/>
      <c r="AV43" s="441"/>
      <c r="AW43" s="466"/>
      <c r="AX43" s="470"/>
      <c r="AY43" s="190"/>
    </row>
    <row r="44" ht="45.0" customHeight="1">
      <c r="A44" s="190"/>
      <c r="B44" s="89"/>
      <c r="C44" s="482">
        <f t="shared" ref="C44:C49" si="15">C43+1</f>
        <v>45983</v>
      </c>
      <c r="D44" s="464" t="str">
        <f t="shared" si="14"/>
        <v>SAT</v>
      </c>
      <c r="E44" s="463"/>
      <c r="F44" s="441"/>
      <c r="G44" s="464"/>
      <c r="H44" s="464"/>
      <c r="I44" s="441"/>
      <c r="J44" s="465"/>
      <c r="K44" s="466"/>
      <c r="L44" s="466"/>
      <c r="M44" s="466"/>
      <c r="N44" s="466"/>
      <c r="O44" s="466"/>
      <c r="P44" s="466"/>
      <c r="Q44" s="466"/>
      <c r="R44" s="466"/>
      <c r="S44" s="466"/>
      <c r="T44" s="467"/>
      <c r="U44" s="441"/>
      <c r="V44" s="466"/>
      <c r="W44" s="464"/>
      <c r="X44" s="464"/>
      <c r="Y44" s="464"/>
      <c r="Z44" s="466"/>
      <c r="AA44" s="466"/>
      <c r="AB44" s="466"/>
      <c r="AC44" s="466"/>
      <c r="AD44" s="441"/>
      <c r="AE44" s="466"/>
      <c r="AF44" s="466"/>
      <c r="AG44" s="466"/>
      <c r="AH44" s="466"/>
      <c r="AI44" s="441"/>
      <c r="AJ44" s="466"/>
      <c r="AK44" s="466"/>
      <c r="AL44" s="468"/>
      <c r="AM44" s="441"/>
      <c r="AN44" s="464"/>
      <c r="AO44" s="464"/>
      <c r="AP44" s="466"/>
      <c r="AQ44" s="441"/>
      <c r="AR44" s="464"/>
      <c r="AS44" s="464"/>
      <c r="AT44" s="464"/>
      <c r="AU44" s="464"/>
      <c r="AV44" s="441"/>
      <c r="AW44" s="466"/>
      <c r="AX44" s="470"/>
      <c r="AY44" s="190"/>
    </row>
    <row r="45" ht="45.0" customHeight="1">
      <c r="A45" s="190"/>
      <c r="B45" s="89"/>
      <c r="C45" s="482">
        <f t="shared" si="15"/>
        <v>45984</v>
      </c>
      <c r="D45" s="464" t="str">
        <f t="shared" si="14"/>
        <v>SUN</v>
      </c>
      <c r="E45" s="463"/>
      <c r="F45" s="441"/>
      <c r="G45" s="464"/>
      <c r="H45" s="464"/>
      <c r="I45" s="441"/>
      <c r="J45" s="465"/>
      <c r="K45" s="466"/>
      <c r="L45" s="466"/>
      <c r="M45" s="466"/>
      <c r="N45" s="466"/>
      <c r="O45" s="466"/>
      <c r="P45" s="466"/>
      <c r="Q45" s="466"/>
      <c r="R45" s="466"/>
      <c r="S45" s="466"/>
      <c r="T45" s="467"/>
      <c r="U45" s="441"/>
      <c r="V45" s="466"/>
      <c r="W45" s="464"/>
      <c r="X45" s="464"/>
      <c r="Y45" s="464"/>
      <c r="Z45" s="466"/>
      <c r="AA45" s="466"/>
      <c r="AB45" s="466"/>
      <c r="AC45" s="466"/>
      <c r="AD45" s="441"/>
      <c r="AE45" s="466"/>
      <c r="AF45" s="466"/>
      <c r="AG45" s="466"/>
      <c r="AH45" s="466"/>
      <c r="AI45" s="441"/>
      <c r="AJ45" s="466"/>
      <c r="AK45" s="466"/>
      <c r="AL45" s="468"/>
      <c r="AM45" s="441"/>
      <c r="AN45" s="464"/>
      <c r="AO45" s="464"/>
      <c r="AP45" s="466"/>
      <c r="AQ45" s="441"/>
      <c r="AR45" s="464"/>
      <c r="AS45" s="464"/>
      <c r="AT45" s="464"/>
      <c r="AU45" s="464"/>
      <c r="AV45" s="441"/>
      <c r="AW45" s="466"/>
      <c r="AX45" s="470"/>
      <c r="AY45" s="190"/>
    </row>
    <row r="46" ht="45.0" customHeight="1">
      <c r="A46" s="190"/>
      <c r="B46" s="89"/>
      <c r="C46" s="482">
        <f t="shared" si="15"/>
        <v>45985</v>
      </c>
      <c r="D46" s="464" t="str">
        <f t="shared" si="14"/>
        <v>MON</v>
      </c>
      <c r="E46" s="463"/>
      <c r="F46" s="441"/>
      <c r="G46" s="464"/>
      <c r="H46" s="464"/>
      <c r="I46" s="441"/>
      <c r="J46" s="465"/>
      <c r="K46" s="466"/>
      <c r="L46" s="466"/>
      <c r="M46" s="466"/>
      <c r="N46" s="466"/>
      <c r="O46" s="466"/>
      <c r="P46" s="466"/>
      <c r="Q46" s="466"/>
      <c r="R46" s="466"/>
      <c r="S46" s="466"/>
      <c r="T46" s="467"/>
      <c r="U46" s="441"/>
      <c r="V46" s="466"/>
      <c r="W46" s="464"/>
      <c r="X46" s="464"/>
      <c r="Y46" s="464"/>
      <c r="Z46" s="466"/>
      <c r="AA46" s="466"/>
      <c r="AB46" s="466"/>
      <c r="AC46" s="466"/>
      <c r="AD46" s="441"/>
      <c r="AE46" s="466"/>
      <c r="AF46" s="466"/>
      <c r="AG46" s="466"/>
      <c r="AH46" s="466"/>
      <c r="AI46" s="441"/>
      <c r="AJ46" s="466"/>
      <c r="AK46" s="466"/>
      <c r="AL46" s="468"/>
      <c r="AM46" s="441"/>
      <c r="AN46" s="464"/>
      <c r="AO46" s="464"/>
      <c r="AP46" s="466"/>
      <c r="AQ46" s="441"/>
      <c r="AR46" s="464"/>
      <c r="AS46" s="464"/>
      <c r="AT46" s="464"/>
      <c r="AU46" s="464"/>
      <c r="AV46" s="441"/>
      <c r="AW46" s="466"/>
      <c r="AX46" s="472"/>
      <c r="AY46" s="190"/>
    </row>
    <row r="47" ht="45.0" customHeight="1">
      <c r="A47" s="190"/>
      <c r="B47" s="89"/>
      <c r="C47" s="482">
        <f t="shared" si="15"/>
        <v>45986</v>
      </c>
      <c r="D47" s="464" t="str">
        <f t="shared" si="14"/>
        <v>TUE</v>
      </c>
      <c r="E47" s="463"/>
      <c r="F47" s="441"/>
      <c r="G47" s="464"/>
      <c r="H47" s="464"/>
      <c r="I47" s="441"/>
      <c r="J47" s="465"/>
      <c r="K47" s="466"/>
      <c r="L47" s="466"/>
      <c r="M47" s="466"/>
      <c r="N47" s="466"/>
      <c r="O47" s="466"/>
      <c r="P47" s="466"/>
      <c r="Q47" s="466"/>
      <c r="R47" s="466"/>
      <c r="S47" s="466"/>
      <c r="T47" s="467"/>
      <c r="U47" s="441"/>
      <c r="V47" s="466"/>
      <c r="W47" s="464"/>
      <c r="X47" s="464"/>
      <c r="Y47" s="464"/>
      <c r="Z47" s="466"/>
      <c r="AA47" s="466"/>
      <c r="AB47" s="466"/>
      <c r="AC47" s="466"/>
      <c r="AD47" s="441"/>
      <c r="AE47" s="466"/>
      <c r="AF47" s="466"/>
      <c r="AG47" s="466"/>
      <c r="AH47" s="466"/>
      <c r="AI47" s="441"/>
      <c r="AJ47" s="466"/>
      <c r="AK47" s="466"/>
      <c r="AL47" s="468"/>
      <c r="AM47" s="441"/>
      <c r="AN47" s="464"/>
      <c r="AO47" s="464"/>
      <c r="AP47" s="466"/>
      <c r="AQ47" s="441"/>
      <c r="AR47" s="464"/>
      <c r="AS47" s="464"/>
      <c r="AT47" s="464"/>
      <c r="AU47" s="464"/>
      <c r="AV47" s="441"/>
      <c r="AW47" s="466"/>
      <c r="AX47" s="472"/>
      <c r="AY47" s="190"/>
    </row>
    <row r="48" ht="45.0" customHeight="1">
      <c r="A48" s="190"/>
      <c r="B48" s="89"/>
      <c r="C48" s="482">
        <f t="shared" si="15"/>
        <v>45987</v>
      </c>
      <c r="D48" s="464" t="str">
        <f t="shared" si="14"/>
        <v>WED</v>
      </c>
      <c r="E48" s="463"/>
      <c r="F48" s="441"/>
      <c r="G48" s="464"/>
      <c r="H48" s="464"/>
      <c r="I48" s="441"/>
      <c r="J48" s="465"/>
      <c r="K48" s="466"/>
      <c r="L48" s="466"/>
      <c r="M48" s="466"/>
      <c r="N48" s="466"/>
      <c r="O48" s="466"/>
      <c r="P48" s="466"/>
      <c r="Q48" s="466"/>
      <c r="R48" s="466"/>
      <c r="S48" s="466"/>
      <c r="T48" s="467"/>
      <c r="U48" s="441"/>
      <c r="V48" s="466"/>
      <c r="W48" s="464"/>
      <c r="X48" s="464"/>
      <c r="Y48" s="464"/>
      <c r="Z48" s="466"/>
      <c r="AA48" s="466"/>
      <c r="AB48" s="466"/>
      <c r="AC48" s="466"/>
      <c r="AD48" s="441"/>
      <c r="AE48" s="466"/>
      <c r="AF48" s="466"/>
      <c r="AG48" s="466"/>
      <c r="AH48" s="466"/>
      <c r="AI48" s="441"/>
      <c r="AJ48" s="466"/>
      <c r="AK48" s="466"/>
      <c r="AL48" s="468"/>
      <c r="AM48" s="441"/>
      <c r="AN48" s="464"/>
      <c r="AO48" s="464"/>
      <c r="AP48" s="466"/>
      <c r="AQ48" s="441"/>
      <c r="AR48" s="464"/>
      <c r="AS48" s="464"/>
      <c r="AT48" s="464"/>
      <c r="AU48" s="464"/>
      <c r="AV48" s="441"/>
      <c r="AW48" s="466"/>
      <c r="AX48" s="472"/>
      <c r="AY48" s="190"/>
    </row>
    <row r="49" ht="45.0" customHeight="1">
      <c r="A49" s="190"/>
      <c r="B49" s="89"/>
      <c r="C49" s="482">
        <f t="shared" si="15"/>
        <v>45988</v>
      </c>
      <c r="D49" s="464" t="str">
        <f t="shared" si="14"/>
        <v>THU</v>
      </c>
      <c r="E49" s="463"/>
      <c r="F49" s="441"/>
      <c r="G49" s="464"/>
      <c r="H49" s="464"/>
      <c r="I49" s="441"/>
      <c r="J49" s="465"/>
      <c r="K49" s="466"/>
      <c r="L49" s="466"/>
      <c r="M49" s="466"/>
      <c r="N49" s="466"/>
      <c r="O49" s="466"/>
      <c r="P49" s="466"/>
      <c r="Q49" s="466"/>
      <c r="R49" s="466"/>
      <c r="S49" s="466"/>
      <c r="T49" s="467"/>
      <c r="U49" s="441"/>
      <c r="V49" s="466"/>
      <c r="W49" s="464"/>
      <c r="X49" s="464"/>
      <c r="Y49" s="464"/>
      <c r="Z49" s="466"/>
      <c r="AA49" s="466"/>
      <c r="AB49" s="466"/>
      <c r="AC49" s="466"/>
      <c r="AD49" s="441"/>
      <c r="AE49" s="466"/>
      <c r="AF49" s="466"/>
      <c r="AG49" s="466"/>
      <c r="AH49" s="466"/>
      <c r="AI49" s="441"/>
      <c r="AJ49" s="466"/>
      <c r="AK49" s="466"/>
      <c r="AL49" s="468"/>
      <c r="AM49" s="441"/>
      <c r="AN49" s="464"/>
      <c r="AO49" s="464"/>
      <c r="AP49" s="466"/>
      <c r="AQ49" s="441"/>
      <c r="AR49" s="464"/>
      <c r="AS49" s="464"/>
      <c r="AT49" s="464"/>
      <c r="AU49" s="464"/>
      <c r="AV49" s="441"/>
      <c r="AW49" s="466"/>
      <c r="AX49" s="470"/>
      <c r="AY49" s="190"/>
    </row>
    <row r="50" ht="45.0" customHeight="1">
      <c r="A50" s="190"/>
      <c r="B50" s="34"/>
      <c r="C50" s="473" t="s">
        <v>542</v>
      </c>
      <c r="D50" s="44"/>
      <c r="E50" s="474" t="str">
        <f>iferror(AVERAGE(E43:E49))</f>
        <v/>
      </c>
      <c r="F50" s="441"/>
      <c r="G50" s="475"/>
      <c r="H50" s="475"/>
      <c r="I50" s="441"/>
      <c r="J50" s="475" t="str">
        <f>iferror(AVERAGE(J43:J49))</f>
        <v/>
      </c>
      <c r="K50" s="476"/>
      <c r="L50" s="476" t="str">
        <f t="shared" ref="L50:N50" si="16">iferror(AVERAGE(L43:L49))</f>
        <v/>
      </c>
      <c r="M50" s="476" t="str">
        <f t="shared" si="16"/>
        <v/>
      </c>
      <c r="N50" s="476" t="str">
        <f t="shared" si="16"/>
        <v/>
      </c>
      <c r="O50" s="476">
        <f>iferror(SUM(O43:O49))</f>
        <v>0</v>
      </c>
      <c r="P50" s="476" t="str">
        <f t="shared" ref="P50:S50" si="17">iferror(AVERAGE(P43:P49))</f>
        <v/>
      </c>
      <c r="Q50" s="476" t="str">
        <f t="shared" si="17"/>
        <v/>
      </c>
      <c r="R50" s="476" t="str">
        <f t="shared" si="17"/>
        <v/>
      </c>
      <c r="S50" s="476" t="str">
        <f t="shared" si="17"/>
        <v/>
      </c>
      <c r="T50" s="477"/>
      <c r="U50" s="441"/>
      <c r="V50" s="476" t="str">
        <f>iferror(AVERAGE(V43:V49))</f>
        <v/>
      </c>
      <c r="W50" s="476"/>
      <c r="X50" s="476">
        <f>SUM(X43:X49)</f>
        <v>0</v>
      </c>
      <c r="Y50" s="476" t="str">
        <f>IFERROR(AVERAGE(Y43:Y49))</f>
        <v/>
      </c>
      <c r="Z50" s="476"/>
      <c r="AA50" s="476" t="str">
        <f t="shared" ref="AA50:AC50" si="18">iferror(AVERAGE(AA43:AA49))</f>
        <v/>
      </c>
      <c r="AB50" s="476" t="str">
        <f t="shared" si="18"/>
        <v/>
      </c>
      <c r="AC50" s="476" t="str">
        <f t="shared" si="18"/>
        <v/>
      </c>
      <c r="AD50" s="441"/>
      <c r="AE50" s="476" t="str">
        <f t="shared" ref="AE50:AF50" si="19">iferror(AVERAGE(AE43:AE49))</f>
        <v/>
      </c>
      <c r="AF50" s="476" t="str">
        <f t="shared" si="19"/>
        <v/>
      </c>
      <c r="AG50" s="476"/>
      <c r="AH50" s="476" t="str">
        <f>iferror(AVERAGE(AH43:AH49))</f>
        <v/>
      </c>
      <c r="AI50" s="441"/>
      <c r="AJ50" s="476" t="str">
        <f>iferror(average(AJ43:AJ49))</f>
        <v/>
      </c>
      <c r="AK50" s="476"/>
      <c r="AL50" s="476"/>
      <c r="AM50" s="441"/>
      <c r="AN50" s="464"/>
      <c r="AO50" s="464" t="str">
        <f>iferror(average(AO43:AO49))</f>
        <v/>
      </c>
      <c r="AP50" s="476" t="str">
        <f>iferror(AVERAGE(AP43:AP49))</f>
        <v/>
      </c>
      <c r="AQ50" s="441"/>
      <c r="AR50" s="464" t="str">
        <f t="shared" ref="AR50:AU50" si="20">iferror(average(AR43:AR49))</f>
        <v/>
      </c>
      <c r="AS50" s="464" t="str">
        <f t="shared" si="20"/>
        <v/>
      </c>
      <c r="AT50" s="464" t="str">
        <f t="shared" si="20"/>
        <v/>
      </c>
      <c r="AU50" s="464" t="str">
        <f t="shared" si="20"/>
        <v/>
      </c>
      <c r="AV50" s="441"/>
      <c r="AW50" s="476" t="str">
        <f>iferror(AVERAGE(AW43:AW49))</f>
        <v/>
      </c>
      <c r="AX50" s="472"/>
      <c r="AY50" s="190"/>
    </row>
    <row r="51" ht="15.0" customHeight="1">
      <c r="A51" s="441"/>
      <c r="B51" s="441"/>
      <c r="C51" s="441"/>
      <c r="D51" s="441"/>
      <c r="E51" s="441"/>
      <c r="F51" s="441"/>
      <c r="G51" s="441"/>
      <c r="H51" s="441"/>
      <c r="I51" s="441"/>
      <c r="J51" s="441"/>
      <c r="K51" s="441"/>
      <c r="L51" s="441"/>
      <c r="M51" s="441"/>
      <c r="N51" s="441"/>
      <c r="O51" s="441"/>
      <c r="P51" s="441"/>
      <c r="Q51" s="441"/>
      <c r="R51" s="441"/>
      <c r="S51" s="441"/>
      <c r="T51" s="441"/>
      <c r="U51" s="441"/>
      <c r="V51" s="441"/>
      <c r="W51" s="441"/>
      <c r="X51" s="441"/>
      <c r="Y51" s="441"/>
      <c r="Z51" s="441"/>
      <c r="AA51" s="441"/>
      <c r="AB51" s="441"/>
      <c r="AC51" s="441"/>
      <c r="AD51" s="441"/>
      <c r="AE51" s="441"/>
      <c r="AF51" s="441"/>
      <c r="AG51" s="441"/>
      <c r="AH51" s="441"/>
      <c r="AI51" s="441"/>
      <c r="AJ51" s="441"/>
      <c r="AK51" s="441"/>
      <c r="AL51" s="441"/>
      <c r="AM51" s="441"/>
      <c r="AN51" s="441"/>
      <c r="AO51" s="441"/>
      <c r="AP51" s="441"/>
      <c r="AQ51" s="441"/>
      <c r="AR51" s="441"/>
      <c r="AS51" s="441"/>
      <c r="AT51" s="441"/>
      <c r="AU51" s="441"/>
      <c r="AV51" s="441"/>
      <c r="AW51" s="441"/>
      <c r="AX51" s="441"/>
      <c r="AY51" s="441"/>
    </row>
    <row r="52" ht="22.5" customHeight="1">
      <c r="A52" s="232"/>
      <c r="B52" s="252" t="s">
        <v>488</v>
      </c>
      <c r="C52" s="68"/>
      <c r="D52" s="478">
        <f>D38+7</f>
        <v>45996</v>
      </c>
      <c r="E52" s="68"/>
      <c r="F52" s="373"/>
      <c r="G52" s="373"/>
      <c r="H52" s="373"/>
      <c r="I52" s="373"/>
      <c r="J52" s="373"/>
      <c r="K52" s="373"/>
      <c r="L52" s="373"/>
      <c r="M52" s="373"/>
      <c r="N52" s="373"/>
      <c r="O52" s="373"/>
      <c r="P52" s="373"/>
      <c r="Q52" s="373"/>
      <c r="R52" s="68"/>
      <c r="S52" s="68"/>
      <c r="T52" s="68"/>
      <c r="U52" s="68"/>
      <c r="V52" s="373"/>
      <c r="W52" s="68"/>
      <c r="X52" s="68"/>
      <c r="Y52" s="373"/>
      <c r="Z52" s="373"/>
      <c r="AA52" s="373"/>
      <c r="AB52" s="373"/>
      <c r="AC52" s="373"/>
      <c r="AD52" s="373"/>
      <c r="AE52" s="373"/>
      <c r="AF52" s="373"/>
      <c r="AG52" s="373"/>
      <c r="AH52" s="373"/>
      <c r="AI52" s="373"/>
      <c r="AJ52" s="373"/>
      <c r="AK52" s="373"/>
      <c r="AL52" s="373"/>
      <c r="AM52" s="373"/>
      <c r="AN52" s="373"/>
      <c r="AO52" s="373"/>
      <c r="AP52" s="373"/>
      <c r="AQ52" s="373"/>
      <c r="AR52" s="373"/>
      <c r="AS52" s="373"/>
      <c r="AT52" s="373"/>
      <c r="AU52" s="373"/>
      <c r="AV52" s="373"/>
      <c r="AW52" s="373"/>
      <c r="AX52" s="479"/>
      <c r="AY52" s="232"/>
    </row>
    <row r="53" ht="15.0" customHeight="1">
      <c r="A53" s="441"/>
      <c r="B53" s="441"/>
      <c r="C53" s="441"/>
      <c r="D53" s="441"/>
      <c r="E53" s="441"/>
      <c r="F53" s="441"/>
      <c r="G53" s="441"/>
      <c r="H53" s="441"/>
      <c r="I53" s="441"/>
      <c r="J53" s="441"/>
      <c r="K53" s="441"/>
      <c r="L53" s="441"/>
      <c r="M53" s="441"/>
      <c r="N53" s="441"/>
      <c r="O53" s="441"/>
      <c r="P53" s="441"/>
      <c r="Q53" s="441"/>
      <c r="R53" s="441"/>
      <c r="S53" s="439"/>
      <c r="T53" s="439"/>
      <c r="U53" s="441"/>
      <c r="V53" s="441"/>
      <c r="W53" s="441"/>
      <c r="X53" s="441"/>
      <c r="Y53" s="441"/>
      <c r="Z53" s="429"/>
      <c r="AA53" s="429"/>
      <c r="AB53" s="429"/>
      <c r="AC53" s="429"/>
      <c r="AD53" s="441"/>
      <c r="AE53" s="429"/>
      <c r="AF53" s="429"/>
      <c r="AG53" s="429"/>
      <c r="AH53" s="429"/>
      <c r="AI53" s="441"/>
      <c r="AJ53" s="429"/>
      <c r="AK53" s="429"/>
      <c r="AL53" s="429"/>
      <c r="AM53" s="441"/>
      <c r="AN53" s="429"/>
      <c r="AO53" s="429"/>
      <c r="AP53" s="429"/>
      <c r="AQ53" s="441"/>
      <c r="AR53" s="429"/>
      <c r="AS53" s="429"/>
      <c r="AT53" s="429"/>
      <c r="AU53" s="429"/>
      <c r="AV53" s="441"/>
      <c r="AW53" s="429"/>
      <c r="AX53" s="429"/>
      <c r="AY53" s="441"/>
    </row>
    <row r="54" ht="27.0" customHeight="1">
      <c r="A54" s="232"/>
      <c r="B54" s="447" t="s">
        <v>489</v>
      </c>
      <c r="C54" s="252" t="s">
        <v>490</v>
      </c>
      <c r="D54" s="44"/>
      <c r="E54" s="447" t="s">
        <v>491</v>
      </c>
      <c r="F54" s="441"/>
      <c r="G54" s="252" t="s">
        <v>492</v>
      </c>
      <c r="H54" s="44"/>
      <c r="I54" s="441"/>
      <c r="J54" s="252" t="s">
        <v>29</v>
      </c>
      <c r="K54" s="68"/>
      <c r="L54" s="68"/>
      <c r="M54" s="68"/>
      <c r="N54" s="68"/>
      <c r="O54" s="68"/>
      <c r="P54" s="68"/>
      <c r="Q54" s="68"/>
      <c r="R54" s="68"/>
      <c r="S54" s="68"/>
      <c r="T54" s="44"/>
      <c r="U54" s="441"/>
      <c r="V54" s="252" t="s">
        <v>493</v>
      </c>
      <c r="W54" s="68"/>
      <c r="X54" s="68"/>
      <c r="Y54" s="68"/>
      <c r="Z54" s="68"/>
      <c r="AA54" s="68"/>
      <c r="AB54" s="68"/>
      <c r="AC54" s="44"/>
      <c r="AD54" s="441"/>
      <c r="AE54" s="252" t="s">
        <v>494</v>
      </c>
      <c r="AF54" s="68"/>
      <c r="AG54" s="68"/>
      <c r="AH54" s="44"/>
      <c r="AI54" s="441"/>
      <c r="AJ54" s="252" t="s">
        <v>495</v>
      </c>
      <c r="AK54" s="68"/>
      <c r="AL54" s="44"/>
      <c r="AM54" s="441"/>
      <c r="AN54" s="252" t="s">
        <v>496</v>
      </c>
      <c r="AO54" s="68"/>
      <c r="AP54" s="44"/>
      <c r="AQ54" s="441"/>
      <c r="AR54" s="252" t="s">
        <v>497</v>
      </c>
      <c r="AS54" s="68"/>
      <c r="AT54" s="68"/>
      <c r="AU54" s="44"/>
      <c r="AV54" s="441"/>
      <c r="AW54" s="448" t="s">
        <v>498</v>
      </c>
      <c r="AX54" s="3"/>
      <c r="AY54" s="232"/>
    </row>
    <row r="55" ht="30.0" customHeight="1">
      <c r="A55" s="190"/>
      <c r="B55" s="480">
        <f>B41+1</f>
        <v>40</v>
      </c>
      <c r="C55" s="66" t="s">
        <v>48</v>
      </c>
      <c r="D55" s="254" t="s">
        <v>27</v>
      </c>
      <c r="E55" s="450" t="s">
        <v>499</v>
      </c>
      <c r="F55" s="441"/>
      <c r="G55" s="451" t="s">
        <v>500</v>
      </c>
      <c r="H55" s="451" t="s">
        <v>501</v>
      </c>
      <c r="I55" s="441"/>
      <c r="J55" s="452" t="s">
        <v>502</v>
      </c>
      <c r="K55" s="453" t="s">
        <v>503</v>
      </c>
      <c r="L55" s="452" t="s">
        <v>17</v>
      </c>
      <c r="M55" s="453" t="s">
        <v>18</v>
      </c>
      <c r="N55" s="453" t="s">
        <v>19</v>
      </c>
      <c r="O55" s="453" t="s">
        <v>20</v>
      </c>
      <c r="P55" s="453" t="s">
        <v>504</v>
      </c>
      <c r="Q55" s="453" t="s">
        <v>505</v>
      </c>
      <c r="R55" s="453" t="s">
        <v>506</v>
      </c>
      <c r="S55" s="454" t="s">
        <v>507</v>
      </c>
      <c r="T55" s="454" t="s">
        <v>508</v>
      </c>
      <c r="U55" s="441"/>
      <c r="V55" s="453" t="s">
        <v>485</v>
      </c>
      <c r="W55" s="452" t="s">
        <v>30</v>
      </c>
      <c r="X55" s="2"/>
      <c r="Y55" s="3"/>
      <c r="Z55" s="453" t="s">
        <v>28</v>
      </c>
      <c r="AA55" s="453" t="s">
        <v>509</v>
      </c>
      <c r="AB55" s="453" t="s">
        <v>510</v>
      </c>
      <c r="AC55" s="453" t="s">
        <v>511</v>
      </c>
      <c r="AD55" s="441"/>
      <c r="AE55" s="453" t="s">
        <v>512</v>
      </c>
      <c r="AF55" s="453" t="s">
        <v>513</v>
      </c>
      <c r="AG55" s="453" t="s">
        <v>514</v>
      </c>
      <c r="AH55" s="453" t="s">
        <v>515</v>
      </c>
      <c r="AI55" s="441"/>
      <c r="AJ55" s="453" t="s">
        <v>516</v>
      </c>
      <c r="AK55" s="453" t="s">
        <v>517</v>
      </c>
      <c r="AL55" s="453" t="s">
        <v>518</v>
      </c>
      <c r="AM55" s="441"/>
      <c r="AN55" s="453" t="s">
        <v>519</v>
      </c>
      <c r="AO55" s="452" t="s">
        <v>520</v>
      </c>
      <c r="AP55" s="453" t="s">
        <v>521</v>
      </c>
      <c r="AQ55" s="441"/>
      <c r="AR55" s="451" t="s">
        <v>522</v>
      </c>
      <c r="AS55" s="451" t="s">
        <v>522</v>
      </c>
      <c r="AT55" s="451" t="s">
        <v>523</v>
      </c>
      <c r="AU55" s="451" t="s">
        <v>524</v>
      </c>
      <c r="AV55" s="441"/>
      <c r="AW55" s="453" t="s">
        <v>525</v>
      </c>
      <c r="AX55" s="453" t="s">
        <v>526</v>
      </c>
      <c r="AY55" s="190"/>
    </row>
    <row r="56" ht="30.0" customHeight="1">
      <c r="A56" s="190"/>
      <c r="B56" s="89"/>
      <c r="C56" s="34"/>
      <c r="D56" s="6"/>
      <c r="E56" s="455" t="s">
        <v>527</v>
      </c>
      <c r="F56" s="441"/>
      <c r="G56" s="34"/>
      <c r="H56" s="34"/>
      <c r="I56" s="441"/>
      <c r="J56" s="456" t="s">
        <v>528</v>
      </c>
      <c r="K56" s="34"/>
      <c r="L56" s="456" t="s">
        <v>529</v>
      </c>
      <c r="M56" s="457" t="s">
        <v>529</v>
      </c>
      <c r="N56" s="457" t="s">
        <v>529</v>
      </c>
      <c r="O56" s="34"/>
      <c r="P56" s="457" t="s">
        <v>530</v>
      </c>
      <c r="Q56" s="458" t="s">
        <v>531</v>
      </c>
      <c r="R56" s="458" t="s">
        <v>531</v>
      </c>
      <c r="S56" s="458" t="s">
        <v>531</v>
      </c>
      <c r="T56" s="458" t="s">
        <v>532</v>
      </c>
      <c r="U56" s="441"/>
      <c r="V56" s="34"/>
      <c r="W56" s="459" t="s">
        <v>533</v>
      </c>
      <c r="X56" s="459" t="s">
        <v>534</v>
      </c>
      <c r="Y56" s="459" t="s">
        <v>535</v>
      </c>
      <c r="Z56" s="457" t="s">
        <v>536</v>
      </c>
      <c r="AA56" s="458" t="s">
        <v>531</v>
      </c>
      <c r="AB56" s="458" t="s">
        <v>531</v>
      </c>
      <c r="AC56" s="458" t="s">
        <v>531</v>
      </c>
      <c r="AD56" s="441"/>
      <c r="AE56" s="458" t="s">
        <v>531</v>
      </c>
      <c r="AF56" s="458" t="s">
        <v>531</v>
      </c>
      <c r="AG56" s="458" t="s">
        <v>531</v>
      </c>
      <c r="AH56" s="458" t="s">
        <v>531</v>
      </c>
      <c r="AI56" s="441"/>
      <c r="AJ56" s="34"/>
      <c r="AK56" s="34"/>
      <c r="AL56" s="457" t="s">
        <v>537</v>
      </c>
      <c r="AM56" s="441"/>
      <c r="AN56" s="457" t="s">
        <v>538</v>
      </c>
      <c r="AO56" s="456" t="s">
        <v>539</v>
      </c>
      <c r="AP56" s="457" t="s">
        <v>531</v>
      </c>
      <c r="AQ56" s="441"/>
      <c r="AR56" s="460" t="s">
        <v>540</v>
      </c>
      <c r="AS56" s="460" t="s">
        <v>541</v>
      </c>
      <c r="AT56" s="34"/>
      <c r="AU56" s="34"/>
      <c r="AV56" s="441"/>
      <c r="AW56" s="457" t="s">
        <v>531</v>
      </c>
      <c r="AX56" s="34"/>
      <c r="AY56" s="190"/>
    </row>
    <row r="57" ht="45.0" customHeight="1">
      <c r="A57" s="190"/>
      <c r="B57" s="89"/>
      <c r="C57" s="481">
        <f>C49+1</f>
        <v>45989</v>
      </c>
      <c r="D57" s="464" t="str">
        <f t="shared" ref="D57:D63" si="21">D43</f>
        <v>FRI</v>
      </c>
      <c r="E57" s="463"/>
      <c r="F57" s="441"/>
      <c r="G57" s="464"/>
      <c r="H57" s="464"/>
      <c r="I57" s="441"/>
      <c r="J57" s="465"/>
      <c r="K57" s="466"/>
      <c r="L57" s="466"/>
      <c r="M57" s="466"/>
      <c r="N57" s="466"/>
      <c r="O57" s="466"/>
      <c r="P57" s="466"/>
      <c r="Q57" s="466"/>
      <c r="R57" s="466"/>
      <c r="S57" s="466"/>
      <c r="T57" s="467"/>
      <c r="U57" s="441"/>
      <c r="V57" s="466"/>
      <c r="W57" s="464"/>
      <c r="X57" s="464"/>
      <c r="Y57" s="464"/>
      <c r="Z57" s="466"/>
      <c r="AA57" s="466"/>
      <c r="AB57" s="466"/>
      <c r="AC57" s="466"/>
      <c r="AD57" s="441"/>
      <c r="AE57" s="466"/>
      <c r="AF57" s="466"/>
      <c r="AG57" s="466"/>
      <c r="AH57" s="466"/>
      <c r="AI57" s="441"/>
      <c r="AJ57" s="466"/>
      <c r="AK57" s="466"/>
      <c r="AL57" s="468"/>
      <c r="AM57" s="441"/>
      <c r="AN57" s="469"/>
      <c r="AO57" s="464"/>
      <c r="AP57" s="466"/>
      <c r="AQ57" s="441"/>
      <c r="AR57" s="464"/>
      <c r="AS57" s="464"/>
      <c r="AT57" s="464"/>
      <c r="AU57" s="464"/>
      <c r="AV57" s="441"/>
      <c r="AW57" s="466"/>
      <c r="AX57" s="470"/>
      <c r="AY57" s="190"/>
    </row>
    <row r="58" ht="45.0" customHeight="1">
      <c r="A58" s="190"/>
      <c r="B58" s="89"/>
      <c r="C58" s="482">
        <f t="shared" ref="C58:C63" si="22">C57+1</f>
        <v>45990</v>
      </c>
      <c r="D58" s="464" t="str">
        <f t="shared" si="21"/>
        <v>SAT</v>
      </c>
      <c r="E58" s="463"/>
      <c r="F58" s="441"/>
      <c r="G58" s="464"/>
      <c r="H58" s="464"/>
      <c r="I58" s="441"/>
      <c r="J58" s="465"/>
      <c r="K58" s="466"/>
      <c r="L58" s="466"/>
      <c r="M58" s="466"/>
      <c r="N58" s="466"/>
      <c r="O58" s="466"/>
      <c r="P58" s="466"/>
      <c r="Q58" s="466"/>
      <c r="R58" s="466"/>
      <c r="S58" s="466"/>
      <c r="T58" s="467"/>
      <c r="U58" s="441"/>
      <c r="V58" s="466"/>
      <c r="W58" s="464"/>
      <c r="X58" s="464"/>
      <c r="Y58" s="464"/>
      <c r="Z58" s="466"/>
      <c r="AA58" s="466"/>
      <c r="AB58" s="466"/>
      <c r="AC58" s="466"/>
      <c r="AD58" s="441"/>
      <c r="AE58" s="466"/>
      <c r="AF58" s="466"/>
      <c r="AG58" s="466"/>
      <c r="AH58" s="466"/>
      <c r="AI58" s="441"/>
      <c r="AJ58" s="466"/>
      <c r="AK58" s="466"/>
      <c r="AL58" s="468"/>
      <c r="AM58" s="441"/>
      <c r="AN58" s="464"/>
      <c r="AO58" s="464"/>
      <c r="AP58" s="466"/>
      <c r="AQ58" s="441"/>
      <c r="AR58" s="464"/>
      <c r="AS58" s="464"/>
      <c r="AT58" s="464"/>
      <c r="AU58" s="464"/>
      <c r="AV58" s="441"/>
      <c r="AW58" s="466"/>
      <c r="AX58" s="470"/>
      <c r="AY58" s="190"/>
    </row>
    <row r="59" ht="45.0" customHeight="1">
      <c r="A59" s="190"/>
      <c r="B59" s="89"/>
      <c r="C59" s="482">
        <f t="shared" si="22"/>
        <v>45991</v>
      </c>
      <c r="D59" s="464" t="str">
        <f t="shared" si="21"/>
        <v>SUN</v>
      </c>
      <c r="E59" s="463"/>
      <c r="F59" s="441"/>
      <c r="G59" s="464"/>
      <c r="H59" s="464"/>
      <c r="I59" s="441"/>
      <c r="J59" s="465"/>
      <c r="K59" s="466"/>
      <c r="L59" s="466"/>
      <c r="M59" s="466"/>
      <c r="N59" s="466"/>
      <c r="O59" s="466"/>
      <c r="P59" s="466"/>
      <c r="Q59" s="466"/>
      <c r="R59" s="466"/>
      <c r="S59" s="466"/>
      <c r="T59" s="467"/>
      <c r="U59" s="441"/>
      <c r="V59" s="466"/>
      <c r="W59" s="464"/>
      <c r="X59" s="464"/>
      <c r="Y59" s="464"/>
      <c r="Z59" s="466"/>
      <c r="AA59" s="466"/>
      <c r="AB59" s="466"/>
      <c r="AC59" s="466"/>
      <c r="AD59" s="441"/>
      <c r="AE59" s="466"/>
      <c r="AF59" s="466"/>
      <c r="AG59" s="466"/>
      <c r="AH59" s="466"/>
      <c r="AI59" s="441"/>
      <c r="AJ59" s="466"/>
      <c r="AK59" s="466"/>
      <c r="AL59" s="468"/>
      <c r="AM59" s="441"/>
      <c r="AN59" s="464"/>
      <c r="AO59" s="464"/>
      <c r="AP59" s="466"/>
      <c r="AQ59" s="441"/>
      <c r="AR59" s="464"/>
      <c r="AS59" s="464"/>
      <c r="AT59" s="464"/>
      <c r="AU59" s="464"/>
      <c r="AV59" s="441"/>
      <c r="AW59" s="466"/>
      <c r="AX59" s="470"/>
      <c r="AY59" s="190"/>
    </row>
    <row r="60" ht="45.0" customHeight="1">
      <c r="A60" s="190"/>
      <c r="B60" s="89"/>
      <c r="C60" s="482">
        <f t="shared" si="22"/>
        <v>45992</v>
      </c>
      <c r="D60" s="464" t="str">
        <f t="shared" si="21"/>
        <v>MON</v>
      </c>
      <c r="E60" s="463"/>
      <c r="F60" s="441"/>
      <c r="G60" s="464"/>
      <c r="H60" s="464"/>
      <c r="I60" s="441"/>
      <c r="J60" s="465"/>
      <c r="K60" s="466"/>
      <c r="L60" s="466"/>
      <c r="M60" s="466"/>
      <c r="N60" s="466"/>
      <c r="O60" s="466"/>
      <c r="P60" s="466"/>
      <c r="Q60" s="466"/>
      <c r="R60" s="466"/>
      <c r="S60" s="466"/>
      <c r="T60" s="467"/>
      <c r="U60" s="441"/>
      <c r="V60" s="466"/>
      <c r="W60" s="464"/>
      <c r="X60" s="464"/>
      <c r="Y60" s="464"/>
      <c r="Z60" s="466"/>
      <c r="AA60" s="466"/>
      <c r="AB60" s="466"/>
      <c r="AC60" s="466"/>
      <c r="AD60" s="441"/>
      <c r="AE60" s="466"/>
      <c r="AF60" s="466"/>
      <c r="AG60" s="466"/>
      <c r="AH60" s="466"/>
      <c r="AI60" s="441"/>
      <c r="AJ60" s="466"/>
      <c r="AK60" s="466"/>
      <c r="AL60" s="468"/>
      <c r="AM60" s="441"/>
      <c r="AN60" s="464"/>
      <c r="AO60" s="464"/>
      <c r="AP60" s="466"/>
      <c r="AQ60" s="441"/>
      <c r="AR60" s="464"/>
      <c r="AS60" s="464"/>
      <c r="AT60" s="464"/>
      <c r="AU60" s="464"/>
      <c r="AV60" s="441"/>
      <c r="AW60" s="466"/>
      <c r="AX60" s="472"/>
      <c r="AY60" s="190"/>
    </row>
    <row r="61" ht="45.0" customHeight="1">
      <c r="A61" s="190"/>
      <c r="B61" s="89"/>
      <c r="C61" s="482">
        <f t="shared" si="22"/>
        <v>45993</v>
      </c>
      <c r="D61" s="464" t="str">
        <f t="shared" si="21"/>
        <v>TUE</v>
      </c>
      <c r="E61" s="463"/>
      <c r="F61" s="441"/>
      <c r="G61" s="464"/>
      <c r="H61" s="464"/>
      <c r="I61" s="441"/>
      <c r="J61" s="465"/>
      <c r="K61" s="466"/>
      <c r="L61" s="466"/>
      <c r="M61" s="466"/>
      <c r="N61" s="466"/>
      <c r="O61" s="466"/>
      <c r="P61" s="466"/>
      <c r="Q61" s="466"/>
      <c r="R61" s="466"/>
      <c r="S61" s="466"/>
      <c r="T61" s="467"/>
      <c r="U61" s="441"/>
      <c r="V61" s="466"/>
      <c r="W61" s="464"/>
      <c r="X61" s="464"/>
      <c r="Y61" s="464"/>
      <c r="Z61" s="466"/>
      <c r="AA61" s="466"/>
      <c r="AB61" s="466"/>
      <c r="AC61" s="466"/>
      <c r="AD61" s="441"/>
      <c r="AE61" s="466"/>
      <c r="AF61" s="466"/>
      <c r="AG61" s="466"/>
      <c r="AH61" s="466"/>
      <c r="AI61" s="441"/>
      <c r="AJ61" s="466"/>
      <c r="AK61" s="466"/>
      <c r="AL61" s="468"/>
      <c r="AM61" s="441"/>
      <c r="AN61" s="464"/>
      <c r="AO61" s="464"/>
      <c r="AP61" s="466"/>
      <c r="AQ61" s="441"/>
      <c r="AR61" s="464"/>
      <c r="AS61" s="464"/>
      <c r="AT61" s="464"/>
      <c r="AU61" s="464"/>
      <c r="AV61" s="441"/>
      <c r="AW61" s="466"/>
      <c r="AX61" s="472"/>
      <c r="AY61" s="190"/>
    </row>
    <row r="62" ht="45.0" customHeight="1">
      <c r="A62" s="190"/>
      <c r="B62" s="89"/>
      <c r="C62" s="482">
        <f t="shared" si="22"/>
        <v>45994</v>
      </c>
      <c r="D62" s="464" t="str">
        <f t="shared" si="21"/>
        <v>WED</v>
      </c>
      <c r="E62" s="463"/>
      <c r="F62" s="441"/>
      <c r="G62" s="464"/>
      <c r="H62" s="464"/>
      <c r="I62" s="441"/>
      <c r="J62" s="465"/>
      <c r="K62" s="466"/>
      <c r="L62" s="466"/>
      <c r="M62" s="466"/>
      <c r="N62" s="466"/>
      <c r="O62" s="466"/>
      <c r="P62" s="466"/>
      <c r="Q62" s="466"/>
      <c r="R62" s="466"/>
      <c r="S62" s="466"/>
      <c r="T62" s="467"/>
      <c r="U62" s="441"/>
      <c r="V62" s="466"/>
      <c r="W62" s="464"/>
      <c r="X62" s="464"/>
      <c r="Y62" s="464"/>
      <c r="Z62" s="466"/>
      <c r="AA62" s="466"/>
      <c r="AB62" s="466"/>
      <c r="AC62" s="466"/>
      <c r="AD62" s="441"/>
      <c r="AE62" s="466"/>
      <c r="AF62" s="466"/>
      <c r="AG62" s="466"/>
      <c r="AH62" s="466"/>
      <c r="AI62" s="441"/>
      <c r="AJ62" s="466"/>
      <c r="AK62" s="466"/>
      <c r="AL62" s="468"/>
      <c r="AM62" s="441"/>
      <c r="AN62" s="464"/>
      <c r="AO62" s="464"/>
      <c r="AP62" s="466"/>
      <c r="AQ62" s="441"/>
      <c r="AR62" s="464"/>
      <c r="AS62" s="464"/>
      <c r="AT62" s="464"/>
      <c r="AU62" s="464"/>
      <c r="AV62" s="441"/>
      <c r="AW62" s="466"/>
      <c r="AX62" s="472"/>
      <c r="AY62" s="190"/>
    </row>
    <row r="63" ht="45.0" customHeight="1">
      <c r="A63" s="190"/>
      <c r="B63" s="89"/>
      <c r="C63" s="482">
        <f t="shared" si="22"/>
        <v>45995</v>
      </c>
      <c r="D63" s="464" t="str">
        <f t="shared" si="21"/>
        <v>THU</v>
      </c>
      <c r="E63" s="463"/>
      <c r="F63" s="441"/>
      <c r="G63" s="464"/>
      <c r="H63" s="464"/>
      <c r="I63" s="441"/>
      <c r="J63" s="465"/>
      <c r="K63" s="466"/>
      <c r="L63" s="466"/>
      <c r="M63" s="466"/>
      <c r="N63" s="466"/>
      <c r="O63" s="466"/>
      <c r="P63" s="466"/>
      <c r="Q63" s="466"/>
      <c r="R63" s="466"/>
      <c r="S63" s="466"/>
      <c r="T63" s="467"/>
      <c r="U63" s="441"/>
      <c r="V63" s="466"/>
      <c r="W63" s="464"/>
      <c r="X63" s="464"/>
      <c r="Y63" s="464"/>
      <c r="Z63" s="466"/>
      <c r="AA63" s="466"/>
      <c r="AB63" s="466"/>
      <c r="AC63" s="466"/>
      <c r="AD63" s="441"/>
      <c r="AE63" s="466"/>
      <c r="AF63" s="466"/>
      <c r="AG63" s="466"/>
      <c r="AH63" s="466"/>
      <c r="AI63" s="441"/>
      <c r="AJ63" s="466"/>
      <c r="AK63" s="466"/>
      <c r="AL63" s="468"/>
      <c r="AM63" s="441"/>
      <c r="AN63" s="464"/>
      <c r="AO63" s="464"/>
      <c r="AP63" s="466"/>
      <c r="AQ63" s="441"/>
      <c r="AR63" s="464"/>
      <c r="AS63" s="464"/>
      <c r="AT63" s="464"/>
      <c r="AU63" s="464"/>
      <c r="AV63" s="441"/>
      <c r="AW63" s="466"/>
      <c r="AX63" s="470"/>
      <c r="AY63" s="190"/>
    </row>
    <row r="64" ht="45.0" customHeight="1">
      <c r="A64" s="190"/>
      <c r="B64" s="34"/>
      <c r="C64" s="473" t="s">
        <v>542</v>
      </c>
      <c r="D64" s="44"/>
      <c r="E64" s="474" t="str">
        <f>iferror(AVERAGE(E57:E63))</f>
        <v/>
      </c>
      <c r="F64" s="441"/>
      <c r="G64" s="475"/>
      <c r="H64" s="475"/>
      <c r="I64" s="441"/>
      <c r="J64" s="475" t="str">
        <f>iferror(AVERAGE(J57:J63))</f>
        <v/>
      </c>
      <c r="K64" s="476"/>
      <c r="L64" s="476" t="str">
        <f t="shared" ref="L64:N64" si="23">iferror(AVERAGE(L57:L63))</f>
        <v/>
      </c>
      <c r="M64" s="476" t="str">
        <f t="shared" si="23"/>
        <v/>
      </c>
      <c r="N64" s="476" t="str">
        <f t="shared" si="23"/>
        <v/>
      </c>
      <c r="O64" s="476">
        <f>iferror(SUM(O57:O63))</f>
        <v>0</v>
      </c>
      <c r="P64" s="476" t="str">
        <f t="shared" ref="P64:S64" si="24">iferror(AVERAGE(P57:P63))</f>
        <v/>
      </c>
      <c r="Q64" s="476" t="str">
        <f t="shared" si="24"/>
        <v/>
      </c>
      <c r="R64" s="476" t="str">
        <f t="shared" si="24"/>
        <v/>
      </c>
      <c r="S64" s="476" t="str">
        <f t="shared" si="24"/>
        <v/>
      </c>
      <c r="T64" s="477"/>
      <c r="U64" s="441"/>
      <c r="V64" s="476" t="str">
        <f>iferror(AVERAGE(V57:V63))</f>
        <v/>
      </c>
      <c r="W64" s="476"/>
      <c r="X64" s="476">
        <f>SUM(X57:X63)</f>
        <v>0</v>
      </c>
      <c r="Y64" s="476" t="str">
        <f>IFERROR(AVERAGE(Y57:Y63))</f>
        <v/>
      </c>
      <c r="Z64" s="476"/>
      <c r="AA64" s="476" t="str">
        <f t="shared" ref="AA64:AC64" si="25">iferror(AVERAGE(AA57:AA63))</f>
        <v/>
      </c>
      <c r="AB64" s="476" t="str">
        <f t="shared" si="25"/>
        <v/>
      </c>
      <c r="AC64" s="476" t="str">
        <f t="shared" si="25"/>
        <v/>
      </c>
      <c r="AD64" s="441"/>
      <c r="AE64" s="476" t="str">
        <f t="shared" ref="AE64:AF64" si="26">iferror(AVERAGE(AE57:AE63))</f>
        <v/>
      </c>
      <c r="AF64" s="476" t="str">
        <f t="shared" si="26"/>
        <v/>
      </c>
      <c r="AG64" s="476"/>
      <c r="AH64" s="476" t="str">
        <f>iferror(AVERAGE(AH57:AH63))</f>
        <v/>
      </c>
      <c r="AI64" s="441"/>
      <c r="AJ64" s="476" t="str">
        <f>iferror(average(AJ57:AJ63))</f>
        <v/>
      </c>
      <c r="AK64" s="476"/>
      <c r="AL64" s="476"/>
      <c r="AM64" s="441"/>
      <c r="AN64" s="464"/>
      <c r="AO64" s="464" t="str">
        <f>iferror(average(AO57:AO63))</f>
        <v/>
      </c>
      <c r="AP64" s="476" t="str">
        <f>iferror(AVERAGE(AP57:AP63))</f>
        <v/>
      </c>
      <c r="AQ64" s="441"/>
      <c r="AR64" s="464" t="str">
        <f t="shared" ref="AR64:AU64" si="27">iferror(average(AR57:AR63))</f>
        <v/>
      </c>
      <c r="AS64" s="464" t="str">
        <f t="shared" si="27"/>
        <v/>
      </c>
      <c r="AT64" s="464" t="str">
        <f t="shared" si="27"/>
        <v/>
      </c>
      <c r="AU64" s="464" t="str">
        <f t="shared" si="27"/>
        <v/>
      </c>
      <c r="AV64" s="441"/>
      <c r="AW64" s="476" t="str">
        <f>iferror(AVERAGE(AW57:AW63))</f>
        <v/>
      </c>
      <c r="AX64" s="472"/>
      <c r="AY64" s="190"/>
    </row>
    <row r="65" ht="15.0" customHeight="1">
      <c r="A65" s="441"/>
      <c r="B65" s="441"/>
      <c r="C65" s="441"/>
      <c r="D65" s="441"/>
      <c r="E65" s="441"/>
      <c r="F65" s="441"/>
      <c r="G65" s="441"/>
      <c r="H65" s="441"/>
      <c r="I65" s="441"/>
      <c r="J65" s="441"/>
      <c r="K65" s="441"/>
      <c r="L65" s="441"/>
      <c r="M65" s="441"/>
      <c r="N65" s="441"/>
      <c r="O65" s="441"/>
      <c r="P65" s="441"/>
      <c r="Q65" s="441"/>
      <c r="R65" s="441"/>
      <c r="S65" s="441"/>
      <c r="T65" s="441"/>
      <c r="U65" s="441"/>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1"/>
      <c r="AU65" s="441"/>
      <c r="AV65" s="441"/>
      <c r="AW65" s="441"/>
      <c r="AX65" s="441"/>
      <c r="AY65" s="441"/>
    </row>
    <row r="66" ht="22.5" customHeight="1">
      <c r="A66" s="232"/>
      <c r="B66" s="252" t="s">
        <v>488</v>
      </c>
      <c r="C66" s="68"/>
      <c r="D66" s="478">
        <f>D52+7</f>
        <v>46003</v>
      </c>
      <c r="E66" s="68"/>
      <c r="F66" s="373"/>
      <c r="G66" s="373"/>
      <c r="H66" s="373"/>
      <c r="I66" s="373"/>
      <c r="J66" s="373"/>
      <c r="K66" s="373"/>
      <c r="L66" s="373"/>
      <c r="M66" s="373"/>
      <c r="N66" s="373"/>
      <c r="O66" s="373"/>
      <c r="P66" s="373"/>
      <c r="Q66" s="373"/>
      <c r="R66" s="68"/>
      <c r="S66" s="68"/>
      <c r="T66" s="68"/>
      <c r="U66" s="68"/>
      <c r="V66" s="373"/>
      <c r="W66" s="68"/>
      <c r="X66" s="68"/>
      <c r="Y66" s="373"/>
      <c r="Z66" s="373"/>
      <c r="AA66" s="373"/>
      <c r="AB66" s="373"/>
      <c r="AC66" s="373"/>
      <c r="AD66" s="373"/>
      <c r="AE66" s="373"/>
      <c r="AF66" s="373"/>
      <c r="AG66" s="373"/>
      <c r="AH66" s="373"/>
      <c r="AI66" s="373"/>
      <c r="AJ66" s="373"/>
      <c r="AK66" s="373"/>
      <c r="AL66" s="373"/>
      <c r="AM66" s="373"/>
      <c r="AN66" s="373"/>
      <c r="AO66" s="373"/>
      <c r="AP66" s="373"/>
      <c r="AQ66" s="373"/>
      <c r="AR66" s="373"/>
      <c r="AS66" s="373"/>
      <c r="AT66" s="373"/>
      <c r="AU66" s="373"/>
      <c r="AV66" s="373"/>
      <c r="AW66" s="373"/>
      <c r="AX66" s="479"/>
      <c r="AY66" s="232"/>
    </row>
    <row r="67" ht="15.0" customHeight="1">
      <c r="A67" s="441"/>
      <c r="B67" s="441"/>
      <c r="C67" s="441"/>
      <c r="D67" s="441"/>
      <c r="E67" s="441"/>
      <c r="F67" s="441"/>
      <c r="G67" s="441"/>
      <c r="H67" s="441"/>
      <c r="I67" s="441"/>
      <c r="J67" s="441"/>
      <c r="K67" s="441"/>
      <c r="L67" s="441"/>
      <c r="M67" s="441"/>
      <c r="N67" s="441"/>
      <c r="O67" s="441"/>
      <c r="P67" s="441"/>
      <c r="Q67" s="441"/>
      <c r="R67" s="441"/>
      <c r="S67" s="439"/>
      <c r="T67" s="439"/>
      <c r="U67" s="441"/>
      <c r="V67" s="441"/>
      <c r="W67" s="441"/>
      <c r="X67" s="441"/>
      <c r="Y67" s="441"/>
      <c r="Z67" s="429"/>
      <c r="AA67" s="429"/>
      <c r="AB67" s="429"/>
      <c r="AC67" s="429"/>
      <c r="AD67" s="441"/>
      <c r="AE67" s="429"/>
      <c r="AF67" s="429"/>
      <c r="AG67" s="429"/>
      <c r="AH67" s="429"/>
      <c r="AI67" s="441"/>
      <c r="AJ67" s="429"/>
      <c r="AK67" s="429"/>
      <c r="AL67" s="429"/>
      <c r="AM67" s="441"/>
      <c r="AN67" s="429"/>
      <c r="AO67" s="429"/>
      <c r="AP67" s="429"/>
      <c r="AQ67" s="441"/>
      <c r="AR67" s="429"/>
      <c r="AS67" s="429"/>
      <c r="AT67" s="429"/>
      <c r="AU67" s="429"/>
      <c r="AV67" s="441"/>
      <c r="AW67" s="429"/>
      <c r="AX67" s="429"/>
      <c r="AY67" s="441"/>
    </row>
    <row r="68" ht="27.0" customHeight="1">
      <c r="A68" s="232"/>
      <c r="B68" s="447" t="s">
        <v>489</v>
      </c>
      <c r="C68" s="252" t="s">
        <v>490</v>
      </c>
      <c r="D68" s="44"/>
      <c r="E68" s="447" t="s">
        <v>491</v>
      </c>
      <c r="F68" s="441"/>
      <c r="G68" s="252" t="s">
        <v>492</v>
      </c>
      <c r="H68" s="44"/>
      <c r="I68" s="441"/>
      <c r="J68" s="252" t="s">
        <v>29</v>
      </c>
      <c r="K68" s="68"/>
      <c r="L68" s="68"/>
      <c r="M68" s="68"/>
      <c r="N68" s="68"/>
      <c r="O68" s="68"/>
      <c r="P68" s="68"/>
      <c r="Q68" s="68"/>
      <c r="R68" s="68"/>
      <c r="S68" s="68"/>
      <c r="T68" s="44"/>
      <c r="U68" s="441"/>
      <c r="V68" s="252" t="s">
        <v>493</v>
      </c>
      <c r="W68" s="68"/>
      <c r="X68" s="68"/>
      <c r="Y68" s="68"/>
      <c r="Z68" s="68"/>
      <c r="AA68" s="68"/>
      <c r="AB68" s="68"/>
      <c r="AC68" s="44"/>
      <c r="AD68" s="441"/>
      <c r="AE68" s="252" t="s">
        <v>494</v>
      </c>
      <c r="AF68" s="68"/>
      <c r="AG68" s="68"/>
      <c r="AH68" s="44"/>
      <c r="AI68" s="441"/>
      <c r="AJ68" s="252" t="s">
        <v>495</v>
      </c>
      <c r="AK68" s="68"/>
      <c r="AL68" s="44"/>
      <c r="AM68" s="441"/>
      <c r="AN68" s="252" t="s">
        <v>496</v>
      </c>
      <c r="AO68" s="68"/>
      <c r="AP68" s="44"/>
      <c r="AQ68" s="441"/>
      <c r="AR68" s="252" t="s">
        <v>497</v>
      </c>
      <c r="AS68" s="68"/>
      <c r="AT68" s="68"/>
      <c r="AU68" s="44"/>
      <c r="AV68" s="441"/>
      <c r="AW68" s="448" t="s">
        <v>498</v>
      </c>
      <c r="AX68" s="3"/>
      <c r="AY68" s="232"/>
    </row>
    <row r="69" ht="30.0" customHeight="1">
      <c r="A69" s="190"/>
      <c r="B69" s="480">
        <f>B55+1</f>
        <v>41</v>
      </c>
      <c r="C69" s="66" t="s">
        <v>48</v>
      </c>
      <c r="D69" s="254" t="s">
        <v>27</v>
      </c>
      <c r="E69" s="450" t="s">
        <v>499</v>
      </c>
      <c r="F69" s="441"/>
      <c r="G69" s="451" t="s">
        <v>500</v>
      </c>
      <c r="H69" s="451" t="s">
        <v>501</v>
      </c>
      <c r="I69" s="441"/>
      <c r="J69" s="452" t="s">
        <v>502</v>
      </c>
      <c r="K69" s="453" t="s">
        <v>503</v>
      </c>
      <c r="L69" s="452" t="s">
        <v>17</v>
      </c>
      <c r="M69" s="453" t="s">
        <v>18</v>
      </c>
      <c r="N69" s="453" t="s">
        <v>19</v>
      </c>
      <c r="O69" s="453" t="s">
        <v>20</v>
      </c>
      <c r="P69" s="453" t="s">
        <v>504</v>
      </c>
      <c r="Q69" s="453" t="s">
        <v>505</v>
      </c>
      <c r="R69" s="453" t="s">
        <v>506</v>
      </c>
      <c r="S69" s="454" t="s">
        <v>507</v>
      </c>
      <c r="T69" s="454" t="s">
        <v>508</v>
      </c>
      <c r="U69" s="441"/>
      <c r="V69" s="453" t="s">
        <v>485</v>
      </c>
      <c r="W69" s="452" t="s">
        <v>30</v>
      </c>
      <c r="X69" s="2"/>
      <c r="Y69" s="3"/>
      <c r="Z69" s="453" t="s">
        <v>28</v>
      </c>
      <c r="AA69" s="453" t="s">
        <v>509</v>
      </c>
      <c r="AB69" s="453" t="s">
        <v>510</v>
      </c>
      <c r="AC69" s="453" t="s">
        <v>511</v>
      </c>
      <c r="AD69" s="441"/>
      <c r="AE69" s="453" t="s">
        <v>512</v>
      </c>
      <c r="AF69" s="453" t="s">
        <v>513</v>
      </c>
      <c r="AG69" s="453" t="s">
        <v>514</v>
      </c>
      <c r="AH69" s="453" t="s">
        <v>515</v>
      </c>
      <c r="AI69" s="441"/>
      <c r="AJ69" s="453" t="s">
        <v>516</v>
      </c>
      <c r="AK69" s="453" t="s">
        <v>517</v>
      </c>
      <c r="AL69" s="453" t="s">
        <v>518</v>
      </c>
      <c r="AM69" s="441"/>
      <c r="AN69" s="453" t="s">
        <v>519</v>
      </c>
      <c r="AO69" s="452" t="s">
        <v>520</v>
      </c>
      <c r="AP69" s="453" t="s">
        <v>521</v>
      </c>
      <c r="AQ69" s="441"/>
      <c r="AR69" s="451" t="s">
        <v>522</v>
      </c>
      <c r="AS69" s="451" t="s">
        <v>522</v>
      </c>
      <c r="AT69" s="451" t="s">
        <v>523</v>
      </c>
      <c r="AU69" s="451" t="s">
        <v>524</v>
      </c>
      <c r="AV69" s="441"/>
      <c r="AW69" s="453" t="s">
        <v>525</v>
      </c>
      <c r="AX69" s="453" t="s">
        <v>526</v>
      </c>
      <c r="AY69" s="190"/>
    </row>
    <row r="70" ht="30.0" customHeight="1">
      <c r="A70" s="190"/>
      <c r="B70" s="89"/>
      <c r="C70" s="34"/>
      <c r="D70" s="6"/>
      <c r="E70" s="455" t="s">
        <v>527</v>
      </c>
      <c r="F70" s="441"/>
      <c r="G70" s="34"/>
      <c r="H70" s="34"/>
      <c r="I70" s="441"/>
      <c r="J70" s="456" t="s">
        <v>528</v>
      </c>
      <c r="K70" s="34"/>
      <c r="L70" s="456" t="s">
        <v>529</v>
      </c>
      <c r="M70" s="457" t="s">
        <v>529</v>
      </c>
      <c r="N70" s="457" t="s">
        <v>529</v>
      </c>
      <c r="O70" s="34"/>
      <c r="P70" s="457" t="s">
        <v>530</v>
      </c>
      <c r="Q70" s="458" t="s">
        <v>531</v>
      </c>
      <c r="R70" s="458" t="s">
        <v>531</v>
      </c>
      <c r="S70" s="458" t="s">
        <v>531</v>
      </c>
      <c r="T70" s="458" t="s">
        <v>532</v>
      </c>
      <c r="U70" s="441"/>
      <c r="V70" s="34"/>
      <c r="W70" s="459" t="s">
        <v>533</v>
      </c>
      <c r="X70" s="459" t="s">
        <v>534</v>
      </c>
      <c r="Y70" s="459" t="s">
        <v>535</v>
      </c>
      <c r="Z70" s="457" t="s">
        <v>536</v>
      </c>
      <c r="AA70" s="458" t="s">
        <v>531</v>
      </c>
      <c r="AB70" s="458" t="s">
        <v>531</v>
      </c>
      <c r="AC70" s="458" t="s">
        <v>531</v>
      </c>
      <c r="AD70" s="441"/>
      <c r="AE70" s="458" t="s">
        <v>531</v>
      </c>
      <c r="AF70" s="458" t="s">
        <v>531</v>
      </c>
      <c r="AG70" s="458" t="s">
        <v>531</v>
      </c>
      <c r="AH70" s="458" t="s">
        <v>531</v>
      </c>
      <c r="AI70" s="441"/>
      <c r="AJ70" s="34"/>
      <c r="AK70" s="34"/>
      <c r="AL70" s="457" t="s">
        <v>537</v>
      </c>
      <c r="AM70" s="441"/>
      <c r="AN70" s="457" t="s">
        <v>538</v>
      </c>
      <c r="AO70" s="456" t="s">
        <v>539</v>
      </c>
      <c r="AP70" s="457" t="s">
        <v>531</v>
      </c>
      <c r="AQ70" s="441"/>
      <c r="AR70" s="460" t="s">
        <v>540</v>
      </c>
      <c r="AS70" s="460" t="s">
        <v>541</v>
      </c>
      <c r="AT70" s="34"/>
      <c r="AU70" s="34"/>
      <c r="AV70" s="441"/>
      <c r="AW70" s="457" t="s">
        <v>531</v>
      </c>
      <c r="AX70" s="34"/>
      <c r="AY70" s="190"/>
    </row>
    <row r="71" ht="45.0" customHeight="1">
      <c r="A71" s="190"/>
      <c r="B71" s="89"/>
      <c r="C71" s="481">
        <f>C63+1</f>
        <v>45996</v>
      </c>
      <c r="D71" s="464" t="str">
        <f t="shared" ref="D71:D77" si="28">D57</f>
        <v>FRI</v>
      </c>
      <c r="E71" s="463"/>
      <c r="F71" s="441"/>
      <c r="G71" s="464"/>
      <c r="H71" s="464"/>
      <c r="I71" s="441"/>
      <c r="J71" s="465"/>
      <c r="K71" s="466"/>
      <c r="L71" s="466"/>
      <c r="M71" s="466"/>
      <c r="N71" s="466"/>
      <c r="O71" s="466"/>
      <c r="P71" s="466"/>
      <c r="Q71" s="466"/>
      <c r="R71" s="466"/>
      <c r="S71" s="466"/>
      <c r="T71" s="467"/>
      <c r="U71" s="441"/>
      <c r="V71" s="466"/>
      <c r="W71" s="464"/>
      <c r="X71" s="464"/>
      <c r="Y71" s="464"/>
      <c r="Z71" s="466"/>
      <c r="AA71" s="466"/>
      <c r="AB71" s="466"/>
      <c r="AC71" s="466"/>
      <c r="AD71" s="441"/>
      <c r="AE71" s="466"/>
      <c r="AF71" s="466"/>
      <c r="AG71" s="466"/>
      <c r="AH71" s="466"/>
      <c r="AI71" s="441"/>
      <c r="AJ71" s="466"/>
      <c r="AK71" s="466"/>
      <c r="AL71" s="468"/>
      <c r="AM71" s="441"/>
      <c r="AN71" s="469"/>
      <c r="AO71" s="464"/>
      <c r="AP71" s="466"/>
      <c r="AQ71" s="441"/>
      <c r="AR71" s="464"/>
      <c r="AS71" s="464"/>
      <c r="AT71" s="464"/>
      <c r="AU71" s="464"/>
      <c r="AV71" s="441"/>
      <c r="AW71" s="466"/>
      <c r="AX71" s="470"/>
      <c r="AY71" s="190"/>
    </row>
    <row r="72" ht="45.0" customHeight="1">
      <c r="A72" s="190"/>
      <c r="B72" s="89"/>
      <c r="C72" s="482">
        <f t="shared" ref="C72:C77" si="29">C71+1</f>
        <v>45997</v>
      </c>
      <c r="D72" s="464" t="str">
        <f t="shared" si="28"/>
        <v>SAT</v>
      </c>
      <c r="E72" s="463"/>
      <c r="F72" s="441"/>
      <c r="G72" s="464"/>
      <c r="H72" s="464"/>
      <c r="I72" s="441"/>
      <c r="J72" s="465"/>
      <c r="K72" s="466"/>
      <c r="L72" s="466"/>
      <c r="M72" s="466"/>
      <c r="N72" s="466"/>
      <c r="O72" s="466"/>
      <c r="P72" s="466"/>
      <c r="Q72" s="466"/>
      <c r="R72" s="466"/>
      <c r="S72" s="466"/>
      <c r="T72" s="467"/>
      <c r="U72" s="441"/>
      <c r="V72" s="466"/>
      <c r="W72" s="464"/>
      <c r="X72" s="464"/>
      <c r="Y72" s="464"/>
      <c r="Z72" s="466"/>
      <c r="AA72" s="466"/>
      <c r="AB72" s="466"/>
      <c r="AC72" s="466"/>
      <c r="AD72" s="441"/>
      <c r="AE72" s="466"/>
      <c r="AF72" s="466"/>
      <c r="AG72" s="466"/>
      <c r="AH72" s="466"/>
      <c r="AI72" s="441"/>
      <c r="AJ72" s="466"/>
      <c r="AK72" s="466"/>
      <c r="AL72" s="468"/>
      <c r="AM72" s="441"/>
      <c r="AN72" s="464"/>
      <c r="AO72" s="464"/>
      <c r="AP72" s="466"/>
      <c r="AQ72" s="441"/>
      <c r="AR72" s="464"/>
      <c r="AS72" s="464"/>
      <c r="AT72" s="464"/>
      <c r="AU72" s="464"/>
      <c r="AV72" s="441"/>
      <c r="AW72" s="466"/>
      <c r="AX72" s="470"/>
      <c r="AY72" s="190"/>
    </row>
    <row r="73" ht="45.0" customHeight="1">
      <c r="A73" s="190"/>
      <c r="B73" s="89"/>
      <c r="C73" s="482">
        <f t="shared" si="29"/>
        <v>45998</v>
      </c>
      <c r="D73" s="464" t="str">
        <f t="shared" si="28"/>
        <v>SUN</v>
      </c>
      <c r="E73" s="463"/>
      <c r="F73" s="441"/>
      <c r="G73" s="464"/>
      <c r="H73" s="464"/>
      <c r="I73" s="441"/>
      <c r="J73" s="465"/>
      <c r="K73" s="466"/>
      <c r="L73" s="466"/>
      <c r="M73" s="466"/>
      <c r="N73" s="466"/>
      <c r="O73" s="466"/>
      <c r="P73" s="466"/>
      <c r="Q73" s="466"/>
      <c r="R73" s="466"/>
      <c r="S73" s="466"/>
      <c r="T73" s="467"/>
      <c r="U73" s="441"/>
      <c r="V73" s="466"/>
      <c r="W73" s="464"/>
      <c r="X73" s="464"/>
      <c r="Y73" s="464"/>
      <c r="Z73" s="466"/>
      <c r="AA73" s="466"/>
      <c r="AB73" s="466"/>
      <c r="AC73" s="466"/>
      <c r="AD73" s="441"/>
      <c r="AE73" s="466"/>
      <c r="AF73" s="466"/>
      <c r="AG73" s="466"/>
      <c r="AH73" s="466"/>
      <c r="AI73" s="441"/>
      <c r="AJ73" s="466"/>
      <c r="AK73" s="466"/>
      <c r="AL73" s="468"/>
      <c r="AM73" s="441"/>
      <c r="AN73" s="464"/>
      <c r="AO73" s="464"/>
      <c r="AP73" s="466"/>
      <c r="AQ73" s="441"/>
      <c r="AR73" s="464"/>
      <c r="AS73" s="464"/>
      <c r="AT73" s="464"/>
      <c r="AU73" s="464"/>
      <c r="AV73" s="441"/>
      <c r="AW73" s="466"/>
      <c r="AX73" s="470"/>
      <c r="AY73" s="190"/>
    </row>
    <row r="74" ht="45.0" customHeight="1">
      <c r="A74" s="190"/>
      <c r="B74" s="89"/>
      <c r="C74" s="482">
        <f t="shared" si="29"/>
        <v>45999</v>
      </c>
      <c r="D74" s="464" t="str">
        <f t="shared" si="28"/>
        <v>MON</v>
      </c>
      <c r="E74" s="463"/>
      <c r="F74" s="441"/>
      <c r="G74" s="464"/>
      <c r="H74" s="464"/>
      <c r="I74" s="441"/>
      <c r="J74" s="465"/>
      <c r="K74" s="466"/>
      <c r="L74" s="466"/>
      <c r="M74" s="466"/>
      <c r="N74" s="466"/>
      <c r="O74" s="466"/>
      <c r="P74" s="466"/>
      <c r="Q74" s="466"/>
      <c r="R74" s="466"/>
      <c r="S74" s="466"/>
      <c r="T74" s="467"/>
      <c r="U74" s="441"/>
      <c r="V74" s="466"/>
      <c r="W74" s="464"/>
      <c r="X74" s="464"/>
      <c r="Y74" s="464"/>
      <c r="Z74" s="466"/>
      <c r="AA74" s="466"/>
      <c r="AB74" s="466"/>
      <c r="AC74" s="466"/>
      <c r="AD74" s="441"/>
      <c r="AE74" s="466"/>
      <c r="AF74" s="466"/>
      <c r="AG74" s="466"/>
      <c r="AH74" s="466"/>
      <c r="AI74" s="441"/>
      <c r="AJ74" s="466"/>
      <c r="AK74" s="466"/>
      <c r="AL74" s="468"/>
      <c r="AM74" s="441"/>
      <c r="AN74" s="464"/>
      <c r="AO74" s="464"/>
      <c r="AP74" s="466"/>
      <c r="AQ74" s="441"/>
      <c r="AR74" s="464"/>
      <c r="AS74" s="464"/>
      <c r="AT74" s="464"/>
      <c r="AU74" s="464"/>
      <c r="AV74" s="441"/>
      <c r="AW74" s="466"/>
      <c r="AX74" s="472"/>
      <c r="AY74" s="190"/>
    </row>
    <row r="75" ht="45.0" customHeight="1">
      <c r="A75" s="190"/>
      <c r="B75" s="89"/>
      <c r="C75" s="482">
        <f t="shared" si="29"/>
        <v>46000</v>
      </c>
      <c r="D75" s="464" t="str">
        <f t="shared" si="28"/>
        <v>TUE</v>
      </c>
      <c r="E75" s="463"/>
      <c r="F75" s="441"/>
      <c r="G75" s="464"/>
      <c r="H75" s="464"/>
      <c r="I75" s="441"/>
      <c r="J75" s="465"/>
      <c r="K75" s="466"/>
      <c r="L75" s="466"/>
      <c r="M75" s="466"/>
      <c r="N75" s="466"/>
      <c r="O75" s="466"/>
      <c r="P75" s="466"/>
      <c r="Q75" s="466"/>
      <c r="R75" s="466"/>
      <c r="S75" s="466"/>
      <c r="T75" s="467"/>
      <c r="U75" s="441"/>
      <c r="V75" s="466"/>
      <c r="W75" s="464"/>
      <c r="X75" s="464"/>
      <c r="Y75" s="464"/>
      <c r="Z75" s="466"/>
      <c r="AA75" s="466"/>
      <c r="AB75" s="466"/>
      <c r="AC75" s="466"/>
      <c r="AD75" s="441"/>
      <c r="AE75" s="466"/>
      <c r="AF75" s="466"/>
      <c r="AG75" s="466"/>
      <c r="AH75" s="466"/>
      <c r="AI75" s="441"/>
      <c r="AJ75" s="466"/>
      <c r="AK75" s="466"/>
      <c r="AL75" s="468"/>
      <c r="AM75" s="441"/>
      <c r="AN75" s="464"/>
      <c r="AO75" s="464"/>
      <c r="AP75" s="466"/>
      <c r="AQ75" s="441"/>
      <c r="AR75" s="464"/>
      <c r="AS75" s="464"/>
      <c r="AT75" s="464"/>
      <c r="AU75" s="464"/>
      <c r="AV75" s="441"/>
      <c r="AW75" s="466"/>
      <c r="AX75" s="472"/>
      <c r="AY75" s="190"/>
    </row>
    <row r="76" ht="45.0" customHeight="1">
      <c r="A76" s="190"/>
      <c r="B76" s="89"/>
      <c r="C76" s="482">
        <f t="shared" si="29"/>
        <v>46001</v>
      </c>
      <c r="D76" s="464" t="str">
        <f t="shared" si="28"/>
        <v>WED</v>
      </c>
      <c r="E76" s="463"/>
      <c r="F76" s="441"/>
      <c r="G76" s="464"/>
      <c r="H76" s="464"/>
      <c r="I76" s="441"/>
      <c r="J76" s="465"/>
      <c r="K76" s="466"/>
      <c r="L76" s="466"/>
      <c r="M76" s="466"/>
      <c r="N76" s="466"/>
      <c r="O76" s="466"/>
      <c r="P76" s="466"/>
      <c r="Q76" s="466"/>
      <c r="R76" s="466"/>
      <c r="S76" s="466"/>
      <c r="T76" s="467"/>
      <c r="U76" s="441"/>
      <c r="V76" s="466"/>
      <c r="W76" s="464"/>
      <c r="X76" s="464"/>
      <c r="Y76" s="464"/>
      <c r="Z76" s="466"/>
      <c r="AA76" s="466"/>
      <c r="AB76" s="466"/>
      <c r="AC76" s="466"/>
      <c r="AD76" s="441"/>
      <c r="AE76" s="466"/>
      <c r="AF76" s="466"/>
      <c r="AG76" s="466"/>
      <c r="AH76" s="466"/>
      <c r="AI76" s="441"/>
      <c r="AJ76" s="466"/>
      <c r="AK76" s="466"/>
      <c r="AL76" s="468"/>
      <c r="AM76" s="441"/>
      <c r="AN76" s="464"/>
      <c r="AO76" s="464"/>
      <c r="AP76" s="466"/>
      <c r="AQ76" s="441"/>
      <c r="AR76" s="464"/>
      <c r="AS76" s="464"/>
      <c r="AT76" s="464"/>
      <c r="AU76" s="464"/>
      <c r="AV76" s="441"/>
      <c r="AW76" s="466"/>
      <c r="AX76" s="472"/>
      <c r="AY76" s="190"/>
    </row>
    <row r="77" ht="45.0" customHeight="1">
      <c r="A77" s="190"/>
      <c r="B77" s="89"/>
      <c r="C77" s="482">
        <f t="shared" si="29"/>
        <v>46002</v>
      </c>
      <c r="D77" s="464" t="str">
        <f t="shared" si="28"/>
        <v>THU</v>
      </c>
      <c r="E77" s="463"/>
      <c r="F77" s="441"/>
      <c r="G77" s="464"/>
      <c r="H77" s="464"/>
      <c r="I77" s="441"/>
      <c r="J77" s="465"/>
      <c r="K77" s="466"/>
      <c r="L77" s="466"/>
      <c r="M77" s="466"/>
      <c r="N77" s="466"/>
      <c r="O77" s="466"/>
      <c r="P77" s="466"/>
      <c r="Q77" s="466"/>
      <c r="R77" s="466"/>
      <c r="S77" s="466"/>
      <c r="T77" s="467"/>
      <c r="U77" s="441"/>
      <c r="V77" s="466"/>
      <c r="W77" s="464"/>
      <c r="X77" s="464"/>
      <c r="Y77" s="464"/>
      <c r="Z77" s="466"/>
      <c r="AA77" s="466"/>
      <c r="AB77" s="466"/>
      <c r="AC77" s="466"/>
      <c r="AD77" s="441"/>
      <c r="AE77" s="466"/>
      <c r="AF77" s="466"/>
      <c r="AG77" s="466"/>
      <c r="AH77" s="466"/>
      <c r="AI77" s="441"/>
      <c r="AJ77" s="466"/>
      <c r="AK77" s="466"/>
      <c r="AL77" s="468"/>
      <c r="AM77" s="441"/>
      <c r="AN77" s="464"/>
      <c r="AO77" s="464"/>
      <c r="AP77" s="466"/>
      <c r="AQ77" s="441"/>
      <c r="AR77" s="464"/>
      <c r="AS77" s="464"/>
      <c r="AT77" s="464"/>
      <c r="AU77" s="464"/>
      <c r="AV77" s="441"/>
      <c r="AW77" s="466"/>
      <c r="AX77" s="470"/>
      <c r="AY77" s="190"/>
    </row>
    <row r="78" ht="45.0" customHeight="1">
      <c r="A78" s="190"/>
      <c r="B78" s="34"/>
      <c r="C78" s="473" t="s">
        <v>542</v>
      </c>
      <c r="D78" s="44"/>
      <c r="E78" s="474" t="str">
        <f>iferror(AVERAGE(E71:E77))</f>
        <v/>
      </c>
      <c r="F78" s="441"/>
      <c r="G78" s="475"/>
      <c r="H78" s="475"/>
      <c r="I78" s="441"/>
      <c r="J78" s="475" t="str">
        <f>iferror(AVERAGE(J71:J77))</f>
        <v/>
      </c>
      <c r="K78" s="476"/>
      <c r="L78" s="476" t="str">
        <f t="shared" ref="L78:N78" si="30">iferror(AVERAGE(L71:L77))</f>
        <v/>
      </c>
      <c r="M78" s="476" t="str">
        <f t="shared" si="30"/>
        <v/>
      </c>
      <c r="N78" s="476" t="str">
        <f t="shared" si="30"/>
        <v/>
      </c>
      <c r="O78" s="476">
        <f>iferror(SUM(O71:O77))</f>
        <v>0</v>
      </c>
      <c r="P78" s="476" t="str">
        <f t="shared" ref="P78:S78" si="31">iferror(AVERAGE(P71:P77))</f>
        <v/>
      </c>
      <c r="Q78" s="476" t="str">
        <f t="shared" si="31"/>
        <v/>
      </c>
      <c r="R78" s="476" t="str">
        <f t="shared" si="31"/>
        <v/>
      </c>
      <c r="S78" s="476" t="str">
        <f t="shared" si="31"/>
        <v/>
      </c>
      <c r="T78" s="477"/>
      <c r="U78" s="441"/>
      <c r="V78" s="476" t="str">
        <f>iferror(AVERAGE(V71:V77))</f>
        <v/>
      </c>
      <c r="W78" s="476"/>
      <c r="X78" s="476">
        <f>SUM(X71:X77)</f>
        <v>0</v>
      </c>
      <c r="Y78" s="476" t="str">
        <f>IFERROR(AVERAGE(Y71:Y77))</f>
        <v/>
      </c>
      <c r="Z78" s="476"/>
      <c r="AA78" s="476" t="str">
        <f t="shared" ref="AA78:AC78" si="32">iferror(AVERAGE(AA71:AA77))</f>
        <v/>
      </c>
      <c r="AB78" s="476" t="str">
        <f t="shared" si="32"/>
        <v/>
      </c>
      <c r="AC78" s="476" t="str">
        <f t="shared" si="32"/>
        <v/>
      </c>
      <c r="AD78" s="441"/>
      <c r="AE78" s="476" t="str">
        <f t="shared" ref="AE78:AF78" si="33">iferror(AVERAGE(AE71:AE77))</f>
        <v/>
      </c>
      <c r="AF78" s="476" t="str">
        <f t="shared" si="33"/>
        <v/>
      </c>
      <c r="AG78" s="476"/>
      <c r="AH78" s="476" t="str">
        <f>iferror(AVERAGE(AH71:AH77))</f>
        <v/>
      </c>
      <c r="AI78" s="441"/>
      <c r="AJ78" s="476" t="str">
        <f>iferror(average(AJ71:AJ77))</f>
        <v/>
      </c>
      <c r="AK78" s="476"/>
      <c r="AL78" s="476"/>
      <c r="AM78" s="441"/>
      <c r="AN78" s="464"/>
      <c r="AO78" s="464" t="str">
        <f>iferror(average(AO71:AO77))</f>
        <v/>
      </c>
      <c r="AP78" s="476" t="str">
        <f>iferror(AVERAGE(AP71:AP77))</f>
        <v/>
      </c>
      <c r="AQ78" s="441"/>
      <c r="AR78" s="464" t="str">
        <f t="shared" ref="AR78:AU78" si="34">iferror(average(AR71:AR77))</f>
        <v/>
      </c>
      <c r="AS78" s="464" t="str">
        <f t="shared" si="34"/>
        <v/>
      </c>
      <c r="AT78" s="464" t="str">
        <f t="shared" si="34"/>
        <v/>
      </c>
      <c r="AU78" s="464" t="str">
        <f t="shared" si="34"/>
        <v/>
      </c>
      <c r="AV78" s="441"/>
      <c r="AW78" s="476" t="str">
        <f>iferror(AVERAGE(AW71:AW77))</f>
        <v/>
      </c>
      <c r="AX78" s="472"/>
      <c r="AY78" s="190"/>
    </row>
    <row r="79" ht="15.0" customHeight="1">
      <c r="A79" s="441"/>
      <c r="B79" s="441"/>
      <c r="C79" s="441"/>
      <c r="D79" s="441"/>
      <c r="E79" s="441"/>
      <c r="F79" s="441"/>
      <c r="G79" s="441"/>
      <c r="H79" s="441"/>
      <c r="I79" s="441"/>
      <c r="J79" s="441"/>
      <c r="K79" s="441"/>
      <c r="L79" s="441"/>
      <c r="M79" s="441"/>
      <c r="N79" s="441"/>
      <c r="O79" s="441"/>
      <c r="P79" s="441"/>
      <c r="Q79" s="441"/>
      <c r="R79" s="441"/>
      <c r="S79" s="441"/>
      <c r="T79" s="441"/>
      <c r="U79" s="441"/>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1"/>
      <c r="AU79" s="441"/>
      <c r="AV79" s="441"/>
      <c r="AW79" s="441"/>
      <c r="AX79" s="441"/>
      <c r="AY79" s="441"/>
    </row>
    <row r="80" ht="22.5" customHeight="1">
      <c r="A80" s="232"/>
      <c r="B80" s="252" t="s">
        <v>488</v>
      </c>
      <c r="C80" s="68"/>
      <c r="D80" s="478">
        <f>D66+7</f>
        <v>46010</v>
      </c>
      <c r="E80" s="68"/>
      <c r="F80" s="373"/>
      <c r="G80" s="373"/>
      <c r="H80" s="373"/>
      <c r="I80" s="373"/>
      <c r="J80" s="373"/>
      <c r="K80" s="373"/>
      <c r="L80" s="373"/>
      <c r="M80" s="373"/>
      <c r="N80" s="373"/>
      <c r="O80" s="373"/>
      <c r="P80" s="373"/>
      <c r="Q80" s="373"/>
      <c r="R80" s="68"/>
      <c r="S80" s="68"/>
      <c r="T80" s="68"/>
      <c r="U80" s="68"/>
      <c r="V80" s="373"/>
      <c r="W80" s="68"/>
      <c r="X80" s="68"/>
      <c r="Y80" s="373"/>
      <c r="Z80" s="373"/>
      <c r="AA80" s="373"/>
      <c r="AB80" s="373"/>
      <c r="AC80" s="373"/>
      <c r="AD80" s="373"/>
      <c r="AE80" s="373"/>
      <c r="AF80" s="373"/>
      <c r="AG80" s="373"/>
      <c r="AH80" s="373"/>
      <c r="AI80" s="373"/>
      <c r="AJ80" s="373"/>
      <c r="AK80" s="373"/>
      <c r="AL80" s="373"/>
      <c r="AM80" s="373"/>
      <c r="AN80" s="373"/>
      <c r="AO80" s="373"/>
      <c r="AP80" s="373"/>
      <c r="AQ80" s="373"/>
      <c r="AR80" s="373"/>
      <c r="AS80" s="373"/>
      <c r="AT80" s="373"/>
      <c r="AU80" s="373"/>
      <c r="AV80" s="373"/>
      <c r="AW80" s="373"/>
      <c r="AX80" s="479"/>
      <c r="AY80" s="232"/>
    </row>
    <row r="81" ht="15.0" customHeight="1">
      <c r="A81" s="441"/>
      <c r="B81" s="441"/>
      <c r="C81" s="441"/>
      <c r="D81" s="441"/>
      <c r="E81" s="441"/>
      <c r="F81" s="441"/>
      <c r="G81" s="441"/>
      <c r="H81" s="441"/>
      <c r="I81" s="441"/>
      <c r="J81" s="441"/>
      <c r="K81" s="441"/>
      <c r="L81" s="441"/>
      <c r="M81" s="441"/>
      <c r="N81" s="441"/>
      <c r="O81" s="441"/>
      <c r="P81" s="441"/>
      <c r="Q81" s="441"/>
      <c r="R81" s="441"/>
      <c r="S81" s="439"/>
      <c r="T81" s="439"/>
      <c r="U81" s="441"/>
      <c r="V81" s="441"/>
      <c r="W81" s="441"/>
      <c r="X81" s="441"/>
      <c r="Y81" s="441"/>
      <c r="Z81" s="429"/>
      <c r="AA81" s="429"/>
      <c r="AB81" s="429"/>
      <c r="AC81" s="429"/>
      <c r="AD81" s="441"/>
      <c r="AE81" s="429"/>
      <c r="AF81" s="429"/>
      <c r="AG81" s="429"/>
      <c r="AH81" s="429"/>
      <c r="AI81" s="441"/>
      <c r="AJ81" s="429"/>
      <c r="AK81" s="429"/>
      <c r="AL81" s="429"/>
      <c r="AM81" s="441"/>
      <c r="AN81" s="429"/>
      <c r="AO81" s="429"/>
      <c r="AP81" s="429"/>
      <c r="AQ81" s="441"/>
      <c r="AR81" s="429"/>
      <c r="AS81" s="429"/>
      <c r="AT81" s="429"/>
      <c r="AU81" s="429"/>
      <c r="AV81" s="441"/>
      <c r="AW81" s="429"/>
      <c r="AX81" s="429"/>
      <c r="AY81" s="441"/>
    </row>
    <row r="82" ht="27.0" customHeight="1">
      <c r="A82" s="232"/>
      <c r="B82" s="447" t="s">
        <v>489</v>
      </c>
      <c r="C82" s="252" t="s">
        <v>490</v>
      </c>
      <c r="D82" s="44"/>
      <c r="E82" s="447" t="s">
        <v>491</v>
      </c>
      <c r="F82" s="441"/>
      <c r="G82" s="252" t="s">
        <v>492</v>
      </c>
      <c r="H82" s="44"/>
      <c r="I82" s="441"/>
      <c r="J82" s="252" t="s">
        <v>29</v>
      </c>
      <c r="K82" s="68"/>
      <c r="L82" s="68"/>
      <c r="M82" s="68"/>
      <c r="N82" s="68"/>
      <c r="O82" s="68"/>
      <c r="P82" s="68"/>
      <c r="Q82" s="68"/>
      <c r="R82" s="68"/>
      <c r="S82" s="68"/>
      <c r="T82" s="44"/>
      <c r="U82" s="441"/>
      <c r="V82" s="252" t="s">
        <v>493</v>
      </c>
      <c r="W82" s="68"/>
      <c r="X82" s="68"/>
      <c r="Y82" s="68"/>
      <c r="Z82" s="68"/>
      <c r="AA82" s="68"/>
      <c r="AB82" s="68"/>
      <c r="AC82" s="44"/>
      <c r="AD82" s="441"/>
      <c r="AE82" s="252" t="s">
        <v>494</v>
      </c>
      <c r="AF82" s="68"/>
      <c r="AG82" s="68"/>
      <c r="AH82" s="44"/>
      <c r="AI82" s="441"/>
      <c r="AJ82" s="252" t="s">
        <v>495</v>
      </c>
      <c r="AK82" s="68"/>
      <c r="AL82" s="44"/>
      <c r="AM82" s="441"/>
      <c r="AN82" s="252" t="s">
        <v>496</v>
      </c>
      <c r="AO82" s="68"/>
      <c r="AP82" s="44"/>
      <c r="AQ82" s="441"/>
      <c r="AR82" s="252" t="s">
        <v>497</v>
      </c>
      <c r="AS82" s="68"/>
      <c r="AT82" s="68"/>
      <c r="AU82" s="44"/>
      <c r="AV82" s="441"/>
      <c r="AW82" s="448" t="s">
        <v>498</v>
      </c>
      <c r="AX82" s="3"/>
      <c r="AY82" s="232"/>
    </row>
    <row r="83" ht="30.0" customHeight="1">
      <c r="A83" s="190"/>
      <c r="B83" s="480">
        <f>B69+1</f>
        <v>42</v>
      </c>
      <c r="C83" s="66" t="s">
        <v>48</v>
      </c>
      <c r="D83" s="254" t="s">
        <v>27</v>
      </c>
      <c r="E83" s="450" t="s">
        <v>499</v>
      </c>
      <c r="F83" s="441"/>
      <c r="G83" s="451" t="s">
        <v>500</v>
      </c>
      <c r="H83" s="451" t="s">
        <v>501</v>
      </c>
      <c r="I83" s="441"/>
      <c r="J83" s="452" t="s">
        <v>502</v>
      </c>
      <c r="K83" s="453" t="s">
        <v>503</v>
      </c>
      <c r="L83" s="452" t="s">
        <v>17</v>
      </c>
      <c r="M83" s="453" t="s">
        <v>18</v>
      </c>
      <c r="N83" s="453" t="s">
        <v>19</v>
      </c>
      <c r="O83" s="453" t="s">
        <v>20</v>
      </c>
      <c r="P83" s="453" t="s">
        <v>504</v>
      </c>
      <c r="Q83" s="453" t="s">
        <v>505</v>
      </c>
      <c r="R83" s="453" t="s">
        <v>506</v>
      </c>
      <c r="S83" s="454" t="s">
        <v>507</v>
      </c>
      <c r="T83" s="454" t="s">
        <v>508</v>
      </c>
      <c r="U83" s="441"/>
      <c r="V83" s="453" t="s">
        <v>485</v>
      </c>
      <c r="W83" s="452" t="s">
        <v>30</v>
      </c>
      <c r="X83" s="2"/>
      <c r="Y83" s="3"/>
      <c r="Z83" s="453" t="s">
        <v>28</v>
      </c>
      <c r="AA83" s="453" t="s">
        <v>509</v>
      </c>
      <c r="AB83" s="453" t="s">
        <v>510</v>
      </c>
      <c r="AC83" s="453" t="s">
        <v>511</v>
      </c>
      <c r="AD83" s="441"/>
      <c r="AE83" s="453" t="s">
        <v>512</v>
      </c>
      <c r="AF83" s="453" t="s">
        <v>513</v>
      </c>
      <c r="AG83" s="453" t="s">
        <v>514</v>
      </c>
      <c r="AH83" s="453" t="s">
        <v>515</v>
      </c>
      <c r="AI83" s="441"/>
      <c r="AJ83" s="453" t="s">
        <v>516</v>
      </c>
      <c r="AK83" s="453" t="s">
        <v>517</v>
      </c>
      <c r="AL83" s="453" t="s">
        <v>518</v>
      </c>
      <c r="AM83" s="441"/>
      <c r="AN83" s="453" t="s">
        <v>519</v>
      </c>
      <c r="AO83" s="452" t="s">
        <v>520</v>
      </c>
      <c r="AP83" s="453" t="s">
        <v>521</v>
      </c>
      <c r="AQ83" s="441"/>
      <c r="AR83" s="451" t="s">
        <v>522</v>
      </c>
      <c r="AS83" s="451" t="s">
        <v>522</v>
      </c>
      <c r="AT83" s="451" t="s">
        <v>523</v>
      </c>
      <c r="AU83" s="451" t="s">
        <v>524</v>
      </c>
      <c r="AV83" s="441"/>
      <c r="AW83" s="453" t="s">
        <v>525</v>
      </c>
      <c r="AX83" s="453" t="s">
        <v>526</v>
      </c>
      <c r="AY83" s="190"/>
    </row>
    <row r="84" ht="30.0" customHeight="1">
      <c r="A84" s="190"/>
      <c r="B84" s="89"/>
      <c r="C84" s="34"/>
      <c r="D84" s="6"/>
      <c r="E84" s="455" t="s">
        <v>527</v>
      </c>
      <c r="F84" s="441"/>
      <c r="G84" s="34"/>
      <c r="H84" s="34"/>
      <c r="I84" s="441"/>
      <c r="J84" s="456" t="s">
        <v>528</v>
      </c>
      <c r="K84" s="34"/>
      <c r="L84" s="456" t="s">
        <v>529</v>
      </c>
      <c r="M84" s="457" t="s">
        <v>529</v>
      </c>
      <c r="N84" s="457" t="s">
        <v>529</v>
      </c>
      <c r="O84" s="34"/>
      <c r="P84" s="457" t="s">
        <v>530</v>
      </c>
      <c r="Q84" s="458" t="s">
        <v>531</v>
      </c>
      <c r="R84" s="458" t="s">
        <v>531</v>
      </c>
      <c r="S84" s="458" t="s">
        <v>531</v>
      </c>
      <c r="T84" s="458" t="s">
        <v>532</v>
      </c>
      <c r="U84" s="441"/>
      <c r="V84" s="34"/>
      <c r="W84" s="459" t="s">
        <v>533</v>
      </c>
      <c r="X84" s="459" t="s">
        <v>534</v>
      </c>
      <c r="Y84" s="459" t="s">
        <v>535</v>
      </c>
      <c r="Z84" s="457" t="s">
        <v>536</v>
      </c>
      <c r="AA84" s="458" t="s">
        <v>531</v>
      </c>
      <c r="AB84" s="458" t="s">
        <v>531</v>
      </c>
      <c r="AC84" s="458" t="s">
        <v>531</v>
      </c>
      <c r="AD84" s="441"/>
      <c r="AE84" s="458" t="s">
        <v>531</v>
      </c>
      <c r="AF84" s="458" t="s">
        <v>531</v>
      </c>
      <c r="AG84" s="458" t="s">
        <v>531</v>
      </c>
      <c r="AH84" s="458" t="s">
        <v>531</v>
      </c>
      <c r="AI84" s="441"/>
      <c r="AJ84" s="34"/>
      <c r="AK84" s="34"/>
      <c r="AL84" s="457" t="s">
        <v>537</v>
      </c>
      <c r="AM84" s="441"/>
      <c r="AN84" s="457" t="s">
        <v>538</v>
      </c>
      <c r="AO84" s="456" t="s">
        <v>539</v>
      </c>
      <c r="AP84" s="457" t="s">
        <v>531</v>
      </c>
      <c r="AQ84" s="441"/>
      <c r="AR84" s="460" t="s">
        <v>540</v>
      </c>
      <c r="AS84" s="460" t="s">
        <v>541</v>
      </c>
      <c r="AT84" s="34"/>
      <c r="AU84" s="34"/>
      <c r="AV84" s="441"/>
      <c r="AW84" s="457" t="s">
        <v>531</v>
      </c>
      <c r="AX84" s="34"/>
      <c r="AY84" s="190"/>
    </row>
    <row r="85" ht="45.0" customHeight="1">
      <c r="A85" s="190"/>
      <c r="B85" s="89"/>
      <c r="C85" s="481">
        <f>C77+1</f>
        <v>46003</v>
      </c>
      <c r="D85" s="464" t="str">
        <f t="shared" ref="D85:D91" si="35">D71</f>
        <v>FRI</v>
      </c>
      <c r="E85" s="463"/>
      <c r="F85" s="441"/>
      <c r="G85" s="464"/>
      <c r="H85" s="464"/>
      <c r="I85" s="441"/>
      <c r="J85" s="465"/>
      <c r="K85" s="466"/>
      <c r="L85" s="466"/>
      <c r="M85" s="466"/>
      <c r="N85" s="466"/>
      <c r="O85" s="466"/>
      <c r="P85" s="466"/>
      <c r="Q85" s="466"/>
      <c r="R85" s="466"/>
      <c r="S85" s="466"/>
      <c r="T85" s="467"/>
      <c r="U85" s="441"/>
      <c r="V85" s="466"/>
      <c r="W85" s="464"/>
      <c r="X85" s="464"/>
      <c r="Y85" s="464"/>
      <c r="Z85" s="466"/>
      <c r="AA85" s="466"/>
      <c r="AB85" s="466"/>
      <c r="AC85" s="466"/>
      <c r="AD85" s="441"/>
      <c r="AE85" s="466"/>
      <c r="AF85" s="466"/>
      <c r="AG85" s="466"/>
      <c r="AH85" s="466"/>
      <c r="AI85" s="441"/>
      <c r="AJ85" s="466"/>
      <c r="AK85" s="466"/>
      <c r="AL85" s="468"/>
      <c r="AM85" s="441"/>
      <c r="AN85" s="469"/>
      <c r="AO85" s="464"/>
      <c r="AP85" s="466"/>
      <c r="AQ85" s="441"/>
      <c r="AR85" s="464"/>
      <c r="AS85" s="464"/>
      <c r="AT85" s="464"/>
      <c r="AU85" s="464"/>
      <c r="AV85" s="441"/>
      <c r="AW85" s="466"/>
      <c r="AX85" s="470"/>
      <c r="AY85" s="190"/>
    </row>
    <row r="86" ht="45.0" customHeight="1">
      <c r="A86" s="190"/>
      <c r="B86" s="89"/>
      <c r="C86" s="482">
        <f t="shared" ref="C86:C91" si="36">C85+1</f>
        <v>46004</v>
      </c>
      <c r="D86" s="464" t="str">
        <f t="shared" si="35"/>
        <v>SAT</v>
      </c>
      <c r="E86" s="463"/>
      <c r="F86" s="441"/>
      <c r="G86" s="464"/>
      <c r="H86" s="464"/>
      <c r="I86" s="441"/>
      <c r="J86" s="465"/>
      <c r="K86" s="466"/>
      <c r="L86" s="466"/>
      <c r="M86" s="466"/>
      <c r="N86" s="466"/>
      <c r="O86" s="466"/>
      <c r="P86" s="466"/>
      <c r="Q86" s="466"/>
      <c r="R86" s="466"/>
      <c r="S86" s="466"/>
      <c r="T86" s="467"/>
      <c r="U86" s="441"/>
      <c r="V86" s="466"/>
      <c r="W86" s="464"/>
      <c r="X86" s="464"/>
      <c r="Y86" s="464"/>
      <c r="Z86" s="466"/>
      <c r="AA86" s="466"/>
      <c r="AB86" s="466"/>
      <c r="AC86" s="466"/>
      <c r="AD86" s="441"/>
      <c r="AE86" s="466"/>
      <c r="AF86" s="466"/>
      <c r="AG86" s="466"/>
      <c r="AH86" s="466"/>
      <c r="AI86" s="441"/>
      <c r="AJ86" s="466"/>
      <c r="AK86" s="466"/>
      <c r="AL86" s="468"/>
      <c r="AM86" s="441"/>
      <c r="AN86" s="464"/>
      <c r="AO86" s="464"/>
      <c r="AP86" s="466"/>
      <c r="AQ86" s="441"/>
      <c r="AR86" s="464"/>
      <c r="AS86" s="464"/>
      <c r="AT86" s="464"/>
      <c r="AU86" s="464"/>
      <c r="AV86" s="441"/>
      <c r="AW86" s="466"/>
      <c r="AX86" s="470"/>
      <c r="AY86" s="190"/>
    </row>
    <row r="87" ht="45.0" customHeight="1">
      <c r="A87" s="190"/>
      <c r="B87" s="89"/>
      <c r="C87" s="482">
        <f t="shared" si="36"/>
        <v>46005</v>
      </c>
      <c r="D87" s="464" t="str">
        <f t="shared" si="35"/>
        <v>SUN</v>
      </c>
      <c r="E87" s="463"/>
      <c r="F87" s="441"/>
      <c r="G87" s="464"/>
      <c r="H87" s="464"/>
      <c r="I87" s="441"/>
      <c r="J87" s="465"/>
      <c r="K87" s="466"/>
      <c r="L87" s="466"/>
      <c r="M87" s="466"/>
      <c r="N87" s="466"/>
      <c r="O87" s="466"/>
      <c r="P87" s="466"/>
      <c r="Q87" s="466"/>
      <c r="R87" s="466"/>
      <c r="S87" s="466"/>
      <c r="T87" s="467"/>
      <c r="U87" s="441"/>
      <c r="V87" s="466"/>
      <c r="W87" s="464"/>
      <c r="X87" s="464"/>
      <c r="Y87" s="464"/>
      <c r="Z87" s="466"/>
      <c r="AA87" s="466"/>
      <c r="AB87" s="466"/>
      <c r="AC87" s="466"/>
      <c r="AD87" s="441"/>
      <c r="AE87" s="466"/>
      <c r="AF87" s="466"/>
      <c r="AG87" s="466"/>
      <c r="AH87" s="466"/>
      <c r="AI87" s="441"/>
      <c r="AJ87" s="466"/>
      <c r="AK87" s="466"/>
      <c r="AL87" s="468"/>
      <c r="AM87" s="441"/>
      <c r="AN87" s="464"/>
      <c r="AO87" s="464"/>
      <c r="AP87" s="466"/>
      <c r="AQ87" s="441"/>
      <c r="AR87" s="464"/>
      <c r="AS87" s="464"/>
      <c r="AT87" s="464"/>
      <c r="AU87" s="464"/>
      <c r="AV87" s="441"/>
      <c r="AW87" s="466"/>
      <c r="AX87" s="470"/>
      <c r="AY87" s="190"/>
    </row>
    <row r="88" ht="45.0" customHeight="1">
      <c r="A88" s="190"/>
      <c r="B88" s="89"/>
      <c r="C88" s="482">
        <f t="shared" si="36"/>
        <v>46006</v>
      </c>
      <c r="D88" s="464" t="str">
        <f t="shared" si="35"/>
        <v>MON</v>
      </c>
      <c r="E88" s="463"/>
      <c r="F88" s="441"/>
      <c r="G88" s="464"/>
      <c r="H88" s="464"/>
      <c r="I88" s="441"/>
      <c r="J88" s="465"/>
      <c r="K88" s="466"/>
      <c r="L88" s="466"/>
      <c r="M88" s="466"/>
      <c r="N88" s="466"/>
      <c r="O88" s="466"/>
      <c r="P88" s="466"/>
      <c r="Q88" s="466"/>
      <c r="R88" s="466"/>
      <c r="S88" s="466"/>
      <c r="T88" s="467"/>
      <c r="U88" s="441"/>
      <c r="V88" s="466"/>
      <c r="W88" s="464"/>
      <c r="X88" s="464"/>
      <c r="Y88" s="464"/>
      <c r="Z88" s="466"/>
      <c r="AA88" s="466"/>
      <c r="AB88" s="466"/>
      <c r="AC88" s="466"/>
      <c r="AD88" s="441"/>
      <c r="AE88" s="466"/>
      <c r="AF88" s="466"/>
      <c r="AG88" s="466"/>
      <c r="AH88" s="466"/>
      <c r="AI88" s="441"/>
      <c r="AJ88" s="466"/>
      <c r="AK88" s="466"/>
      <c r="AL88" s="468"/>
      <c r="AM88" s="441"/>
      <c r="AN88" s="464"/>
      <c r="AO88" s="464"/>
      <c r="AP88" s="466"/>
      <c r="AQ88" s="441"/>
      <c r="AR88" s="464"/>
      <c r="AS88" s="464"/>
      <c r="AT88" s="464"/>
      <c r="AU88" s="464"/>
      <c r="AV88" s="441"/>
      <c r="AW88" s="466"/>
      <c r="AX88" s="472"/>
      <c r="AY88" s="190"/>
    </row>
    <row r="89" ht="45.0" customHeight="1">
      <c r="A89" s="190"/>
      <c r="B89" s="89"/>
      <c r="C89" s="482">
        <f t="shared" si="36"/>
        <v>46007</v>
      </c>
      <c r="D89" s="464" t="str">
        <f t="shared" si="35"/>
        <v>TUE</v>
      </c>
      <c r="E89" s="463"/>
      <c r="F89" s="441"/>
      <c r="G89" s="464"/>
      <c r="H89" s="464"/>
      <c r="I89" s="441"/>
      <c r="J89" s="465"/>
      <c r="K89" s="466"/>
      <c r="L89" s="466"/>
      <c r="M89" s="466"/>
      <c r="N89" s="466"/>
      <c r="O89" s="466"/>
      <c r="P89" s="466"/>
      <c r="Q89" s="466"/>
      <c r="R89" s="466"/>
      <c r="S89" s="466"/>
      <c r="T89" s="467"/>
      <c r="U89" s="441"/>
      <c r="V89" s="466"/>
      <c r="W89" s="464"/>
      <c r="X89" s="464"/>
      <c r="Y89" s="464"/>
      <c r="Z89" s="466"/>
      <c r="AA89" s="466"/>
      <c r="AB89" s="466"/>
      <c r="AC89" s="466"/>
      <c r="AD89" s="441"/>
      <c r="AE89" s="466"/>
      <c r="AF89" s="466"/>
      <c r="AG89" s="466"/>
      <c r="AH89" s="466"/>
      <c r="AI89" s="441"/>
      <c r="AJ89" s="466"/>
      <c r="AK89" s="466"/>
      <c r="AL89" s="468"/>
      <c r="AM89" s="441"/>
      <c r="AN89" s="464"/>
      <c r="AO89" s="464"/>
      <c r="AP89" s="466"/>
      <c r="AQ89" s="441"/>
      <c r="AR89" s="464"/>
      <c r="AS89" s="464"/>
      <c r="AT89" s="464"/>
      <c r="AU89" s="464"/>
      <c r="AV89" s="441"/>
      <c r="AW89" s="466"/>
      <c r="AX89" s="472"/>
      <c r="AY89" s="190"/>
    </row>
    <row r="90" ht="45.0" customHeight="1">
      <c r="A90" s="190"/>
      <c r="B90" s="89"/>
      <c r="C90" s="482">
        <f t="shared" si="36"/>
        <v>46008</v>
      </c>
      <c r="D90" s="464" t="str">
        <f t="shared" si="35"/>
        <v>WED</v>
      </c>
      <c r="E90" s="463"/>
      <c r="F90" s="441"/>
      <c r="G90" s="464"/>
      <c r="H90" s="464"/>
      <c r="I90" s="441"/>
      <c r="J90" s="465"/>
      <c r="K90" s="466"/>
      <c r="L90" s="466"/>
      <c r="M90" s="466"/>
      <c r="N90" s="466"/>
      <c r="O90" s="466"/>
      <c r="P90" s="466"/>
      <c r="Q90" s="466"/>
      <c r="R90" s="466"/>
      <c r="S90" s="466"/>
      <c r="T90" s="467"/>
      <c r="U90" s="441"/>
      <c r="V90" s="466"/>
      <c r="W90" s="464"/>
      <c r="X90" s="464"/>
      <c r="Y90" s="464"/>
      <c r="Z90" s="466"/>
      <c r="AA90" s="466"/>
      <c r="AB90" s="466"/>
      <c r="AC90" s="466"/>
      <c r="AD90" s="441"/>
      <c r="AE90" s="466"/>
      <c r="AF90" s="466"/>
      <c r="AG90" s="466"/>
      <c r="AH90" s="466"/>
      <c r="AI90" s="441"/>
      <c r="AJ90" s="466"/>
      <c r="AK90" s="466"/>
      <c r="AL90" s="468"/>
      <c r="AM90" s="441"/>
      <c r="AN90" s="464"/>
      <c r="AO90" s="464"/>
      <c r="AP90" s="466"/>
      <c r="AQ90" s="441"/>
      <c r="AR90" s="464"/>
      <c r="AS90" s="464"/>
      <c r="AT90" s="464"/>
      <c r="AU90" s="464"/>
      <c r="AV90" s="441"/>
      <c r="AW90" s="466"/>
      <c r="AX90" s="472"/>
      <c r="AY90" s="190"/>
    </row>
    <row r="91" ht="45.0" customHeight="1">
      <c r="A91" s="190"/>
      <c r="B91" s="89"/>
      <c r="C91" s="482">
        <f t="shared" si="36"/>
        <v>46009</v>
      </c>
      <c r="D91" s="464" t="str">
        <f t="shared" si="35"/>
        <v>THU</v>
      </c>
      <c r="E91" s="463"/>
      <c r="F91" s="441"/>
      <c r="G91" s="464"/>
      <c r="H91" s="464"/>
      <c r="I91" s="441"/>
      <c r="J91" s="465"/>
      <c r="K91" s="466"/>
      <c r="L91" s="466"/>
      <c r="M91" s="466"/>
      <c r="N91" s="466"/>
      <c r="O91" s="466"/>
      <c r="P91" s="466"/>
      <c r="Q91" s="466"/>
      <c r="R91" s="466"/>
      <c r="S91" s="466"/>
      <c r="T91" s="467"/>
      <c r="U91" s="441"/>
      <c r="V91" s="466"/>
      <c r="W91" s="464"/>
      <c r="X91" s="464"/>
      <c r="Y91" s="464"/>
      <c r="Z91" s="466"/>
      <c r="AA91" s="466"/>
      <c r="AB91" s="466"/>
      <c r="AC91" s="466"/>
      <c r="AD91" s="441"/>
      <c r="AE91" s="466"/>
      <c r="AF91" s="466"/>
      <c r="AG91" s="466"/>
      <c r="AH91" s="466"/>
      <c r="AI91" s="441"/>
      <c r="AJ91" s="466"/>
      <c r="AK91" s="466"/>
      <c r="AL91" s="468"/>
      <c r="AM91" s="441"/>
      <c r="AN91" s="464"/>
      <c r="AO91" s="464"/>
      <c r="AP91" s="466"/>
      <c r="AQ91" s="441"/>
      <c r="AR91" s="464"/>
      <c r="AS91" s="464"/>
      <c r="AT91" s="464"/>
      <c r="AU91" s="464"/>
      <c r="AV91" s="441"/>
      <c r="AW91" s="466"/>
      <c r="AX91" s="470"/>
      <c r="AY91" s="190"/>
    </row>
    <row r="92" ht="45.0" customHeight="1">
      <c r="A92" s="190"/>
      <c r="B92" s="34"/>
      <c r="C92" s="473" t="s">
        <v>542</v>
      </c>
      <c r="D92" s="44"/>
      <c r="E92" s="474" t="str">
        <f>iferror(AVERAGE(E85:E91))</f>
        <v/>
      </c>
      <c r="F92" s="441"/>
      <c r="G92" s="475"/>
      <c r="H92" s="475"/>
      <c r="I92" s="441"/>
      <c r="J92" s="475" t="str">
        <f>iferror(AVERAGE(J85:J91))</f>
        <v/>
      </c>
      <c r="K92" s="476"/>
      <c r="L92" s="476" t="str">
        <f t="shared" ref="L92:N92" si="37">iferror(AVERAGE(L85:L91))</f>
        <v/>
      </c>
      <c r="M92" s="476" t="str">
        <f t="shared" si="37"/>
        <v/>
      </c>
      <c r="N92" s="476" t="str">
        <f t="shared" si="37"/>
        <v/>
      </c>
      <c r="O92" s="476">
        <f>iferror(SUM(O85:O91))</f>
        <v>0</v>
      </c>
      <c r="P92" s="476" t="str">
        <f t="shared" ref="P92:S92" si="38">iferror(AVERAGE(P85:P91))</f>
        <v/>
      </c>
      <c r="Q92" s="476" t="str">
        <f t="shared" si="38"/>
        <v/>
      </c>
      <c r="R92" s="476" t="str">
        <f t="shared" si="38"/>
        <v/>
      </c>
      <c r="S92" s="476" t="str">
        <f t="shared" si="38"/>
        <v/>
      </c>
      <c r="T92" s="477"/>
      <c r="U92" s="441"/>
      <c r="V92" s="476" t="str">
        <f>iferror(AVERAGE(V85:V91))</f>
        <v/>
      </c>
      <c r="W92" s="476"/>
      <c r="X92" s="476">
        <f>SUM(X85:X91)</f>
        <v>0</v>
      </c>
      <c r="Y92" s="476" t="str">
        <f>IFERROR(AVERAGE(Y85:Y91))</f>
        <v/>
      </c>
      <c r="Z92" s="476"/>
      <c r="AA92" s="476" t="str">
        <f t="shared" ref="AA92:AC92" si="39">iferror(AVERAGE(AA85:AA91))</f>
        <v/>
      </c>
      <c r="AB92" s="476" t="str">
        <f t="shared" si="39"/>
        <v/>
      </c>
      <c r="AC92" s="476" t="str">
        <f t="shared" si="39"/>
        <v/>
      </c>
      <c r="AD92" s="441"/>
      <c r="AE92" s="476" t="str">
        <f t="shared" ref="AE92:AF92" si="40">iferror(AVERAGE(AE85:AE91))</f>
        <v/>
      </c>
      <c r="AF92" s="476" t="str">
        <f t="shared" si="40"/>
        <v/>
      </c>
      <c r="AG92" s="476"/>
      <c r="AH92" s="476" t="str">
        <f>iferror(AVERAGE(AH85:AH91))</f>
        <v/>
      </c>
      <c r="AI92" s="441"/>
      <c r="AJ92" s="476" t="str">
        <f>iferror(average(AJ85:AJ91))</f>
        <v/>
      </c>
      <c r="AK92" s="476"/>
      <c r="AL92" s="476"/>
      <c r="AM92" s="441"/>
      <c r="AN92" s="464"/>
      <c r="AO92" s="464" t="str">
        <f>iferror(average(AO85:AO91))</f>
        <v/>
      </c>
      <c r="AP92" s="476" t="str">
        <f>iferror(AVERAGE(AP85:AP91))</f>
        <v/>
      </c>
      <c r="AQ92" s="441"/>
      <c r="AR92" s="464" t="str">
        <f t="shared" ref="AR92:AU92" si="41">iferror(average(AR85:AR91))</f>
        <v/>
      </c>
      <c r="AS92" s="464" t="str">
        <f t="shared" si="41"/>
        <v/>
      </c>
      <c r="AT92" s="464" t="str">
        <f t="shared" si="41"/>
        <v/>
      </c>
      <c r="AU92" s="464" t="str">
        <f t="shared" si="41"/>
        <v/>
      </c>
      <c r="AV92" s="441"/>
      <c r="AW92" s="476" t="str">
        <f>iferror(AVERAGE(AW85:AW91))</f>
        <v/>
      </c>
      <c r="AX92" s="472"/>
      <c r="AY92" s="190"/>
    </row>
    <row r="93" ht="15.0" customHeight="1">
      <c r="A93" s="441"/>
      <c r="B93" s="441"/>
      <c r="C93" s="441"/>
      <c r="D93" s="441"/>
      <c r="E93" s="441"/>
      <c r="F93" s="441"/>
      <c r="G93" s="441"/>
      <c r="H93" s="441"/>
      <c r="I93" s="441"/>
      <c r="J93" s="441"/>
      <c r="K93" s="441"/>
      <c r="L93" s="441"/>
      <c r="M93" s="441"/>
      <c r="N93" s="441"/>
      <c r="O93" s="441"/>
      <c r="P93" s="441"/>
      <c r="Q93" s="441"/>
      <c r="R93" s="441"/>
      <c r="S93" s="441"/>
      <c r="T93" s="441"/>
      <c r="U93" s="441"/>
      <c r="V93" s="441"/>
      <c r="W93" s="441"/>
      <c r="X93" s="441"/>
      <c r="Y93" s="441"/>
      <c r="Z93" s="441"/>
      <c r="AA93" s="441"/>
      <c r="AB93" s="441"/>
      <c r="AC93" s="441"/>
      <c r="AD93" s="441"/>
      <c r="AE93" s="441"/>
      <c r="AF93" s="441"/>
      <c r="AG93" s="441"/>
      <c r="AH93" s="441"/>
      <c r="AI93" s="441"/>
      <c r="AJ93" s="441"/>
      <c r="AK93" s="441"/>
      <c r="AL93" s="441"/>
      <c r="AM93" s="441"/>
      <c r="AN93" s="441"/>
      <c r="AO93" s="441"/>
      <c r="AP93" s="441"/>
      <c r="AQ93" s="441"/>
      <c r="AR93" s="441"/>
      <c r="AS93" s="441"/>
      <c r="AT93" s="441"/>
      <c r="AU93" s="441"/>
      <c r="AV93" s="441"/>
      <c r="AW93" s="441"/>
      <c r="AX93" s="441"/>
      <c r="AY93" s="441"/>
    </row>
    <row r="94" ht="22.5" customHeight="1">
      <c r="A94" s="232"/>
      <c r="B94" s="252" t="s">
        <v>488</v>
      </c>
      <c r="C94" s="68"/>
      <c r="D94" s="478">
        <f>D80+7</f>
        <v>46017</v>
      </c>
      <c r="E94" s="68"/>
      <c r="F94" s="373"/>
      <c r="G94" s="373"/>
      <c r="H94" s="373"/>
      <c r="I94" s="373"/>
      <c r="J94" s="373"/>
      <c r="K94" s="373"/>
      <c r="L94" s="373"/>
      <c r="M94" s="373"/>
      <c r="N94" s="373"/>
      <c r="O94" s="373"/>
      <c r="P94" s="373"/>
      <c r="Q94" s="373"/>
      <c r="R94" s="68"/>
      <c r="S94" s="68"/>
      <c r="T94" s="68"/>
      <c r="U94" s="68"/>
      <c r="V94" s="373"/>
      <c r="W94" s="68"/>
      <c r="X94" s="68"/>
      <c r="Y94" s="373"/>
      <c r="Z94" s="373"/>
      <c r="AA94" s="373"/>
      <c r="AB94" s="373"/>
      <c r="AC94" s="373"/>
      <c r="AD94" s="373"/>
      <c r="AE94" s="373"/>
      <c r="AF94" s="373"/>
      <c r="AG94" s="373"/>
      <c r="AH94" s="373"/>
      <c r="AI94" s="373"/>
      <c r="AJ94" s="373"/>
      <c r="AK94" s="373"/>
      <c r="AL94" s="373"/>
      <c r="AM94" s="373"/>
      <c r="AN94" s="373"/>
      <c r="AO94" s="373"/>
      <c r="AP94" s="373"/>
      <c r="AQ94" s="373"/>
      <c r="AR94" s="373"/>
      <c r="AS94" s="373"/>
      <c r="AT94" s="373"/>
      <c r="AU94" s="373"/>
      <c r="AV94" s="373"/>
      <c r="AW94" s="373"/>
      <c r="AX94" s="479"/>
      <c r="AY94" s="232"/>
    </row>
    <row r="95" ht="15.0" customHeight="1">
      <c r="A95" s="441"/>
      <c r="B95" s="441"/>
      <c r="C95" s="441"/>
      <c r="D95" s="441"/>
      <c r="E95" s="441"/>
      <c r="F95" s="441"/>
      <c r="G95" s="441"/>
      <c r="H95" s="441"/>
      <c r="I95" s="441"/>
      <c r="J95" s="441"/>
      <c r="K95" s="441"/>
      <c r="L95" s="441"/>
      <c r="M95" s="441"/>
      <c r="N95" s="441"/>
      <c r="O95" s="441"/>
      <c r="P95" s="441"/>
      <c r="Q95" s="441"/>
      <c r="R95" s="441"/>
      <c r="S95" s="439"/>
      <c r="T95" s="439"/>
      <c r="U95" s="441"/>
      <c r="V95" s="441"/>
      <c r="W95" s="441"/>
      <c r="X95" s="441"/>
      <c r="Y95" s="441"/>
      <c r="Z95" s="429"/>
      <c r="AA95" s="429"/>
      <c r="AB95" s="429"/>
      <c r="AC95" s="429"/>
      <c r="AD95" s="441"/>
      <c r="AE95" s="429"/>
      <c r="AF95" s="429"/>
      <c r="AG95" s="429"/>
      <c r="AH95" s="429"/>
      <c r="AI95" s="441"/>
      <c r="AJ95" s="429"/>
      <c r="AK95" s="429"/>
      <c r="AL95" s="429"/>
      <c r="AM95" s="441"/>
      <c r="AN95" s="429"/>
      <c r="AO95" s="429"/>
      <c r="AP95" s="429"/>
      <c r="AQ95" s="441"/>
      <c r="AR95" s="429"/>
      <c r="AS95" s="429"/>
      <c r="AT95" s="429"/>
      <c r="AU95" s="429"/>
      <c r="AV95" s="441"/>
      <c r="AW95" s="429"/>
      <c r="AX95" s="429"/>
      <c r="AY95" s="441"/>
    </row>
    <row r="96" ht="27.0" customHeight="1">
      <c r="A96" s="232"/>
      <c r="B96" s="447" t="s">
        <v>489</v>
      </c>
      <c r="C96" s="252" t="s">
        <v>490</v>
      </c>
      <c r="D96" s="44"/>
      <c r="E96" s="447" t="s">
        <v>491</v>
      </c>
      <c r="F96" s="441"/>
      <c r="G96" s="252" t="s">
        <v>492</v>
      </c>
      <c r="H96" s="44"/>
      <c r="I96" s="441"/>
      <c r="J96" s="252" t="s">
        <v>29</v>
      </c>
      <c r="K96" s="68"/>
      <c r="L96" s="68"/>
      <c r="M96" s="68"/>
      <c r="N96" s="68"/>
      <c r="O96" s="68"/>
      <c r="P96" s="68"/>
      <c r="Q96" s="68"/>
      <c r="R96" s="68"/>
      <c r="S96" s="68"/>
      <c r="T96" s="44"/>
      <c r="U96" s="441"/>
      <c r="V96" s="252" t="s">
        <v>493</v>
      </c>
      <c r="W96" s="68"/>
      <c r="X96" s="68"/>
      <c r="Y96" s="68"/>
      <c r="Z96" s="68"/>
      <c r="AA96" s="68"/>
      <c r="AB96" s="68"/>
      <c r="AC96" s="44"/>
      <c r="AD96" s="441"/>
      <c r="AE96" s="252" t="s">
        <v>494</v>
      </c>
      <c r="AF96" s="68"/>
      <c r="AG96" s="68"/>
      <c r="AH96" s="44"/>
      <c r="AI96" s="441"/>
      <c r="AJ96" s="252" t="s">
        <v>495</v>
      </c>
      <c r="AK96" s="68"/>
      <c r="AL96" s="44"/>
      <c r="AM96" s="441"/>
      <c r="AN96" s="252" t="s">
        <v>496</v>
      </c>
      <c r="AO96" s="68"/>
      <c r="AP96" s="44"/>
      <c r="AQ96" s="441"/>
      <c r="AR96" s="252" t="s">
        <v>497</v>
      </c>
      <c r="AS96" s="68"/>
      <c r="AT96" s="68"/>
      <c r="AU96" s="44"/>
      <c r="AV96" s="441"/>
      <c r="AW96" s="448" t="s">
        <v>498</v>
      </c>
      <c r="AX96" s="3"/>
      <c r="AY96" s="232"/>
    </row>
    <row r="97" ht="30.0" customHeight="1">
      <c r="A97" s="190"/>
      <c r="B97" s="480">
        <f>B83+1</f>
        <v>43</v>
      </c>
      <c r="C97" s="66" t="s">
        <v>48</v>
      </c>
      <c r="D97" s="254" t="s">
        <v>27</v>
      </c>
      <c r="E97" s="450" t="s">
        <v>499</v>
      </c>
      <c r="F97" s="441"/>
      <c r="G97" s="451" t="s">
        <v>500</v>
      </c>
      <c r="H97" s="451" t="s">
        <v>501</v>
      </c>
      <c r="I97" s="441"/>
      <c r="J97" s="452" t="s">
        <v>502</v>
      </c>
      <c r="K97" s="453" t="s">
        <v>503</v>
      </c>
      <c r="L97" s="452" t="s">
        <v>17</v>
      </c>
      <c r="M97" s="453" t="s">
        <v>18</v>
      </c>
      <c r="N97" s="453" t="s">
        <v>19</v>
      </c>
      <c r="O97" s="453" t="s">
        <v>20</v>
      </c>
      <c r="P97" s="453" t="s">
        <v>504</v>
      </c>
      <c r="Q97" s="453" t="s">
        <v>505</v>
      </c>
      <c r="R97" s="453" t="s">
        <v>506</v>
      </c>
      <c r="S97" s="454" t="s">
        <v>507</v>
      </c>
      <c r="T97" s="454" t="s">
        <v>508</v>
      </c>
      <c r="U97" s="441"/>
      <c r="V97" s="453" t="s">
        <v>485</v>
      </c>
      <c r="W97" s="452" t="s">
        <v>30</v>
      </c>
      <c r="X97" s="2"/>
      <c r="Y97" s="3"/>
      <c r="Z97" s="453" t="s">
        <v>28</v>
      </c>
      <c r="AA97" s="453" t="s">
        <v>509</v>
      </c>
      <c r="AB97" s="453" t="s">
        <v>510</v>
      </c>
      <c r="AC97" s="453" t="s">
        <v>511</v>
      </c>
      <c r="AD97" s="441"/>
      <c r="AE97" s="453" t="s">
        <v>512</v>
      </c>
      <c r="AF97" s="453" t="s">
        <v>513</v>
      </c>
      <c r="AG97" s="453" t="s">
        <v>514</v>
      </c>
      <c r="AH97" s="453" t="s">
        <v>515</v>
      </c>
      <c r="AI97" s="441"/>
      <c r="AJ97" s="453" t="s">
        <v>516</v>
      </c>
      <c r="AK97" s="453" t="s">
        <v>517</v>
      </c>
      <c r="AL97" s="453" t="s">
        <v>518</v>
      </c>
      <c r="AM97" s="441"/>
      <c r="AN97" s="453" t="s">
        <v>519</v>
      </c>
      <c r="AO97" s="452" t="s">
        <v>520</v>
      </c>
      <c r="AP97" s="453" t="s">
        <v>521</v>
      </c>
      <c r="AQ97" s="441"/>
      <c r="AR97" s="451" t="s">
        <v>522</v>
      </c>
      <c r="AS97" s="451" t="s">
        <v>522</v>
      </c>
      <c r="AT97" s="451" t="s">
        <v>523</v>
      </c>
      <c r="AU97" s="451" t="s">
        <v>524</v>
      </c>
      <c r="AV97" s="441"/>
      <c r="AW97" s="453" t="s">
        <v>525</v>
      </c>
      <c r="AX97" s="453" t="s">
        <v>526</v>
      </c>
      <c r="AY97" s="190"/>
    </row>
    <row r="98" ht="30.0" customHeight="1">
      <c r="A98" s="190"/>
      <c r="B98" s="89"/>
      <c r="C98" s="34"/>
      <c r="D98" s="6"/>
      <c r="E98" s="455" t="s">
        <v>527</v>
      </c>
      <c r="F98" s="441"/>
      <c r="G98" s="34"/>
      <c r="H98" s="34"/>
      <c r="I98" s="441"/>
      <c r="J98" s="456" t="s">
        <v>528</v>
      </c>
      <c r="K98" s="34"/>
      <c r="L98" s="456" t="s">
        <v>529</v>
      </c>
      <c r="M98" s="457" t="s">
        <v>529</v>
      </c>
      <c r="N98" s="457" t="s">
        <v>529</v>
      </c>
      <c r="O98" s="34"/>
      <c r="P98" s="457" t="s">
        <v>530</v>
      </c>
      <c r="Q98" s="458" t="s">
        <v>531</v>
      </c>
      <c r="R98" s="458" t="s">
        <v>531</v>
      </c>
      <c r="S98" s="458" t="s">
        <v>531</v>
      </c>
      <c r="T98" s="458" t="s">
        <v>532</v>
      </c>
      <c r="U98" s="441"/>
      <c r="V98" s="34"/>
      <c r="W98" s="459" t="s">
        <v>533</v>
      </c>
      <c r="X98" s="459" t="s">
        <v>534</v>
      </c>
      <c r="Y98" s="459" t="s">
        <v>535</v>
      </c>
      <c r="Z98" s="457" t="s">
        <v>536</v>
      </c>
      <c r="AA98" s="458" t="s">
        <v>531</v>
      </c>
      <c r="AB98" s="458" t="s">
        <v>531</v>
      </c>
      <c r="AC98" s="458" t="s">
        <v>531</v>
      </c>
      <c r="AD98" s="441"/>
      <c r="AE98" s="458" t="s">
        <v>531</v>
      </c>
      <c r="AF98" s="458" t="s">
        <v>531</v>
      </c>
      <c r="AG98" s="458" t="s">
        <v>531</v>
      </c>
      <c r="AH98" s="458" t="s">
        <v>531</v>
      </c>
      <c r="AI98" s="441"/>
      <c r="AJ98" s="34"/>
      <c r="AK98" s="34"/>
      <c r="AL98" s="457" t="s">
        <v>537</v>
      </c>
      <c r="AM98" s="441"/>
      <c r="AN98" s="457" t="s">
        <v>538</v>
      </c>
      <c r="AO98" s="456" t="s">
        <v>539</v>
      </c>
      <c r="AP98" s="457" t="s">
        <v>531</v>
      </c>
      <c r="AQ98" s="441"/>
      <c r="AR98" s="460" t="s">
        <v>540</v>
      </c>
      <c r="AS98" s="460" t="s">
        <v>541</v>
      </c>
      <c r="AT98" s="34"/>
      <c r="AU98" s="34"/>
      <c r="AV98" s="441"/>
      <c r="AW98" s="457" t="s">
        <v>531</v>
      </c>
      <c r="AX98" s="34"/>
      <c r="AY98" s="190"/>
    </row>
    <row r="99" ht="45.0" customHeight="1">
      <c r="A99" s="190"/>
      <c r="B99" s="89"/>
      <c r="C99" s="481">
        <f>C91+1</f>
        <v>46010</v>
      </c>
      <c r="D99" s="464" t="str">
        <f t="shared" ref="D99:D105" si="42">D85</f>
        <v>FRI</v>
      </c>
      <c r="E99" s="463"/>
      <c r="F99" s="441"/>
      <c r="G99" s="464"/>
      <c r="H99" s="464"/>
      <c r="I99" s="441"/>
      <c r="J99" s="465"/>
      <c r="K99" s="466"/>
      <c r="L99" s="466"/>
      <c r="M99" s="466"/>
      <c r="N99" s="466"/>
      <c r="O99" s="466"/>
      <c r="P99" s="466"/>
      <c r="Q99" s="466"/>
      <c r="R99" s="466"/>
      <c r="S99" s="466"/>
      <c r="T99" s="467"/>
      <c r="U99" s="441"/>
      <c r="V99" s="466"/>
      <c r="W99" s="464"/>
      <c r="X99" s="464"/>
      <c r="Y99" s="464"/>
      <c r="Z99" s="466"/>
      <c r="AA99" s="466"/>
      <c r="AB99" s="466"/>
      <c r="AC99" s="466"/>
      <c r="AD99" s="441"/>
      <c r="AE99" s="466"/>
      <c r="AF99" s="466"/>
      <c r="AG99" s="466"/>
      <c r="AH99" s="466"/>
      <c r="AI99" s="441"/>
      <c r="AJ99" s="466"/>
      <c r="AK99" s="466"/>
      <c r="AL99" s="468"/>
      <c r="AM99" s="441"/>
      <c r="AN99" s="469"/>
      <c r="AO99" s="464"/>
      <c r="AP99" s="466"/>
      <c r="AQ99" s="441"/>
      <c r="AR99" s="464"/>
      <c r="AS99" s="464"/>
      <c r="AT99" s="464"/>
      <c r="AU99" s="464"/>
      <c r="AV99" s="441"/>
      <c r="AW99" s="466"/>
      <c r="AX99" s="470"/>
      <c r="AY99" s="190"/>
    </row>
    <row r="100" ht="45.0" customHeight="1">
      <c r="A100" s="190"/>
      <c r="B100" s="89"/>
      <c r="C100" s="482">
        <f t="shared" ref="C100:C105" si="43">C99+1</f>
        <v>46011</v>
      </c>
      <c r="D100" s="464" t="str">
        <f t="shared" si="42"/>
        <v>SAT</v>
      </c>
      <c r="E100" s="463"/>
      <c r="F100" s="441"/>
      <c r="G100" s="464"/>
      <c r="H100" s="464"/>
      <c r="I100" s="441"/>
      <c r="J100" s="465"/>
      <c r="K100" s="466"/>
      <c r="L100" s="466"/>
      <c r="M100" s="466"/>
      <c r="N100" s="466"/>
      <c r="O100" s="466"/>
      <c r="P100" s="466"/>
      <c r="Q100" s="466"/>
      <c r="R100" s="466"/>
      <c r="S100" s="466"/>
      <c r="T100" s="467"/>
      <c r="U100" s="441"/>
      <c r="V100" s="466"/>
      <c r="W100" s="464"/>
      <c r="X100" s="464"/>
      <c r="Y100" s="464"/>
      <c r="Z100" s="466"/>
      <c r="AA100" s="466"/>
      <c r="AB100" s="466"/>
      <c r="AC100" s="466"/>
      <c r="AD100" s="441"/>
      <c r="AE100" s="466"/>
      <c r="AF100" s="466"/>
      <c r="AG100" s="466"/>
      <c r="AH100" s="466"/>
      <c r="AI100" s="441"/>
      <c r="AJ100" s="466"/>
      <c r="AK100" s="466"/>
      <c r="AL100" s="468"/>
      <c r="AM100" s="441"/>
      <c r="AN100" s="464"/>
      <c r="AO100" s="464"/>
      <c r="AP100" s="466"/>
      <c r="AQ100" s="441"/>
      <c r="AR100" s="464"/>
      <c r="AS100" s="464"/>
      <c r="AT100" s="464"/>
      <c r="AU100" s="464"/>
      <c r="AV100" s="441"/>
      <c r="AW100" s="466"/>
      <c r="AX100" s="470"/>
      <c r="AY100" s="190"/>
    </row>
    <row r="101" ht="45.0" customHeight="1">
      <c r="A101" s="190"/>
      <c r="B101" s="89"/>
      <c r="C101" s="482">
        <f t="shared" si="43"/>
        <v>46012</v>
      </c>
      <c r="D101" s="464" t="str">
        <f t="shared" si="42"/>
        <v>SUN</v>
      </c>
      <c r="E101" s="463"/>
      <c r="F101" s="441"/>
      <c r="G101" s="464"/>
      <c r="H101" s="464"/>
      <c r="I101" s="441"/>
      <c r="J101" s="465"/>
      <c r="K101" s="466"/>
      <c r="L101" s="466"/>
      <c r="M101" s="466"/>
      <c r="N101" s="466"/>
      <c r="O101" s="466"/>
      <c r="P101" s="466"/>
      <c r="Q101" s="466"/>
      <c r="R101" s="466"/>
      <c r="S101" s="466"/>
      <c r="T101" s="467"/>
      <c r="U101" s="441"/>
      <c r="V101" s="466"/>
      <c r="W101" s="464"/>
      <c r="X101" s="464"/>
      <c r="Y101" s="464"/>
      <c r="Z101" s="466"/>
      <c r="AA101" s="466"/>
      <c r="AB101" s="466"/>
      <c r="AC101" s="466"/>
      <c r="AD101" s="441"/>
      <c r="AE101" s="466"/>
      <c r="AF101" s="466"/>
      <c r="AG101" s="466"/>
      <c r="AH101" s="466"/>
      <c r="AI101" s="441"/>
      <c r="AJ101" s="466"/>
      <c r="AK101" s="466"/>
      <c r="AL101" s="468"/>
      <c r="AM101" s="441"/>
      <c r="AN101" s="464"/>
      <c r="AO101" s="464"/>
      <c r="AP101" s="466"/>
      <c r="AQ101" s="441"/>
      <c r="AR101" s="464"/>
      <c r="AS101" s="464"/>
      <c r="AT101" s="464"/>
      <c r="AU101" s="464"/>
      <c r="AV101" s="441"/>
      <c r="AW101" s="466"/>
      <c r="AX101" s="470"/>
      <c r="AY101" s="190"/>
    </row>
    <row r="102" ht="45.0" customHeight="1">
      <c r="A102" s="190"/>
      <c r="B102" s="89"/>
      <c r="C102" s="482">
        <f t="shared" si="43"/>
        <v>46013</v>
      </c>
      <c r="D102" s="464" t="str">
        <f t="shared" si="42"/>
        <v>MON</v>
      </c>
      <c r="E102" s="463"/>
      <c r="F102" s="441"/>
      <c r="G102" s="464"/>
      <c r="H102" s="464"/>
      <c r="I102" s="441"/>
      <c r="J102" s="465"/>
      <c r="K102" s="466"/>
      <c r="L102" s="466"/>
      <c r="M102" s="466"/>
      <c r="N102" s="466"/>
      <c r="O102" s="466"/>
      <c r="P102" s="466"/>
      <c r="Q102" s="466"/>
      <c r="R102" s="466"/>
      <c r="S102" s="466"/>
      <c r="T102" s="467"/>
      <c r="U102" s="441"/>
      <c r="V102" s="466"/>
      <c r="W102" s="464"/>
      <c r="X102" s="464"/>
      <c r="Y102" s="464"/>
      <c r="Z102" s="466"/>
      <c r="AA102" s="466"/>
      <c r="AB102" s="466"/>
      <c r="AC102" s="466"/>
      <c r="AD102" s="441"/>
      <c r="AE102" s="466"/>
      <c r="AF102" s="466"/>
      <c r="AG102" s="466"/>
      <c r="AH102" s="466"/>
      <c r="AI102" s="441"/>
      <c r="AJ102" s="466"/>
      <c r="AK102" s="466"/>
      <c r="AL102" s="468"/>
      <c r="AM102" s="441"/>
      <c r="AN102" s="464"/>
      <c r="AO102" s="464"/>
      <c r="AP102" s="466"/>
      <c r="AQ102" s="441"/>
      <c r="AR102" s="464"/>
      <c r="AS102" s="464"/>
      <c r="AT102" s="464"/>
      <c r="AU102" s="464"/>
      <c r="AV102" s="441"/>
      <c r="AW102" s="466"/>
      <c r="AX102" s="472"/>
      <c r="AY102" s="190"/>
    </row>
    <row r="103" ht="45.0" customHeight="1">
      <c r="A103" s="190"/>
      <c r="B103" s="89"/>
      <c r="C103" s="482">
        <f t="shared" si="43"/>
        <v>46014</v>
      </c>
      <c r="D103" s="464" t="str">
        <f t="shared" si="42"/>
        <v>TUE</v>
      </c>
      <c r="E103" s="463"/>
      <c r="F103" s="441"/>
      <c r="G103" s="464"/>
      <c r="H103" s="464"/>
      <c r="I103" s="441"/>
      <c r="J103" s="465"/>
      <c r="K103" s="466"/>
      <c r="L103" s="466"/>
      <c r="M103" s="466"/>
      <c r="N103" s="466"/>
      <c r="O103" s="466"/>
      <c r="P103" s="466"/>
      <c r="Q103" s="466"/>
      <c r="R103" s="466"/>
      <c r="S103" s="466"/>
      <c r="T103" s="467"/>
      <c r="U103" s="441"/>
      <c r="V103" s="466"/>
      <c r="W103" s="464"/>
      <c r="X103" s="464"/>
      <c r="Y103" s="464"/>
      <c r="Z103" s="466"/>
      <c r="AA103" s="466"/>
      <c r="AB103" s="466"/>
      <c r="AC103" s="466"/>
      <c r="AD103" s="441"/>
      <c r="AE103" s="466"/>
      <c r="AF103" s="466"/>
      <c r="AG103" s="466"/>
      <c r="AH103" s="466"/>
      <c r="AI103" s="441"/>
      <c r="AJ103" s="466"/>
      <c r="AK103" s="466"/>
      <c r="AL103" s="468"/>
      <c r="AM103" s="441"/>
      <c r="AN103" s="464"/>
      <c r="AO103" s="464"/>
      <c r="AP103" s="466"/>
      <c r="AQ103" s="441"/>
      <c r="AR103" s="464"/>
      <c r="AS103" s="464"/>
      <c r="AT103" s="464"/>
      <c r="AU103" s="464"/>
      <c r="AV103" s="441"/>
      <c r="AW103" s="466"/>
      <c r="AX103" s="472"/>
      <c r="AY103" s="190"/>
    </row>
    <row r="104" ht="45.0" customHeight="1">
      <c r="A104" s="190"/>
      <c r="B104" s="89"/>
      <c r="C104" s="482">
        <f t="shared" si="43"/>
        <v>46015</v>
      </c>
      <c r="D104" s="464" t="str">
        <f t="shared" si="42"/>
        <v>WED</v>
      </c>
      <c r="E104" s="463"/>
      <c r="F104" s="441"/>
      <c r="G104" s="464"/>
      <c r="H104" s="464"/>
      <c r="I104" s="441"/>
      <c r="J104" s="465"/>
      <c r="K104" s="466"/>
      <c r="L104" s="466"/>
      <c r="M104" s="466"/>
      <c r="N104" s="466"/>
      <c r="O104" s="466"/>
      <c r="P104" s="466"/>
      <c r="Q104" s="466"/>
      <c r="R104" s="466"/>
      <c r="S104" s="466"/>
      <c r="T104" s="467"/>
      <c r="U104" s="441"/>
      <c r="V104" s="466"/>
      <c r="W104" s="464"/>
      <c r="X104" s="464"/>
      <c r="Y104" s="464"/>
      <c r="Z104" s="466"/>
      <c r="AA104" s="466"/>
      <c r="AB104" s="466"/>
      <c r="AC104" s="466"/>
      <c r="AD104" s="441"/>
      <c r="AE104" s="466"/>
      <c r="AF104" s="466"/>
      <c r="AG104" s="466"/>
      <c r="AH104" s="466"/>
      <c r="AI104" s="441"/>
      <c r="AJ104" s="466"/>
      <c r="AK104" s="466"/>
      <c r="AL104" s="468"/>
      <c r="AM104" s="441"/>
      <c r="AN104" s="464"/>
      <c r="AO104" s="464"/>
      <c r="AP104" s="466"/>
      <c r="AQ104" s="441"/>
      <c r="AR104" s="464"/>
      <c r="AS104" s="464"/>
      <c r="AT104" s="464"/>
      <c r="AU104" s="464"/>
      <c r="AV104" s="441"/>
      <c r="AW104" s="466"/>
      <c r="AX104" s="472"/>
      <c r="AY104" s="190"/>
    </row>
    <row r="105" ht="45.0" customHeight="1">
      <c r="A105" s="190"/>
      <c r="B105" s="89"/>
      <c r="C105" s="482">
        <f t="shared" si="43"/>
        <v>46016</v>
      </c>
      <c r="D105" s="464" t="str">
        <f t="shared" si="42"/>
        <v>THU</v>
      </c>
      <c r="E105" s="463"/>
      <c r="F105" s="441"/>
      <c r="G105" s="464"/>
      <c r="H105" s="464"/>
      <c r="I105" s="441"/>
      <c r="J105" s="465"/>
      <c r="K105" s="466"/>
      <c r="L105" s="466"/>
      <c r="M105" s="466"/>
      <c r="N105" s="466"/>
      <c r="O105" s="466"/>
      <c r="P105" s="466"/>
      <c r="Q105" s="466"/>
      <c r="R105" s="466"/>
      <c r="S105" s="466"/>
      <c r="T105" s="467"/>
      <c r="U105" s="441"/>
      <c r="V105" s="466"/>
      <c r="W105" s="464"/>
      <c r="X105" s="464"/>
      <c r="Y105" s="464"/>
      <c r="Z105" s="466"/>
      <c r="AA105" s="466"/>
      <c r="AB105" s="466"/>
      <c r="AC105" s="466"/>
      <c r="AD105" s="441"/>
      <c r="AE105" s="466"/>
      <c r="AF105" s="466"/>
      <c r="AG105" s="466"/>
      <c r="AH105" s="466"/>
      <c r="AI105" s="441"/>
      <c r="AJ105" s="466"/>
      <c r="AK105" s="466"/>
      <c r="AL105" s="468"/>
      <c r="AM105" s="441"/>
      <c r="AN105" s="464"/>
      <c r="AO105" s="464"/>
      <c r="AP105" s="466"/>
      <c r="AQ105" s="441"/>
      <c r="AR105" s="464"/>
      <c r="AS105" s="464"/>
      <c r="AT105" s="464"/>
      <c r="AU105" s="464"/>
      <c r="AV105" s="441"/>
      <c r="AW105" s="466"/>
      <c r="AX105" s="470"/>
      <c r="AY105" s="190"/>
    </row>
    <row r="106" ht="45.0" customHeight="1">
      <c r="A106" s="190"/>
      <c r="B106" s="34"/>
      <c r="C106" s="473" t="s">
        <v>542</v>
      </c>
      <c r="D106" s="44"/>
      <c r="E106" s="474" t="str">
        <f>iferror(AVERAGE(E99:E105))</f>
        <v/>
      </c>
      <c r="F106" s="441"/>
      <c r="G106" s="475"/>
      <c r="H106" s="475"/>
      <c r="I106" s="441"/>
      <c r="J106" s="475" t="str">
        <f>iferror(AVERAGE(J99:J105))</f>
        <v/>
      </c>
      <c r="K106" s="476"/>
      <c r="L106" s="476" t="str">
        <f t="shared" ref="L106:N106" si="44">iferror(AVERAGE(L99:L105))</f>
        <v/>
      </c>
      <c r="M106" s="476" t="str">
        <f t="shared" si="44"/>
        <v/>
      </c>
      <c r="N106" s="476" t="str">
        <f t="shared" si="44"/>
        <v/>
      </c>
      <c r="O106" s="476">
        <f>iferror(SUM(O99:O105))</f>
        <v>0</v>
      </c>
      <c r="P106" s="476" t="str">
        <f t="shared" ref="P106:S106" si="45">iferror(AVERAGE(P99:P105))</f>
        <v/>
      </c>
      <c r="Q106" s="476" t="str">
        <f t="shared" si="45"/>
        <v/>
      </c>
      <c r="R106" s="476" t="str">
        <f t="shared" si="45"/>
        <v/>
      </c>
      <c r="S106" s="476" t="str">
        <f t="shared" si="45"/>
        <v/>
      </c>
      <c r="T106" s="477"/>
      <c r="U106" s="441"/>
      <c r="V106" s="476" t="str">
        <f>iferror(AVERAGE(V99:V105))</f>
        <v/>
      </c>
      <c r="W106" s="476"/>
      <c r="X106" s="476">
        <f>SUM(X99:X105)</f>
        <v>0</v>
      </c>
      <c r="Y106" s="476" t="str">
        <f>IFERROR(AVERAGE(Y99:Y105))</f>
        <v/>
      </c>
      <c r="Z106" s="476"/>
      <c r="AA106" s="476" t="str">
        <f t="shared" ref="AA106:AC106" si="46">iferror(AVERAGE(AA99:AA105))</f>
        <v/>
      </c>
      <c r="AB106" s="476" t="str">
        <f t="shared" si="46"/>
        <v/>
      </c>
      <c r="AC106" s="476" t="str">
        <f t="shared" si="46"/>
        <v/>
      </c>
      <c r="AD106" s="441"/>
      <c r="AE106" s="476" t="str">
        <f t="shared" ref="AE106:AF106" si="47">iferror(AVERAGE(AE99:AE105))</f>
        <v/>
      </c>
      <c r="AF106" s="476" t="str">
        <f t="shared" si="47"/>
        <v/>
      </c>
      <c r="AG106" s="476"/>
      <c r="AH106" s="476" t="str">
        <f>iferror(AVERAGE(AH99:AH105))</f>
        <v/>
      </c>
      <c r="AI106" s="441"/>
      <c r="AJ106" s="476" t="str">
        <f>iferror(average(AJ99:AJ105))</f>
        <v/>
      </c>
      <c r="AK106" s="476"/>
      <c r="AL106" s="476"/>
      <c r="AM106" s="441"/>
      <c r="AN106" s="464"/>
      <c r="AO106" s="464" t="str">
        <f>iferror(average(AO99:AO105))</f>
        <v/>
      </c>
      <c r="AP106" s="476" t="str">
        <f>iferror(AVERAGE(AP99:AP105))</f>
        <v/>
      </c>
      <c r="AQ106" s="441"/>
      <c r="AR106" s="464" t="str">
        <f t="shared" ref="AR106:AU106" si="48">iferror(average(AR99:AR105))</f>
        <v/>
      </c>
      <c r="AS106" s="464" t="str">
        <f t="shared" si="48"/>
        <v/>
      </c>
      <c r="AT106" s="464" t="str">
        <f t="shared" si="48"/>
        <v/>
      </c>
      <c r="AU106" s="464" t="str">
        <f t="shared" si="48"/>
        <v/>
      </c>
      <c r="AV106" s="441"/>
      <c r="AW106" s="476" t="str">
        <f>iferror(AVERAGE(AW99:AW105))</f>
        <v/>
      </c>
      <c r="AX106" s="472"/>
      <c r="AY106" s="190"/>
    </row>
    <row r="107" ht="15.0" customHeight="1">
      <c r="A107" s="441"/>
      <c r="B107" s="441"/>
      <c r="C107" s="441"/>
      <c r="D107" s="441"/>
      <c r="E107" s="441"/>
      <c r="F107" s="441"/>
      <c r="G107" s="441"/>
      <c r="H107" s="441"/>
      <c r="I107" s="441"/>
      <c r="J107" s="441"/>
      <c r="K107" s="441"/>
      <c r="L107" s="441"/>
      <c r="M107" s="441"/>
      <c r="N107" s="441"/>
      <c r="O107" s="441"/>
      <c r="P107" s="441"/>
      <c r="Q107" s="441"/>
      <c r="R107" s="441"/>
      <c r="S107" s="441"/>
      <c r="T107" s="441"/>
      <c r="U107" s="441"/>
      <c r="V107" s="441"/>
      <c r="W107" s="441"/>
      <c r="X107" s="441"/>
      <c r="Y107" s="441"/>
      <c r="Z107" s="441"/>
      <c r="AA107" s="441"/>
      <c r="AB107" s="441"/>
      <c r="AC107" s="441"/>
      <c r="AD107" s="441"/>
      <c r="AE107" s="441"/>
      <c r="AF107" s="441"/>
      <c r="AG107" s="441"/>
      <c r="AH107" s="441"/>
      <c r="AI107" s="441"/>
      <c r="AJ107" s="441"/>
      <c r="AK107" s="441"/>
      <c r="AL107" s="441"/>
      <c r="AM107" s="441"/>
      <c r="AN107" s="441"/>
      <c r="AO107" s="441"/>
      <c r="AP107" s="441"/>
      <c r="AQ107" s="441"/>
      <c r="AR107" s="441"/>
      <c r="AS107" s="441"/>
      <c r="AT107" s="441"/>
      <c r="AU107" s="441"/>
      <c r="AV107" s="441"/>
      <c r="AW107" s="441"/>
      <c r="AX107" s="441"/>
      <c r="AY107" s="441"/>
    </row>
    <row r="108" ht="22.5" customHeight="1">
      <c r="A108" s="232"/>
      <c r="B108" s="252" t="s">
        <v>488</v>
      </c>
      <c r="C108" s="68"/>
      <c r="D108" s="478">
        <f>D94+7</f>
        <v>46024</v>
      </c>
      <c r="E108" s="68"/>
      <c r="F108" s="373"/>
      <c r="G108" s="373"/>
      <c r="H108" s="373"/>
      <c r="I108" s="373"/>
      <c r="J108" s="373"/>
      <c r="K108" s="373"/>
      <c r="L108" s="373"/>
      <c r="M108" s="373"/>
      <c r="N108" s="373"/>
      <c r="O108" s="373"/>
      <c r="P108" s="373"/>
      <c r="Q108" s="373"/>
      <c r="R108" s="68"/>
      <c r="S108" s="68"/>
      <c r="T108" s="68"/>
      <c r="U108" s="68"/>
      <c r="V108" s="373"/>
      <c r="W108" s="68"/>
      <c r="X108" s="68"/>
      <c r="Y108" s="373"/>
      <c r="Z108" s="373"/>
      <c r="AA108" s="373"/>
      <c r="AB108" s="373"/>
      <c r="AC108" s="373"/>
      <c r="AD108" s="373"/>
      <c r="AE108" s="373"/>
      <c r="AF108" s="373"/>
      <c r="AG108" s="373"/>
      <c r="AH108" s="373"/>
      <c r="AI108" s="373"/>
      <c r="AJ108" s="373"/>
      <c r="AK108" s="373"/>
      <c r="AL108" s="373"/>
      <c r="AM108" s="373"/>
      <c r="AN108" s="373"/>
      <c r="AO108" s="373"/>
      <c r="AP108" s="373"/>
      <c r="AQ108" s="373"/>
      <c r="AR108" s="373"/>
      <c r="AS108" s="373"/>
      <c r="AT108" s="373"/>
      <c r="AU108" s="373"/>
      <c r="AV108" s="373"/>
      <c r="AW108" s="373"/>
      <c r="AX108" s="479"/>
      <c r="AY108" s="232"/>
    </row>
    <row r="109" ht="15.0" customHeight="1">
      <c r="A109" s="441"/>
      <c r="B109" s="441"/>
      <c r="C109" s="441"/>
      <c r="D109" s="441"/>
      <c r="E109" s="441"/>
      <c r="F109" s="441"/>
      <c r="G109" s="441"/>
      <c r="H109" s="441"/>
      <c r="I109" s="441"/>
      <c r="J109" s="441"/>
      <c r="K109" s="441"/>
      <c r="L109" s="441"/>
      <c r="M109" s="441"/>
      <c r="N109" s="441"/>
      <c r="O109" s="441"/>
      <c r="P109" s="441"/>
      <c r="Q109" s="441"/>
      <c r="R109" s="441"/>
      <c r="S109" s="439"/>
      <c r="T109" s="439"/>
      <c r="U109" s="441"/>
      <c r="V109" s="441"/>
      <c r="W109" s="441"/>
      <c r="X109" s="441"/>
      <c r="Y109" s="441"/>
      <c r="Z109" s="429"/>
      <c r="AA109" s="429"/>
      <c r="AB109" s="429"/>
      <c r="AC109" s="429"/>
      <c r="AD109" s="441"/>
      <c r="AE109" s="429"/>
      <c r="AF109" s="429"/>
      <c r="AG109" s="429"/>
      <c r="AH109" s="429"/>
      <c r="AI109" s="441"/>
      <c r="AJ109" s="429"/>
      <c r="AK109" s="429"/>
      <c r="AL109" s="429"/>
      <c r="AM109" s="441"/>
      <c r="AN109" s="429"/>
      <c r="AO109" s="429"/>
      <c r="AP109" s="429"/>
      <c r="AQ109" s="441"/>
      <c r="AR109" s="429"/>
      <c r="AS109" s="429"/>
      <c r="AT109" s="429"/>
      <c r="AU109" s="429"/>
      <c r="AV109" s="441"/>
      <c r="AW109" s="429"/>
      <c r="AX109" s="429"/>
      <c r="AY109" s="441"/>
    </row>
    <row r="110" ht="27.0" customHeight="1">
      <c r="A110" s="232"/>
      <c r="B110" s="447" t="s">
        <v>489</v>
      </c>
      <c r="C110" s="252" t="s">
        <v>490</v>
      </c>
      <c r="D110" s="44"/>
      <c r="E110" s="447" t="s">
        <v>491</v>
      </c>
      <c r="F110" s="441"/>
      <c r="G110" s="252" t="s">
        <v>492</v>
      </c>
      <c r="H110" s="44"/>
      <c r="I110" s="441"/>
      <c r="J110" s="252" t="s">
        <v>29</v>
      </c>
      <c r="K110" s="68"/>
      <c r="L110" s="68"/>
      <c r="M110" s="68"/>
      <c r="N110" s="68"/>
      <c r="O110" s="68"/>
      <c r="P110" s="68"/>
      <c r="Q110" s="68"/>
      <c r="R110" s="68"/>
      <c r="S110" s="68"/>
      <c r="T110" s="44"/>
      <c r="U110" s="441"/>
      <c r="V110" s="252" t="s">
        <v>493</v>
      </c>
      <c r="W110" s="68"/>
      <c r="X110" s="68"/>
      <c r="Y110" s="68"/>
      <c r="Z110" s="68"/>
      <c r="AA110" s="68"/>
      <c r="AB110" s="68"/>
      <c r="AC110" s="44"/>
      <c r="AD110" s="441"/>
      <c r="AE110" s="252" t="s">
        <v>494</v>
      </c>
      <c r="AF110" s="68"/>
      <c r="AG110" s="68"/>
      <c r="AH110" s="44"/>
      <c r="AI110" s="441"/>
      <c r="AJ110" s="252" t="s">
        <v>495</v>
      </c>
      <c r="AK110" s="68"/>
      <c r="AL110" s="44"/>
      <c r="AM110" s="441"/>
      <c r="AN110" s="252" t="s">
        <v>496</v>
      </c>
      <c r="AO110" s="68"/>
      <c r="AP110" s="44"/>
      <c r="AQ110" s="441"/>
      <c r="AR110" s="252" t="s">
        <v>497</v>
      </c>
      <c r="AS110" s="68"/>
      <c r="AT110" s="68"/>
      <c r="AU110" s="44"/>
      <c r="AV110" s="441"/>
      <c r="AW110" s="448" t="s">
        <v>498</v>
      </c>
      <c r="AX110" s="3"/>
      <c r="AY110" s="232"/>
    </row>
    <row r="111" ht="30.0" customHeight="1">
      <c r="A111" s="190"/>
      <c r="B111" s="480">
        <f>B97+1</f>
        <v>44</v>
      </c>
      <c r="C111" s="66" t="s">
        <v>48</v>
      </c>
      <c r="D111" s="254" t="s">
        <v>27</v>
      </c>
      <c r="E111" s="450" t="s">
        <v>499</v>
      </c>
      <c r="F111" s="441"/>
      <c r="G111" s="451" t="s">
        <v>500</v>
      </c>
      <c r="H111" s="451" t="s">
        <v>501</v>
      </c>
      <c r="I111" s="441"/>
      <c r="J111" s="452" t="s">
        <v>502</v>
      </c>
      <c r="K111" s="453" t="s">
        <v>503</v>
      </c>
      <c r="L111" s="452" t="s">
        <v>17</v>
      </c>
      <c r="M111" s="453" t="s">
        <v>18</v>
      </c>
      <c r="N111" s="453" t="s">
        <v>19</v>
      </c>
      <c r="O111" s="453" t="s">
        <v>20</v>
      </c>
      <c r="P111" s="453" t="s">
        <v>504</v>
      </c>
      <c r="Q111" s="453" t="s">
        <v>505</v>
      </c>
      <c r="R111" s="453" t="s">
        <v>506</v>
      </c>
      <c r="S111" s="454" t="s">
        <v>507</v>
      </c>
      <c r="T111" s="454" t="s">
        <v>508</v>
      </c>
      <c r="U111" s="441"/>
      <c r="V111" s="453" t="s">
        <v>485</v>
      </c>
      <c r="W111" s="452" t="s">
        <v>30</v>
      </c>
      <c r="X111" s="2"/>
      <c r="Y111" s="3"/>
      <c r="Z111" s="453" t="s">
        <v>28</v>
      </c>
      <c r="AA111" s="453" t="s">
        <v>509</v>
      </c>
      <c r="AB111" s="453" t="s">
        <v>510</v>
      </c>
      <c r="AC111" s="453" t="s">
        <v>511</v>
      </c>
      <c r="AD111" s="441"/>
      <c r="AE111" s="453" t="s">
        <v>512</v>
      </c>
      <c r="AF111" s="453" t="s">
        <v>513</v>
      </c>
      <c r="AG111" s="453" t="s">
        <v>514</v>
      </c>
      <c r="AH111" s="453" t="s">
        <v>515</v>
      </c>
      <c r="AI111" s="441"/>
      <c r="AJ111" s="453" t="s">
        <v>516</v>
      </c>
      <c r="AK111" s="453" t="s">
        <v>517</v>
      </c>
      <c r="AL111" s="453" t="s">
        <v>518</v>
      </c>
      <c r="AM111" s="441"/>
      <c r="AN111" s="453" t="s">
        <v>519</v>
      </c>
      <c r="AO111" s="452" t="s">
        <v>520</v>
      </c>
      <c r="AP111" s="453" t="s">
        <v>521</v>
      </c>
      <c r="AQ111" s="441"/>
      <c r="AR111" s="451" t="s">
        <v>522</v>
      </c>
      <c r="AS111" s="451" t="s">
        <v>522</v>
      </c>
      <c r="AT111" s="451" t="s">
        <v>523</v>
      </c>
      <c r="AU111" s="451" t="s">
        <v>524</v>
      </c>
      <c r="AV111" s="441"/>
      <c r="AW111" s="453" t="s">
        <v>525</v>
      </c>
      <c r="AX111" s="453" t="s">
        <v>526</v>
      </c>
      <c r="AY111" s="190"/>
    </row>
    <row r="112" ht="30.0" customHeight="1">
      <c r="A112" s="190"/>
      <c r="B112" s="89"/>
      <c r="C112" s="34"/>
      <c r="D112" s="6"/>
      <c r="E112" s="455" t="s">
        <v>527</v>
      </c>
      <c r="F112" s="441"/>
      <c r="G112" s="34"/>
      <c r="H112" s="34"/>
      <c r="I112" s="441"/>
      <c r="J112" s="456" t="s">
        <v>528</v>
      </c>
      <c r="K112" s="34"/>
      <c r="L112" s="456" t="s">
        <v>529</v>
      </c>
      <c r="M112" s="457" t="s">
        <v>529</v>
      </c>
      <c r="N112" s="457" t="s">
        <v>529</v>
      </c>
      <c r="O112" s="34"/>
      <c r="P112" s="457" t="s">
        <v>530</v>
      </c>
      <c r="Q112" s="458" t="s">
        <v>531</v>
      </c>
      <c r="R112" s="458" t="s">
        <v>531</v>
      </c>
      <c r="S112" s="458" t="s">
        <v>531</v>
      </c>
      <c r="T112" s="458" t="s">
        <v>532</v>
      </c>
      <c r="U112" s="441"/>
      <c r="V112" s="34"/>
      <c r="W112" s="459" t="s">
        <v>533</v>
      </c>
      <c r="X112" s="459" t="s">
        <v>534</v>
      </c>
      <c r="Y112" s="459" t="s">
        <v>535</v>
      </c>
      <c r="Z112" s="457" t="s">
        <v>536</v>
      </c>
      <c r="AA112" s="458" t="s">
        <v>531</v>
      </c>
      <c r="AB112" s="458" t="s">
        <v>531</v>
      </c>
      <c r="AC112" s="458" t="s">
        <v>531</v>
      </c>
      <c r="AD112" s="441"/>
      <c r="AE112" s="458" t="s">
        <v>531</v>
      </c>
      <c r="AF112" s="458" t="s">
        <v>531</v>
      </c>
      <c r="AG112" s="458" t="s">
        <v>531</v>
      </c>
      <c r="AH112" s="458" t="s">
        <v>531</v>
      </c>
      <c r="AI112" s="441"/>
      <c r="AJ112" s="34"/>
      <c r="AK112" s="34"/>
      <c r="AL112" s="457" t="s">
        <v>537</v>
      </c>
      <c r="AM112" s="441"/>
      <c r="AN112" s="457" t="s">
        <v>538</v>
      </c>
      <c r="AO112" s="456" t="s">
        <v>539</v>
      </c>
      <c r="AP112" s="457" t="s">
        <v>531</v>
      </c>
      <c r="AQ112" s="441"/>
      <c r="AR112" s="460" t="s">
        <v>540</v>
      </c>
      <c r="AS112" s="460" t="s">
        <v>541</v>
      </c>
      <c r="AT112" s="34"/>
      <c r="AU112" s="34"/>
      <c r="AV112" s="441"/>
      <c r="AW112" s="457" t="s">
        <v>531</v>
      </c>
      <c r="AX112" s="34"/>
      <c r="AY112" s="190"/>
    </row>
    <row r="113" ht="45.0" customHeight="1">
      <c r="A113" s="190"/>
      <c r="B113" s="89"/>
      <c r="C113" s="481">
        <f>C105+1</f>
        <v>46017</v>
      </c>
      <c r="D113" s="464" t="str">
        <f t="shared" ref="D113:D119" si="49">D99</f>
        <v>FRI</v>
      </c>
      <c r="E113" s="463"/>
      <c r="F113" s="441"/>
      <c r="G113" s="464"/>
      <c r="H113" s="464"/>
      <c r="I113" s="441"/>
      <c r="J113" s="465"/>
      <c r="K113" s="466"/>
      <c r="L113" s="466"/>
      <c r="M113" s="466"/>
      <c r="N113" s="466"/>
      <c r="O113" s="466"/>
      <c r="P113" s="466"/>
      <c r="Q113" s="466"/>
      <c r="R113" s="466"/>
      <c r="S113" s="466"/>
      <c r="T113" s="467"/>
      <c r="U113" s="441"/>
      <c r="V113" s="466"/>
      <c r="W113" s="464"/>
      <c r="X113" s="464"/>
      <c r="Y113" s="464"/>
      <c r="Z113" s="466"/>
      <c r="AA113" s="466"/>
      <c r="AB113" s="466"/>
      <c r="AC113" s="466"/>
      <c r="AD113" s="441"/>
      <c r="AE113" s="466"/>
      <c r="AF113" s="466"/>
      <c r="AG113" s="466"/>
      <c r="AH113" s="466"/>
      <c r="AI113" s="441"/>
      <c r="AJ113" s="466"/>
      <c r="AK113" s="466"/>
      <c r="AL113" s="468"/>
      <c r="AM113" s="441"/>
      <c r="AN113" s="469"/>
      <c r="AO113" s="464"/>
      <c r="AP113" s="466"/>
      <c r="AQ113" s="441"/>
      <c r="AR113" s="464"/>
      <c r="AS113" s="464"/>
      <c r="AT113" s="464"/>
      <c r="AU113" s="464"/>
      <c r="AV113" s="441"/>
      <c r="AW113" s="466"/>
      <c r="AX113" s="470"/>
      <c r="AY113" s="190"/>
    </row>
    <row r="114" ht="45.0" customHeight="1">
      <c r="A114" s="190"/>
      <c r="B114" s="89"/>
      <c r="C114" s="482">
        <f t="shared" ref="C114:C119" si="50">C113+1</f>
        <v>46018</v>
      </c>
      <c r="D114" s="464" t="str">
        <f t="shared" si="49"/>
        <v>SAT</v>
      </c>
      <c r="E114" s="463"/>
      <c r="F114" s="441"/>
      <c r="G114" s="464"/>
      <c r="H114" s="464"/>
      <c r="I114" s="441"/>
      <c r="J114" s="465"/>
      <c r="K114" s="466"/>
      <c r="L114" s="466"/>
      <c r="M114" s="466"/>
      <c r="N114" s="466"/>
      <c r="O114" s="466"/>
      <c r="P114" s="466"/>
      <c r="Q114" s="466"/>
      <c r="R114" s="466"/>
      <c r="S114" s="466"/>
      <c r="T114" s="467"/>
      <c r="U114" s="441"/>
      <c r="V114" s="466"/>
      <c r="W114" s="464"/>
      <c r="X114" s="464"/>
      <c r="Y114" s="464"/>
      <c r="Z114" s="466"/>
      <c r="AA114" s="466"/>
      <c r="AB114" s="466"/>
      <c r="AC114" s="466"/>
      <c r="AD114" s="441"/>
      <c r="AE114" s="466"/>
      <c r="AF114" s="466"/>
      <c r="AG114" s="466"/>
      <c r="AH114" s="466"/>
      <c r="AI114" s="441"/>
      <c r="AJ114" s="466"/>
      <c r="AK114" s="466"/>
      <c r="AL114" s="468"/>
      <c r="AM114" s="441"/>
      <c r="AN114" s="464"/>
      <c r="AO114" s="464"/>
      <c r="AP114" s="466"/>
      <c r="AQ114" s="441"/>
      <c r="AR114" s="464"/>
      <c r="AS114" s="464"/>
      <c r="AT114" s="464"/>
      <c r="AU114" s="464"/>
      <c r="AV114" s="441"/>
      <c r="AW114" s="466"/>
      <c r="AX114" s="470"/>
      <c r="AY114" s="190"/>
    </row>
    <row r="115" ht="45.0" customHeight="1">
      <c r="A115" s="190"/>
      <c r="B115" s="89"/>
      <c r="C115" s="482">
        <f t="shared" si="50"/>
        <v>46019</v>
      </c>
      <c r="D115" s="464" t="str">
        <f t="shared" si="49"/>
        <v>SUN</v>
      </c>
      <c r="E115" s="463"/>
      <c r="F115" s="441"/>
      <c r="G115" s="464"/>
      <c r="H115" s="464"/>
      <c r="I115" s="441"/>
      <c r="J115" s="465"/>
      <c r="K115" s="466"/>
      <c r="L115" s="466"/>
      <c r="M115" s="466"/>
      <c r="N115" s="466"/>
      <c r="O115" s="466"/>
      <c r="P115" s="466"/>
      <c r="Q115" s="466"/>
      <c r="R115" s="466"/>
      <c r="S115" s="466"/>
      <c r="T115" s="467"/>
      <c r="U115" s="441"/>
      <c r="V115" s="466"/>
      <c r="W115" s="464"/>
      <c r="X115" s="464"/>
      <c r="Y115" s="464"/>
      <c r="Z115" s="466"/>
      <c r="AA115" s="466"/>
      <c r="AB115" s="466"/>
      <c r="AC115" s="466"/>
      <c r="AD115" s="441"/>
      <c r="AE115" s="466"/>
      <c r="AF115" s="466"/>
      <c r="AG115" s="466"/>
      <c r="AH115" s="466"/>
      <c r="AI115" s="441"/>
      <c r="AJ115" s="466"/>
      <c r="AK115" s="466"/>
      <c r="AL115" s="468"/>
      <c r="AM115" s="441"/>
      <c r="AN115" s="464"/>
      <c r="AO115" s="464"/>
      <c r="AP115" s="466"/>
      <c r="AQ115" s="441"/>
      <c r="AR115" s="464"/>
      <c r="AS115" s="464"/>
      <c r="AT115" s="464"/>
      <c r="AU115" s="464"/>
      <c r="AV115" s="441"/>
      <c r="AW115" s="466"/>
      <c r="AX115" s="470"/>
      <c r="AY115" s="190"/>
    </row>
    <row r="116" ht="45.0" customHeight="1">
      <c r="A116" s="190"/>
      <c r="B116" s="89"/>
      <c r="C116" s="482">
        <f t="shared" si="50"/>
        <v>46020</v>
      </c>
      <c r="D116" s="464" t="str">
        <f t="shared" si="49"/>
        <v>MON</v>
      </c>
      <c r="E116" s="463"/>
      <c r="F116" s="441"/>
      <c r="G116" s="464"/>
      <c r="H116" s="464"/>
      <c r="I116" s="441"/>
      <c r="J116" s="465"/>
      <c r="K116" s="466"/>
      <c r="L116" s="466"/>
      <c r="M116" s="466"/>
      <c r="N116" s="466"/>
      <c r="O116" s="466"/>
      <c r="P116" s="466"/>
      <c r="Q116" s="466"/>
      <c r="R116" s="466"/>
      <c r="S116" s="466"/>
      <c r="T116" s="467"/>
      <c r="U116" s="441"/>
      <c r="V116" s="466"/>
      <c r="W116" s="464"/>
      <c r="X116" s="464"/>
      <c r="Y116" s="464"/>
      <c r="Z116" s="466"/>
      <c r="AA116" s="466"/>
      <c r="AB116" s="466"/>
      <c r="AC116" s="466"/>
      <c r="AD116" s="441"/>
      <c r="AE116" s="466"/>
      <c r="AF116" s="466"/>
      <c r="AG116" s="466"/>
      <c r="AH116" s="466"/>
      <c r="AI116" s="441"/>
      <c r="AJ116" s="466"/>
      <c r="AK116" s="466"/>
      <c r="AL116" s="468"/>
      <c r="AM116" s="441"/>
      <c r="AN116" s="464"/>
      <c r="AO116" s="464"/>
      <c r="AP116" s="466"/>
      <c r="AQ116" s="441"/>
      <c r="AR116" s="464"/>
      <c r="AS116" s="464"/>
      <c r="AT116" s="464"/>
      <c r="AU116" s="464"/>
      <c r="AV116" s="441"/>
      <c r="AW116" s="466"/>
      <c r="AX116" s="472"/>
      <c r="AY116" s="190"/>
    </row>
    <row r="117" ht="45.0" customHeight="1">
      <c r="A117" s="190"/>
      <c r="B117" s="89"/>
      <c r="C117" s="482">
        <f t="shared" si="50"/>
        <v>46021</v>
      </c>
      <c r="D117" s="464" t="str">
        <f t="shared" si="49"/>
        <v>TUE</v>
      </c>
      <c r="E117" s="463"/>
      <c r="F117" s="441"/>
      <c r="G117" s="464"/>
      <c r="H117" s="464"/>
      <c r="I117" s="441"/>
      <c r="J117" s="465"/>
      <c r="K117" s="466"/>
      <c r="L117" s="466"/>
      <c r="M117" s="466"/>
      <c r="N117" s="466"/>
      <c r="O117" s="466"/>
      <c r="P117" s="466"/>
      <c r="Q117" s="466"/>
      <c r="R117" s="466"/>
      <c r="S117" s="466"/>
      <c r="T117" s="467"/>
      <c r="U117" s="441"/>
      <c r="V117" s="466"/>
      <c r="W117" s="464"/>
      <c r="X117" s="464"/>
      <c r="Y117" s="464"/>
      <c r="Z117" s="466"/>
      <c r="AA117" s="466"/>
      <c r="AB117" s="466"/>
      <c r="AC117" s="466"/>
      <c r="AD117" s="441"/>
      <c r="AE117" s="466"/>
      <c r="AF117" s="466"/>
      <c r="AG117" s="466"/>
      <c r="AH117" s="466"/>
      <c r="AI117" s="441"/>
      <c r="AJ117" s="466"/>
      <c r="AK117" s="466"/>
      <c r="AL117" s="468"/>
      <c r="AM117" s="441"/>
      <c r="AN117" s="464"/>
      <c r="AO117" s="464"/>
      <c r="AP117" s="466"/>
      <c r="AQ117" s="441"/>
      <c r="AR117" s="464"/>
      <c r="AS117" s="464"/>
      <c r="AT117" s="464"/>
      <c r="AU117" s="464"/>
      <c r="AV117" s="441"/>
      <c r="AW117" s="466"/>
      <c r="AX117" s="472"/>
      <c r="AY117" s="190"/>
    </row>
    <row r="118" ht="45.0" customHeight="1">
      <c r="A118" s="190"/>
      <c r="B118" s="89"/>
      <c r="C118" s="482">
        <f t="shared" si="50"/>
        <v>46022</v>
      </c>
      <c r="D118" s="464" t="str">
        <f t="shared" si="49"/>
        <v>WED</v>
      </c>
      <c r="E118" s="463"/>
      <c r="F118" s="441"/>
      <c r="G118" s="464"/>
      <c r="H118" s="464"/>
      <c r="I118" s="441"/>
      <c r="J118" s="465"/>
      <c r="K118" s="466"/>
      <c r="L118" s="466"/>
      <c r="M118" s="466"/>
      <c r="N118" s="466"/>
      <c r="O118" s="466"/>
      <c r="P118" s="466"/>
      <c r="Q118" s="466"/>
      <c r="R118" s="466"/>
      <c r="S118" s="466"/>
      <c r="T118" s="467"/>
      <c r="U118" s="441"/>
      <c r="V118" s="466"/>
      <c r="W118" s="464"/>
      <c r="X118" s="464"/>
      <c r="Y118" s="464"/>
      <c r="Z118" s="466"/>
      <c r="AA118" s="466"/>
      <c r="AB118" s="466"/>
      <c r="AC118" s="466"/>
      <c r="AD118" s="441"/>
      <c r="AE118" s="466"/>
      <c r="AF118" s="466"/>
      <c r="AG118" s="466"/>
      <c r="AH118" s="466"/>
      <c r="AI118" s="441"/>
      <c r="AJ118" s="466"/>
      <c r="AK118" s="466"/>
      <c r="AL118" s="468"/>
      <c r="AM118" s="441"/>
      <c r="AN118" s="464"/>
      <c r="AO118" s="464"/>
      <c r="AP118" s="466"/>
      <c r="AQ118" s="441"/>
      <c r="AR118" s="464"/>
      <c r="AS118" s="464"/>
      <c r="AT118" s="464"/>
      <c r="AU118" s="464"/>
      <c r="AV118" s="441"/>
      <c r="AW118" s="466"/>
      <c r="AX118" s="472"/>
      <c r="AY118" s="190"/>
    </row>
    <row r="119" ht="45.0" customHeight="1">
      <c r="A119" s="190"/>
      <c r="B119" s="89"/>
      <c r="C119" s="482">
        <f t="shared" si="50"/>
        <v>46023</v>
      </c>
      <c r="D119" s="464" t="str">
        <f t="shared" si="49"/>
        <v>THU</v>
      </c>
      <c r="E119" s="463"/>
      <c r="F119" s="441"/>
      <c r="G119" s="464"/>
      <c r="H119" s="464"/>
      <c r="I119" s="441"/>
      <c r="J119" s="465"/>
      <c r="K119" s="466"/>
      <c r="L119" s="466"/>
      <c r="M119" s="466"/>
      <c r="N119" s="466"/>
      <c r="O119" s="466"/>
      <c r="P119" s="466"/>
      <c r="Q119" s="466"/>
      <c r="R119" s="466"/>
      <c r="S119" s="466"/>
      <c r="T119" s="467"/>
      <c r="U119" s="441"/>
      <c r="V119" s="466"/>
      <c r="W119" s="464"/>
      <c r="X119" s="464"/>
      <c r="Y119" s="464"/>
      <c r="Z119" s="466"/>
      <c r="AA119" s="466"/>
      <c r="AB119" s="466"/>
      <c r="AC119" s="466"/>
      <c r="AD119" s="441"/>
      <c r="AE119" s="466"/>
      <c r="AF119" s="466"/>
      <c r="AG119" s="466"/>
      <c r="AH119" s="466"/>
      <c r="AI119" s="441"/>
      <c r="AJ119" s="466"/>
      <c r="AK119" s="466"/>
      <c r="AL119" s="468"/>
      <c r="AM119" s="441"/>
      <c r="AN119" s="464"/>
      <c r="AO119" s="464"/>
      <c r="AP119" s="466"/>
      <c r="AQ119" s="441"/>
      <c r="AR119" s="464"/>
      <c r="AS119" s="464"/>
      <c r="AT119" s="464"/>
      <c r="AU119" s="464"/>
      <c r="AV119" s="441"/>
      <c r="AW119" s="466"/>
      <c r="AX119" s="470"/>
      <c r="AY119" s="190"/>
    </row>
    <row r="120" ht="45.0" customHeight="1">
      <c r="A120" s="190"/>
      <c r="B120" s="34"/>
      <c r="C120" s="473" t="s">
        <v>542</v>
      </c>
      <c r="D120" s="44"/>
      <c r="E120" s="474" t="str">
        <f>iferror(AVERAGE(E113:E119))</f>
        <v/>
      </c>
      <c r="F120" s="441"/>
      <c r="G120" s="475"/>
      <c r="H120" s="475"/>
      <c r="I120" s="441"/>
      <c r="J120" s="475" t="str">
        <f>iferror(AVERAGE(J113:J119))</f>
        <v/>
      </c>
      <c r="K120" s="476"/>
      <c r="L120" s="476" t="str">
        <f t="shared" ref="L120:N120" si="51">iferror(AVERAGE(L113:L119))</f>
        <v/>
      </c>
      <c r="M120" s="476" t="str">
        <f t="shared" si="51"/>
        <v/>
      </c>
      <c r="N120" s="476" t="str">
        <f t="shared" si="51"/>
        <v/>
      </c>
      <c r="O120" s="476">
        <f>iferror(SUM(O113:O119))</f>
        <v>0</v>
      </c>
      <c r="P120" s="476" t="str">
        <f t="shared" ref="P120:S120" si="52">iferror(AVERAGE(P113:P119))</f>
        <v/>
      </c>
      <c r="Q120" s="476" t="str">
        <f t="shared" si="52"/>
        <v/>
      </c>
      <c r="R120" s="476" t="str">
        <f t="shared" si="52"/>
        <v/>
      </c>
      <c r="S120" s="476" t="str">
        <f t="shared" si="52"/>
        <v/>
      </c>
      <c r="T120" s="477"/>
      <c r="U120" s="441"/>
      <c r="V120" s="476" t="str">
        <f>iferror(AVERAGE(V113:V119))</f>
        <v/>
      </c>
      <c r="W120" s="476"/>
      <c r="X120" s="476">
        <f>SUM(X113:X119)</f>
        <v>0</v>
      </c>
      <c r="Y120" s="476" t="str">
        <f>IFERROR(AVERAGE(Y113:Y119))</f>
        <v/>
      </c>
      <c r="Z120" s="476"/>
      <c r="AA120" s="476" t="str">
        <f t="shared" ref="AA120:AC120" si="53">iferror(AVERAGE(AA113:AA119))</f>
        <v/>
      </c>
      <c r="AB120" s="476" t="str">
        <f t="shared" si="53"/>
        <v/>
      </c>
      <c r="AC120" s="476" t="str">
        <f t="shared" si="53"/>
        <v/>
      </c>
      <c r="AD120" s="441"/>
      <c r="AE120" s="476" t="str">
        <f t="shared" ref="AE120:AF120" si="54">iferror(AVERAGE(AE113:AE119))</f>
        <v/>
      </c>
      <c r="AF120" s="476" t="str">
        <f t="shared" si="54"/>
        <v/>
      </c>
      <c r="AG120" s="476"/>
      <c r="AH120" s="476" t="str">
        <f>iferror(AVERAGE(AH113:AH119))</f>
        <v/>
      </c>
      <c r="AI120" s="441"/>
      <c r="AJ120" s="476" t="str">
        <f>iferror(average(AJ113:AJ119))</f>
        <v/>
      </c>
      <c r="AK120" s="476"/>
      <c r="AL120" s="476"/>
      <c r="AM120" s="441"/>
      <c r="AN120" s="464"/>
      <c r="AO120" s="464" t="str">
        <f>iferror(average(AO113:AO119))</f>
        <v/>
      </c>
      <c r="AP120" s="476" t="str">
        <f>iferror(AVERAGE(AP113:AP119))</f>
        <v/>
      </c>
      <c r="AQ120" s="441"/>
      <c r="AR120" s="464" t="str">
        <f t="shared" ref="AR120:AU120" si="55">iferror(average(AR113:AR119))</f>
        <v/>
      </c>
      <c r="AS120" s="464" t="str">
        <f t="shared" si="55"/>
        <v/>
      </c>
      <c r="AT120" s="464" t="str">
        <f t="shared" si="55"/>
        <v/>
      </c>
      <c r="AU120" s="464" t="str">
        <f t="shared" si="55"/>
        <v/>
      </c>
      <c r="AV120" s="441"/>
      <c r="AW120" s="476" t="str">
        <f>iferror(AVERAGE(AW113:AW119))</f>
        <v/>
      </c>
      <c r="AX120" s="472"/>
      <c r="AY120" s="190"/>
    </row>
    <row r="121" ht="15.0" customHeight="1">
      <c r="A121" s="441"/>
      <c r="B121" s="441"/>
      <c r="C121" s="441"/>
      <c r="D121" s="441"/>
      <c r="E121" s="441"/>
      <c r="F121" s="441"/>
      <c r="G121" s="441"/>
      <c r="H121" s="441"/>
      <c r="I121" s="441"/>
      <c r="J121" s="441"/>
      <c r="K121" s="441"/>
      <c r="L121" s="441"/>
      <c r="M121" s="441"/>
      <c r="N121" s="441"/>
      <c r="O121" s="441"/>
      <c r="P121" s="441"/>
      <c r="Q121" s="441"/>
      <c r="R121" s="441"/>
      <c r="S121" s="441"/>
      <c r="T121" s="441"/>
      <c r="U121" s="441"/>
      <c r="V121" s="441"/>
      <c r="W121" s="441"/>
      <c r="X121" s="441"/>
      <c r="Y121" s="441"/>
      <c r="Z121" s="441"/>
      <c r="AA121" s="441"/>
      <c r="AB121" s="441"/>
      <c r="AC121" s="441"/>
      <c r="AD121" s="441"/>
      <c r="AE121" s="441"/>
      <c r="AF121" s="441"/>
      <c r="AG121" s="441"/>
      <c r="AH121" s="441"/>
      <c r="AI121" s="441"/>
      <c r="AJ121" s="441"/>
      <c r="AK121" s="441"/>
      <c r="AL121" s="441"/>
      <c r="AM121" s="441"/>
      <c r="AN121" s="441"/>
      <c r="AO121" s="441"/>
      <c r="AP121" s="441"/>
      <c r="AQ121" s="441"/>
      <c r="AR121" s="441"/>
      <c r="AS121" s="441"/>
      <c r="AT121" s="441"/>
      <c r="AU121" s="441"/>
      <c r="AV121" s="441"/>
      <c r="AW121" s="441"/>
      <c r="AX121" s="441"/>
      <c r="AY121" s="441"/>
    </row>
    <row r="122" ht="22.5" customHeight="1">
      <c r="A122" s="232"/>
      <c r="B122" s="252" t="s">
        <v>488</v>
      </c>
      <c r="C122" s="68"/>
      <c r="D122" s="478">
        <f>D108+7</f>
        <v>46031</v>
      </c>
      <c r="E122" s="68"/>
      <c r="F122" s="373"/>
      <c r="G122" s="373"/>
      <c r="H122" s="373"/>
      <c r="I122" s="373"/>
      <c r="J122" s="373"/>
      <c r="K122" s="373"/>
      <c r="L122" s="373"/>
      <c r="M122" s="373"/>
      <c r="N122" s="373"/>
      <c r="O122" s="373"/>
      <c r="P122" s="373"/>
      <c r="Q122" s="373"/>
      <c r="R122" s="68"/>
      <c r="S122" s="68"/>
      <c r="T122" s="68"/>
      <c r="U122" s="68"/>
      <c r="V122" s="373"/>
      <c r="W122" s="68"/>
      <c r="X122" s="68"/>
      <c r="Y122" s="373"/>
      <c r="Z122" s="373"/>
      <c r="AA122" s="373"/>
      <c r="AB122" s="373"/>
      <c r="AC122" s="373"/>
      <c r="AD122" s="373"/>
      <c r="AE122" s="373"/>
      <c r="AF122" s="373"/>
      <c r="AG122" s="373"/>
      <c r="AH122" s="373"/>
      <c r="AI122" s="373"/>
      <c r="AJ122" s="373"/>
      <c r="AK122" s="373"/>
      <c r="AL122" s="373"/>
      <c r="AM122" s="373"/>
      <c r="AN122" s="373"/>
      <c r="AO122" s="373"/>
      <c r="AP122" s="373"/>
      <c r="AQ122" s="373"/>
      <c r="AR122" s="373"/>
      <c r="AS122" s="373"/>
      <c r="AT122" s="373"/>
      <c r="AU122" s="373"/>
      <c r="AV122" s="373"/>
      <c r="AW122" s="373"/>
      <c r="AX122" s="479"/>
      <c r="AY122" s="232"/>
    </row>
    <row r="123" ht="15.0" customHeight="1">
      <c r="A123" s="441"/>
      <c r="B123" s="441"/>
      <c r="C123" s="441"/>
      <c r="D123" s="441"/>
      <c r="E123" s="441"/>
      <c r="F123" s="441"/>
      <c r="G123" s="441"/>
      <c r="H123" s="441"/>
      <c r="I123" s="441"/>
      <c r="J123" s="441"/>
      <c r="K123" s="441"/>
      <c r="L123" s="441"/>
      <c r="M123" s="441"/>
      <c r="N123" s="441"/>
      <c r="O123" s="441"/>
      <c r="P123" s="441"/>
      <c r="Q123" s="441"/>
      <c r="R123" s="441"/>
      <c r="S123" s="439"/>
      <c r="T123" s="439"/>
      <c r="U123" s="441"/>
      <c r="V123" s="441"/>
      <c r="W123" s="441"/>
      <c r="X123" s="441"/>
      <c r="Y123" s="441"/>
      <c r="Z123" s="429"/>
      <c r="AA123" s="429"/>
      <c r="AB123" s="429"/>
      <c r="AC123" s="429"/>
      <c r="AD123" s="441"/>
      <c r="AE123" s="429"/>
      <c r="AF123" s="429"/>
      <c r="AG123" s="429"/>
      <c r="AH123" s="429"/>
      <c r="AI123" s="441"/>
      <c r="AJ123" s="429"/>
      <c r="AK123" s="429"/>
      <c r="AL123" s="429"/>
      <c r="AM123" s="441"/>
      <c r="AN123" s="429"/>
      <c r="AO123" s="429"/>
      <c r="AP123" s="429"/>
      <c r="AQ123" s="441"/>
      <c r="AR123" s="429"/>
      <c r="AS123" s="429"/>
      <c r="AT123" s="429"/>
      <c r="AU123" s="429"/>
      <c r="AV123" s="441"/>
      <c r="AW123" s="429"/>
      <c r="AX123" s="429"/>
      <c r="AY123" s="441"/>
    </row>
    <row r="124" ht="27.0" customHeight="1">
      <c r="A124" s="232"/>
      <c r="B124" s="447" t="s">
        <v>489</v>
      </c>
      <c r="C124" s="252" t="s">
        <v>490</v>
      </c>
      <c r="D124" s="44"/>
      <c r="E124" s="447" t="s">
        <v>491</v>
      </c>
      <c r="F124" s="441"/>
      <c r="G124" s="252" t="s">
        <v>492</v>
      </c>
      <c r="H124" s="44"/>
      <c r="I124" s="441"/>
      <c r="J124" s="252" t="s">
        <v>29</v>
      </c>
      <c r="K124" s="68"/>
      <c r="L124" s="68"/>
      <c r="M124" s="68"/>
      <c r="N124" s="68"/>
      <c r="O124" s="68"/>
      <c r="P124" s="68"/>
      <c r="Q124" s="68"/>
      <c r="R124" s="68"/>
      <c r="S124" s="68"/>
      <c r="T124" s="44"/>
      <c r="U124" s="441"/>
      <c r="V124" s="252" t="s">
        <v>493</v>
      </c>
      <c r="W124" s="68"/>
      <c r="X124" s="68"/>
      <c r="Y124" s="68"/>
      <c r="Z124" s="68"/>
      <c r="AA124" s="68"/>
      <c r="AB124" s="68"/>
      <c r="AC124" s="44"/>
      <c r="AD124" s="441"/>
      <c r="AE124" s="252" t="s">
        <v>494</v>
      </c>
      <c r="AF124" s="68"/>
      <c r="AG124" s="68"/>
      <c r="AH124" s="44"/>
      <c r="AI124" s="441"/>
      <c r="AJ124" s="252" t="s">
        <v>495</v>
      </c>
      <c r="AK124" s="68"/>
      <c r="AL124" s="44"/>
      <c r="AM124" s="441"/>
      <c r="AN124" s="252" t="s">
        <v>496</v>
      </c>
      <c r="AO124" s="68"/>
      <c r="AP124" s="44"/>
      <c r="AQ124" s="441"/>
      <c r="AR124" s="252" t="s">
        <v>497</v>
      </c>
      <c r="AS124" s="68"/>
      <c r="AT124" s="68"/>
      <c r="AU124" s="44"/>
      <c r="AV124" s="441"/>
      <c r="AW124" s="448" t="s">
        <v>498</v>
      </c>
      <c r="AX124" s="3"/>
      <c r="AY124" s="232"/>
    </row>
    <row r="125" ht="30.0" customHeight="1">
      <c r="A125" s="190"/>
      <c r="B125" s="480">
        <f>B111+1</f>
        <v>45</v>
      </c>
      <c r="C125" s="66" t="s">
        <v>48</v>
      </c>
      <c r="D125" s="254" t="s">
        <v>27</v>
      </c>
      <c r="E125" s="450" t="s">
        <v>499</v>
      </c>
      <c r="F125" s="441"/>
      <c r="G125" s="451" t="s">
        <v>500</v>
      </c>
      <c r="H125" s="451" t="s">
        <v>501</v>
      </c>
      <c r="I125" s="441"/>
      <c r="J125" s="452" t="s">
        <v>502</v>
      </c>
      <c r="K125" s="453" t="s">
        <v>503</v>
      </c>
      <c r="L125" s="452" t="s">
        <v>17</v>
      </c>
      <c r="M125" s="453" t="s">
        <v>18</v>
      </c>
      <c r="N125" s="453" t="s">
        <v>19</v>
      </c>
      <c r="O125" s="453" t="s">
        <v>20</v>
      </c>
      <c r="P125" s="453" t="s">
        <v>504</v>
      </c>
      <c r="Q125" s="453" t="s">
        <v>505</v>
      </c>
      <c r="R125" s="453" t="s">
        <v>506</v>
      </c>
      <c r="S125" s="454" t="s">
        <v>507</v>
      </c>
      <c r="T125" s="454" t="s">
        <v>508</v>
      </c>
      <c r="U125" s="441"/>
      <c r="V125" s="453" t="s">
        <v>485</v>
      </c>
      <c r="W125" s="452" t="s">
        <v>30</v>
      </c>
      <c r="X125" s="2"/>
      <c r="Y125" s="3"/>
      <c r="Z125" s="453" t="s">
        <v>28</v>
      </c>
      <c r="AA125" s="453" t="s">
        <v>509</v>
      </c>
      <c r="AB125" s="453" t="s">
        <v>510</v>
      </c>
      <c r="AC125" s="453" t="s">
        <v>511</v>
      </c>
      <c r="AD125" s="441"/>
      <c r="AE125" s="453" t="s">
        <v>512</v>
      </c>
      <c r="AF125" s="453" t="s">
        <v>513</v>
      </c>
      <c r="AG125" s="453" t="s">
        <v>514</v>
      </c>
      <c r="AH125" s="453" t="s">
        <v>515</v>
      </c>
      <c r="AI125" s="441"/>
      <c r="AJ125" s="453" t="s">
        <v>516</v>
      </c>
      <c r="AK125" s="453" t="s">
        <v>517</v>
      </c>
      <c r="AL125" s="453" t="s">
        <v>518</v>
      </c>
      <c r="AM125" s="441"/>
      <c r="AN125" s="453" t="s">
        <v>519</v>
      </c>
      <c r="AO125" s="452" t="s">
        <v>520</v>
      </c>
      <c r="AP125" s="453" t="s">
        <v>521</v>
      </c>
      <c r="AQ125" s="441"/>
      <c r="AR125" s="451" t="s">
        <v>522</v>
      </c>
      <c r="AS125" s="451" t="s">
        <v>522</v>
      </c>
      <c r="AT125" s="451" t="s">
        <v>523</v>
      </c>
      <c r="AU125" s="451" t="s">
        <v>524</v>
      </c>
      <c r="AV125" s="441"/>
      <c r="AW125" s="453" t="s">
        <v>525</v>
      </c>
      <c r="AX125" s="453" t="s">
        <v>526</v>
      </c>
      <c r="AY125" s="190"/>
    </row>
    <row r="126" ht="30.0" customHeight="1">
      <c r="A126" s="190"/>
      <c r="B126" s="89"/>
      <c r="C126" s="34"/>
      <c r="D126" s="6"/>
      <c r="E126" s="455" t="s">
        <v>527</v>
      </c>
      <c r="F126" s="441"/>
      <c r="G126" s="34"/>
      <c r="H126" s="34"/>
      <c r="I126" s="441"/>
      <c r="J126" s="456" t="s">
        <v>528</v>
      </c>
      <c r="K126" s="34"/>
      <c r="L126" s="456" t="s">
        <v>529</v>
      </c>
      <c r="M126" s="457" t="s">
        <v>529</v>
      </c>
      <c r="N126" s="457" t="s">
        <v>529</v>
      </c>
      <c r="O126" s="34"/>
      <c r="P126" s="457" t="s">
        <v>530</v>
      </c>
      <c r="Q126" s="458" t="s">
        <v>531</v>
      </c>
      <c r="R126" s="458" t="s">
        <v>531</v>
      </c>
      <c r="S126" s="458" t="s">
        <v>531</v>
      </c>
      <c r="T126" s="458" t="s">
        <v>532</v>
      </c>
      <c r="U126" s="441"/>
      <c r="V126" s="34"/>
      <c r="W126" s="459" t="s">
        <v>533</v>
      </c>
      <c r="X126" s="459" t="s">
        <v>534</v>
      </c>
      <c r="Y126" s="459" t="s">
        <v>535</v>
      </c>
      <c r="Z126" s="457" t="s">
        <v>536</v>
      </c>
      <c r="AA126" s="458" t="s">
        <v>531</v>
      </c>
      <c r="AB126" s="458" t="s">
        <v>531</v>
      </c>
      <c r="AC126" s="458" t="s">
        <v>531</v>
      </c>
      <c r="AD126" s="441"/>
      <c r="AE126" s="458" t="s">
        <v>531</v>
      </c>
      <c r="AF126" s="458" t="s">
        <v>531</v>
      </c>
      <c r="AG126" s="458" t="s">
        <v>531</v>
      </c>
      <c r="AH126" s="458" t="s">
        <v>531</v>
      </c>
      <c r="AI126" s="441"/>
      <c r="AJ126" s="34"/>
      <c r="AK126" s="34"/>
      <c r="AL126" s="457" t="s">
        <v>537</v>
      </c>
      <c r="AM126" s="441"/>
      <c r="AN126" s="457" t="s">
        <v>538</v>
      </c>
      <c r="AO126" s="456" t="s">
        <v>539</v>
      </c>
      <c r="AP126" s="457" t="s">
        <v>531</v>
      </c>
      <c r="AQ126" s="441"/>
      <c r="AR126" s="460" t="s">
        <v>540</v>
      </c>
      <c r="AS126" s="460" t="s">
        <v>541</v>
      </c>
      <c r="AT126" s="34"/>
      <c r="AU126" s="34"/>
      <c r="AV126" s="441"/>
      <c r="AW126" s="457" t="s">
        <v>531</v>
      </c>
      <c r="AX126" s="34"/>
      <c r="AY126" s="190"/>
    </row>
    <row r="127" ht="45.0" customHeight="1">
      <c r="A127" s="190"/>
      <c r="B127" s="89"/>
      <c r="C127" s="481">
        <f>C119+1</f>
        <v>46024</v>
      </c>
      <c r="D127" s="464" t="str">
        <f t="shared" ref="D127:D133" si="56">D113</f>
        <v>FRI</v>
      </c>
      <c r="E127" s="463"/>
      <c r="F127" s="441"/>
      <c r="G127" s="464"/>
      <c r="H127" s="464"/>
      <c r="I127" s="441"/>
      <c r="J127" s="465"/>
      <c r="K127" s="466"/>
      <c r="L127" s="466"/>
      <c r="M127" s="466"/>
      <c r="N127" s="466"/>
      <c r="O127" s="466"/>
      <c r="P127" s="466"/>
      <c r="Q127" s="466"/>
      <c r="R127" s="466"/>
      <c r="S127" s="466"/>
      <c r="T127" s="467"/>
      <c r="U127" s="441"/>
      <c r="V127" s="466"/>
      <c r="W127" s="464"/>
      <c r="X127" s="464"/>
      <c r="Y127" s="464"/>
      <c r="Z127" s="466"/>
      <c r="AA127" s="466"/>
      <c r="AB127" s="466"/>
      <c r="AC127" s="466"/>
      <c r="AD127" s="441"/>
      <c r="AE127" s="466"/>
      <c r="AF127" s="466"/>
      <c r="AG127" s="466"/>
      <c r="AH127" s="466"/>
      <c r="AI127" s="441"/>
      <c r="AJ127" s="466"/>
      <c r="AK127" s="466"/>
      <c r="AL127" s="468"/>
      <c r="AM127" s="441"/>
      <c r="AN127" s="469"/>
      <c r="AO127" s="464"/>
      <c r="AP127" s="466"/>
      <c r="AQ127" s="441"/>
      <c r="AR127" s="464"/>
      <c r="AS127" s="464"/>
      <c r="AT127" s="464"/>
      <c r="AU127" s="464"/>
      <c r="AV127" s="441"/>
      <c r="AW127" s="466"/>
      <c r="AX127" s="470"/>
      <c r="AY127" s="190"/>
    </row>
    <row r="128" ht="45.0" customHeight="1">
      <c r="A128" s="190"/>
      <c r="B128" s="89"/>
      <c r="C128" s="482">
        <f t="shared" ref="C128:C133" si="57">C127+1</f>
        <v>46025</v>
      </c>
      <c r="D128" s="464" t="str">
        <f t="shared" si="56"/>
        <v>SAT</v>
      </c>
      <c r="E128" s="463"/>
      <c r="F128" s="441"/>
      <c r="G128" s="464"/>
      <c r="H128" s="464"/>
      <c r="I128" s="441"/>
      <c r="J128" s="465"/>
      <c r="K128" s="466"/>
      <c r="L128" s="466"/>
      <c r="M128" s="466"/>
      <c r="N128" s="466"/>
      <c r="O128" s="466"/>
      <c r="P128" s="466"/>
      <c r="Q128" s="466"/>
      <c r="R128" s="466"/>
      <c r="S128" s="466"/>
      <c r="T128" s="467"/>
      <c r="U128" s="441"/>
      <c r="V128" s="466"/>
      <c r="W128" s="464"/>
      <c r="X128" s="464"/>
      <c r="Y128" s="464"/>
      <c r="Z128" s="466"/>
      <c r="AA128" s="466"/>
      <c r="AB128" s="466"/>
      <c r="AC128" s="466"/>
      <c r="AD128" s="441"/>
      <c r="AE128" s="466"/>
      <c r="AF128" s="466"/>
      <c r="AG128" s="466"/>
      <c r="AH128" s="466"/>
      <c r="AI128" s="441"/>
      <c r="AJ128" s="466"/>
      <c r="AK128" s="466"/>
      <c r="AL128" s="468"/>
      <c r="AM128" s="441"/>
      <c r="AN128" s="464"/>
      <c r="AO128" s="464"/>
      <c r="AP128" s="466"/>
      <c r="AQ128" s="441"/>
      <c r="AR128" s="464"/>
      <c r="AS128" s="464"/>
      <c r="AT128" s="464"/>
      <c r="AU128" s="464"/>
      <c r="AV128" s="441"/>
      <c r="AW128" s="466"/>
      <c r="AX128" s="470"/>
      <c r="AY128" s="190"/>
    </row>
    <row r="129" ht="45.0" customHeight="1">
      <c r="A129" s="190"/>
      <c r="B129" s="89"/>
      <c r="C129" s="482">
        <f t="shared" si="57"/>
        <v>46026</v>
      </c>
      <c r="D129" s="464" t="str">
        <f t="shared" si="56"/>
        <v>SUN</v>
      </c>
      <c r="E129" s="463"/>
      <c r="F129" s="441"/>
      <c r="G129" s="464"/>
      <c r="H129" s="464"/>
      <c r="I129" s="441"/>
      <c r="J129" s="465"/>
      <c r="K129" s="466"/>
      <c r="L129" s="466"/>
      <c r="M129" s="466"/>
      <c r="N129" s="466"/>
      <c r="O129" s="466"/>
      <c r="P129" s="466"/>
      <c r="Q129" s="466"/>
      <c r="R129" s="466"/>
      <c r="S129" s="466"/>
      <c r="T129" s="467"/>
      <c r="U129" s="441"/>
      <c r="V129" s="466"/>
      <c r="W129" s="464"/>
      <c r="X129" s="464"/>
      <c r="Y129" s="464"/>
      <c r="Z129" s="466"/>
      <c r="AA129" s="466"/>
      <c r="AB129" s="466"/>
      <c r="AC129" s="466"/>
      <c r="AD129" s="441"/>
      <c r="AE129" s="466"/>
      <c r="AF129" s="466"/>
      <c r="AG129" s="466"/>
      <c r="AH129" s="466"/>
      <c r="AI129" s="441"/>
      <c r="AJ129" s="466"/>
      <c r="AK129" s="466"/>
      <c r="AL129" s="468"/>
      <c r="AM129" s="441"/>
      <c r="AN129" s="464"/>
      <c r="AO129" s="464"/>
      <c r="AP129" s="466"/>
      <c r="AQ129" s="441"/>
      <c r="AR129" s="464"/>
      <c r="AS129" s="464"/>
      <c r="AT129" s="464"/>
      <c r="AU129" s="464"/>
      <c r="AV129" s="441"/>
      <c r="AW129" s="466"/>
      <c r="AX129" s="470"/>
      <c r="AY129" s="190"/>
    </row>
    <row r="130" ht="45.0" customHeight="1">
      <c r="A130" s="190"/>
      <c r="B130" s="89"/>
      <c r="C130" s="482">
        <f t="shared" si="57"/>
        <v>46027</v>
      </c>
      <c r="D130" s="464" t="str">
        <f t="shared" si="56"/>
        <v>MON</v>
      </c>
      <c r="E130" s="463"/>
      <c r="F130" s="441"/>
      <c r="G130" s="464"/>
      <c r="H130" s="464"/>
      <c r="I130" s="441"/>
      <c r="J130" s="465"/>
      <c r="K130" s="466"/>
      <c r="L130" s="466"/>
      <c r="M130" s="466"/>
      <c r="N130" s="466"/>
      <c r="O130" s="466"/>
      <c r="P130" s="466"/>
      <c r="Q130" s="466"/>
      <c r="R130" s="466"/>
      <c r="S130" s="466"/>
      <c r="T130" s="467"/>
      <c r="U130" s="441"/>
      <c r="V130" s="466"/>
      <c r="W130" s="464"/>
      <c r="X130" s="464"/>
      <c r="Y130" s="464"/>
      <c r="Z130" s="466"/>
      <c r="AA130" s="466"/>
      <c r="AB130" s="466"/>
      <c r="AC130" s="466"/>
      <c r="AD130" s="441"/>
      <c r="AE130" s="466"/>
      <c r="AF130" s="466"/>
      <c r="AG130" s="466"/>
      <c r="AH130" s="466"/>
      <c r="AI130" s="441"/>
      <c r="AJ130" s="466"/>
      <c r="AK130" s="466"/>
      <c r="AL130" s="468"/>
      <c r="AM130" s="441"/>
      <c r="AN130" s="464"/>
      <c r="AO130" s="464"/>
      <c r="AP130" s="466"/>
      <c r="AQ130" s="441"/>
      <c r="AR130" s="464"/>
      <c r="AS130" s="464"/>
      <c r="AT130" s="464"/>
      <c r="AU130" s="464"/>
      <c r="AV130" s="441"/>
      <c r="AW130" s="466"/>
      <c r="AX130" s="472"/>
      <c r="AY130" s="190"/>
    </row>
    <row r="131" ht="45.0" customHeight="1">
      <c r="A131" s="190"/>
      <c r="B131" s="89"/>
      <c r="C131" s="482">
        <f t="shared" si="57"/>
        <v>46028</v>
      </c>
      <c r="D131" s="464" t="str">
        <f t="shared" si="56"/>
        <v>TUE</v>
      </c>
      <c r="E131" s="463"/>
      <c r="F131" s="441"/>
      <c r="G131" s="464"/>
      <c r="H131" s="464"/>
      <c r="I131" s="441"/>
      <c r="J131" s="465"/>
      <c r="K131" s="466"/>
      <c r="L131" s="466"/>
      <c r="M131" s="466"/>
      <c r="N131" s="466"/>
      <c r="O131" s="466"/>
      <c r="P131" s="466"/>
      <c r="Q131" s="466"/>
      <c r="R131" s="466"/>
      <c r="S131" s="466"/>
      <c r="T131" s="467"/>
      <c r="U131" s="441"/>
      <c r="V131" s="466"/>
      <c r="W131" s="464"/>
      <c r="X131" s="464"/>
      <c r="Y131" s="464"/>
      <c r="Z131" s="466"/>
      <c r="AA131" s="466"/>
      <c r="AB131" s="466"/>
      <c r="AC131" s="466"/>
      <c r="AD131" s="441"/>
      <c r="AE131" s="466"/>
      <c r="AF131" s="466"/>
      <c r="AG131" s="466"/>
      <c r="AH131" s="466"/>
      <c r="AI131" s="441"/>
      <c r="AJ131" s="466"/>
      <c r="AK131" s="466"/>
      <c r="AL131" s="468"/>
      <c r="AM131" s="441"/>
      <c r="AN131" s="464"/>
      <c r="AO131" s="464"/>
      <c r="AP131" s="466"/>
      <c r="AQ131" s="441"/>
      <c r="AR131" s="464"/>
      <c r="AS131" s="464"/>
      <c r="AT131" s="464"/>
      <c r="AU131" s="464"/>
      <c r="AV131" s="441"/>
      <c r="AW131" s="466"/>
      <c r="AX131" s="472"/>
      <c r="AY131" s="190"/>
    </row>
    <row r="132" ht="45.0" customHeight="1">
      <c r="A132" s="190"/>
      <c r="B132" s="89"/>
      <c r="C132" s="482">
        <f t="shared" si="57"/>
        <v>46029</v>
      </c>
      <c r="D132" s="464" t="str">
        <f t="shared" si="56"/>
        <v>WED</v>
      </c>
      <c r="E132" s="463"/>
      <c r="F132" s="441"/>
      <c r="G132" s="464"/>
      <c r="H132" s="464"/>
      <c r="I132" s="441"/>
      <c r="J132" s="465"/>
      <c r="K132" s="466"/>
      <c r="L132" s="466"/>
      <c r="M132" s="466"/>
      <c r="N132" s="466"/>
      <c r="O132" s="466"/>
      <c r="P132" s="466"/>
      <c r="Q132" s="466"/>
      <c r="R132" s="466"/>
      <c r="S132" s="466"/>
      <c r="T132" s="467"/>
      <c r="U132" s="441"/>
      <c r="V132" s="466"/>
      <c r="W132" s="464"/>
      <c r="X132" s="464"/>
      <c r="Y132" s="464"/>
      <c r="Z132" s="466"/>
      <c r="AA132" s="466"/>
      <c r="AB132" s="466"/>
      <c r="AC132" s="466"/>
      <c r="AD132" s="441"/>
      <c r="AE132" s="466"/>
      <c r="AF132" s="466"/>
      <c r="AG132" s="466"/>
      <c r="AH132" s="466"/>
      <c r="AI132" s="441"/>
      <c r="AJ132" s="466"/>
      <c r="AK132" s="466"/>
      <c r="AL132" s="468"/>
      <c r="AM132" s="441"/>
      <c r="AN132" s="464"/>
      <c r="AO132" s="464"/>
      <c r="AP132" s="466"/>
      <c r="AQ132" s="441"/>
      <c r="AR132" s="464"/>
      <c r="AS132" s="464"/>
      <c r="AT132" s="464"/>
      <c r="AU132" s="464"/>
      <c r="AV132" s="441"/>
      <c r="AW132" s="466"/>
      <c r="AX132" s="472"/>
      <c r="AY132" s="190"/>
    </row>
    <row r="133" ht="45.0" customHeight="1">
      <c r="A133" s="190"/>
      <c r="B133" s="89"/>
      <c r="C133" s="482">
        <f t="shared" si="57"/>
        <v>46030</v>
      </c>
      <c r="D133" s="464" t="str">
        <f t="shared" si="56"/>
        <v>THU</v>
      </c>
      <c r="E133" s="463"/>
      <c r="F133" s="441"/>
      <c r="G133" s="464"/>
      <c r="H133" s="464"/>
      <c r="I133" s="441"/>
      <c r="J133" s="465"/>
      <c r="K133" s="466"/>
      <c r="L133" s="466"/>
      <c r="M133" s="466"/>
      <c r="N133" s="466"/>
      <c r="O133" s="466"/>
      <c r="P133" s="466"/>
      <c r="Q133" s="466"/>
      <c r="R133" s="466"/>
      <c r="S133" s="466"/>
      <c r="T133" s="467"/>
      <c r="U133" s="441"/>
      <c r="V133" s="466"/>
      <c r="W133" s="464"/>
      <c r="X133" s="464"/>
      <c r="Y133" s="464"/>
      <c r="Z133" s="466"/>
      <c r="AA133" s="466"/>
      <c r="AB133" s="466"/>
      <c r="AC133" s="466"/>
      <c r="AD133" s="441"/>
      <c r="AE133" s="466"/>
      <c r="AF133" s="466"/>
      <c r="AG133" s="466"/>
      <c r="AH133" s="466"/>
      <c r="AI133" s="441"/>
      <c r="AJ133" s="466"/>
      <c r="AK133" s="466"/>
      <c r="AL133" s="468"/>
      <c r="AM133" s="441"/>
      <c r="AN133" s="464"/>
      <c r="AO133" s="464"/>
      <c r="AP133" s="466"/>
      <c r="AQ133" s="441"/>
      <c r="AR133" s="464"/>
      <c r="AS133" s="464"/>
      <c r="AT133" s="464"/>
      <c r="AU133" s="464"/>
      <c r="AV133" s="441"/>
      <c r="AW133" s="466"/>
      <c r="AX133" s="470"/>
      <c r="AY133" s="190"/>
    </row>
    <row r="134" ht="45.0" customHeight="1">
      <c r="A134" s="190"/>
      <c r="B134" s="34"/>
      <c r="C134" s="473" t="s">
        <v>542</v>
      </c>
      <c r="D134" s="44"/>
      <c r="E134" s="474" t="str">
        <f>iferror(AVERAGE(E127:E133))</f>
        <v/>
      </c>
      <c r="F134" s="441"/>
      <c r="G134" s="475"/>
      <c r="H134" s="475"/>
      <c r="I134" s="441"/>
      <c r="J134" s="475" t="str">
        <f>iferror(AVERAGE(J127:J133))</f>
        <v/>
      </c>
      <c r="K134" s="476"/>
      <c r="L134" s="476" t="str">
        <f t="shared" ref="L134:N134" si="58">iferror(AVERAGE(L127:L133))</f>
        <v/>
      </c>
      <c r="M134" s="476" t="str">
        <f t="shared" si="58"/>
        <v/>
      </c>
      <c r="N134" s="476" t="str">
        <f t="shared" si="58"/>
        <v/>
      </c>
      <c r="O134" s="476">
        <f>iferror(SUM(O127:O133))</f>
        <v>0</v>
      </c>
      <c r="P134" s="476" t="str">
        <f t="shared" ref="P134:S134" si="59">iferror(AVERAGE(P127:P133))</f>
        <v/>
      </c>
      <c r="Q134" s="476" t="str">
        <f t="shared" si="59"/>
        <v/>
      </c>
      <c r="R134" s="476" t="str">
        <f t="shared" si="59"/>
        <v/>
      </c>
      <c r="S134" s="476" t="str">
        <f t="shared" si="59"/>
        <v/>
      </c>
      <c r="T134" s="477"/>
      <c r="U134" s="441"/>
      <c r="V134" s="476" t="str">
        <f>iferror(AVERAGE(V127:V133))</f>
        <v/>
      </c>
      <c r="W134" s="476"/>
      <c r="X134" s="476">
        <f>SUM(X127:X133)</f>
        <v>0</v>
      </c>
      <c r="Y134" s="476" t="str">
        <f>IFERROR(AVERAGE(Y127:Y133))</f>
        <v/>
      </c>
      <c r="Z134" s="476"/>
      <c r="AA134" s="476" t="str">
        <f t="shared" ref="AA134:AC134" si="60">iferror(AVERAGE(AA127:AA133))</f>
        <v/>
      </c>
      <c r="AB134" s="476" t="str">
        <f t="shared" si="60"/>
        <v/>
      </c>
      <c r="AC134" s="476" t="str">
        <f t="shared" si="60"/>
        <v/>
      </c>
      <c r="AD134" s="441"/>
      <c r="AE134" s="476" t="str">
        <f t="shared" ref="AE134:AF134" si="61">iferror(AVERAGE(AE127:AE133))</f>
        <v/>
      </c>
      <c r="AF134" s="476" t="str">
        <f t="shared" si="61"/>
        <v/>
      </c>
      <c r="AG134" s="476"/>
      <c r="AH134" s="476" t="str">
        <f>iferror(AVERAGE(AH127:AH133))</f>
        <v/>
      </c>
      <c r="AI134" s="441"/>
      <c r="AJ134" s="476" t="str">
        <f>iferror(average(AJ127:AJ133))</f>
        <v/>
      </c>
      <c r="AK134" s="476"/>
      <c r="AL134" s="476"/>
      <c r="AM134" s="441"/>
      <c r="AN134" s="464"/>
      <c r="AO134" s="464" t="str">
        <f>iferror(average(AO127:AO133))</f>
        <v/>
      </c>
      <c r="AP134" s="476" t="str">
        <f>iferror(AVERAGE(AP127:AP133))</f>
        <v/>
      </c>
      <c r="AQ134" s="441"/>
      <c r="AR134" s="464" t="str">
        <f t="shared" ref="AR134:AU134" si="62">iferror(average(AR127:AR133))</f>
        <v/>
      </c>
      <c r="AS134" s="464" t="str">
        <f t="shared" si="62"/>
        <v/>
      </c>
      <c r="AT134" s="464" t="str">
        <f t="shared" si="62"/>
        <v/>
      </c>
      <c r="AU134" s="464" t="str">
        <f t="shared" si="62"/>
        <v/>
      </c>
      <c r="AV134" s="441"/>
      <c r="AW134" s="476" t="str">
        <f>iferror(AVERAGE(AW127:AW133))</f>
        <v/>
      </c>
      <c r="AX134" s="472"/>
      <c r="AY134" s="190"/>
    </row>
    <row r="135" ht="15.0" customHeight="1">
      <c r="A135" s="441"/>
      <c r="B135" s="441"/>
      <c r="C135" s="441"/>
      <c r="D135" s="441"/>
      <c r="E135" s="441"/>
      <c r="F135" s="441"/>
      <c r="G135" s="441"/>
      <c r="H135" s="441"/>
      <c r="I135" s="441"/>
      <c r="J135" s="441"/>
      <c r="K135" s="441"/>
      <c r="L135" s="441"/>
      <c r="M135" s="441"/>
      <c r="N135" s="441"/>
      <c r="O135" s="441"/>
      <c r="P135" s="441"/>
      <c r="Q135" s="441"/>
      <c r="R135" s="441"/>
      <c r="S135" s="441"/>
      <c r="T135" s="441"/>
      <c r="U135" s="441"/>
      <c r="V135" s="441"/>
      <c r="W135" s="441"/>
      <c r="X135" s="441"/>
      <c r="Y135" s="441"/>
      <c r="Z135" s="441"/>
      <c r="AA135" s="441"/>
      <c r="AB135" s="441"/>
      <c r="AC135" s="441"/>
      <c r="AD135" s="441"/>
      <c r="AE135" s="441"/>
      <c r="AF135" s="441"/>
      <c r="AG135" s="441"/>
      <c r="AH135" s="441"/>
      <c r="AI135" s="441"/>
      <c r="AJ135" s="441"/>
      <c r="AK135" s="441"/>
      <c r="AL135" s="441"/>
      <c r="AM135" s="441"/>
      <c r="AN135" s="441"/>
      <c r="AO135" s="441"/>
      <c r="AP135" s="441"/>
      <c r="AQ135" s="441"/>
      <c r="AR135" s="441"/>
      <c r="AS135" s="441"/>
      <c r="AT135" s="441"/>
      <c r="AU135" s="441"/>
      <c r="AV135" s="441"/>
      <c r="AW135" s="441"/>
      <c r="AX135" s="441"/>
      <c r="AY135" s="441"/>
    </row>
    <row r="136" ht="22.5" customHeight="1">
      <c r="A136" s="232"/>
      <c r="B136" s="252" t="s">
        <v>488</v>
      </c>
      <c r="C136" s="68"/>
      <c r="D136" s="478">
        <f>D122+7</f>
        <v>46038</v>
      </c>
      <c r="E136" s="68"/>
      <c r="F136" s="373"/>
      <c r="G136" s="373"/>
      <c r="H136" s="373"/>
      <c r="I136" s="373"/>
      <c r="J136" s="373"/>
      <c r="K136" s="373"/>
      <c r="L136" s="373"/>
      <c r="M136" s="373"/>
      <c r="N136" s="373"/>
      <c r="O136" s="373"/>
      <c r="P136" s="373"/>
      <c r="Q136" s="373"/>
      <c r="R136" s="68"/>
      <c r="S136" s="68"/>
      <c r="T136" s="68"/>
      <c r="U136" s="68"/>
      <c r="V136" s="373"/>
      <c r="W136" s="68"/>
      <c r="X136" s="68"/>
      <c r="Y136" s="373"/>
      <c r="Z136" s="373"/>
      <c r="AA136" s="373"/>
      <c r="AB136" s="373"/>
      <c r="AC136" s="373"/>
      <c r="AD136" s="373"/>
      <c r="AE136" s="373"/>
      <c r="AF136" s="373"/>
      <c r="AG136" s="373"/>
      <c r="AH136" s="373"/>
      <c r="AI136" s="373"/>
      <c r="AJ136" s="373"/>
      <c r="AK136" s="373"/>
      <c r="AL136" s="373"/>
      <c r="AM136" s="373"/>
      <c r="AN136" s="373"/>
      <c r="AO136" s="373"/>
      <c r="AP136" s="373"/>
      <c r="AQ136" s="373"/>
      <c r="AR136" s="373"/>
      <c r="AS136" s="373"/>
      <c r="AT136" s="373"/>
      <c r="AU136" s="373"/>
      <c r="AV136" s="373"/>
      <c r="AW136" s="373"/>
      <c r="AX136" s="479"/>
      <c r="AY136" s="232"/>
    </row>
    <row r="137" ht="15.0" customHeight="1">
      <c r="A137" s="441"/>
      <c r="B137" s="441"/>
      <c r="C137" s="441"/>
      <c r="D137" s="441"/>
      <c r="E137" s="441"/>
      <c r="F137" s="441"/>
      <c r="G137" s="441"/>
      <c r="H137" s="441"/>
      <c r="I137" s="441"/>
      <c r="J137" s="441"/>
      <c r="K137" s="441"/>
      <c r="L137" s="441"/>
      <c r="M137" s="441"/>
      <c r="N137" s="441"/>
      <c r="O137" s="441"/>
      <c r="P137" s="441"/>
      <c r="Q137" s="441"/>
      <c r="R137" s="441"/>
      <c r="S137" s="439"/>
      <c r="T137" s="439"/>
      <c r="U137" s="441"/>
      <c r="V137" s="441"/>
      <c r="W137" s="441"/>
      <c r="X137" s="441"/>
      <c r="Y137" s="441"/>
      <c r="Z137" s="429"/>
      <c r="AA137" s="429"/>
      <c r="AB137" s="429"/>
      <c r="AC137" s="429"/>
      <c r="AD137" s="441"/>
      <c r="AE137" s="429"/>
      <c r="AF137" s="429"/>
      <c r="AG137" s="429"/>
      <c r="AH137" s="429"/>
      <c r="AI137" s="441"/>
      <c r="AJ137" s="429"/>
      <c r="AK137" s="429"/>
      <c r="AL137" s="429"/>
      <c r="AM137" s="441"/>
      <c r="AN137" s="429"/>
      <c r="AO137" s="429"/>
      <c r="AP137" s="429"/>
      <c r="AQ137" s="441"/>
      <c r="AR137" s="429"/>
      <c r="AS137" s="429"/>
      <c r="AT137" s="429"/>
      <c r="AU137" s="429"/>
      <c r="AV137" s="441"/>
      <c r="AW137" s="429"/>
      <c r="AX137" s="429"/>
      <c r="AY137" s="441"/>
    </row>
    <row r="138" ht="27.0" customHeight="1">
      <c r="A138" s="232"/>
      <c r="B138" s="447" t="s">
        <v>489</v>
      </c>
      <c r="C138" s="252" t="s">
        <v>490</v>
      </c>
      <c r="D138" s="44"/>
      <c r="E138" s="447" t="s">
        <v>491</v>
      </c>
      <c r="F138" s="441"/>
      <c r="G138" s="252" t="s">
        <v>492</v>
      </c>
      <c r="H138" s="44"/>
      <c r="I138" s="441"/>
      <c r="J138" s="252" t="s">
        <v>29</v>
      </c>
      <c r="K138" s="68"/>
      <c r="L138" s="68"/>
      <c r="M138" s="68"/>
      <c r="N138" s="68"/>
      <c r="O138" s="68"/>
      <c r="P138" s="68"/>
      <c r="Q138" s="68"/>
      <c r="R138" s="68"/>
      <c r="S138" s="68"/>
      <c r="T138" s="44"/>
      <c r="U138" s="441"/>
      <c r="V138" s="252" t="s">
        <v>493</v>
      </c>
      <c r="W138" s="68"/>
      <c r="X138" s="68"/>
      <c r="Y138" s="68"/>
      <c r="Z138" s="68"/>
      <c r="AA138" s="68"/>
      <c r="AB138" s="68"/>
      <c r="AC138" s="44"/>
      <c r="AD138" s="441"/>
      <c r="AE138" s="252" t="s">
        <v>494</v>
      </c>
      <c r="AF138" s="68"/>
      <c r="AG138" s="68"/>
      <c r="AH138" s="44"/>
      <c r="AI138" s="441"/>
      <c r="AJ138" s="252" t="s">
        <v>495</v>
      </c>
      <c r="AK138" s="68"/>
      <c r="AL138" s="44"/>
      <c r="AM138" s="441"/>
      <c r="AN138" s="252" t="s">
        <v>496</v>
      </c>
      <c r="AO138" s="68"/>
      <c r="AP138" s="44"/>
      <c r="AQ138" s="441"/>
      <c r="AR138" s="252" t="s">
        <v>497</v>
      </c>
      <c r="AS138" s="68"/>
      <c r="AT138" s="68"/>
      <c r="AU138" s="44"/>
      <c r="AV138" s="441"/>
      <c r="AW138" s="448" t="s">
        <v>498</v>
      </c>
      <c r="AX138" s="3"/>
      <c r="AY138" s="232"/>
    </row>
    <row r="139" ht="30.0" customHeight="1">
      <c r="A139" s="190"/>
      <c r="B139" s="480">
        <f>B125+1</f>
        <v>46</v>
      </c>
      <c r="C139" s="66" t="s">
        <v>48</v>
      </c>
      <c r="D139" s="254" t="s">
        <v>27</v>
      </c>
      <c r="E139" s="450" t="s">
        <v>499</v>
      </c>
      <c r="F139" s="441"/>
      <c r="G139" s="451" t="s">
        <v>500</v>
      </c>
      <c r="H139" s="451" t="s">
        <v>501</v>
      </c>
      <c r="I139" s="441"/>
      <c r="J139" s="452" t="s">
        <v>502</v>
      </c>
      <c r="K139" s="453" t="s">
        <v>503</v>
      </c>
      <c r="L139" s="452" t="s">
        <v>17</v>
      </c>
      <c r="M139" s="453" t="s">
        <v>18</v>
      </c>
      <c r="N139" s="453" t="s">
        <v>19</v>
      </c>
      <c r="O139" s="453" t="s">
        <v>20</v>
      </c>
      <c r="P139" s="453" t="s">
        <v>504</v>
      </c>
      <c r="Q139" s="453" t="s">
        <v>505</v>
      </c>
      <c r="R139" s="453" t="s">
        <v>506</v>
      </c>
      <c r="S139" s="454" t="s">
        <v>507</v>
      </c>
      <c r="T139" s="454" t="s">
        <v>508</v>
      </c>
      <c r="U139" s="441"/>
      <c r="V139" s="453" t="s">
        <v>485</v>
      </c>
      <c r="W139" s="452" t="s">
        <v>30</v>
      </c>
      <c r="X139" s="2"/>
      <c r="Y139" s="3"/>
      <c r="Z139" s="453" t="s">
        <v>28</v>
      </c>
      <c r="AA139" s="453" t="s">
        <v>509</v>
      </c>
      <c r="AB139" s="453" t="s">
        <v>510</v>
      </c>
      <c r="AC139" s="453" t="s">
        <v>511</v>
      </c>
      <c r="AD139" s="441"/>
      <c r="AE139" s="453" t="s">
        <v>512</v>
      </c>
      <c r="AF139" s="453" t="s">
        <v>513</v>
      </c>
      <c r="AG139" s="453" t="s">
        <v>514</v>
      </c>
      <c r="AH139" s="453" t="s">
        <v>515</v>
      </c>
      <c r="AI139" s="441"/>
      <c r="AJ139" s="453" t="s">
        <v>516</v>
      </c>
      <c r="AK139" s="453" t="s">
        <v>517</v>
      </c>
      <c r="AL139" s="453" t="s">
        <v>518</v>
      </c>
      <c r="AM139" s="441"/>
      <c r="AN139" s="453" t="s">
        <v>519</v>
      </c>
      <c r="AO139" s="452" t="s">
        <v>520</v>
      </c>
      <c r="AP139" s="453" t="s">
        <v>521</v>
      </c>
      <c r="AQ139" s="441"/>
      <c r="AR139" s="451" t="s">
        <v>522</v>
      </c>
      <c r="AS139" s="451" t="s">
        <v>522</v>
      </c>
      <c r="AT139" s="451" t="s">
        <v>523</v>
      </c>
      <c r="AU139" s="451" t="s">
        <v>524</v>
      </c>
      <c r="AV139" s="441"/>
      <c r="AW139" s="453" t="s">
        <v>525</v>
      </c>
      <c r="AX139" s="453" t="s">
        <v>526</v>
      </c>
      <c r="AY139" s="190"/>
    </row>
    <row r="140" ht="30.0" customHeight="1">
      <c r="A140" s="190"/>
      <c r="B140" s="89"/>
      <c r="C140" s="34"/>
      <c r="D140" s="6"/>
      <c r="E140" s="455" t="s">
        <v>527</v>
      </c>
      <c r="F140" s="441"/>
      <c r="G140" s="34"/>
      <c r="H140" s="34"/>
      <c r="I140" s="441"/>
      <c r="J140" s="456" t="s">
        <v>528</v>
      </c>
      <c r="K140" s="34"/>
      <c r="L140" s="456" t="s">
        <v>529</v>
      </c>
      <c r="M140" s="457" t="s">
        <v>529</v>
      </c>
      <c r="N140" s="457" t="s">
        <v>529</v>
      </c>
      <c r="O140" s="34"/>
      <c r="P140" s="457" t="s">
        <v>530</v>
      </c>
      <c r="Q140" s="458" t="s">
        <v>531</v>
      </c>
      <c r="R140" s="458" t="s">
        <v>531</v>
      </c>
      <c r="S140" s="458" t="s">
        <v>531</v>
      </c>
      <c r="T140" s="458" t="s">
        <v>532</v>
      </c>
      <c r="U140" s="441"/>
      <c r="V140" s="34"/>
      <c r="W140" s="459" t="s">
        <v>533</v>
      </c>
      <c r="X140" s="459" t="s">
        <v>534</v>
      </c>
      <c r="Y140" s="459" t="s">
        <v>535</v>
      </c>
      <c r="Z140" s="457" t="s">
        <v>536</v>
      </c>
      <c r="AA140" s="458" t="s">
        <v>531</v>
      </c>
      <c r="AB140" s="458" t="s">
        <v>531</v>
      </c>
      <c r="AC140" s="458" t="s">
        <v>531</v>
      </c>
      <c r="AD140" s="441"/>
      <c r="AE140" s="458" t="s">
        <v>531</v>
      </c>
      <c r="AF140" s="458" t="s">
        <v>531</v>
      </c>
      <c r="AG140" s="458" t="s">
        <v>531</v>
      </c>
      <c r="AH140" s="458" t="s">
        <v>531</v>
      </c>
      <c r="AI140" s="441"/>
      <c r="AJ140" s="34"/>
      <c r="AK140" s="34"/>
      <c r="AL140" s="457" t="s">
        <v>537</v>
      </c>
      <c r="AM140" s="441"/>
      <c r="AN140" s="457" t="s">
        <v>538</v>
      </c>
      <c r="AO140" s="456" t="s">
        <v>539</v>
      </c>
      <c r="AP140" s="457" t="s">
        <v>531</v>
      </c>
      <c r="AQ140" s="441"/>
      <c r="AR140" s="460" t="s">
        <v>540</v>
      </c>
      <c r="AS140" s="460" t="s">
        <v>541</v>
      </c>
      <c r="AT140" s="34"/>
      <c r="AU140" s="34"/>
      <c r="AV140" s="441"/>
      <c r="AW140" s="457" t="s">
        <v>531</v>
      </c>
      <c r="AX140" s="34"/>
      <c r="AY140" s="190"/>
    </row>
    <row r="141" ht="45.0" customHeight="1">
      <c r="A141" s="190"/>
      <c r="B141" s="89"/>
      <c r="C141" s="481">
        <f>C133+1</f>
        <v>46031</v>
      </c>
      <c r="D141" s="464" t="str">
        <f t="shared" ref="D141:D147" si="63">D127</f>
        <v>FRI</v>
      </c>
      <c r="E141" s="463"/>
      <c r="F141" s="441"/>
      <c r="G141" s="464"/>
      <c r="H141" s="464"/>
      <c r="I141" s="441"/>
      <c r="J141" s="465"/>
      <c r="K141" s="466"/>
      <c r="L141" s="466"/>
      <c r="M141" s="466"/>
      <c r="N141" s="466"/>
      <c r="O141" s="466"/>
      <c r="P141" s="466"/>
      <c r="Q141" s="466"/>
      <c r="R141" s="466"/>
      <c r="S141" s="466"/>
      <c r="T141" s="467"/>
      <c r="U141" s="441"/>
      <c r="V141" s="466"/>
      <c r="W141" s="464"/>
      <c r="X141" s="464"/>
      <c r="Y141" s="464"/>
      <c r="Z141" s="466"/>
      <c r="AA141" s="466"/>
      <c r="AB141" s="466"/>
      <c r="AC141" s="466"/>
      <c r="AD141" s="441"/>
      <c r="AE141" s="466"/>
      <c r="AF141" s="466"/>
      <c r="AG141" s="466"/>
      <c r="AH141" s="466"/>
      <c r="AI141" s="441"/>
      <c r="AJ141" s="466"/>
      <c r="AK141" s="466"/>
      <c r="AL141" s="468"/>
      <c r="AM141" s="441"/>
      <c r="AN141" s="469"/>
      <c r="AO141" s="464"/>
      <c r="AP141" s="466"/>
      <c r="AQ141" s="441"/>
      <c r="AR141" s="464"/>
      <c r="AS141" s="464"/>
      <c r="AT141" s="464"/>
      <c r="AU141" s="464"/>
      <c r="AV141" s="441"/>
      <c r="AW141" s="466"/>
      <c r="AX141" s="470"/>
      <c r="AY141" s="190"/>
    </row>
    <row r="142" ht="45.0" customHeight="1">
      <c r="A142" s="190"/>
      <c r="B142" s="89"/>
      <c r="C142" s="482">
        <f t="shared" ref="C142:C147" si="64">C141+1</f>
        <v>46032</v>
      </c>
      <c r="D142" s="464" t="str">
        <f t="shared" si="63"/>
        <v>SAT</v>
      </c>
      <c r="E142" s="463"/>
      <c r="F142" s="441"/>
      <c r="G142" s="464"/>
      <c r="H142" s="464"/>
      <c r="I142" s="441"/>
      <c r="J142" s="465"/>
      <c r="K142" s="466"/>
      <c r="L142" s="466"/>
      <c r="M142" s="466"/>
      <c r="N142" s="466"/>
      <c r="O142" s="466"/>
      <c r="P142" s="466"/>
      <c r="Q142" s="466"/>
      <c r="R142" s="466"/>
      <c r="S142" s="466"/>
      <c r="T142" s="467"/>
      <c r="U142" s="441"/>
      <c r="V142" s="466"/>
      <c r="W142" s="464"/>
      <c r="X142" s="464"/>
      <c r="Y142" s="464"/>
      <c r="Z142" s="466"/>
      <c r="AA142" s="466"/>
      <c r="AB142" s="466"/>
      <c r="AC142" s="466"/>
      <c r="AD142" s="441"/>
      <c r="AE142" s="466"/>
      <c r="AF142" s="466"/>
      <c r="AG142" s="466"/>
      <c r="AH142" s="466"/>
      <c r="AI142" s="441"/>
      <c r="AJ142" s="466"/>
      <c r="AK142" s="466"/>
      <c r="AL142" s="468"/>
      <c r="AM142" s="441"/>
      <c r="AN142" s="464"/>
      <c r="AO142" s="464"/>
      <c r="AP142" s="466"/>
      <c r="AQ142" s="441"/>
      <c r="AR142" s="464"/>
      <c r="AS142" s="464"/>
      <c r="AT142" s="464"/>
      <c r="AU142" s="464"/>
      <c r="AV142" s="441"/>
      <c r="AW142" s="466"/>
      <c r="AX142" s="470"/>
      <c r="AY142" s="190"/>
    </row>
    <row r="143" ht="45.0" customHeight="1">
      <c r="A143" s="190"/>
      <c r="B143" s="89"/>
      <c r="C143" s="482">
        <f t="shared" si="64"/>
        <v>46033</v>
      </c>
      <c r="D143" s="464" t="str">
        <f t="shared" si="63"/>
        <v>SUN</v>
      </c>
      <c r="E143" s="463"/>
      <c r="F143" s="441"/>
      <c r="G143" s="464"/>
      <c r="H143" s="464"/>
      <c r="I143" s="441"/>
      <c r="J143" s="465"/>
      <c r="K143" s="466"/>
      <c r="L143" s="466"/>
      <c r="M143" s="466"/>
      <c r="N143" s="466"/>
      <c r="O143" s="466"/>
      <c r="P143" s="466"/>
      <c r="Q143" s="466"/>
      <c r="R143" s="466"/>
      <c r="S143" s="466"/>
      <c r="T143" s="467"/>
      <c r="U143" s="441"/>
      <c r="V143" s="466"/>
      <c r="W143" s="464"/>
      <c r="X143" s="464"/>
      <c r="Y143" s="464"/>
      <c r="Z143" s="466"/>
      <c r="AA143" s="466"/>
      <c r="AB143" s="466"/>
      <c r="AC143" s="466"/>
      <c r="AD143" s="441"/>
      <c r="AE143" s="466"/>
      <c r="AF143" s="466"/>
      <c r="AG143" s="466"/>
      <c r="AH143" s="466"/>
      <c r="AI143" s="441"/>
      <c r="AJ143" s="466"/>
      <c r="AK143" s="466"/>
      <c r="AL143" s="468"/>
      <c r="AM143" s="441"/>
      <c r="AN143" s="464"/>
      <c r="AO143" s="464"/>
      <c r="AP143" s="466"/>
      <c r="AQ143" s="441"/>
      <c r="AR143" s="464"/>
      <c r="AS143" s="464"/>
      <c r="AT143" s="464"/>
      <c r="AU143" s="464"/>
      <c r="AV143" s="441"/>
      <c r="AW143" s="466"/>
      <c r="AX143" s="470"/>
      <c r="AY143" s="190"/>
    </row>
    <row r="144" ht="45.0" customHeight="1">
      <c r="A144" s="190"/>
      <c r="B144" s="89"/>
      <c r="C144" s="482">
        <f t="shared" si="64"/>
        <v>46034</v>
      </c>
      <c r="D144" s="464" t="str">
        <f t="shared" si="63"/>
        <v>MON</v>
      </c>
      <c r="E144" s="463"/>
      <c r="F144" s="441"/>
      <c r="G144" s="464"/>
      <c r="H144" s="464"/>
      <c r="I144" s="441"/>
      <c r="J144" s="465"/>
      <c r="K144" s="466"/>
      <c r="L144" s="466"/>
      <c r="M144" s="466"/>
      <c r="N144" s="466"/>
      <c r="O144" s="466"/>
      <c r="P144" s="466"/>
      <c r="Q144" s="466"/>
      <c r="R144" s="466"/>
      <c r="S144" s="466"/>
      <c r="T144" s="467"/>
      <c r="U144" s="441"/>
      <c r="V144" s="466"/>
      <c r="W144" s="464"/>
      <c r="X144" s="464"/>
      <c r="Y144" s="464"/>
      <c r="Z144" s="466"/>
      <c r="AA144" s="466"/>
      <c r="AB144" s="466"/>
      <c r="AC144" s="466"/>
      <c r="AD144" s="441"/>
      <c r="AE144" s="466"/>
      <c r="AF144" s="466"/>
      <c r="AG144" s="466"/>
      <c r="AH144" s="466"/>
      <c r="AI144" s="441"/>
      <c r="AJ144" s="466"/>
      <c r="AK144" s="466"/>
      <c r="AL144" s="468"/>
      <c r="AM144" s="441"/>
      <c r="AN144" s="464"/>
      <c r="AO144" s="464"/>
      <c r="AP144" s="466"/>
      <c r="AQ144" s="441"/>
      <c r="AR144" s="464"/>
      <c r="AS144" s="464"/>
      <c r="AT144" s="464"/>
      <c r="AU144" s="464"/>
      <c r="AV144" s="441"/>
      <c r="AW144" s="466"/>
      <c r="AX144" s="472"/>
      <c r="AY144" s="190"/>
    </row>
    <row r="145" ht="45.0" customHeight="1">
      <c r="A145" s="190"/>
      <c r="B145" s="89"/>
      <c r="C145" s="482">
        <f t="shared" si="64"/>
        <v>46035</v>
      </c>
      <c r="D145" s="464" t="str">
        <f t="shared" si="63"/>
        <v>TUE</v>
      </c>
      <c r="E145" s="463"/>
      <c r="F145" s="441"/>
      <c r="G145" s="464"/>
      <c r="H145" s="464"/>
      <c r="I145" s="441"/>
      <c r="J145" s="465"/>
      <c r="K145" s="466"/>
      <c r="L145" s="466"/>
      <c r="M145" s="466"/>
      <c r="N145" s="466"/>
      <c r="O145" s="466"/>
      <c r="P145" s="466"/>
      <c r="Q145" s="466"/>
      <c r="R145" s="466"/>
      <c r="S145" s="466"/>
      <c r="T145" s="467"/>
      <c r="U145" s="441"/>
      <c r="V145" s="466"/>
      <c r="W145" s="464"/>
      <c r="X145" s="464"/>
      <c r="Y145" s="464"/>
      <c r="Z145" s="466"/>
      <c r="AA145" s="466"/>
      <c r="AB145" s="466"/>
      <c r="AC145" s="466"/>
      <c r="AD145" s="441"/>
      <c r="AE145" s="466"/>
      <c r="AF145" s="466"/>
      <c r="AG145" s="466"/>
      <c r="AH145" s="466"/>
      <c r="AI145" s="441"/>
      <c r="AJ145" s="466"/>
      <c r="AK145" s="466"/>
      <c r="AL145" s="468"/>
      <c r="AM145" s="441"/>
      <c r="AN145" s="464"/>
      <c r="AO145" s="464"/>
      <c r="AP145" s="466"/>
      <c r="AQ145" s="441"/>
      <c r="AR145" s="464"/>
      <c r="AS145" s="464"/>
      <c r="AT145" s="464"/>
      <c r="AU145" s="464"/>
      <c r="AV145" s="441"/>
      <c r="AW145" s="466"/>
      <c r="AX145" s="472"/>
      <c r="AY145" s="190"/>
    </row>
    <row r="146" ht="45.0" customHeight="1">
      <c r="A146" s="190"/>
      <c r="B146" s="89"/>
      <c r="C146" s="482">
        <f t="shared" si="64"/>
        <v>46036</v>
      </c>
      <c r="D146" s="464" t="str">
        <f t="shared" si="63"/>
        <v>WED</v>
      </c>
      <c r="E146" s="463"/>
      <c r="F146" s="441"/>
      <c r="G146" s="464"/>
      <c r="H146" s="464"/>
      <c r="I146" s="441"/>
      <c r="J146" s="465"/>
      <c r="K146" s="466"/>
      <c r="L146" s="466"/>
      <c r="M146" s="466"/>
      <c r="N146" s="466"/>
      <c r="O146" s="466"/>
      <c r="P146" s="466"/>
      <c r="Q146" s="466"/>
      <c r="R146" s="466"/>
      <c r="S146" s="466"/>
      <c r="T146" s="467"/>
      <c r="U146" s="441"/>
      <c r="V146" s="466"/>
      <c r="W146" s="464"/>
      <c r="X146" s="464"/>
      <c r="Y146" s="464"/>
      <c r="Z146" s="466"/>
      <c r="AA146" s="466"/>
      <c r="AB146" s="466"/>
      <c r="AC146" s="466"/>
      <c r="AD146" s="441"/>
      <c r="AE146" s="466"/>
      <c r="AF146" s="466"/>
      <c r="AG146" s="466"/>
      <c r="AH146" s="466"/>
      <c r="AI146" s="441"/>
      <c r="AJ146" s="466"/>
      <c r="AK146" s="466"/>
      <c r="AL146" s="468"/>
      <c r="AM146" s="441"/>
      <c r="AN146" s="464"/>
      <c r="AO146" s="464"/>
      <c r="AP146" s="466"/>
      <c r="AQ146" s="441"/>
      <c r="AR146" s="464"/>
      <c r="AS146" s="464"/>
      <c r="AT146" s="464"/>
      <c r="AU146" s="464"/>
      <c r="AV146" s="441"/>
      <c r="AW146" s="466"/>
      <c r="AX146" s="472"/>
      <c r="AY146" s="190"/>
    </row>
    <row r="147" ht="45.0" customHeight="1">
      <c r="A147" s="190"/>
      <c r="B147" s="89"/>
      <c r="C147" s="482">
        <f t="shared" si="64"/>
        <v>46037</v>
      </c>
      <c r="D147" s="464" t="str">
        <f t="shared" si="63"/>
        <v>THU</v>
      </c>
      <c r="E147" s="463"/>
      <c r="F147" s="441"/>
      <c r="G147" s="464"/>
      <c r="H147" s="464"/>
      <c r="I147" s="441"/>
      <c r="J147" s="465"/>
      <c r="K147" s="466"/>
      <c r="L147" s="466"/>
      <c r="M147" s="466"/>
      <c r="N147" s="466"/>
      <c r="O147" s="466"/>
      <c r="P147" s="466"/>
      <c r="Q147" s="466"/>
      <c r="R147" s="466"/>
      <c r="S147" s="466"/>
      <c r="T147" s="467"/>
      <c r="U147" s="441"/>
      <c r="V147" s="466"/>
      <c r="W147" s="464"/>
      <c r="X147" s="464"/>
      <c r="Y147" s="464"/>
      <c r="Z147" s="466"/>
      <c r="AA147" s="466"/>
      <c r="AB147" s="466"/>
      <c r="AC147" s="466"/>
      <c r="AD147" s="441"/>
      <c r="AE147" s="466"/>
      <c r="AF147" s="466"/>
      <c r="AG147" s="466"/>
      <c r="AH147" s="466"/>
      <c r="AI147" s="441"/>
      <c r="AJ147" s="466"/>
      <c r="AK147" s="466"/>
      <c r="AL147" s="468"/>
      <c r="AM147" s="441"/>
      <c r="AN147" s="464"/>
      <c r="AO147" s="464"/>
      <c r="AP147" s="466"/>
      <c r="AQ147" s="441"/>
      <c r="AR147" s="464"/>
      <c r="AS147" s="464"/>
      <c r="AT147" s="464"/>
      <c r="AU147" s="464"/>
      <c r="AV147" s="441"/>
      <c r="AW147" s="466"/>
      <c r="AX147" s="470"/>
      <c r="AY147" s="190"/>
    </row>
    <row r="148" ht="45.0" customHeight="1">
      <c r="A148" s="190"/>
      <c r="B148" s="34"/>
      <c r="C148" s="473" t="s">
        <v>542</v>
      </c>
      <c r="D148" s="44"/>
      <c r="E148" s="474" t="str">
        <f>iferror(AVERAGE(E141:E147))</f>
        <v/>
      </c>
      <c r="F148" s="441"/>
      <c r="G148" s="475"/>
      <c r="H148" s="475"/>
      <c r="I148" s="441"/>
      <c r="J148" s="475" t="str">
        <f>iferror(AVERAGE(J141:J147))</f>
        <v/>
      </c>
      <c r="K148" s="476"/>
      <c r="L148" s="476" t="str">
        <f t="shared" ref="L148:N148" si="65">iferror(AVERAGE(L141:L147))</f>
        <v/>
      </c>
      <c r="M148" s="476" t="str">
        <f t="shared" si="65"/>
        <v/>
      </c>
      <c r="N148" s="476" t="str">
        <f t="shared" si="65"/>
        <v/>
      </c>
      <c r="O148" s="476">
        <f>iferror(SUM(O141:O147))</f>
        <v>0</v>
      </c>
      <c r="P148" s="476" t="str">
        <f t="shared" ref="P148:S148" si="66">iferror(AVERAGE(P141:P147))</f>
        <v/>
      </c>
      <c r="Q148" s="476" t="str">
        <f t="shared" si="66"/>
        <v/>
      </c>
      <c r="R148" s="476" t="str">
        <f t="shared" si="66"/>
        <v/>
      </c>
      <c r="S148" s="476" t="str">
        <f t="shared" si="66"/>
        <v/>
      </c>
      <c r="T148" s="477"/>
      <c r="U148" s="441"/>
      <c r="V148" s="476" t="str">
        <f>iferror(AVERAGE(V141:V147))</f>
        <v/>
      </c>
      <c r="W148" s="476"/>
      <c r="X148" s="476">
        <f>SUM(X141:X147)</f>
        <v>0</v>
      </c>
      <c r="Y148" s="476" t="str">
        <f>IFERROR(AVERAGE(Y141:Y147))</f>
        <v/>
      </c>
      <c r="Z148" s="476"/>
      <c r="AA148" s="476" t="str">
        <f t="shared" ref="AA148:AC148" si="67">iferror(AVERAGE(AA141:AA147))</f>
        <v/>
      </c>
      <c r="AB148" s="476" t="str">
        <f t="shared" si="67"/>
        <v/>
      </c>
      <c r="AC148" s="476" t="str">
        <f t="shared" si="67"/>
        <v/>
      </c>
      <c r="AD148" s="441"/>
      <c r="AE148" s="476" t="str">
        <f t="shared" ref="AE148:AF148" si="68">iferror(AVERAGE(AE141:AE147))</f>
        <v/>
      </c>
      <c r="AF148" s="476" t="str">
        <f t="shared" si="68"/>
        <v/>
      </c>
      <c r="AG148" s="476"/>
      <c r="AH148" s="476" t="str">
        <f>iferror(AVERAGE(AH141:AH147))</f>
        <v/>
      </c>
      <c r="AI148" s="441"/>
      <c r="AJ148" s="476" t="str">
        <f>iferror(average(AJ141:AJ147))</f>
        <v/>
      </c>
      <c r="AK148" s="476"/>
      <c r="AL148" s="476"/>
      <c r="AM148" s="441"/>
      <c r="AN148" s="464"/>
      <c r="AO148" s="464" t="str">
        <f>iferror(average(AO141:AO147))</f>
        <v/>
      </c>
      <c r="AP148" s="476" t="str">
        <f>iferror(AVERAGE(AP141:AP147))</f>
        <v/>
      </c>
      <c r="AQ148" s="441"/>
      <c r="AR148" s="464" t="str">
        <f t="shared" ref="AR148:AU148" si="69">iferror(average(AR141:AR147))</f>
        <v/>
      </c>
      <c r="AS148" s="464" t="str">
        <f t="shared" si="69"/>
        <v/>
      </c>
      <c r="AT148" s="464" t="str">
        <f t="shared" si="69"/>
        <v/>
      </c>
      <c r="AU148" s="464" t="str">
        <f t="shared" si="69"/>
        <v/>
      </c>
      <c r="AV148" s="441"/>
      <c r="AW148" s="476" t="str">
        <f>iferror(AVERAGE(AW141:AW147))</f>
        <v/>
      </c>
      <c r="AX148" s="472"/>
      <c r="AY148" s="190"/>
    </row>
    <row r="149" ht="15.0" customHeight="1">
      <c r="A149" s="441"/>
      <c r="B149" s="441"/>
      <c r="C149" s="441"/>
      <c r="D149" s="441"/>
      <c r="E149" s="441"/>
      <c r="F149" s="441"/>
      <c r="G149" s="441"/>
      <c r="H149" s="441"/>
      <c r="I149" s="441"/>
      <c r="J149" s="441"/>
      <c r="K149" s="441"/>
      <c r="L149" s="441"/>
      <c r="M149" s="441"/>
      <c r="N149" s="441"/>
      <c r="O149" s="441"/>
      <c r="P149" s="441"/>
      <c r="Q149" s="441"/>
      <c r="R149" s="441"/>
      <c r="S149" s="441"/>
      <c r="T149" s="441"/>
      <c r="U149" s="441"/>
      <c r="V149" s="441"/>
      <c r="W149" s="441"/>
      <c r="X149" s="441"/>
      <c r="Y149" s="441"/>
      <c r="Z149" s="441"/>
      <c r="AA149" s="441"/>
      <c r="AB149" s="441"/>
      <c r="AC149" s="441"/>
      <c r="AD149" s="441"/>
      <c r="AE149" s="441"/>
      <c r="AF149" s="441"/>
      <c r="AG149" s="441"/>
      <c r="AH149" s="441"/>
      <c r="AI149" s="441"/>
      <c r="AJ149" s="441"/>
      <c r="AK149" s="441"/>
      <c r="AL149" s="441"/>
      <c r="AM149" s="441"/>
      <c r="AN149" s="441"/>
      <c r="AO149" s="441"/>
      <c r="AP149" s="441"/>
      <c r="AQ149" s="441"/>
      <c r="AR149" s="441"/>
      <c r="AS149" s="441"/>
      <c r="AT149" s="441"/>
      <c r="AU149" s="441"/>
      <c r="AV149" s="441"/>
      <c r="AW149" s="441"/>
      <c r="AX149" s="441"/>
      <c r="AY149" s="441"/>
    </row>
    <row r="150" ht="22.5" customHeight="1">
      <c r="A150" s="232"/>
      <c r="B150" s="252" t="s">
        <v>488</v>
      </c>
      <c r="C150" s="68"/>
      <c r="D150" s="478">
        <f>D136+7</f>
        <v>46045</v>
      </c>
      <c r="E150" s="68"/>
      <c r="F150" s="373"/>
      <c r="G150" s="373"/>
      <c r="H150" s="373"/>
      <c r="I150" s="373"/>
      <c r="J150" s="373"/>
      <c r="K150" s="373"/>
      <c r="L150" s="373"/>
      <c r="M150" s="373"/>
      <c r="N150" s="373"/>
      <c r="O150" s="373"/>
      <c r="P150" s="373"/>
      <c r="Q150" s="373"/>
      <c r="R150" s="68"/>
      <c r="S150" s="68"/>
      <c r="T150" s="68"/>
      <c r="U150" s="68"/>
      <c r="V150" s="373"/>
      <c r="W150" s="68"/>
      <c r="X150" s="68"/>
      <c r="Y150" s="373"/>
      <c r="Z150" s="373"/>
      <c r="AA150" s="373"/>
      <c r="AB150" s="373"/>
      <c r="AC150" s="373"/>
      <c r="AD150" s="373"/>
      <c r="AE150" s="373"/>
      <c r="AF150" s="373"/>
      <c r="AG150" s="373"/>
      <c r="AH150" s="373"/>
      <c r="AI150" s="373"/>
      <c r="AJ150" s="373"/>
      <c r="AK150" s="373"/>
      <c r="AL150" s="373"/>
      <c r="AM150" s="373"/>
      <c r="AN150" s="373"/>
      <c r="AO150" s="373"/>
      <c r="AP150" s="373"/>
      <c r="AQ150" s="373"/>
      <c r="AR150" s="373"/>
      <c r="AS150" s="373"/>
      <c r="AT150" s="373"/>
      <c r="AU150" s="373"/>
      <c r="AV150" s="373"/>
      <c r="AW150" s="373"/>
      <c r="AX150" s="479"/>
      <c r="AY150" s="232"/>
    </row>
    <row r="151" ht="15.0" customHeight="1">
      <c r="A151" s="441"/>
      <c r="B151" s="441"/>
      <c r="C151" s="441"/>
      <c r="D151" s="441"/>
      <c r="E151" s="441"/>
      <c r="F151" s="441"/>
      <c r="G151" s="441"/>
      <c r="H151" s="441"/>
      <c r="I151" s="441"/>
      <c r="J151" s="441"/>
      <c r="K151" s="441"/>
      <c r="L151" s="441"/>
      <c r="M151" s="441"/>
      <c r="N151" s="441"/>
      <c r="O151" s="441"/>
      <c r="P151" s="441"/>
      <c r="Q151" s="441"/>
      <c r="R151" s="441"/>
      <c r="S151" s="439"/>
      <c r="T151" s="439"/>
      <c r="U151" s="441"/>
      <c r="V151" s="441"/>
      <c r="W151" s="441"/>
      <c r="X151" s="441"/>
      <c r="Y151" s="441"/>
      <c r="Z151" s="429"/>
      <c r="AA151" s="429"/>
      <c r="AB151" s="429"/>
      <c r="AC151" s="429"/>
      <c r="AD151" s="441"/>
      <c r="AE151" s="429"/>
      <c r="AF151" s="429"/>
      <c r="AG151" s="429"/>
      <c r="AH151" s="429"/>
      <c r="AI151" s="441"/>
      <c r="AJ151" s="429"/>
      <c r="AK151" s="429"/>
      <c r="AL151" s="429"/>
      <c r="AM151" s="441"/>
      <c r="AN151" s="429"/>
      <c r="AO151" s="429"/>
      <c r="AP151" s="429"/>
      <c r="AQ151" s="441"/>
      <c r="AR151" s="429"/>
      <c r="AS151" s="429"/>
      <c r="AT151" s="429"/>
      <c r="AU151" s="429"/>
      <c r="AV151" s="441"/>
      <c r="AW151" s="429"/>
      <c r="AX151" s="429"/>
      <c r="AY151" s="441"/>
    </row>
    <row r="152" ht="27.0" customHeight="1">
      <c r="A152" s="232"/>
      <c r="B152" s="447" t="s">
        <v>489</v>
      </c>
      <c r="C152" s="252" t="s">
        <v>490</v>
      </c>
      <c r="D152" s="44"/>
      <c r="E152" s="447" t="s">
        <v>491</v>
      </c>
      <c r="F152" s="441"/>
      <c r="G152" s="252" t="s">
        <v>492</v>
      </c>
      <c r="H152" s="44"/>
      <c r="I152" s="441"/>
      <c r="J152" s="252" t="s">
        <v>29</v>
      </c>
      <c r="K152" s="68"/>
      <c r="L152" s="68"/>
      <c r="M152" s="68"/>
      <c r="N152" s="68"/>
      <c r="O152" s="68"/>
      <c r="P152" s="68"/>
      <c r="Q152" s="68"/>
      <c r="R152" s="68"/>
      <c r="S152" s="68"/>
      <c r="T152" s="44"/>
      <c r="U152" s="441"/>
      <c r="V152" s="252" t="s">
        <v>493</v>
      </c>
      <c r="W152" s="68"/>
      <c r="X152" s="68"/>
      <c r="Y152" s="68"/>
      <c r="Z152" s="68"/>
      <c r="AA152" s="68"/>
      <c r="AB152" s="68"/>
      <c r="AC152" s="44"/>
      <c r="AD152" s="441"/>
      <c r="AE152" s="252" t="s">
        <v>494</v>
      </c>
      <c r="AF152" s="68"/>
      <c r="AG152" s="68"/>
      <c r="AH152" s="44"/>
      <c r="AI152" s="441"/>
      <c r="AJ152" s="252" t="s">
        <v>495</v>
      </c>
      <c r="AK152" s="68"/>
      <c r="AL152" s="44"/>
      <c r="AM152" s="441"/>
      <c r="AN152" s="252" t="s">
        <v>496</v>
      </c>
      <c r="AO152" s="68"/>
      <c r="AP152" s="44"/>
      <c r="AQ152" s="441"/>
      <c r="AR152" s="252" t="s">
        <v>497</v>
      </c>
      <c r="AS152" s="68"/>
      <c r="AT152" s="68"/>
      <c r="AU152" s="44"/>
      <c r="AV152" s="441"/>
      <c r="AW152" s="448" t="s">
        <v>498</v>
      </c>
      <c r="AX152" s="3"/>
      <c r="AY152" s="232"/>
    </row>
    <row r="153" ht="30.0" customHeight="1">
      <c r="A153" s="190"/>
      <c r="B153" s="480">
        <f>B139+1</f>
        <v>47</v>
      </c>
      <c r="C153" s="66" t="s">
        <v>48</v>
      </c>
      <c r="D153" s="254" t="s">
        <v>27</v>
      </c>
      <c r="E153" s="450" t="s">
        <v>499</v>
      </c>
      <c r="F153" s="441"/>
      <c r="G153" s="451" t="s">
        <v>500</v>
      </c>
      <c r="H153" s="451" t="s">
        <v>501</v>
      </c>
      <c r="I153" s="441"/>
      <c r="J153" s="452" t="s">
        <v>502</v>
      </c>
      <c r="K153" s="453" t="s">
        <v>503</v>
      </c>
      <c r="L153" s="452" t="s">
        <v>17</v>
      </c>
      <c r="M153" s="453" t="s">
        <v>18</v>
      </c>
      <c r="N153" s="453" t="s">
        <v>19</v>
      </c>
      <c r="O153" s="453" t="s">
        <v>20</v>
      </c>
      <c r="P153" s="453" t="s">
        <v>504</v>
      </c>
      <c r="Q153" s="453" t="s">
        <v>505</v>
      </c>
      <c r="R153" s="453" t="s">
        <v>506</v>
      </c>
      <c r="S153" s="454" t="s">
        <v>507</v>
      </c>
      <c r="T153" s="454" t="s">
        <v>508</v>
      </c>
      <c r="U153" s="441"/>
      <c r="V153" s="453" t="s">
        <v>485</v>
      </c>
      <c r="W153" s="452" t="s">
        <v>30</v>
      </c>
      <c r="X153" s="2"/>
      <c r="Y153" s="3"/>
      <c r="Z153" s="453" t="s">
        <v>28</v>
      </c>
      <c r="AA153" s="453" t="s">
        <v>509</v>
      </c>
      <c r="AB153" s="453" t="s">
        <v>510</v>
      </c>
      <c r="AC153" s="453" t="s">
        <v>511</v>
      </c>
      <c r="AD153" s="441"/>
      <c r="AE153" s="453" t="s">
        <v>512</v>
      </c>
      <c r="AF153" s="453" t="s">
        <v>513</v>
      </c>
      <c r="AG153" s="453" t="s">
        <v>514</v>
      </c>
      <c r="AH153" s="453" t="s">
        <v>515</v>
      </c>
      <c r="AI153" s="441"/>
      <c r="AJ153" s="453" t="s">
        <v>516</v>
      </c>
      <c r="AK153" s="453" t="s">
        <v>517</v>
      </c>
      <c r="AL153" s="453" t="s">
        <v>518</v>
      </c>
      <c r="AM153" s="441"/>
      <c r="AN153" s="453" t="s">
        <v>519</v>
      </c>
      <c r="AO153" s="452" t="s">
        <v>520</v>
      </c>
      <c r="AP153" s="453" t="s">
        <v>521</v>
      </c>
      <c r="AQ153" s="441"/>
      <c r="AR153" s="451" t="s">
        <v>522</v>
      </c>
      <c r="AS153" s="451" t="s">
        <v>522</v>
      </c>
      <c r="AT153" s="451" t="s">
        <v>523</v>
      </c>
      <c r="AU153" s="451" t="s">
        <v>524</v>
      </c>
      <c r="AV153" s="441"/>
      <c r="AW153" s="453" t="s">
        <v>525</v>
      </c>
      <c r="AX153" s="453" t="s">
        <v>526</v>
      </c>
      <c r="AY153" s="190"/>
    </row>
    <row r="154" ht="30.0" customHeight="1">
      <c r="A154" s="190"/>
      <c r="B154" s="89"/>
      <c r="C154" s="34"/>
      <c r="D154" s="6"/>
      <c r="E154" s="455" t="s">
        <v>527</v>
      </c>
      <c r="F154" s="441"/>
      <c r="G154" s="34"/>
      <c r="H154" s="34"/>
      <c r="I154" s="441"/>
      <c r="J154" s="456" t="s">
        <v>528</v>
      </c>
      <c r="K154" s="34"/>
      <c r="L154" s="456" t="s">
        <v>529</v>
      </c>
      <c r="M154" s="457" t="s">
        <v>529</v>
      </c>
      <c r="N154" s="457" t="s">
        <v>529</v>
      </c>
      <c r="O154" s="34"/>
      <c r="P154" s="457" t="s">
        <v>530</v>
      </c>
      <c r="Q154" s="458" t="s">
        <v>531</v>
      </c>
      <c r="R154" s="458" t="s">
        <v>531</v>
      </c>
      <c r="S154" s="458" t="s">
        <v>531</v>
      </c>
      <c r="T154" s="458" t="s">
        <v>532</v>
      </c>
      <c r="U154" s="441"/>
      <c r="V154" s="34"/>
      <c r="W154" s="459" t="s">
        <v>533</v>
      </c>
      <c r="X154" s="459" t="s">
        <v>534</v>
      </c>
      <c r="Y154" s="459" t="s">
        <v>535</v>
      </c>
      <c r="Z154" s="457" t="s">
        <v>536</v>
      </c>
      <c r="AA154" s="458" t="s">
        <v>531</v>
      </c>
      <c r="AB154" s="458" t="s">
        <v>531</v>
      </c>
      <c r="AC154" s="458" t="s">
        <v>531</v>
      </c>
      <c r="AD154" s="441"/>
      <c r="AE154" s="458" t="s">
        <v>531</v>
      </c>
      <c r="AF154" s="458" t="s">
        <v>531</v>
      </c>
      <c r="AG154" s="458" t="s">
        <v>531</v>
      </c>
      <c r="AH154" s="458" t="s">
        <v>531</v>
      </c>
      <c r="AI154" s="441"/>
      <c r="AJ154" s="34"/>
      <c r="AK154" s="34"/>
      <c r="AL154" s="457" t="s">
        <v>537</v>
      </c>
      <c r="AM154" s="441"/>
      <c r="AN154" s="457" t="s">
        <v>538</v>
      </c>
      <c r="AO154" s="456" t="s">
        <v>539</v>
      </c>
      <c r="AP154" s="457" t="s">
        <v>531</v>
      </c>
      <c r="AQ154" s="441"/>
      <c r="AR154" s="460" t="s">
        <v>540</v>
      </c>
      <c r="AS154" s="460" t="s">
        <v>541</v>
      </c>
      <c r="AT154" s="34"/>
      <c r="AU154" s="34"/>
      <c r="AV154" s="441"/>
      <c r="AW154" s="457" t="s">
        <v>531</v>
      </c>
      <c r="AX154" s="34"/>
      <c r="AY154" s="190"/>
    </row>
    <row r="155" ht="45.0" customHeight="1">
      <c r="A155" s="190"/>
      <c r="B155" s="89"/>
      <c r="C155" s="481">
        <f>C147+1</f>
        <v>46038</v>
      </c>
      <c r="D155" s="464" t="str">
        <f t="shared" ref="D155:D161" si="70">D141</f>
        <v>FRI</v>
      </c>
      <c r="E155" s="463"/>
      <c r="F155" s="441"/>
      <c r="G155" s="464"/>
      <c r="H155" s="464"/>
      <c r="I155" s="441"/>
      <c r="J155" s="465"/>
      <c r="K155" s="466"/>
      <c r="L155" s="466"/>
      <c r="M155" s="466"/>
      <c r="N155" s="466"/>
      <c r="O155" s="466"/>
      <c r="P155" s="466"/>
      <c r="Q155" s="466"/>
      <c r="R155" s="466"/>
      <c r="S155" s="466"/>
      <c r="T155" s="467"/>
      <c r="U155" s="441"/>
      <c r="V155" s="466"/>
      <c r="W155" s="464"/>
      <c r="X155" s="464"/>
      <c r="Y155" s="464"/>
      <c r="Z155" s="466"/>
      <c r="AA155" s="466"/>
      <c r="AB155" s="466"/>
      <c r="AC155" s="466"/>
      <c r="AD155" s="441"/>
      <c r="AE155" s="466"/>
      <c r="AF155" s="466"/>
      <c r="AG155" s="466"/>
      <c r="AH155" s="466"/>
      <c r="AI155" s="441"/>
      <c r="AJ155" s="466"/>
      <c r="AK155" s="466"/>
      <c r="AL155" s="468"/>
      <c r="AM155" s="441"/>
      <c r="AN155" s="469"/>
      <c r="AO155" s="464"/>
      <c r="AP155" s="466"/>
      <c r="AQ155" s="441"/>
      <c r="AR155" s="464"/>
      <c r="AS155" s="464"/>
      <c r="AT155" s="464"/>
      <c r="AU155" s="464"/>
      <c r="AV155" s="441"/>
      <c r="AW155" s="466"/>
      <c r="AX155" s="470"/>
      <c r="AY155" s="190"/>
    </row>
    <row r="156" ht="45.0" customHeight="1">
      <c r="A156" s="190"/>
      <c r="B156" s="89"/>
      <c r="C156" s="482">
        <f t="shared" ref="C156:C161" si="71">C155+1</f>
        <v>46039</v>
      </c>
      <c r="D156" s="464" t="str">
        <f t="shared" si="70"/>
        <v>SAT</v>
      </c>
      <c r="E156" s="463"/>
      <c r="F156" s="441"/>
      <c r="G156" s="464"/>
      <c r="H156" s="464"/>
      <c r="I156" s="441"/>
      <c r="J156" s="465"/>
      <c r="K156" s="466"/>
      <c r="L156" s="466"/>
      <c r="M156" s="466"/>
      <c r="N156" s="466"/>
      <c r="O156" s="466"/>
      <c r="P156" s="466"/>
      <c r="Q156" s="466"/>
      <c r="R156" s="466"/>
      <c r="S156" s="466"/>
      <c r="T156" s="467"/>
      <c r="U156" s="441"/>
      <c r="V156" s="466"/>
      <c r="W156" s="464"/>
      <c r="X156" s="464"/>
      <c r="Y156" s="464"/>
      <c r="Z156" s="466"/>
      <c r="AA156" s="466"/>
      <c r="AB156" s="466"/>
      <c r="AC156" s="466"/>
      <c r="AD156" s="441"/>
      <c r="AE156" s="466"/>
      <c r="AF156" s="466"/>
      <c r="AG156" s="466"/>
      <c r="AH156" s="466"/>
      <c r="AI156" s="441"/>
      <c r="AJ156" s="466"/>
      <c r="AK156" s="466"/>
      <c r="AL156" s="468"/>
      <c r="AM156" s="441"/>
      <c r="AN156" s="464"/>
      <c r="AO156" s="464"/>
      <c r="AP156" s="466"/>
      <c r="AQ156" s="441"/>
      <c r="AR156" s="464"/>
      <c r="AS156" s="464"/>
      <c r="AT156" s="464"/>
      <c r="AU156" s="464"/>
      <c r="AV156" s="441"/>
      <c r="AW156" s="466"/>
      <c r="AX156" s="470"/>
      <c r="AY156" s="190"/>
    </row>
    <row r="157" ht="45.0" customHeight="1">
      <c r="A157" s="190"/>
      <c r="B157" s="89"/>
      <c r="C157" s="482">
        <f t="shared" si="71"/>
        <v>46040</v>
      </c>
      <c r="D157" s="464" t="str">
        <f t="shared" si="70"/>
        <v>SUN</v>
      </c>
      <c r="E157" s="463"/>
      <c r="F157" s="441"/>
      <c r="G157" s="464"/>
      <c r="H157" s="464"/>
      <c r="I157" s="441"/>
      <c r="J157" s="465"/>
      <c r="K157" s="466"/>
      <c r="L157" s="466"/>
      <c r="M157" s="466"/>
      <c r="N157" s="466"/>
      <c r="O157" s="466"/>
      <c r="P157" s="466"/>
      <c r="Q157" s="466"/>
      <c r="R157" s="466"/>
      <c r="S157" s="466"/>
      <c r="T157" s="467"/>
      <c r="U157" s="441"/>
      <c r="V157" s="466"/>
      <c r="W157" s="464"/>
      <c r="X157" s="464"/>
      <c r="Y157" s="464"/>
      <c r="Z157" s="466"/>
      <c r="AA157" s="466"/>
      <c r="AB157" s="466"/>
      <c r="AC157" s="466"/>
      <c r="AD157" s="441"/>
      <c r="AE157" s="466"/>
      <c r="AF157" s="466"/>
      <c r="AG157" s="466"/>
      <c r="AH157" s="466"/>
      <c r="AI157" s="441"/>
      <c r="AJ157" s="466"/>
      <c r="AK157" s="466"/>
      <c r="AL157" s="468"/>
      <c r="AM157" s="441"/>
      <c r="AN157" s="464"/>
      <c r="AO157" s="464"/>
      <c r="AP157" s="466"/>
      <c r="AQ157" s="441"/>
      <c r="AR157" s="464"/>
      <c r="AS157" s="464"/>
      <c r="AT157" s="464"/>
      <c r="AU157" s="464"/>
      <c r="AV157" s="441"/>
      <c r="AW157" s="466"/>
      <c r="AX157" s="470"/>
      <c r="AY157" s="190"/>
    </row>
    <row r="158" ht="45.0" customHeight="1">
      <c r="A158" s="190"/>
      <c r="B158" s="89"/>
      <c r="C158" s="482">
        <f t="shared" si="71"/>
        <v>46041</v>
      </c>
      <c r="D158" s="464" t="str">
        <f t="shared" si="70"/>
        <v>MON</v>
      </c>
      <c r="E158" s="463"/>
      <c r="F158" s="441"/>
      <c r="G158" s="464"/>
      <c r="H158" s="464"/>
      <c r="I158" s="441"/>
      <c r="J158" s="465"/>
      <c r="K158" s="466"/>
      <c r="L158" s="466"/>
      <c r="M158" s="466"/>
      <c r="N158" s="466"/>
      <c r="O158" s="466"/>
      <c r="P158" s="466"/>
      <c r="Q158" s="466"/>
      <c r="R158" s="466"/>
      <c r="S158" s="466"/>
      <c r="T158" s="467"/>
      <c r="U158" s="441"/>
      <c r="V158" s="466"/>
      <c r="W158" s="464"/>
      <c r="X158" s="464"/>
      <c r="Y158" s="464"/>
      <c r="Z158" s="466"/>
      <c r="AA158" s="466"/>
      <c r="AB158" s="466"/>
      <c r="AC158" s="466"/>
      <c r="AD158" s="441"/>
      <c r="AE158" s="466"/>
      <c r="AF158" s="466"/>
      <c r="AG158" s="466"/>
      <c r="AH158" s="466"/>
      <c r="AI158" s="441"/>
      <c r="AJ158" s="466"/>
      <c r="AK158" s="466"/>
      <c r="AL158" s="468"/>
      <c r="AM158" s="441"/>
      <c r="AN158" s="464"/>
      <c r="AO158" s="464"/>
      <c r="AP158" s="466"/>
      <c r="AQ158" s="441"/>
      <c r="AR158" s="464"/>
      <c r="AS158" s="464"/>
      <c r="AT158" s="464"/>
      <c r="AU158" s="464"/>
      <c r="AV158" s="441"/>
      <c r="AW158" s="466"/>
      <c r="AX158" s="472"/>
      <c r="AY158" s="190"/>
    </row>
    <row r="159" ht="45.0" customHeight="1">
      <c r="A159" s="190"/>
      <c r="B159" s="89"/>
      <c r="C159" s="482">
        <f t="shared" si="71"/>
        <v>46042</v>
      </c>
      <c r="D159" s="464" t="str">
        <f t="shared" si="70"/>
        <v>TUE</v>
      </c>
      <c r="E159" s="463"/>
      <c r="F159" s="441"/>
      <c r="G159" s="464"/>
      <c r="H159" s="464"/>
      <c r="I159" s="441"/>
      <c r="J159" s="465"/>
      <c r="K159" s="466"/>
      <c r="L159" s="466"/>
      <c r="M159" s="466"/>
      <c r="N159" s="466"/>
      <c r="O159" s="466"/>
      <c r="P159" s="466"/>
      <c r="Q159" s="466"/>
      <c r="R159" s="466"/>
      <c r="S159" s="466"/>
      <c r="T159" s="467"/>
      <c r="U159" s="441"/>
      <c r="V159" s="466"/>
      <c r="W159" s="464"/>
      <c r="X159" s="464"/>
      <c r="Y159" s="464"/>
      <c r="Z159" s="466"/>
      <c r="AA159" s="466"/>
      <c r="AB159" s="466"/>
      <c r="AC159" s="466"/>
      <c r="AD159" s="441"/>
      <c r="AE159" s="466"/>
      <c r="AF159" s="466"/>
      <c r="AG159" s="466"/>
      <c r="AH159" s="466"/>
      <c r="AI159" s="441"/>
      <c r="AJ159" s="466"/>
      <c r="AK159" s="466"/>
      <c r="AL159" s="468"/>
      <c r="AM159" s="441"/>
      <c r="AN159" s="464"/>
      <c r="AO159" s="464"/>
      <c r="AP159" s="466"/>
      <c r="AQ159" s="441"/>
      <c r="AR159" s="464"/>
      <c r="AS159" s="464"/>
      <c r="AT159" s="464"/>
      <c r="AU159" s="464"/>
      <c r="AV159" s="441"/>
      <c r="AW159" s="466"/>
      <c r="AX159" s="472"/>
      <c r="AY159" s="190"/>
    </row>
    <row r="160" ht="45.0" customHeight="1">
      <c r="A160" s="190"/>
      <c r="B160" s="89"/>
      <c r="C160" s="482">
        <f t="shared" si="71"/>
        <v>46043</v>
      </c>
      <c r="D160" s="464" t="str">
        <f t="shared" si="70"/>
        <v>WED</v>
      </c>
      <c r="E160" s="463"/>
      <c r="F160" s="441"/>
      <c r="G160" s="464"/>
      <c r="H160" s="464"/>
      <c r="I160" s="441"/>
      <c r="J160" s="465"/>
      <c r="K160" s="466"/>
      <c r="L160" s="466"/>
      <c r="M160" s="466"/>
      <c r="N160" s="466"/>
      <c r="O160" s="466"/>
      <c r="P160" s="466"/>
      <c r="Q160" s="466"/>
      <c r="R160" s="466"/>
      <c r="S160" s="466"/>
      <c r="T160" s="467"/>
      <c r="U160" s="441"/>
      <c r="V160" s="466"/>
      <c r="W160" s="464"/>
      <c r="X160" s="464"/>
      <c r="Y160" s="464"/>
      <c r="Z160" s="466"/>
      <c r="AA160" s="466"/>
      <c r="AB160" s="466"/>
      <c r="AC160" s="466"/>
      <c r="AD160" s="441"/>
      <c r="AE160" s="466"/>
      <c r="AF160" s="466"/>
      <c r="AG160" s="466"/>
      <c r="AH160" s="466"/>
      <c r="AI160" s="441"/>
      <c r="AJ160" s="466"/>
      <c r="AK160" s="466"/>
      <c r="AL160" s="468"/>
      <c r="AM160" s="441"/>
      <c r="AN160" s="464"/>
      <c r="AO160" s="464"/>
      <c r="AP160" s="466"/>
      <c r="AQ160" s="441"/>
      <c r="AR160" s="464"/>
      <c r="AS160" s="464"/>
      <c r="AT160" s="464"/>
      <c r="AU160" s="464"/>
      <c r="AV160" s="441"/>
      <c r="AW160" s="466"/>
      <c r="AX160" s="472"/>
      <c r="AY160" s="190"/>
    </row>
    <row r="161" ht="45.0" customHeight="1">
      <c r="A161" s="190"/>
      <c r="B161" s="89"/>
      <c r="C161" s="482">
        <f t="shared" si="71"/>
        <v>46044</v>
      </c>
      <c r="D161" s="464" t="str">
        <f t="shared" si="70"/>
        <v>THU</v>
      </c>
      <c r="E161" s="463"/>
      <c r="F161" s="441"/>
      <c r="G161" s="464"/>
      <c r="H161" s="464"/>
      <c r="I161" s="441"/>
      <c r="J161" s="465"/>
      <c r="K161" s="466"/>
      <c r="L161" s="466"/>
      <c r="M161" s="466"/>
      <c r="N161" s="466"/>
      <c r="O161" s="466"/>
      <c r="P161" s="466"/>
      <c r="Q161" s="466"/>
      <c r="R161" s="466"/>
      <c r="S161" s="466"/>
      <c r="T161" s="467"/>
      <c r="U161" s="441"/>
      <c r="V161" s="466"/>
      <c r="W161" s="464"/>
      <c r="X161" s="464"/>
      <c r="Y161" s="464"/>
      <c r="Z161" s="466"/>
      <c r="AA161" s="466"/>
      <c r="AB161" s="466"/>
      <c r="AC161" s="466"/>
      <c r="AD161" s="441"/>
      <c r="AE161" s="466"/>
      <c r="AF161" s="466"/>
      <c r="AG161" s="466"/>
      <c r="AH161" s="466"/>
      <c r="AI161" s="441"/>
      <c r="AJ161" s="466"/>
      <c r="AK161" s="466"/>
      <c r="AL161" s="468"/>
      <c r="AM161" s="441"/>
      <c r="AN161" s="464"/>
      <c r="AO161" s="464"/>
      <c r="AP161" s="466"/>
      <c r="AQ161" s="441"/>
      <c r="AR161" s="464"/>
      <c r="AS161" s="464"/>
      <c r="AT161" s="464"/>
      <c r="AU161" s="464"/>
      <c r="AV161" s="441"/>
      <c r="AW161" s="466"/>
      <c r="AX161" s="470"/>
      <c r="AY161" s="190"/>
    </row>
    <row r="162" ht="45.0" customHeight="1">
      <c r="A162" s="190"/>
      <c r="B162" s="34"/>
      <c r="C162" s="473" t="s">
        <v>542</v>
      </c>
      <c r="D162" s="44"/>
      <c r="E162" s="474" t="str">
        <f>iferror(AVERAGE(E155:E161))</f>
        <v/>
      </c>
      <c r="F162" s="441"/>
      <c r="G162" s="475"/>
      <c r="H162" s="475"/>
      <c r="I162" s="441"/>
      <c r="J162" s="475" t="str">
        <f>iferror(AVERAGE(J155:J161))</f>
        <v/>
      </c>
      <c r="K162" s="476"/>
      <c r="L162" s="476" t="str">
        <f t="shared" ref="L162:N162" si="72">iferror(AVERAGE(L155:L161))</f>
        <v/>
      </c>
      <c r="M162" s="476" t="str">
        <f t="shared" si="72"/>
        <v/>
      </c>
      <c r="N162" s="476" t="str">
        <f t="shared" si="72"/>
        <v/>
      </c>
      <c r="O162" s="476">
        <f>iferror(SUM(O155:O161))</f>
        <v>0</v>
      </c>
      <c r="P162" s="476" t="str">
        <f t="shared" ref="P162:S162" si="73">iferror(AVERAGE(P155:P161))</f>
        <v/>
      </c>
      <c r="Q162" s="476" t="str">
        <f t="shared" si="73"/>
        <v/>
      </c>
      <c r="R162" s="476" t="str">
        <f t="shared" si="73"/>
        <v/>
      </c>
      <c r="S162" s="476" t="str">
        <f t="shared" si="73"/>
        <v/>
      </c>
      <c r="T162" s="477"/>
      <c r="U162" s="441"/>
      <c r="V162" s="476" t="str">
        <f>iferror(AVERAGE(V155:V161))</f>
        <v/>
      </c>
      <c r="W162" s="476"/>
      <c r="X162" s="476">
        <f>SUM(X155:X161)</f>
        <v>0</v>
      </c>
      <c r="Y162" s="476" t="str">
        <f>IFERROR(AVERAGE(Y155:Y161))</f>
        <v/>
      </c>
      <c r="Z162" s="476"/>
      <c r="AA162" s="476" t="str">
        <f t="shared" ref="AA162:AC162" si="74">iferror(AVERAGE(AA155:AA161))</f>
        <v/>
      </c>
      <c r="AB162" s="476" t="str">
        <f t="shared" si="74"/>
        <v/>
      </c>
      <c r="AC162" s="476" t="str">
        <f t="shared" si="74"/>
        <v/>
      </c>
      <c r="AD162" s="441"/>
      <c r="AE162" s="476" t="str">
        <f t="shared" ref="AE162:AF162" si="75">iferror(AVERAGE(AE155:AE161))</f>
        <v/>
      </c>
      <c r="AF162" s="476" t="str">
        <f t="shared" si="75"/>
        <v/>
      </c>
      <c r="AG162" s="476"/>
      <c r="AH162" s="476" t="str">
        <f>iferror(AVERAGE(AH155:AH161))</f>
        <v/>
      </c>
      <c r="AI162" s="441"/>
      <c r="AJ162" s="476" t="str">
        <f>iferror(average(AJ155:AJ161))</f>
        <v/>
      </c>
      <c r="AK162" s="476"/>
      <c r="AL162" s="476"/>
      <c r="AM162" s="441"/>
      <c r="AN162" s="464"/>
      <c r="AO162" s="464" t="str">
        <f>iferror(average(AO155:AO161))</f>
        <v/>
      </c>
      <c r="AP162" s="476" t="str">
        <f>iferror(AVERAGE(AP155:AP161))</f>
        <v/>
      </c>
      <c r="AQ162" s="441"/>
      <c r="AR162" s="464" t="str">
        <f t="shared" ref="AR162:AU162" si="76">iferror(average(AR155:AR161))</f>
        <v/>
      </c>
      <c r="AS162" s="464" t="str">
        <f t="shared" si="76"/>
        <v/>
      </c>
      <c r="AT162" s="464" t="str">
        <f t="shared" si="76"/>
        <v/>
      </c>
      <c r="AU162" s="464" t="str">
        <f t="shared" si="76"/>
        <v/>
      </c>
      <c r="AV162" s="441"/>
      <c r="AW162" s="476" t="str">
        <f>iferror(AVERAGE(AW155:AW161))</f>
        <v/>
      </c>
      <c r="AX162" s="472"/>
      <c r="AY162" s="190"/>
    </row>
    <row r="163" ht="15.0" customHeight="1">
      <c r="A163" s="441"/>
      <c r="B163" s="441"/>
      <c r="C163" s="441"/>
      <c r="D163" s="441"/>
      <c r="E163" s="441"/>
      <c r="F163" s="441"/>
      <c r="G163" s="441"/>
      <c r="H163" s="441"/>
      <c r="I163" s="441"/>
      <c r="J163" s="441"/>
      <c r="K163" s="441"/>
      <c r="L163" s="441"/>
      <c r="M163" s="441"/>
      <c r="N163" s="441"/>
      <c r="O163" s="441"/>
      <c r="P163" s="441"/>
      <c r="Q163" s="441"/>
      <c r="R163" s="441"/>
      <c r="S163" s="441"/>
      <c r="T163" s="441"/>
      <c r="U163" s="441"/>
      <c r="V163" s="441"/>
      <c r="W163" s="441"/>
      <c r="X163" s="441"/>
      <c r="Y163" s="441"/>
      <c r="Z163" s="441"/>
      <c r="AA163" s="441"/>
      <c r="AB163" s="441"/>
      <c r="AC163" s="441"/>
      <c r="AD163" s="441"/>
      <c r="AE163" s="441"/>
      <c r="AF163" s="441"/>
      <c r="AG163" s="441"/>
      <c r="AH163" s="441"/>
      <c r="AI163" s="441"/>
      <c r="AJ163" s="441"/>
      <c r="AK163" s="441"/>
      <c r="AL163" s="441"/>
      <c r="AM163" s="441"/>
      <c r="AN163" s="441"/>
      <c r="AO163" s="441"/>
      <c r="AP163" s="441"/>
      <c r="AQ163" s="441"/>
      <c r="AR163" s="441"/>
      <c r="AS163" s="441"/>
      <c r="AT163" s="441"/>
      <c r="AU163" s="441"/>
      <c r="AV163" s="441"/>
      <c r="AW163" s="441"/>
      <c r="AX163" s="441"/>
      <c r="AY163" s="441"/>
    </row>
    <row r="164" ht="22.5" customHeight="1">
      <c r="A164" s="232"/>
      <c r="B164" s="252" t="s">
        <v>488</v>
      </c>
      <c r="C164" s="68"/>
      <c r="D164" s="478">
        <f>D150+7</f>
        <v>46052</v>
      </c>
      <c r="E164" s="68"/>
      <c r="F164" s="373"/>
      <c r="G164" s="373"/>
      <c r="H164" s="373"/>
      <c r="I164" s="373"/>
      <c r="J164" s="373"/>
      <c r="K164" s="373"/>
      <c r="L164" s="373"/>
      <c r="M164" s="373"/>
      <c r="N164" s="373"/>
      <c r="O164" s="373"/>
      <c r="P164" s="373"/>
      <c r="Q164" s="373"/>
      <c r="R164" s="68"/>
      <c r="S164" s="68"/>
      <c r="T164" s="68"/>
      <c r="U164" s="68"/>
      <c r="V164" s="373"/>
      <c r="W164" s="68"/>
      <c r="X164" s="68"/>
      <c r="Y164" s="373"/>
      <c r="Z164" s="373"/>
      <c r="AA164" s="373"/>
      <c r="AB164" s="373"/>
      <c r="AC164" s="373"/>
      <c r="AD164" s="373"/>
      <c r="AE164" s="373"/>
      <c r="AF164" s="373"/>
      <c r="AG164" s="373"/>
      <c r="AH164" s="373"/>
      <c r="AI164" s="373"/>
      <c r="AJ164" s="373"/>
      <c r="AK164" s="373"/>
      <c r="AL164" s="373"/>
      <c r="AM164" s="373"/>
      <c r="AN164" s="373"/>
      <c r="AO164" s="373"/>
      <c r="AP164" s="373"/>
      <c r="AQ164" s="373"/>
      <c r="AR164" s="373"/>
      <c r="AS164" s="373"/>
      <c r="AT164" s="373"/>
      <c r="AU164" s="373"/>
      <c r="AV164" s="373"/>
      <c r="AW164" s="373"/>
      <c r="AX164" s="479"/>
      <c r="AY164" s="232"/>
    </row>
    <row r="165" ht="15.0" customHeight="1">
      <c r="A165" s="441"/>
      <c r="B165" s="441"/>
      <c r="C165" s="441"/>
      <c r="D165" s="441"/>
      <c r="E165" s="441"/>
      <c r="F165" s="441"/>
      <c r="G165" s="441"/>
      <c r="H165" s="441"/>
      <c r="I165" s="441"/>
      <c r="J165" s="441"/>
      <c r="K165" s="441"/>
      <c r="L165" s="441"/>
      <c r="M165" s="441"/>
      <c r="N165" s="441"/>
      <c r="O165" s="441"/>
      <c r="P165" s="441"/>
      <c r="Q165" s="441"/>
      <c r="R165" s="441"/>
      <c r="S165" s="439"/>
      <c r="T165" s="439"/>
      <c r="U165" s="441"/>
      <c r="V165" s="441"/>
      <c r="W165" s="441"/>
      <c r="X165" s="441"/>
      <c r="Y165" s="441"/>
      <c r="Z165" s="429"/>
      <c r="AA165" s="429"/>
      <c r="AB165" s="429"/>
      <c r="AC165" s="429"/>
      <c r="AD165" s="441"/>
      <c r="AE165" s="429"/>
      <c r="AF165" s="429"/>
      <c r="AG165" s="429"/>
      <c r="AH165" s="429"/>
      <c r="AI165" s="441"/>
      <c r="AJ165" s="429"/>
      <c r="AK165" s="429"/>
      <c r="AL165" s="429"/>
      <c r="AM165" s="441"/>
      <c r="AN165" s="429"/>
      <c r="AO165" s="429"/>
      <c r="AP165" s="429"/>
      <c r="AQ165" s="441"/>
      <c r="AR165" s="429"/>
      <c r="AS165" s="429"/>
      <c r="AT165" s="429"/>
      <c r="AU165" s="429"/>
      <c r="AV165" s="441"/>
      <c r="AW165" s="429"/>
      <c r="AX165" s="429"/>
      <c r="AY165" s="441"/>
    </row>
    <row r="166" ht="27.0" customHeight="1">
      <c r="A166" s="232"/>
      <c r="B166" s="447" t="s">
        <v>489</v>
      </c>
      <c r="C166" s="252" t="s">
        <v>490</v>
      </c>
      <c r="D166" s="44"/>
      <c r="E166" s="447" t="s">
        <v>491</v>
      </c>
      <c r="F166" s="441"/>
      <c r="G166" s="252" t="s">
        <v>492</v>
      </c>
      <c r="H166" s="44"/>
      <c r="I166" s="441"/>
      <c r="J166" s="252" t="s">
        <v>29</v>
      </c>
      <c r="K166" s="68"/>
      <c r="L166" s="68"/>
      <c r="M166" s="68"/>
      <c r="N166" s="68"/>
      <c r="O166" s="68"/>
      <c r="P166" s="68"/>
      <c r="Q166" s="68"/>
      <c r="R166" s="68"/>
      <c r="S166" s="68"/>
      <c r="T166" s="44"/>
      <c r="U166" s="441"/>
      <c r="V166" s="252" t="s">
        <v>493</v>
      </c>
      <c r="W166" s="68"/>
      <c r="X166" s="68"/>
      <c r="Y166" s="68"/>
      <c r="Z166" s="68"/>
      <c r="AA166" s="68"/>
      <c r="AB166" s="68"/>
      <c r="AC166" s="44"/>
      <c r="AD166" s="441"/>
      <c r="AE166" s="252" t="s">
        <v>494</v>
      </c>
      <c r="AF166" s="68"/>
      <c r="AG166" s="68"/>
      <c r="AH166" s="44"/>
      <c r="AI166" s="441"/>
      <c r="AJ166" s="252" t="s">
        <v>495</v>
      </c>
      <c r="AK166" s="68"/>
      <c r="AL166" s="44"/>
      <c r="AM166" s="441"/>
      <c r="AN166" s="252" t="s">
        <v>496</v>
      </c>
      <c r="AO166" s="68"/>
      <c r="AP166" s="44"/>
      <c r="AQ166" s="441"/>
      <c r="AR166" s="252" t="s">
        <v>497</v>
      </c>
      <c r="AS166" s="68"/>
      <c r="AT166" s="68"/>
      <c r="AU166" s="44"/>
      <c r="AV166" s="441"/>
      <c r="AW166" s="448" t="s">
        <v>498</v>
      </c>
      <c r="AX166" s="3"/>
      <c r="AY166" s="232"/>
    </row>
    <row r="167" ht="30.0" customHeight="1">
      <c r="A167" s="190"/>
      <c r="B167" s="480">
        <f>B153+1</f>
        <v>48</v>
      </c>
      <c r="C167" s="66" t="s">
        <v>48</v>
      </c>
      <c r="D167" s="254" t="s">
        <v>27</v>
      </c>
      <c r="E167" s="450" t="s">
        <v>499</v>
      </c>
      <c r="F167" s="441"/>
      <c r="G167" s="451" t="s">
        <v>500</v>
      </c>
      <c r="H167" s="451" t="s">
        <v>501</v>
      </c>
      <c r="I167" s="441"/>
      <c r="J167" s="452" t="s">
        <v>502</v>
      </c>
      <c r="K167" s="453" t="s">
        <v>503</v>
      </c>
      <c r="L167" s="452" t="s">
        <v>17</v>
      </c>
      <c r="M167" s="453" t="s">
        <v>18</v>
      </c>
      <c r="N167" s="453" t="s">
        <v>19</v>
      </c>
      <c r="O167" s="453" t="s">
        <v>20</v>
      </c>
      <c r="P167" s="453" t="s">
        <v>504</v>
      </c>
      <c r="Q167" s="453" t="s">
        <v>505</v>
      </c>
      <c r="R167" s="453" t="s">
        <v>506</v>
      </c>
      <c r="S167" s="454" t="s">
        <v>507</v>
      </c>
      <c r="T167" s="454" t="s">
        <v>508</v>
      </c>
      <c r="U167" s="441"/>
      <c r="V167" s="453" t="s">
        <v>485</v>
      </c>
      <c r="W167" s="452" t="s">
        <v>30</v>
      </c>
      <c r="X167" s="2"/>
      <c r="Y167" s="3"/>
      <c r="Z167" s="453" t="s">
        <v>28</v>
      </c>
      <c r="AA167" s="453" t="s">
        <v>509</v>
      </c>
      <c r="AB167" s="453" t="s">
        <v>510</v>
      </c>
      <c r="AC167" s="453" t="s">
        <v>511</v>
      </c>
      <c r="AD167" s="441"/>
      <c r="AE167" s="453" t="s">
        <v>512</v>
      </c>
      <c r="AF167" s="453" t="s">
        <v>513</v>
      </c>
      <c r="AG167" s="453" t="s">
        <v>514</v>
      </c>
      <c r="AH167" s="453" t="s">
        <v>515</v>
      </c>
      <c r="AI167" s="441"/>
      <c r="AJ167" s="453" t="s">
        <v>516</v>
      </c>
      <c r="AK167" s="453" t="s">
        <v>517</v>
      </c>
      <c r="AL167" s="453" t="s">
        <v>518</v>
      </c>
      <c r="AM167" s="441"/>
      <c r="AN167" s="453" t="s">
        <v>519</v>
      </c>
      <c r="AO167" s="452" t="s">
        <v>520</v>
      </c>
      <c r="AP167" s="453" t="s">
        <v>521</v>
      </c>
      <c r="AQ167" s="441"/>
      <c r="AR167" s="451" t="s">
        <v>522</v>
      </c>
      <c r="AS167" s="451" t="s">
        <v>522</v>
      </c>
      <c r="AT167" s="451" t="s">
        <v>523</v>
      </c>
      <c r="AU167" s="451" t="s">
        <v>524</v>
      </c>
      <c r="AV167" s="441"/>
      <c r="AW167" s="453" t="s">
        <v>525</v>
      </c>
      <c r="AX167" s="453" t="s">
        <v>526</v>
      </c>
      <c r="AY167" s="190"/>
    </row>
    <row r="168" ht="30.0" customHeight="1">
      <c r="A168" s="190"/>
      <c r="B168" s="89"/>
      <c r="C168" s="34"/>
      <c r="D168" s="6"/>
      <c r="E168" s="455" t="s">
        <v>527</v>
      </c>
      <c r="F168" s="441"/>
      <c r="G168" s="34"/>
      <c r="H168" s="34"/>
      <c r="I168" s="441"/>
      <c r="J168" s="456" t="s">
        <v>528</v>
      </c>
      <c r="K168" s="34"/>
      <c r="L168" s="456" t="s">
        <v>529</v>
      </c>
      <c r="M168" s="457" t="s">
        <v>529</v>
      </c>
      <c r="N168" s="457" t="s">
        <v>529</v>
      </c>
      <c r="O168" s="34"/>
      <c r="P168" s="457" t="s">
        <v>530</v>
      </c>
      <c r="Q168" s="458" t="s">
        <v>531</v>
      </c>
      <c r="R168" s="458" t="s">
        <v>531</v>
      </c>
      <c r="S168" s="458" t="s">
        <v>531</v>
      </c>
      <c r="T168" s="458" t="s">
        <v>532</v>
      </c>
      <c r="U168" s="441"/>
      <c r="V168" s="34"/>
      <c r="W168" s="459" t="s">
        <v>533</v>
      </c>
      <c r="X168" s="459" t="s">
        <v>534</v>
      </c>
      <c r="Y168" s="459" t="s">
        <v>535</v>
      </c>
      <c r="Z168" s="457" t="s">
        <v>536</v>
      </c>
      <c r="AA168" s="458" t="s">
        <v>531</v>
      </c>
      <c r="AB168" s="458" t="s">
        <v>531</v>
      </c>
      <c r="AC168" s="458" t="s">
        <v>531</v>
      </c>
      <c r="AD168" s="441"/>
      <c r="AE168" s="458" t="s">
        <v>531</v>
      </c>
      <c r="AF168" s="458" t="s">
        <v>531</v>
      </c>
      <c r="AG168" s="458" t="s">
        <v>531</v>
      </c>
      <c r="AH168" s="458" t="s">
        <v>531</v>
      </c>
      <c r="AI168" s="441"/>
      <c r="AJ168" s="34"/>
      <c r="AK168" s="34"/>
      <c r="AL168" s="457" t="s">
        <v>537</v>
      </c>
      <c r="AM168" s="441"/>
      <c r="AN168" s="457" t="s">
        <v>538</v>
      </c>
      <c r="AO168" s="456" t="s">
        <v>539</v>
      </c>
      <c r="AP168" s="457" t="s">
        <v>531</v>
      </c>
      <c r="AQ168" s="441"/>
      <c r="AR168" s="460" t="s">
        <v>540</v>
      </c>
      <c r="AS168" s="460" t="s">
        <v>541</v>
      </c>
      <c r="AT168" s="34"/>
      <c r="AU168" s="34"/>
      <c r="AV168" s="441"/>
      <c r="AW168" s="457" t="s">
        <v>531</v>
      </c>
      <c r="AX168" s="34"/>
      <c r="AY168" s="190"/>
    </row>
    <row r="169" ht="45.0" customHeight="1">
      <c r="A169" s="190"/>
      <c r="B169" s="89"/>
      <c r="C169" s="481">
        <f>C161+1</f>
        <v>46045</v>
      </c>
      <c r="D169" s="464" t="str">
        <f t="shared" ref="D169:D175" si="77">D155</f>
        <v>FRI</v>
      </c>
      <c r="E169" s="463"/>
      <c r="F169" s="441"/>
      <c r="G169" s="464"/>
      <c r="H169" s="464"/>
      <c r="I169" s="441"/>
      <c r="J169" s="465"/>
      <c r="K169" s="466"/>
      <c r="L169" s="466"/>
      <c r="M169" s="466"/>
      <c r="N169" s="466"/>
      <c r="O169" s="466"/>
      <c r="P169" s="466"/>
      <c r="Q169" s="466"/>
      <c r="R169" s="466"/>
      <c r="S169" s="466"/>
      <c r="T169" s="467"/>
      <c r="U169" s="441"/>
      <c r="V169" s="466"/>
      <c r="W169" s="464"/>
      <c r="X169" s="464"/>
      <c r="Y169" s="464"/>
      <c r="Z169" s="466"/>
      <c r="AA169" s="466"/>
      <c r="AB169" s="466"/>
      <c r="AC169" s="466"/>
      <c r="AD169" s="441"/>
      <c r="AE169" s="466"/>
      <c r="AF169" s="466"/>
      <c r="AG169" s="466"/>
      <c r="AH169" s="466"/>
      <c r="AI169" s="441"/>
      <c r="AJ169" s="466"/>
      <c r="AK169" s="466"/>
      <c r="AL169" s="468"/>
      <c r="AM169" s="441"/>
      <c r="AN169" s="469"/>
      <c r="AO169" s="464"/>
      <c r="AP169" s="466"/>
      <c r="AQ169" s="441"/>
      <c r="AR169" s="464"/>
      <c r="AS169" s="464"/>
      <c r="AT169" s="464"/>
      <c r="AU169" s="464"/>
      <c r="AV169" s="441"/>
      <c r="AW169" s="466"/>
      <c r="AX169" s="470"/>
      <c r="AY169" s="190"/>
    </row>
    <row r="170" ht="45.0" customHeight="1">
      <c r="A170" s="190"/>
      <c r="B170" s="89"/>
      <c r="C170" s="482">
        <f t="shared" ref="C170:C175" si="78">C169+1</f>
        <v>46046</v>
      </c>
      <c r="D170" s="464" t="str">
        <f t="shared" si="77"/>
        <v>SAT</v>
      </c>
      <c r="E170" s="463"/>
      <c r="F170" s="441"/>
      <c r="G170" s="464"/>
      <c r="H170" s="464"/>
      <c r="I170" s="441"/>
      <c r="J170" s="465"/>
      <c r="K170" s="466"/>
      <c r="L170" s="466"/>
      <c r="M170" s="466"/>
      <c r="N170" s="466"/>
      <c r="O170" s="466"/>
      <c r="P170" s="466"/>
      <c r="Q170" s="466"/>
      <c r="R170" s="466"/>
      <c r="S170" s="466"/>
      <c r="T170" s="467"/>
      <c r="U170" s="441"/>
      <c r="V170" s="466"/>
      <c r="W170" s="464"/>
      <c r="X170" s="464"/>
      <c r="Y170" s="464"/>
      <c r="Z170" s="466"/>
      <c r="AA170" s="466"/>
      <c r="AB170" s="466"/>
      <c r="AC170" s="466"/>
      <c r="AD170" s="441"/>
      <c r="AE170" s="466"/>
      <c r="AF170" s="466"/>
      <c r="AG170" s="466"/>
      <c r="AH170" s="466"/>
      <c r="AI170" s="441"/>
      <c r="AJ170" s="466"/>
      <c r="AK170" s="466"/>
      <c r="AL170" s="468"/>
      <c r="AM170" s="441"/>
      <c r="AN170" s="464"/>
      <c r="AO170" s="464"/>
      <c r="AP170" s="466"/>
      <c r="AQ170" s="441"/>
      <c r="AR170" s="464"/>
      <c r="AS170" s="464"/>
      <c r="AT170" s="464"/>
      <c r="AU170" s="464"/>
      <c r="AV170" s="441"/>
      <c r="AW170" s="466"/>
      <c r="AX170" s="470"/>
      <c r="AY170" s="190"/>
    </row>
    <row r="171" ht="45.0" customHeight="1">
      <c r="A171" s="190"/>
      <c r="B171" s="89"/>
      <c r="C171" s="482">
        <f t="shared" si="78"/>
        <v>46047</v>
      </c>
      <c r="D171" s="464" t="str">
        <f t="shared" si="77"/>
        <v>SUN</v>
      </c>
      <c r="E171" s="463"/>
      <c r="F171" s="441"/>
      <c r="G171" s="464"/>
      <c r="H171" s="464"/>
      <c r="I171" s="441"/>
      <c r="J171" s="465"/>
      <c r="K171" s="466"/>
      <c r="L171" s="466"/>
      <c r="M171" s="466"/>
      <c r="N171" s="466"/>
      <c r="O171" s="466"/>
      <c r="P171" s="466"/>
      <c r="Q171" s="466"/>
      <c r="R171" s="466"/>
      <c r="S171" s="466"/>
      <c r="T171" s="467"/>
      <c r="U171" s="441"/>
      <c r="V171" s="466"/>
      <c r="W171" s="464"/>
      <c r="X171" s="464"/>
      <c r="Y171" s="464"/>
      <c r="Z171" s="466"/>
      <c r="AA171" s="466"/>
      <c r="AB171" s="466"/>
      <c r="AC171" s="466"/>
      <c r="AD171" s="441"/>
      <c r="AE171" s="466"/>
      <c r="AF171" s="466"/>
      <c r="AG171" s="466"/>
      <c r="AH171" s="466"/>
      <c r="AI171" s="441"/>
      <c r="AJ171" s="466"/>
      <c r="AK171" s="466"/>
      <c r="AL171" s="468"/>
      <c r="AM171" s="441"/>
      <c r="AN171" s="464"/>
      <c r="AO171" s="464"/>
      <c r="AP171" s="466"/>
      <c r="AQ171" s="441"/>
      <c r="AR171" s="464"/>
      <c r="AS171" s="464"/>
      <c r="AT171" s="464"/>
      <c r="AU171" s="464"/>
      <c r="AV171" s="441"/>
      <c r="AW171" s="466"/>
      <c r="AX171" s="470"/>
      <c r="AY171" s="190"/>
    </row>
    <row r="172" ht="45.0" customHeight="1">
      <c r="A172" s="190"/>
      <c r="B172" s="89"/>
      <c r="C172" s="482">
        <f t="shared" si="78"/>
        <v>46048</v>
      </c>
      <c r="D172" s="464" t="str">
        <f t="shared" si="77"/>
        <v>MON</v>
      </c>
      <c r="E172" s="463"/>
      <c r="F172" s="441"/>
      <c r="G172" s="464"/>
      <c r="H172" s="464"/>
      <c r="I172" s="441"/>
      <c r="J172" s="465"/>
      <c r="K172" s="466"/>
      <c r="L172" s="466"/>
      <c r="M172" s="466"/>
      <c r="N172" s="466"/>
      <c r="O172" s="466"/>
      <c r="P172" s="466"/>
      <c r="Q172" s="466"/>
      <c r="R172" s="466"/>
      <c r="S172" s="466"/>
      <c r="T172" s="467"/>
      <c r="U172" s="441"/>
      <c r="V172" s="466"/>
      <c r="W172" s="464"/>
      <c r="X172" s="464"/>
      <c r="Y172" s="464"/>
      <c r="Z172" s="466"/>
      <c r="AA172" s="466"/>
      <c r="AB172" s="466"/>
      <c r="AC172" s="466"/>
      <c r="AD172" s="441"/>
      <c r="AE172" s="466"/>
      <c r="AF172" s="466"/>
      <c r="AG172" s="466"/>
      <c r="AH172" s="466"/>
      <c r="AI172" s="441"/>
      <c r="AJ172" s="466"/>
      <c r="AK172" s="466"/>
      <c r="AL172" s="468"/>
      <c r="AM172" s="441"/>
      <c r="AN172" s="464"/>
      <c r="AO172" s="464"/>
      <c r="AP172" s="466"/>
      <c r="AQ172" s="441"/>
      <c r="AR172" s="464"/>
      <c r="AS172" s="464"/>
      <c r="AT172" s="464"/>
      <c r="AU172" s="464"/>
      <c r="AV172" s="441"/>
      <c r="AW172" s="466"/>
      <c r="AX172" s="472"/>
      <c r="AY172" s="190"/>
    </row>
    <row r="173" ht="45.0" customHeight="1">
      <c r="A173" s="190"/>
      <c r="B173" s="89"/>
      <c r="C173" s="482">
        <f t="shared" si="78"/>
        <v>46049</v>
      </c>
      <c r="D173" s="464" t="str">
        <f t="shared" si="77"/>
        <v>TUE</v>
      </c>
      <c r="E173" s="463"/>
      <c r="F173" s="441"/>
      <c r="G173" s="464"/>
      <c r="H173" s="464"/>
      <c r="I173" s="441"/>
      <c r="J173" s="465"/>
      <c r="K173" s="466"/>
      <c r="L173" s="466"/>
      <c r="M173" s="466"/>
      <c r="N173" s="466"/>
      <c r="O173" s="466"/>
      <c r="P173" s="466"/>
      <c r="Q173" s="466"/>
      <c r="R173" s="466"/>
      <c r="S173" s="466"/>
      <c r="T173" s="467"/>
      <c r="U173" s="441"/>
      <c r="V173" s="466"/>
      <c r="W173" s="464"/>
      <c r="X173" s="464"/>
      <c r="Y173" s="464"/>
      <c r="Z173" s="466"/>
      <c r="AA173" s="466"/>
      <c r="AB173" s="466"/>
      <c r="AC173" s="466"/>
      <c r="AD173" s="441"/>
      <c r="AE173" s="466"/>
      <c r="AF173" s="466"/>
      <c r="AG173" s="466"/>
      <c r="AH173" s="466"/>
      <c r="AI173" s="441"/>
      <c r="AJ173" s="466"/>
      <c r="AK173" s="466"/>
      <c r="AL173" s="468"/>
      <c r="AM173" s="441"/>
      <c r="AN173" s="464"/>
      <c r="AO173" s="464"/>
      <c r="AP173" s="466"/>
      <c r="AQ173" s="441"/>
      <c r="AR173" s="464"/>
      <c r="AS173" s="464"/>
      <c r="AT173" s="464"/>
      <c r="AU173" s="464"/>
      <c r="AV173" s="441"/>
      <c r="AW173" s="466"/>
      <c r="AX173" s="472"/>
      <c r="AY173" s="190"/>
    </row>
    <row r="174" ht="45.0" customHeight="1">
      <c r="A174" s="190"/>
      <c r="B174" s="89"/>
      <c r="C174" s="482">
        <f t="shared" si="78"/>
        <v>46050</v>
      </c>
      <c r="D174" s="464" t="str">
        <f t="shared" si="77"/>
        <v>WED</v>
      </c>
      <c r="E174" s="463"/>
      <c r="F174" s="441"/>
      <c r="G174" s="464"/>
      <c r="H174" s="464"/>
      <c r="I174" s="441"/>
      <c r="J174" s="465"/>
      <c r="K174" s="466"/>
      <c r="L174" s="466"/>
      <c r="M174" s="466"/>
      <c r="N174" s="466"/>
      <c r="O174" s="466"/>
      <c r="P174" s="466"/>
      <c r="Q174" s="466"/>
      <c r="R174" s="466"/>
      <c r="S174" s="466"/>
      <c r="T174" s="467"/>
      <c r="U174" s="441"/>
      <c r="V174" s="466"/>
      <c r="W174" s="464"/>
      <c r="X174" s="464"/>
      <c r="Y174" s="464"/>
      <c r="Z174" s="466"/>
      <c r="AA174" s="466"/>
      <c r="AB174" s="466"/>
      <c r="AC174" s="466"/>
      <c r="AD174" s="441"/>
      <c r="AE174" s="466"/>
      <c r="AF174" s="466"/>
      <c r="AG174" s="466"/>
      <c r="AH174" s="466"/>
      <c r="AI174" s="441"/>
      <c r="AJ174" s="466"/>
      <c r="AK174" s="466"/>
      <c r="AL174" s="468"/>
      <c r="AM174" s="441"/>
      <c r="AN174" s="464"/>
      <c r="AO174" s="464"/>
      <c r="AP174" s="466"/>
      <c r="AQ174" s="441"/>
      <c r="AR174" s="464"/>
      <c r="AS174" s="464"/>
      <c r="AT174" s="464"/>
      <c r="AU174" s="464"/>
      <c r="AV174" s="441"/>
      <c r="AW174" s="466"/>
      <c r="AX174" s="472"/>
      <c r="AY174" s="190"/>
    </row>
    <row r="175" ht="45.0" customHeight="1">
      <c r="A175" s="190"/>
      <c r="B175" s="89"/>
      <c r="C175" s="482">
        <f t="shared" si="78"/>
        <v>46051</v>
      </c>
      <c r="D175" s="464" t="str">
        <f t="shared" si="77"/>
        <v>THU</v>
      </c>
      <c r="E175" s="463"/>
      <c r="F175" s="441"/>
      <c r="G175" s="464"/>
      <c r="H175" s="464"/>
      <c r="I175" s="441"/>
      <c r="J175" s="465"/>
      <c r="K175" s="466"/>
      <c r="L175" s="466"/>
      <c r="M175" s="466"/>
      <c r="N175" s="466"/>
      <c r="O175" s="466"/>
      <c r="P175" s="466"/>
      <c r="Q175" s="466"/>
      <c r="R175" s="466"/>
      <c r="S175" s="466"/>
      <c r="T175" s="467"/>
      <c r="U175" s="441"/>
      <c r="V175" s="466"/>
      <c r="W175" s="464"/>
      <c r="X175" s="464"/>
      <c r="Y175" s="464"/>
      <c r="Z175" s="466"/>
      <c r="AA175" s="466"/>
      <c r="AB175" s="466"/>
      <c r="AC175" s="466"/>
      <c r="AD175" s="441"/>
      <c r="AE175" s="466"/>
      <c r="AF175" s="466"/>
      <c r="AG175" s="466"/>
      <c r="AH175" s="466"/>
      <c r="AI175" s="441"/>
      <c r="AJ175" s="466"/>
      <c r="AK175" s="466"/>
      <c r="AL175" s="468"/>
      <c r="AM175" s="441"/>
      <c r="AN175" s="464"/>
      <c r="AO175" s="464"/>
      <c r="AP175" s="466"/>
      <c r="AQ175" s="441"/>
      <c r="AR175" s="464"/>
      <c r="AS175" s="464"/>
      <c r="AT175" s="464"/>
      <c r="AU175" s="464"/>
      <c r="AV175" s="441"/>
      <c r="AW175" s="466"/>
      <c r="AX175" s="470"/>
      <c r="AY175" s="190"/>
    </row>
    <row r="176" ht="45.0" customHeight="1">
      <c r="A176" s="190"/>
      <c r="B176" s="34"/>
      <c r="C176" s="473" t="s">
        <v>542</v>
      </c>
      <c r="D176" s="44"/>
      <c r="E176" s="474" t="str">
        <f>iferror(AVERAGE(E169:E175))</f>
        <v/>
      </c>
      <c r="F176" s="441"/>
      <c r="G176" s="475"/>
      <c r="H176" s="475"/>
      <c r="I176" s="441"/>
      <c r="J176" s="475" t="str">
        <f>iferror(AVERAGE(J169:J175))</f>
        <v/>
      </c>
      <c r="K176" s="476"/>
      <c r="L176" s="476" t="str">
        <f t="shared" ref="L176:N176" si="79">iferror(AVERAGE(L169:L175))</f>
        <v/>
      </c>
      <c r="M176" s="476" t="str">
        <f t="shared" si="79"/>
        <v/>
      </c>
      <c r="N176" s="476" t="str">
        <f t="shared" si="79"/>
        <v/>
      </c>
      <c r="O176" s="476">
        <f>iferror(SUM(O169:O175))</f>
        <v>0</v>
      </c>
      <c r="P176" s="476" t="str">
        <f t="shared" ref="P176:S176" si="80">iferror(AVERAGE(P169:P175))</f>
        <v/>
      </c>
      <c r="Q176" s="476" t="str">
        <f t="shared" si="80"/>
        <v/>
      </c>
      <c r="R176" s="476" t="str">
        <f t="shared" si="80"/>
        <v/>
      </c>
      <c r="S176" s="476" t="str">
        <f t="shared" si="80"/>
        <v/>
      </c>
      <c r="T176" s="477"/>
      <c r="U176" s="441"/>
      <c r="V176" s="476" t="str">
        <f>iferror(AVERAGE(V169:V175))</f>
        <v/>
      </c>
      <c r="W176" s="476"/>
      <c r="X176" s="476">
        <f>SUM(X169:X175)</f>
        <v>0</v>
      </c>
      <c r="Y176" s="476" t="str">
        <f>IFERROR(AVERAGE(Y169:Y175))</f>
        <v/>
      </c>
      <c r="Z176" s="476"/>
      <c r="AA176" s="476" t="str">
        <f t="shared" ref="AA176:AC176" si="81">iferror(AVERAGE(AA169:AA175))</f>
        <v/>
      </c>
      <c r="AB176" s="476" t="str">
        <f t="shared" si="81"/>
        <v/>
      </c>
      <c r="AC176" s="476" t="str">
        <f t="shared" si="81"/>
        <v/>
      </c>
      <c r="AD176" s="441"/>
      <c r="AE176" s="476" t="str">
        <f t="shared" ref="AE176:AF176" si="82">iferror(AVERAGE(AE169:AE175))</f>
        <v/>
      </c>
      <c r="AF176" s="476" t="str">
        <f t="shared" si="82"/>
        <v/>
      </c>
      <c r="AG176" s="476"/>
      <c r="AH176" s="476" t="str">
        <f>iferror(AVERAGE(AH169:AH175))</f>
        <v/>
      </c>
      <c r="AI176" s="441"/>
      <c r="AJ176" s="476" t="str">
        <f>iferror(average(AJ169:AJ175))</f>
        <v/>
      </c>
      <c r="AK176" s="476"/>
      <c r="AL176" s="476"/>
      <c r="AM176" s="441"/>
      <c r="AN176" s="464"/>
      <c r="AO176" s="464" t="str">
        <f>iferror(average(AO169:AO175))</f>
        <v/>
      </c>
      <c r="AP176" s="476" t="str">
        <f>iferror(AVERAGE(AP169:AP175))</f>
        <v/>
      </c>
      <c r="AQ176" s="441"/>
      <c r="AR176" s="464" t="str">
        <f t="shared" ref="AR176:AU176" si="83">iferror(average(AR169:AR175))</f>
        <v/>
      </c>
      <c r="AS176" s="464" t="str">
        <f t="shared" si="83"/>
        <v/>
      </c>
      <c r="AT176" s="464" t="str">
        <f t="shared" si="83"/>
        <v/>
      </c>
      <c r="AU176" s="464" t="str">
        <f t="shared" si="83"/>
        <v/>
      </c>
      <c r="AV176" s="441"/>
      <c r="AW176" s="476" t="str">
        <f>iferror(AVERAGE(AW169:AW175))</f>
        <v/>
      </c>
      <c r="AX176" s="472"/>
      <c r="AY176" s="190"/>
    </row>
    <row r="177" ht="15.0" customHeight="1">
      <c r="A177" s="441"/>
      <c r="B177" s="441"/>
      <c r="C177" s="441"/>
      <c r="D177" s="441"/>
      <c r="E177" s="441"/>
      <c r="F177" s="441"/>
      <c r="G177" s="441"/>
      <c r="H177" s="441"/>
      <c r="I177" s="441"/>
      <c r="J177" s="441"/>
      <c r="K177" s="441"/>
      <c r="L177" s="441"/>
      <c r="M177" s="441"/>
      <c r="N177" s="441"/>
      <c r="O177" s="441"/>
      <c r="P177" s="441"/>
      <c r="Q177" s="441"/>
      <c r="R177" s="441"/>
      <c r="S177" s="441"/>
      <c r="T177" s="441"/>
      <c r="U177" s="441"/>
      <c r="V177" s="441"/>
      <c r="W177" s="441"/>
      <c r="X177" s="441"/>
      <c r="Y177" s="441"/>
      <c r="Z177" s="441"/>
      <c r="AA177" s="441"/>
      <c r="AB177" s="441"/>
      <c r="AC177" s="441"/>
      <c r="AD177" s="441"/>
      <c r="AE177" s="441"/>
      <c r="AF177" s="441"/>
      <c r="AG177" s="441"/>
      <c r="AH177" s="441"/>
      <c r="AI177" s="441"/>
      <c r="AJ177" s="441"/>
      <c r="AK177" s="441"/>
      <c r="AL177" s="441"/>
      <c r="AM177" s="441"/>
      <c r="AN177" s="441"/>
      <c r="AO177" s="441"/>
      <c r="AP177" s="441"/>
      <c r="AQ177" s="441"/>
      <c r="AR177" s="441"/>
      <c r="AS177" s="441"/>
      <c r="AT177" s="441"/>
      <c r="AU177" s="441"/>
      <c r="AV177" s="441"/>
      <c r="AW177" s="441"/>
      <c r="AX177" s="441"/>
      <c r="AY177" s="441"/>
    </row>
  </sheetData>
  <mergeCells count="347">
    <mergeCell ref="AA1:AP8"/>
    <mergeCell ref="B2:D2"/>
    <mergeCell ref="K2:P2"/>
    <mergeCell ref="V2:Y2"/>
    <mergeCell ref="B3:D3"/>
    <mergeCell ref="W3:Y3"/>
    <mergeCell ref="W4:Y5"/>
    <mergeCell ref="AJ12:AL12"/>
    <mergeCell ref="AN12:AP12"/>
    <mergeCell ref="AR12:AU12"/>
    <mergeCell ref="AW12:AX12"/>
    <mergeCell ref="O3:P3"/>
    <mergeCell ref="P4:P5"/>
    <mergeCell ref="Q10:U10"/>
    <mergeCell ref="V10:X10"/>
    <mergeCell ref="J12:T12"/>
    <mergeCell ref="V12:AC12"/>
    <mergeCell ref="AE12:AH12"/>
    <mergeCell ref="C13:C14"/>
    <mergeCell ref="D13:D14"/>
    <mergeCell ref="C26:D26"/>
    <mergeCell ref="G13:G14"/>
    <mergeCell ref="H13:H14"/>
    <mergeCell ref="K13:K14"/>
    <mergeCell ref="O13:O14"/>
    <mergeCell ref="V13:V14"/>
    <mergeCell ref="W13:Y13"/>
    <mergeCell ref="AJ13:AJ14"/>
    <mergeCell ref="B4:D4"/>
    <mergeCell ref="B5:D5"/>
    <mergeCell ref="B10:C10"/>
    <mergeCell ref="D10:E10"/>
    <mergeCell ref="C12:D12"/>
    <mergeCell ref="G12:H12"/>
    <mergeCell ref="B13:B22"/>
    <mergeCell ref="G26:H26"/>
    <mergeCell ref="AT27:AT28"/>
    <mergeCell ref="AU27:AU28"/>
    <mergeCell ref="AX27:AX28"/>
    <mergeCell ref="AK13:AK14"/>
    <mergeCell ref="AT13:AT14"/>
    <mergeCell ref="AU13:AU14"/>
    <mergeCell ref="AX13:AX14"/>
    <mergeCell ref="AN26:AP26"/>
    <mergeCell ref="AR26:AU26"/>
    <mergeCell ref="AW26:AX26"/>
    <mergeCell ref="AE26:AH26"/>
    <mergeCell ref="AJ26:AL26"/>
    <mergeCell ref="AJ27:AJ28"/>
    <mergeCell ref="AK27:AK28"/>
    <mergeCell ref="B24:C24"/>
    <mergeCell ref="C27:C28"/>
    <mergeCell ref="B41:B50"/>
    <mergeCell ref="C41:C42"/>
    <mergeCell ref="C50:D50"/>
    <mergeCell ref="H27:H28"/>
    <mergeCell ref="K27:K28"/>
    <mergeCell ref="C22:D22"/>
    <mergeCell ref="D24:E24"/>
    <mergeCell ref="Q24:U24"/>
    <mergeCell ref="J26:T26"/>
    <mergeCell ref="V26:AC26"/>
    <mergeCell ref="O27:O28"/>
    <mergeCell ref="W27:Y27"/>
    <mergeCell ref="AJ40:AL40"/>
    <mergeCell ref="AN40:AP40"/>
    <mergeCell ref="AR40:AU40"/>
    <mergeCell ref="AW40:AX40"/>
    <mergeCell ref="V24:X24"/>
    <mergeCell ref="V27:V28"/>
    <mergeCell ref="Q38:U38"/>
    <mergeCell ref="V38:X38"/>
    <mergeCell ref="J40:T40"/>
    <mergeCell ref="V40:AC40"/>
    <mergeCell ref="AE40:AH40"/>
    <mergeCell ref="AU83:AU84"/>
    <mergeCell ref="AX83:AX84"/>
    <mergeCell ref="K83:K84"/>
    <mergeCell ref="O83:O84"/>
    <mergeCell ref="V83:V84"/>
    <mergeCell ref="W83:Y83"/>
    <mergeCell ref="AJ83:AJ84"/>
    <mergeCell ref="AK83:AK84"/>
    <mergeCell ref="AT83:AT84"/>
    <mergeCell ref="C111:C112"/>
    <mergeCell ref="D111:D112"/>
    <mergeCell ref="B83:B92"/>
    <mergeCell ref="C97:C98"/>
    <mergeCell ref="D97:D98"/>
    <mergeCell ref="C106:D106"/>
    <mergeCell ref="B108:C108"/>
    <mergeCell ref="D108:E108"/>
    <mergeCell ref="C110:D110"/>
    <mergeCell ref="C125:C126"/>
    <mergeCell ref="D125:D126"/>
    <mergeCell ref="B97:B106"/>
    <mergeCell ref="B111:B120"/>
    <mergeCell ref="C120:D120"/>
    <mergeCell ref="B122:C122"/>
    <mergeCell ref="D122:E122"/>
    <mergeCell ref="C124:D124"/>
    <mergeCell ref="B125:B134"/>
    <mergeCell ref="C134:D134"/>
    <mergeCell ref="B136:C136"/>
    <mergeCell ref="D136:E136"/>
    <mergeCell ref="C138:D138"/>
    <mergeCell ref="B139:B148"/>
    <mergeCell ref="C139:C140"/>
    <mergeCell ref="D139:D140"/>
    <mergeCell ref="C162:D162"/>
    <mergeCell ref="B164:C164"/>
    <mergeCell ref="D164:E164"/>
    <mergeCell ref="C166:D166"/>
    <mergeCell ref="B167:B176"/>
    <mergeCell ref="C167:C168"/>
    <mergeCell ref="D167:D168"/>
    <mergeCell ref="C176:D176"/>
    <mergeCell ref="C148:D148"/>
    <mergeCell ref="B150:C150"/>
    <mergeCell ref="D150:E150"/>
    <mergeCell ref="C152:D152"/>
    <mergeCell ref="B153:B162"/>
    <mergeCell ref="C153:C154"/>
    <mergeCell ref="D153:D154"/>
    <mergeCell ref="D27:D28"/>
    <mergeCell ref="G27:G28"/>
    <mergeCell ref="B27:B36"/>
    <mergeCell ref="C36:D36"/>
    <mergeCell ref="B38:C38"/>
    <mergeCell ref="D38:E38"/>
    <mergeCell ref="C40:D40"/>
    <mergeCell ref="G40:H40"/>
    <mergeCell ref="D41:D42"/>
    <mergeCell ref="G55:G56"/>
    <mergeCell ref="H55:H56"/>
    <mergeCell ref="B52:C52"/>
    <mergeCell ref="D52:E52"/>
    <mergeCell ref="C54:D54"/>
    <mergeCell ref="G54:H54"/>
    <mergeCell ref="B55:B64"/>
    <mergeCell ref="C55:C56"/>
    <mergeCell ref="D55:D56"/>
    <mergeCell ref="C64:D64"/>
    <mergeCell ref="B66:C66"/>
    <mergeCell ref="D66:E66"/>
    <mergeCell ref="C68:D68"/>
    <mergeCell ref="B69:B78"/>
    <mergeCell ref="C69:C70"/>
    <mergeCell ref="D69:D70"/>
    <mergeCell ref="G68:H68"/>
    <mergeCell ref="G69:G70"/>
    <mergeCell ref="H69:H70"/>
    <mergeCell ref="G97:G98"/>
    <mergeCell ref="H97:H98"/>
    <mergeCell ref="G110:H110"/>
    <mergeCell ref="G111:G112"/>
    <mergeCell ref="G152:H152"/>
    <mergeCell ref="G153:G154"/>
    <mergeCell ref="H153:H154"/>
    <mergeCell ref="G166:H166"/>
    <mergeCell ref="G167:G168"/>
    <mergeCell ref="H167:H168"/>
    <mergeCell ref="H111:H112"/>
    <mergeCell ref="G124:H124"/>
    <mergeCell ref="G125:G126"/>
    <mergeCell ref="H125:H126"/>
    <mergeCell ref="G138:H138"/>
    <mergeCell ref="G139:G140"/>
    <mergeCell ref="H139:H140"/>
    <mergeCell ref="AR82:AU82"/>
    <mergeCell ref="AW82:AX82"/>
    <mergeCell ref="Q80:U80"/>
    <mergeCell ref="V80:X80"/>
    <mergeCell ref="J82:T82"/>
    <mergeCell ref="V82:AC82"/>
    <mergeCell ref="AE82:AH82"/>
    <mergeCell ref="AJ82:AL82"/>
    <mergeCell ref="AN82:AP82"/>
    <mergeCell ref="AR96:AU96"/>
    <mergeCell ref="AW96:AX96"/>
    <mergeCell ref="AT97:AT98"/>
    <mergeCell ref="AU97:AU98"/>
    <mergeCell ref="AX97:AX98"/>
    <mergeCell ref="V94:X94"/>
    <mergeCell ref="V97:V98"/>
    <mergeCell ref="AJ96:AL96"/>
    <mergeCell ref="AJ97:AJ98"/>
    <mergeCell ref="AK97:AK98"/>
    <mergeCell ref="Q94:U94"/>
    <mergeCell ref="J96:T96"/>
    <mergeCell ref="V96:AC96"/>
    <mergeCell ref="AE96:AH96"/>
    <mergeCell ref="AN96:AP96"/>
    <mergeCell ref="O97:O98"/>
    <mergeCell ref="W97:Y97"/>
    <mergeCell ref="AR138:AU138"/>
    <mergeCell ref="AW138:AX138"/>
    <mergeCell ref="Q136:U136"/>
    <mergeCell ref="V136:X136"/>
    <mergeCell ref="J138:T138"/>
    <mergeCell ref="V138:AC138"/>
    <mergeCell ref="AE138:AH138"/>
    <mergeCell ref="AJ138:AL138"/>
    <mergeCell ref="AN138:AP138"/>
    <mergeCell ref="AU139:AU140"/>
    <mergeCell ref="AX139:AX140"/>
    <mergeCell ref="K139:K140"/>
    <mergeCell ref="O139:O140"/>
    <mergeCell ref="V139:V140"/>
    <mergeCell ref="W139:Y139"/>
    <mergeCell ref="AJ139:AJ140"/>
    <mergeCell ref="AK139:AK140"/>
    <mergeCell ref="AT139:AT140"/>
    <mergeCell ref="AR152:AU152"/>
    <mergeCell ref="AW152:AX152"/>
    <mergeCell ref="Q150:U150"/>
    <mergeCell ref="V150:X150"/>
    <mergeCell ref="J152:T152"/>
    <mergeCell ref="V152:AC152"/>
    <mergeCell ref="AE152:AH152"/>
    <mergeCell ref="AJ152:AL152"/>
    <mergeCell ref="AN152:AP152"/>
    <mergeCell ref="AU153:AU154"/>
    <mergeCell ref="AX153:AX154"/>
    <mergeCell ref="K153:K154"/>
    <mergeCell ref="O153:O154"/>
    <mergeCell ref="V153:V154"/>
    <mergeCell ref="W153:Y153"/>
    <mergeCell ref="AJ153:AJ154"/>
    <mergeCell ref="AK153:AK154"/>
    <mergeCell ref="AT153:AT154"/>
    <mergeCell ref="AR166:AU166"/>
    <mergeCell ref="AW166:AX166"/>
    <mergeCell ref="Q164:U164"/>
    <mergeCell ref="V164:X164"/>
    <mergeCell ref="J166:T166"/>
    <mergeCell ref="V166:AC166"/>
    <mergeCell ref="AE166:AH166"/>
    <mergeCell ref="AJ166:AL166"/>
    <mergeCell ref="AN166:AP166"/>
    <mergeCell ref="C78:D78"/>
    <mergeCell ref="B80:C80"/>
    <mergeCell ref="D80:E80"/>
    <mergeCell ref="C82:D82"/>
    <mergeCell ref="G82:H82"/>
    <mergeCell ref="G83:G84"/>
    <mergeCell ref="H83:H84"/>
    <mergeCell ref="C83:C84"/>
    <mergeCell ref="D83:D84"/>
    <mergeCell ref="C92:D92"/>
    <mergeCell ref="B94:C94"/>
    <mergeCell ref="D94:E94"/>
    <mergeCell ref="C96:D96"/>
    <mergeCell ref="G96:H96"/>
    <mergeCell ref="AN110:AP110"/>
    <mergeCell ref="AR110:AU110"/>
    <mergeCell ref="AW110:AX110"/>
    <mergeCell ref="AU111:AU112"/>
    <mergeCell ref="AX111:AX112"/>
    <mergeCell ref="K111:K112"/>
    <mergeCell ref="O111:O112"/>
    <mergeCell ref="V111:V112"/>
    <mergeCell ref="W111:Y111"/>
    <mergeCell ref="AJ111:AJ112"/>
    <mergeCell ref="AK111:AK112"/>
    <mergeCell ref="AT111:AT112"/>
    <mergeCell ref="K97:K98"/>
    <mergeCell ref="Q108:U108"/>
    <mergeCell ref="V108:X108"/>
    <mergeCell ref="J110:T110"/>
    <mergeCell ref="V110:AC110"/>
    <mergeCell ref="AE110:AH110"/>
    <mergeCell ref="AJ110:AL110"/>
    <mergeCell ref="AU167:AU168"/>
    <mergeCell ref="AX167:AX168"/>
    <mergeCell ref="K167:K168"/>
    <mergeCell ref="O167:O168"/>
    <mergeCell ref="V167:V168"/>
    <mergeCell ref="W167:Y167"/>
    <mergeCell ref="AJ167:AJ168"/>
    <mergeCell ref="AK167:AK168"/>
    <mergeCell ref="AT167:AT168"/>
    <mergeCell ref="AK41:AK42"/>
    <mergeCell ref="AT41:AT42"/>
    <mergeCell ref="AU41:AU42"/>
    <mergeCell ref="AX41:AX42"/>
    <mergeCell ref="G41:G42"/>
    <mergeCell ref="H41:H42"/>
    <mergeCell ref="K41:K42"/>
    <mergeCell ref="O41:O42"/>
    <mergeCell ref="V41:V42"/>
    <mergeCell ref="W41:Y41"/>
    <mergeCell ref="AJ41:AJ42"/>
    <mergeCell ref="AR54:AU54"/>
    <mergeCell ref="AW54:AX54"/>
    <mergeCell ref="Q52:U52"/>
    <mergeCell ref="V52:X52"/>
    <mergeCell ref="J54:T54"/>
    <mergeCell ref="V54:AC54"/>
    <mergeCell ref="AE54:AH54"/>
    <mergeCell ref="AJ54:AL54"/>
    <mergeCell ref="AN54:AP54"/>
    <mergeCell ref="AU55:AU56"/>
    <mergeCell ref="AX55:AX56"/>
    <mergeCell ref="K55:K56"/>
    <mergeCell ref="O55:O56"/>
    <mergeCell ref="V55:V56"/>
    <mergeCell ref="W55:Y55"/>
    <mergeCell ref="AJ55:AJ56"/>
    <mergeCell ref="AK55:AK56"/>
    <mergeCell ref="AT55:AT56"/>
    <mergeCell ref="AR68:AU68"/>
    <mergeCell ref="AW68:AX68"/>
    <mergeCell ref="Q66:U66"/>
    <mergeCell ref="V66:X66"/>
    <mergeCell ref="J68:T68"/>
    <mergeCell ref="V68:AC68"/>
    <mergeCell ref="AE68:AH68"/>
    <mergeCell ref="AJ68:AL68"/>
    <mergeCell ref="AN68:AP68"/>
    <mergeCell ref="AU69:AU70"/>
    <mergeCell ref="AX69:AX70"/>
    <mergeCell ref="K69:K70"/>
    <mergeCell ref="O69:O70"/>
    <mergeCell ref="V69:V70"/>
    <mergeCell ref="W69:Y69"/>
    <mergeCell ref="AJ69:AJ70"/>
    <mergeCell ref="AK69:AK70"/>
    <mergeCell ref="AT69:AT70"/>
    <mergeCell ref="AR124:AU124"/>
    <mergeCell ref="AW124:AX124"/>
    <mergeCell ref="Q122:U122"/>
    <mergeCell ref="V122:X122"/>
    <mergeCell ref="J124:T124"/>
    <mergeCell ref="V124:AC124"/>
    <mergeCell ref="AE124:AH124"/>
    <mergeCell ref="AJ124:AL124"/>
    <mergeCell ref="AN124:AP124"/>
    <mergeCell ref="AU125:AU126"/>
    <mergeCell ref="AX125:AX126"/>
    <mergeCell ref="K125:K126"/>
    <mergeCell ref="O125:O126"/>
    <mergeCell ref="V125:V126"/>
    <mergeCell ref="W125:Y125"/>
    <mergeCell ref="AJ125:AJ126"/>
    <mergeCell ref="AK125:AK126"/>
    <mergeCell ref="AT125:AT126"/>
  </mergeCells>
  <conditionalFormatting sqref="AP10">
    <cfRule type="colorScale" priority="1">
      <colorScale>
        <cfvo type="formula" val="1"/>
        <cfvo type="formula" val="3"/>
        <cfvo type="formula" val="5"/>
        <color rgb="FFEA4335"/>
        <color rgb="FFFBBC04"/>
        <color rgb="FF34A853"/>
      </colorScale>
    </cfRule>
  </conditionalFormatting>
  <conditionalFormatting sqref="AP10">
    <cfRule type="colorScale" priority="2">
      <colorScale>
        <cfvo type="formula" val="1"/>
        <cfvo type="formula" val="3"/>
        <cfvo type="formula" val="5"/>
        <color rgb="FFEA4335"/>
        <color rgb="FFFBBC04"/>
        <color rgb="FF34A853"/>
      </colorScale>
    </cfRule>
  </conditionalFormatting>
  <dataValidations>
    <dataValidation type="list" allowBlank="1" sqref="AJ15:AJ21 AJ29:AJ35 AJ43:AJ49 AJ57:AJ63 AJ71:AJ77 AJ85:AJ91 AJ99:AJ105 AJ113:AJ119 AJ127:AJ133 AJ141:AJ147 AJ155:AJ161 AJ169:AJ175">
      <formula1>"1,2,3,4,5+"</formula1>
    </dataValidation>
    <dataValidation type="list" allowBlank="1" sqref="AK15:AK21 AK29:AK35 AK43:AK49 AK57:AK63 AK71:AK77 AK85:AK91 AK99:AK105 AK113:AK119 AK127:AK133 AK141:AK147 AK155:AK161 AK169:AK175">
      <formula1>"LOOSE,REGULAR,SOLID"</formula1>
    </dataValidation>
    <dataValidation type="list" allowBlank="1" sqref="K15:K21 K29:K35 K43:K49 K57:K63 K71:K77 K85:K91 K99:K105 K113:K119 K127:K133 K141:K147 K155:K161 K169:K175">
      <formula1>"LOW,MODERATE,HIGH,TRAINING,REST,DIET BREAK,PLAN"</formula1>
    </dataValidation>
    <dataValidation type="list" allowBlank="1" sqref="G15:H21 G29:H35 G43:H49 G57:H63 G71:H77 G85:H91 G99:H105 G113:H119 G127:H133 G141:H147 G155:H161 G169:H175">
      <formula1>"Y,N"</formula1>
    </dataValidation>
    <dataValidation type="list" allowBlank="1" sqref="Q15:S21 AA15:AC21 AE15:AH21 AP15:AP21 AW15:AW21 Q29:S35 AA29:AC35 AE29:AH35 AP29:AP35 AW29:AW35 Q43:S49 AA43:AC49 AE43:AH49 AP43:AP49 AW43:AW49 Q57:S63 AA57:AC63 AE57:AH63 AP57:AP63 AW57:AW63 Q71:S77 AA71:AC77 AE71:AH77 AP71:AP77 AW71:AW77 Q85:S91 AA85:AC91 AE85:AH91 AP85:AP91 AW85:AW91 Q99:S105 AA99:AC105 AE99:AH105 AP99:AP105 AW99:AW105 Q113:S119 AA113:AC119 AE113:AH119 AP113:AP119 AW113:AW119 Q127:S133 AA127:AC133 AE127:AH133 AP127:AP133 AW127:AW133 Q141:S147 AA141:AC147 AE141:AH147 AP141:AP147 AW141:AW147 Q155:S161 AA155:AC161 AE155:AH161 AP155:AP161 AW155:AW161 Q169:S175 AA169:AC175 AE169:AH175 AP169:AP175 AW169:AW175">
      <formula1>"1,2,3,4,5,6,7,8,9,10"</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sheetPr>
  <sheetViews>
    <sheetView showGridLines="0" workbookViewId="0"/>
  </sheetViews>
  <sheetFormatPr customHeight="1" defaultColWidth="12.63" defaultRowHeight="15.75"/>
  <cols>
    <col customWidth="1" min="1" max="1" width="1.38"/>
    <col customWidth="1" min="2" max="2" width="15.75"/>
    <col customWidth="1" min="3" max="3" width="1.38"/>
    <col customWidth="1" min="4" max="4" width="22.0"/>
    <col customWidth="1" min="5" max="5" width="12.63"/>
    <col customWidth="1" min="6" max="12" width="25.13"/>
    <col customWidth="1" min="13" max="14" width="173.63"/>
    <col customWidth="1" min="15" max="15" width="1.38"/>
  </cols>
  <sheetData>
    <row r="1" ht="187.5" customHeight="1">
      <c r="A1" s="41"/>
      <c r="B1" s="11"/>
      <c r="F1" s="12" t="s">
        <v>543</v>
      </c>
      <c r="M1" s="39"/>
      <c r="N1" s="39"/>
      <c r="O1" s="41"/>
    </row>
    <row r="2" ht="22.5" customHeight="1">
      <c r="A2" s="41"/>
      <c r="B2" s="483" t="s">
        <v>55</v>
      </c>
      <c r="C2" s="41"/>
      <c r="D2" s="42" t="s">
        <v>48</v>
      </c>
      <c r="E2" s="42" t="s">
        <v>544</v>
      </c>
      <c r="F2" s="42" t="s">
        <v>545</v>
      </c>
      <c r="G2" s="42" t="s">
        <v>546</v>
      </c>
      <c r="H2" s="42" t="s">
        <v>547</v>
      </c>
      <c r="I2" s="42" t="s">
        <v>548</v>
      </c>
      <c r="J2" s="42" t="s">
        <v>549</v>
      </c>
      <c r="K2" s="42" t="s">
        <v>550</v>
      </c>
      <c r="L2" s="42" t="s">
        <v>123</v>
      </c>
      <c r="M2" s="39"/>
      <c r="N2" s="39"/>
      <c r="O2" s="41"/>
    </row>
    <row r="3" ht="7.5" customHeight="1">
      <c r="A3" s="41"/>
      <c r="B3" s="72"/>
      <c r="C3" s="41"/>
      <c r="D3" s="41"/>
      <c r="E3" s="41"/>
      <c r="F3" s="41"/>
      <c r="G3" s="41"/>
      <c r="H3" s="41"/>
      <c r="I3" s="41"/>
      <c r="J3" s="41"/>
      <c r="K3" s="41"/>
      <c r="L3" s="41"/>
      <c r="M3" s="39"/>
      <c r="N3" s="39"/>
      <c r="O3" s="41"/>
    </row>
    <row r="4" ht="22.5" customHeight="1">
      <c r="A4" s="41"/>
      <c r="B4" s="484" t="s">
        <v>74</v>
      </c>
      <c r="C4" s="41"/>
      <c r="D4" s="485">
        <f>'Coaching Roadmap'!D22</f>
        <v>45716</v>
      </c>
      <c r="E4" s="486" t="s">
        <v>551</v>
      </c>
      <c r="F4" s="487"/>
      <c r="G4" s="487"/>
      <c r="H4" s="487"/>
      <c r="I4" s="487"/>
      <c r="J4" s="487"/>
      <c r="K4" s="487"/>
      <c r="L4" s="487"/>
      <c r="M4" s="39"/>
      <c r="N4" s="39"/>
      <c r="O4" s="41"/>
    </row>
    <row r="5" ht="22.5" customHeight="1">
      <c r="A5" s="41"/>
      <c r="B5" s="89"/>
      <c r="C5" s="41"/>
      <c r="D5" s="485">
        <f t="shared" ref="D5:D51" si="1">D4+7</f>
        <v>45723</v>
      </c>
      <c r="E5" s="486" t="s">
        <v>552</v>
      </c>
      <c r="F5" s="488"/>
      <c r="G5" s="488"/>
      <c r="H5" s="488"/>
      <c r="I5" s="488"/>
      <c r="J5" s="488"/>
      <c r="K5" s="488"/>
      <c r="L5" s="488"/>
      <c r="M5" s="39"/>
      <c r="N5" s="39"/>
      <c r="O5" s="41"/>
    </row>
    <row r="6" ht="22.5" customHeight="1">
      <c r="A6" s="41"/>
      <c r="B6" s="89"/>
      <c r="C6" s="41"/>
      <c r="D6" s="485">
        <f t="shared" si="1"/>
        <v>45730</v>
      </c>
      <c r="E6" s="486" t="s">
        <v>553</v>
      </c>
      <c r="F6" s="488"/>
      <c r="G6" s="488"/>
      <c r="H6" s="488"/>
      <c r="I6" s="488"/>
      <c r="J6" s="488"/>
      <c r="K6" s="488"/>
      <c r="L6" s="488"/>
      <c r="M6" s="39"/>
      <c r="N6" s="39"/>
      <c r="O6" s="41"/>
    </row>
    <row r="7" ht="22.5" customHeight="1">
      <c r="A7" s="41"/>
      <c r="B7" s="34"/>
      <c r="C7" s="41"/>
      <c r="D7" s="485">
        <f t="shared" si="1"/>
        <v>45737</v>
      </c>
      <c r="E7" s="486" t="s">
        <v>554</v>
      </c>
      <c r="F7" s="489"/>
      <c r="G7" s="489"/>
      <c r="H7" s="489"/>
      <c r="I7" s="489"/>
      <c r="J7" s="489"/>
      <c r="K7" s="489"/>
      <c r="L7" s="489"/>
      <c r="M7" s="39"/>
      <c r="N7" s="39"/>
      <c r="O7" s="41"/>
    </row>
    <row r="8" ht="22.5" customHeight="1">
      <c r="A8" s="41"/>
      <c r="B8" s="484" t="s">
        <v>79</v>
      </c>
      <c r="C8" s="41"/>
      <c r="D8" s="485">
        <f t="shared" si="1"/>
        <v>45744</v>
      </c>
      <c r="E8" s="486" t="s">
        <v>555</v>
      </c>
      <c r="F8" s="489"/>
      <c r="G8" s="489"/>
      <c r="H8" s="489"/>
      <c r="I8" s="489"/>
      <c r="J8" s="489"/>
      <c r="K8" s="489"/>
      <c r="L8" s="489"/>
      <c r="M8" s="39"/>
      <c r="N8" s="39"/>
      <c r="O8" s="41"/>
    </row>
    <row r="9" ht="22.5" customHeight="1">
      <c r="A9" s="41"/>
      <c r="B9" s="89"/>
      <c r="C9" s="41"/>
      <c r="D9" s="485">
        <f t="shared" si="1"/>
        <v>45751</v>
      </c>
      <c r="E9" s="486" t="s">
        <v>556</v>
      </c>
      <c r="F9" s="488">
        <v>31.8</v>
      </c>
      <c r="G9" s="488">
        <v>37.8</v>
      </c>
      <c r="H9" s="488">
        <v>23.5</v>
      </c>
      <c r="I9" s="488">
        <v>23.4</v>
      </c>
      <c r="J9" s="488">
        <v>15.1</v>
      </c>
      <c r="K9" s="488">
        <v>15.2</v>
      </c>
      <c r="L9" s="488">
        <v>42.0</v>
      </c>
      <c r="M9" s="39"/>
      <c r="N9" s="39"/>
      <c r="O9" s="41"/>
    </row>
    <row r="10" ht="22.5" customHeight="1">
      <c r="A10" s="41"/>
      <c r="B10" s="89"/>
      <c r="C10" s="41"/>
      <c r="D10" s="485">
        <f t="shared" si="1"/>
        <v>45758</v>
      </c>
      <c r="E10" s="486" t="s">
        <v>557</v>
      </c>
      <c r="F10" s="489"/>
      <c r="G10" s="489"/>
      <c r="H10" s="489"/>
      <c r="I10" s="489"/>
      <c r="J10" s="489"/>
      <c r="K10" s="489"/>
      <c r="L10" s="489"/>
      <c r="M10" s="39"/>
      <c r="N10" s="39"/>
      <c r="O10" s="41"/>
    </row>
    <row r="11" ht="22.5" customHeight="1">
      <c r="A11" s="41"/>
      <c r="B11" s="34"/>
      <c r="C11" s="41"/>
      <c r="D11" s="485">
        <f t="shared" si="1"/>
        <v>45765</v>
      </c>
      <c r="E11" s="486" t="s">
        <v>558</v>
      </c>
      <c r="F11" s="489"/>
      <c r="G11" s="489"/>
      <c r="H11" s="489"/>
      <c r="I11" s="489"/>
      <c r="J11" s="489"/>
      <c r="K11" s="489"/>
      <c r="L11" s="489"/>
      <c r="M11" s="39"/>
      <c r="N11" s="39"/>
      <c r="O11" s="41"/>
    </row>
    <row r="12" ht="22.5" customHeight="1">
      <c r="A12" s="41"/>
      <c r="B12" s="484" t="s">
        <v>82</v>
      </c>
      <c r="C12" s="41"/>
      <c r="D12" s="485">
        <f t="shared" si="1"/>
        <v>45772</v>
      </c>
      <c r="E12" s="486" t="s">
        <v>559</v>
      </c>
      <c r="F12" s="489"/>
      <c r="G12" s="489"/>
      <c r="H12" s="489"/>
      <c r="I12" s="489"/>
      <c r="J12" s="489"/>
      <c r="K12" s="489"/>
      <c r="L12" s="489"/>
      <c r="M12" s="39"/>
      <c r="N12" s="39"/>
      <c r="O12" s="41"/>
    </row>
    <row r="13" ht="22.5" customHeight="1">
      <c r="A13" s="41"/>
      <c r="B13" s="89"/>
      <c r="C13" s="41"/>
      <c r="D13" s="485">
        <f t="shared" si="1"/>
        <v>45779</v>
      </c>
      <c r="E13" s="486" t="s">
        <v>560</v>
      </c>
      <c r="F13" s="489"/>
      <c r="G13" s="489"/>
      <c r="H13" s="489"/>
      <c r="I13" s="489"/>
      <c r="J13" s="489"/>
      <c r="K13" s="489"/>
      <c r="L13" s="489"/>
      <c r="M13" s="39"/>
      <c r="N13" s="39"/>
      <c r="O13" s="41"/>
    </row>
    <row r="14" ht="22.5" customHeight="1">
      <c r="A14" s="41"/>
      <c r="B14" s="89"/>
      <c r="C14" s="41"/>
      <c r="D14" s="485">
        <f t="shared" si="1"/>
        <v>45786</v>
      </c>
      <c r="E14" s="486" t="s">
        <v>561</v>
      </c>
      <c r="F14" s="489"/>
      <c r="G14" s="489"/>
      <c r="H14" s="489"/>
      <c r="I14" s="489"/>
      <c r="J14" s="489"/>
      <c r="K14" s="489"/>
      <c r="L14" s="489"/>
      <c r="M14" s="39"/>
      <c r="N14" s="39"/>
      <c r="O14" s="41"/>
    </row>
    <row r="15" ht="22.5" customHeight="1">
      <c r="A15" s="41"/>
      <c r="B15" s="34"/>
      <c r="C15" s="41"/>
      <c r="D15" s="485">
        <f t="shared" si="1"/>
        <v>45793</v>
      </c>
      <c r="E15" s="486" t="s">
        <v>562</v>
      </c>
      <c r="F15" s="489"/>
      <c r="G15" s="489"/>
      <c r="H15" s="489"/>
      <c r="I15" s="489"/>
      <c r="J15" s="489"/>
      <c r="K15" s="489"/>
      <c r="L15" s="489"/>
      <c r="M15" s="39"/>
      <c r="N15" s="39"/>
      <c r="O15" s="41"/>
    </row>
    <row r="16" ht="22.5" customHeight="1">
      <c r="A16" s="41"/>
      <c r="B16" s="484" t="s">
        <v>83</v>
      </c>
      <c r="C16" s="41"/>
      <c r="D16" s="485">
        <f t="shared" si="1"/>
        <v>45800</v>
      </c>
      <c r="E16" s="486" t="s">
        <v>563</v>
      </c>
      <c r="F16" s="489"/>
      <c r="G16" s="489"/>
      <c r="H16" s="489"/>
      <c r="I16" s="489"/>
      <c r="J16" s="489"/>
      <c r="K16" s="489"/>
      <c r="L16" s="489"/>
      <c r="M16" s="39"/>
      <c r="N16" s="39"/>
      <c r="O16" s="41"/>
    </row>
    <row r="17" ht="22.5" customHeight="1">
      <c r="A17" s="41"/>
      <c r="B17" s="89"/>
      <c r="C17" s="41"/>
      <c r="D17" s="485">
        <f t="shared" si="1"/>
        <v>45807</v>
      </c>
      <c r="E17" s="486" t="s">
        <v>564</v>
      </c>
      <c r="F17" s="489"/>
      <c r="G17" s="489"/>
      <c r="H17" s="489"/>
      <c r="I17" s="489"/>
      <c r="J17" s="489"/>
      <c r="K17" s="489"/>
      <c r="L17" s="489"/>
      <c r="M17" s="39"/>
      <c r="N17" s="39"/>
      <c r="O17" s="41"/>
    </row>
    <row r="18" ht="22.5" customHeight="1">
      <c r="A18" s="41"/>
      <c r="B18" s="89"/>
      <c r="C18" s="41"/>
      <c r="D18" s="485">
        <f t="shared" si="1"/>
        <v>45814</v>
      </c>
      <c r="E18" s="486" t="s">
        <v>565</v>
      </c>
      <c r="F18" s="489"/>
      <c r="G18" s="489"/>
      <c r="H18" s="489"/>
      <c r="I18" s="489"/>
      <c r="J18" s="489"/>
      <c r="K18" s="489"/>
      <c r="L18" s="489"/>
      <c r="M18" s="39"/>
      <c r="N18" s="39"/>
      <c r="O18" s="41"/>
    </row>
    <row r="19" ht="22.5" customHeight="1">
      <c r="A19" s="41"/>
      <c r="B19" s="34"/>
      <c r="C19" s="41"/>
      <c r="D19" s="485">
        <f t="shared" si="1"/>
        <v>45821</v>
      </c>
      <c r="E19" s="486" t="s">
        <v>566</v>
      </c>
      <c r="F19" s="489"/>
      <c r="G19" s="489"/>
      <c r="H19" s="489"/>
      <c r="I19" s="489"/>
      <c r="J19" s="489"/>
      <c r="K19" s="489"/>
      <c r="L19" s="489"/>
      <c r="M19" s="39"/>
      <c r="N19" s="39"/>
      <c r="O19" s="41"/>
    </row>
    <row r="20" ht="22.5" customHeight="1">
      <c r="A20" s="41"/>
      <c r="B20" s="484" t="s">
        <v>85</v>
      </c>
      <c r="C20" s="41"/>
      <c r="D20" s="485">
        <f t="shared" si="1"/>
        <v>45828</v>
      </c>
      <c r="E20" s="486" t="s">
        <v>567</v>
      </c>
      <c r="F20" s="489"/>
      <c r="G20" s="489"/>
      <c r="H20" s="489"/>
      <c r="I20" s="489"/>
      <c r="J20" s="489"/>
      <c r="K20" s="489"/>
      <c r="L20" s="489"/>
      <c r="M20" s="39"/>
      <c r="N20" s="39"/>
      <c r="O20" s="41"/>
    </row>
    <row r="21" ht="22.5" customHeight="1">
      <c r="A21" s="41"/>
      <c r="B21" s="89"/>
      <c r="C21" s="41"/>
      <c r="D21" s="485">
        <f t="shared" si="1"/>
        <v>45835</v>
      </c>
      <c r="E21" s="486" t="s">
        <v>568</v>
      </c>
      <c r="F21" s="489"/>
      <c r="G21" s="489"/>
      <c r="H21" s="489"/>
      <c r="I21" s="489"/>
      <c r="J21" s="489"/>
      <c r="K21" s="489"/>
      <c r="L21" s="489"/>
      <c r="M21" s="39"/>
      <c r="N21" s="39"/>
      <c r="O21" s="41"/>
    </row>
    <row r="22" ht="22.5" customHeight="1">
      <c r="A22" s="41"/>
      <c r="B22" s="89"/>
      <c r="C22" s="41"/>
      <c r="D22" s="485">
        <f t="shared" si="1"/>
        <v>45842</v>
      </c>
      <c r="E22" s="486" t="s">
        <v>569</v>
      </c>
      <c r="F22" s="489"/>
      <c r="G22" s="489"/>
      <c r="H22" s="489"/>
      <c r="I22" s="489"/>
      <c r="J22" s="489"/>
      <c r="K22" s="489"/>
      <c r="L22" s="489"/>
      <c r="M22" s="39"/>
      <c r="N22" s="39"/>
      <c r="O22" s="41"/>
    </row>
    <row r="23" ht="22.5" customHeight="1">
      <c r="A23" s="41"/>
      <c r="B23" s="34"/>
      <c r="C23" s="41"/>
      <c r="D23" s="485">
        <f t="shared" si="1"/>
        <v>45849</v>
      </c>
      <c r="E23" s="486" t="s">
        <v>570</v>
      </c>
      <c r="F23" s="489"/>
      <c r="G23" s="489"/>
      <c r="H23" s="489"/>
      <c r="I23" s="489"/>
      <c r="J23" s="489"/>
      <c r="K23" s="489"/>
      <c r="L23" s="489"/>
      <c r="M23" s="39"/>
      <c r="N23" s="39"/>
      <c r="O23" s="41"/>
    </row>
    <row r="24" ht="22.5" customHeight="1">
      <c r="A24" s="41"/>
      <c r="B24" s="484" t="s">
        <v>86</v>
      </c>
      <c r="C24" s="41"/>
      <c r="D24" s="485">
        <f t="shared" si="1"/>
        <v>45856</v>
      </c>
      <c r="E24" s="486" t="s">
        <v>571</v>
      </c>
      <c r="F24" s="489"/>
      <c r="G24" s="489"/>
      <c r="H24" s="489"/>
      <c r="I24" s="489"/>
      <c r="J24" s="489"/>
      <c r="K24" s="489"/>
      <c r="L24" s="489"/>
      <c r="M24" s="39"/>
      <c r="N24" s="39"/>
      <c r="O24" s="41"/>
    </row>
    <row r="25" ht="22.5" customHeight="1">
      <c r="A25" s="41"/>
      <c r="B25" s="89"/>
      <c r="C25" s="41"/>
      <c r="D25" s="485">
        <f t="shared" si="1"/>
        <v>45863</v>
      </c>
      <c r="E25" s="486" t="s">
        <v>572</v>
      </c>
      <c r="F25" s="489"/>
      <c r="G25" s="489"/>
      <c r="H25" s="489"/>
      <c r="I25" s="489"/>
      <c r="J25" s="489"/>
      <c r="K25" s="489"/>
      <c r="L25" s="489"/>
      <c r="M25" s="39"/>
      <c r="N25" s="39"/>
      <c r="O25" s="41"/>
    </row>
    <row r="26" ht="22.5" customHeight="1">
      <c r="A26" s="41"/>
      <c r="B26" s="89"/>
      <c r="C26" s="41"/>
      <c r="D26" s="485">
        <f t="shared" si="1"/>
        <v>45870</v>
      </c>
      <c r="E26" s="486" t="s">
        <v>573</v>
      </c>
      <c r="F26" s="489"/>
      <c r="G26" s="489"/>
      <c r="H26" s="489"/>
      <c r="I26" s="489"/>
      <c r="J26" s="489"/>
      <c r="K26" s="489"/>
      <c r="L26" s="489"/>
      <c r="M26" s="39"/>
      <c r="N26" s="39"/>
      <c r="O26" s="41"/>
    </row>
    <row r="27" ht="22.5" customHeight="1">
      <c r="A27" s="41"/>
      <c r="B27" s="34"/>
      <c r="C27" s="41"/>
      <c r="D27" s="485">
        <f t="shared" si="1"/>
        <v>45877</v>
      </c>
      <c r="E27" s="486" t="s">
        <v>574</v>
      </c>
      <c r="F27" s="489"/>
      <c r="G27" s="489"/>
      <c r="H27" s="489"/>
      <c r="I27" s="489"/>
      <c r="J27" s="489"/>
      <c r="K27" s="489"/>
      <c r="L27" s="489"/>
      <c r="M27" s="39"/>
      <c r="N27" s="39"/>
      <c r="O27" s="41"/>
    </row>
    <row r="28" ht="22.5" customHeight="1">
      <c r="A28" s="41"/>
      <c r="B28" s="484" t="s">
        <v>91</v>
      </c>
      <c r="C28" s="41"/>
      <c r="D28" s="485">
        <f t="shared" si="1"/>
        <v>45884</v>
      </c>
      <c r="E28" s="486" t="s">
        <v>575</v>
      </c>
      <c r="F28" s="489"/>
      <c r="G28" s="489"/>
      <c r="H28" s="489"/>
      <c r="I28" s="489"/>
      <c r="J28" s="489"/>
      <c r="K28" s="489"/>
      <c r="L28" s="489"/>
      <c r="M28" s="39"/>
      <c r="N28" s="39"/>
      <c r="O28" s="41"/>
    </row>
    <row r="29" ht="22.5" customHeight="1">
      <c r="A29" s="41"/>
      <c r="B29" s="89"/>
      <c r="C29" s="41"/>
      <c r="D29" s="485">
        <f t="shared" si="1"/>
        <v>45891</v>
      </c>
      <c r="E29" s="486" t="s">
        <v>576</v>
      </c>
      <c r="F29" s="489"/>
      <c r="G29" s="489"/>
      <c r="H29" s="489"/>
      <c r="I29" s="489"/>
      <c r="J29" s="489"/>
      <c r="K29" s="489"/>
      <c r="L29" s="489"/>
      <c r="M29" s="39"/>
      <c r="N29" s="39"/>
      <c r="O29" s="41"/>
    </row>
    <row r="30" ht="22.5" customHeight="1">
      <c r="A30" s="41"/>
      <c r="B30" s="89"/>
      <c r="C30" s="41"/>
      <c r="D30" s="485">
        <f t="shared" si="1"/>
        <v>45898</v>
      </c>
      <c r="E30" s="486" t="s">
        <v>577</v>
      </c>
      <c r="F30" s="489"/>
      <c r="G30" s="489"/>
      <c r="H30" s="489"/>
      <c r="I30" s="489"/>
      <c r="J30" s="489"/>
      <c r="K30" s="489"/>
      <c r="L30" s="489"/>
      <c r="M30" s="39"/>
      <c r="N30" s="39"/>
      <c r="O30" s="41"/>
    </row>
    <row r="31" ht="22.5" customHeight="1">
      <c r="A31" s="41"/>
      <c r="B31" s="34"/>
      <c r="C31" s="41"/>
      <c r="D31" s="485">
        <f t="shared" si="1"/>
        <v>45905</v>
      </c>
      <c r="E31" s="486" t="s">
        <v>578</v>
      </c>
      <c r="F31" s="489"/>
      <c r="G31" s="489"/>
      <c r="H31" s="489"/>
      <c r="I31" s="489"/>
      <c r="J31" s="489"/>
      <c r="K31" s="489"/>
      <c r="L31" s="489"/>
      <c r="M31" s="39"/>
      <c r="N31" s="39"/>
      <c r="O31" s="41"/>
    </row>
    <row r="32" ht="22.5" customHeight="1">
      <c r="A32" s="41"/>
      <c r="B32" s="484" t="s">
        <v>95</v>
      </c>
      <c r="C32" s="41"/>
      <c r="D32" s="485">
        <f t="shared" si="1"/>
        <v>45912</v>
      </c>
      <c r="E32" s="486" t="s">
        <v>579</v>
      </c>
      <c r="F32" s="489"/>
      <c r="G32" s="489"/>
      <c r="H32" s="489"/>
      <c r="I32" s="489"/>
      <c r="J32" s="489"/>
      <c r="K32" s="489"/>
      <c r="L32" s="489"/>
      <c r="M32" s="39"/>
      <c r="N32" s="39"/>
      <c r="O32" s="41"/>
    </row>
    <row r="33" ht="22.5" customHeight="1">
      <c r="A33" s="41"/>
      <c r="B33" s="89"/>
      <c r="C33" s="41"/>
      <c r="D33" s="485">
        <f t="shared" si="1"/>
        <v>45919</v>
      </c>
      <c r="E33" s="486" t="s">
        <v>580</v>
      </c>
      <c r="F33" s="489"/>
      <c r="G33" s="489"/>
      <c r="H33" s="489"/>
      <c r="I33" s="489"/>
      <c r="J33" s="489"/>
      <c r="K33" s="489"/>
      <c r="L33" s="489"/>
      <c r="M33" s="39"/>
      <c r="N33" s="39"/>
      <c r="O33" s="41"/>
    </row>
    <row r="34" ht="22.5" customHeight="1">
      <c r="A34" s="41"/>
      <c r="B34" s="89"/>
      <c r="C34" s="41"/>
      <c r="D34" s="485">
        <f t="shared" si="1"/>
        <v>45926</v>
      </c>
      <c r="E34" s="486" t="s">
        <v>581</v>
      </c>
      <c r="F34" s="489"/>
      <c r="G34" s="489"/>
      <c r="H34" s="489"/>
      <c r="I34" s="489"/>
      <c r="J34" s="489"/>
      <c r="K34" s="489"/>
      <c r="L34" s="489"/>
      <c r="M34" s="39"/>
      <c r="N34" s="39"/>
      <c r="O34" s="41"/>
    </row>
    <row r="35" ht="22.5" customHeight="1">
      <c r="A35" s="41"/>
      <c r="B35" s="34"/>
      <c r="C35" s="41"/>
      <c r="D35" s="485">
        <f t="shared" si="1"/>
        <v>45933</v>
      </c>
      <c r="E35" s="486" t="s">
        <v>582</v>
      </c>
      <c r="F35" s="489"/>
      <c r="G35" s="489"/>
      <c r="H35" s="489"/>
      <c r="I35" s="489"/>
      <c r="J35" s="489"/>
      <c r="K35" s="489"/>
      <c r="L35" s="489"/>
      <c r="M35" s="39"/>
      <c r="N35" s="39"/>
      <c r="O35" s="41"/>
    </row>
    <row r="36" ht="22.5" customHeight="1">
      <c r="A36" s="41"/>
      <c r="B36" s="484" t="s">
        <v>97</v>
      </c>
      <c r="C36" s="41"/>
      <c r="D36" s="485">
        <f t="shared" si="1"/>
        <v>45940</v>
      </c>
      <c r="E36" s="486" t="s">
        <v>583</v>
      </c>
      <c r="F36" s="489"/>
      <c r="G36" s="489"/>
      <c r="H36" s="489"/>
      <c r="I36" s="489"/>
      <c r="J36" s="489"/>
      <c r="K36" s="489"/>
      <c r="L36" s="489"/>
      <c r="M36" s="39"/>
      <c r="N36" s="39"/>
      <c r="O36" s="41"/>
    </row>
    <row r="37" ht="22.5" customHeight="1">
      <c r="A37" s="41"/>
      <c r="B37" s="89"/>
      <c r="C37" s="41"/>
      <c r="D37" s="485">
        <f t="shared" si="1"/>
        <v>45947</v>
      </c>
      <c r="E37" s="486" t="s">
        <v>584</v>
      </c>
      <c r="F37" s="489"/>
      <c r="G37" s="489"/>
      <c r="H37" s="489"/>
      <c r="I37" s="489"/>
      <c r="J37" s="489"/>
      <c r="K37" s="489"/>
      <c r="L37" s="489"/>
      <c r="M37" s="39"/>
      <c r="N37" s="39"/>
      <c r="O37" s="41"/>
    </row>
    <row r="38" ht="22.5" customHeight="1">
      <c r="A38" s="41"/>
      <c r="B38" s="89"/>
      <c r="C38" s="41"/>
      <c r="D38" s="485">
        <f t="shared" si="1"/>
        <v>45954</v>
      </c>
      <c r="E38" s="486" t="s">
        <v>585</v>
      </c>
      <c r="F38" s="489"/>
      <c r="G38" s="489"/>
      <c r="H38" s="489"/>
      <c r="I38" s="489"/>
      <c r="J38" s="489"/>
      <c r="K38" s="489"/>
      <c r="L38" s="489"/>
      <c r="M38" s="39"/>
      <c r="N38" s="39"/>
      <c r="O38" s="41"/>
    </row>
    <row r="39" ht="22.5" customHeight="1">
      <c r="A39" s="41"/>
      <c r="B39" s="34"/>
      <c r="C39" s="41"/>
      <c r="D39" s="485">
        <f t="shared" si="1"/>
        <v>45961</v>
      </c>
      <c r="E39" s="486" t="s">
        <v>586</v>
      </c>
      <c r="F39" s="489"/>
      <c r="G39" s="489"/>
      <c r="H39" s="489"/>
      <c r="I39" s="489"/>
      <c r="J39" s="489"/>
      <c r="K39" s="489"/>
      <c r="L39" s="489"/>
      <c r="M39" s="39"/>
      <c r="N39" s="39"/>
      <c r="O39" s="41"/>
    </row>
    <row r="40" ht="22.5" customHeight="1">
      <c r="A40" s="41"/>
      <c r="B40" s="484" t="s">
        <v>99</v>
      </c>
      <c r="C40" s="41"/>
      <c r="D40" s="485">
        <f t="shared" si="1"/>
        <v>45968</v>
      </c>
      <c r="E40" s="486" t="s">
        <v>587</v>
      </c>
      <c r="F40" s="489"/>
      <c r="G40" s="489"/>
      <c r="H40" s="489"/>
      <c r="I40" s="489"/>
      <c r="J40" s="489"/>
      <c r="K40" s="489"/>
      <c r="L40" s="489"/>
      <c r="M40" s="39"/>
      <c r="N40" s="39"/>
      <c r="O40" s="41"/>
    </row>
    <row r="41" ht="22.5" customHeight="1">
      <c r="A41" s="41"/>
      <c r="B41" s="89"/>
      <c r="C41" s="41"/>
      <c r="D41" s="485">
        <f t="shared" si="1"/>
        <v>45975</v>
      </c>
      <c r="E41" s="486" t="s">
        <v>588</v>
      </c>
      <c r="F41" s="489"/>
      <c r="G41" s="489"/>
      <c r="H41" s="489"/>
      <c r="I41" s="489"/>
      <c r="J41" s="489"/>
      <c r="K41" s="489"/>
      <c r="L41" s="489"/>
      <c r="M41" s="39"/>
      <c r="N41" s="39"/>
      <c r="O41" s="41"/>
    </row>
    <row r="42" ht="22.5" customHeight="1">
      <c r="A42" s="41"/>
      <c r="B42" s="89"/>
      <c r="C42" s="41"/>
      <c r="D42" s="485">
        <f t="shared" si="1"/>
        <v>45982</v>
      </c>
      <c r="E42" s="486" t="s">
        <v>589</v>
      </c>
      <c r="F42" s="489"/>
      <c r="G42" s="489"/>
      <c r="H42" s="489"/>
      <c r="I42" s="489"/>
      <c r="J42" s="489"/>
      <c r="K42" s="489"/>
      <c r="L42" s="489"/>
      <c r="M42" s="39"/>
      <c r="N42" s="39"/>
      <c r="O42" s="41"/>
    </row>
    <row r="43" ht="22.5" customHeight="1">
      <c r="A43" s="41"/>
      <c r="B43" s="34"/>
      <c r="C43" s="41"/>
      <c r="D43" s="485">
        <f t="shared" si="1"/>
        <v>45989</v>
      </c>
      <c r="E43" s="486" t="s">
        <v>590</v>
      </c>
      <c r="F43" s="489"/>
      <c r="G43" s="489"/>
      <c r="H43" s="489"/>
      <c r="I43" s="489"/>
      <c r="J43" s="489"/>
      <c r="K43" s="489"/>
      <c r="L43" s="489"/>
      <c r="M43" s="39"/>
      <c r="N43" s="39"/>
      <c r="O43" s="41"/>
    </row>
    <row r="44" ht="22.5" customHeight="1">
      <c r="A44" s="41"/>
      <c r="B44" s="484" t="s">
        <v>101</v>
      </c>
      <c r="C44" s="41"/>
      <c r="D44" s="485">
        <f t="shared" si="1"/>
        <v>45996</v>
      </c>
      <c r="E44" s="486" t="s">
        <v>591</v>
      </c>
      <c r="F44" s="489"/>
      <c r="G44" s="489"/>
      <c r="H44" s="489"/>
      <c r="I44" s="489"/>
      <c r="J44" s="489"/>
      <c r="K44" s="489"/>
      <c r="L44" s="489"/>
      <c r="M44" s="39"/>
      <c r="N44" s="39"/>
      <c r="O44" s="41"/>
    </row>
    <row r="45" ht="22.5" customHeight="1">
      <c r="A45" s="41"/>
      <c r="B45" s="89"/>
      <c r="C45" s="41"/>
      <c r="D45" s="485">
        <f t="shared" si="1"/>
        <v>46003</v>
      </c>
      <c r="E45" s="486" t="s">
        <v>592</v>
      </c>
      <c r="F45" s="489"/>
      <c r="G45" s="489"/>
      <c r="H45" s="489"/>
      <c r="I45" s="489"/>
      <c r="J45" s="489"/>
      <c r="K45" s="489"/>
      <c r="L45" s="489"/>
      <c r="M45" s="39"/>
      <c r="N45" s="39"/>
      <c r="O45" s="41"/>
    </row>
    <row r="46" ht="22.5" customHeight="1">
      <c r="A46" s="41"/>
      <c r="B46" s="89"/>
      <c r="C46" s="41"/>
      <c r="D46" s="485">
        <f t="shared" si="1"/>
        <v>46010</v>
      </c>
      <c r="E46" s="486" t="s">
        <v>593</v>
      </c>
      <c r="F46" s="489"/>
      <c r="G46" s="489"/>
      <c r="H46" s="489"/>
      <c r="I46" s="489"/>
      <c r="J46" s="489"/>
      <c r="K46" s="489"/>
      <c r="L46" s="489"/>
      <c r="M46" s="39"/>
      <c r="N46" s="39"/>
      <c r="O46" s="41"/>
    </row>
    <row r="47" ht="22.5" customHeight="1">
      <c r="A47" s="41"/>
      <c r="B47" s="34"/>
      <c r="C47" s="41"/>
      <c r="D47" s="485">
        <f t="shared" si="1"/>
        <v>46017</v>
      </c>
      <c r="E47" s="486" t="s">
        <v>594</v>
      </c>
      <c r="F47" s="489"/>
      <c r="G47" s="489"/>
      <c r="H47" s="489"/>
      <c r="I47" s="489"/>
      <c r="J47" s="489"/>
      <c r="K47" s="489"/>
      <c r="L47" s="489"/>
      <c r="M47" s="39"/>
      <c r="N47" s="39"/>
      <c r="O47" s="41"/>
    </row>
    <row r="48" ht="22.5" customHeight="1">
      <c r="A48" s="41"/>
      <c r="B48" s="484" t="s">
        <v>102</v>
      </c>
      <c r="C48" s="41"/>
      <c r="D48" s="485">
        <f t="shared" si="1"/>
        <v>46024</v>
      </c>
      <c r="E48" s="486" t="s">
        <v>595</v>
      </c>
      <c r="F48" s="490"/>
      <c r="G48" s="490"/>
      <c r="H48" s="490"/>
      <c r="I48" s="490"/>
      <c r="J48" s="490"/>
      <c r="K48" s="490"/>
      <c r="L48" s="490"/>
      <c r="M48" s="39"/>
      <c r="N48" s="39"/>
      <c r="O48" s="41"/>
    </row>
    <row r="49" ht="22.5" customHeight="1">
      <c r="A49" s="41"/>
      <c r="B49" s="89"/>
      <c r="C49" s="41"/>
      <c r="D49" s="485">
        <f t="shared" si="1"/>
        <v>46031</v>
      </c>
      <c r="E49" s="486" t="s">
        <v>596</v>
      </c>
      <c r="F49" s="490"/>
      <c r="G49" s="490"/>
      <c r="H49" s="490"/>
      <c r="I49" s="490"/>
      <c r="J49" s="490"/>
      <c r="K49" s="490"/>
      <c r="L49" s="490"/>
      <c r="M49" s="39"/>
      <c r="N49" s="39"/>
      <c r="O49" s="41"/>
    </row>
    <row r="50" ht="22.5" customHeight="1">
      <c r="A50" s="41"/>
      <c r="B50" s="89"/>
      <c r="C50" s="41"/>
      <c r="D50" s="485">
        <f t="shared" si="1"/>
        <v>46038</v>
      </c>
      <c r="E50" s="486" t="s">
        <v>597</v>
      </c>
      <c r="F50" s="490"/>
      <c r="G50" s="490"/>
      <c r="H50" s="490"/>
      <c r="I50" s="490"/>
      <c r="J50" s="490"/>
      <c r="K50" s="490"/>
      <c r="L50" s="490"/>
      <c r="M50" s="39"/>
      <c r="N50" s="39"/>
      <c r="O50" s="41"/>
    </row>
    <row r="51" ht="22.5" customHeight="1">
      <c r="A51" s="41"/>
      <c r="B51" s="34"/>
      <c r="C51" s="41"/>
      <c r="D51" s="485">
        <f t="shared" si="1"/>
        <v>46045</v>
      </c>
      <c r="E51" s="486" t="s">
        <v>598</v>
      </c>
      <c r="F51" s="490"/>
      <c r="G51" s="490"/>
      <c r="H51" s="490"/>
      <c r="I51" s="490"/>
      <c r="J51" s="490"/>
      <c r="K51" s="490"/>
      <c r="L51" s="490"/>
      <c r="M51" s="39"/>
      <c r="N51" s="39"/>
      <c r="O51" s="41"/>
    </row>
    <row r="52">
      <c r="A52" s="41"/>
      <c r="B52" s="72"/>
      <c r="C52" s="41"/>
      <c r="D52" s="41"/>
      <c r="E52" s="41"/>
      <c r="F52" s="41"/>
      <c r="G52" s="41"/>
      <c r="H52" s="41"/>
      <c r="I52" s="41"/>
      <c r="J52" s="41"/>
      <c r="K52" s="41"/>
      <c r="L52" s="41"/>
      <c r="M52" s="39"/>
      <c r="N52" s="39"/>
      <c r="O52" s="41"/>
    </row>
    <row r="53">
      <c r="A53" s="41"/>
      <c r="B53" s="52"/>
      <c r="C53" s="39"/>
      <c r="D53" s="39"/>
      <c r="E53" s="39"/>
      <c r="F53" s="39"/>
      <c r="G53" s="39"/>
      <c r="H53" s="39"/>
      <c r="I53" s="39"/>
      <c r="J53" s="39"/>
      <c r="K53" s="39"/>
      <c r="L53" s="39"/>
      <c r="M53" s="39"/>
      <c r="N53" s="39"/>
      <c r="O53" s="41"/>
    </row>
  </sheetData>
  <mergeCells count="14">
    <mergeCell ref="B24:B27"/>
    <mergeCell ref="B28:B31"/>
    <mergeCell ref="B32:B35"/>
    <mergeCell ref="B36:B39"/>
    <mergeCell ref="B40:B43"/>
    <mergeCell ref="B44:B47"/>
    <mergeCell ref="B48:B51"/>
    <mergeCell ref="B1:E1"/>
    <mergeCell ref="F1:L1"/>
    <mergeCell ref="B4:B7"/>
    <mergeCell ref="B8:B11"/>
    <mergeCell ref="B12:B15"/>
    <mergeCell ref="B16:B19"/>
    <mergeCell ref="B20:B23"/>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pageSetUpPr fitToPage="1"/>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63"/>
    <col customWidth="1" min="5" max="5" width="15.75"/>
    <col customWidth="1" min="6" max="6" width="2.63"/>
    <col customWidth="1" min="7" max="8" width="22.0"/>
    <col customWidth="1" min="9" max="9" width="2.63"/>
    <col customWidth="1" min="10" max="11" width="22.0"/>
    <col customWidth="1" min="16" max="16" width="13.88"/>
    <col customWidth="1" min="17" max="18" width="17.63"/>
    <col customWidth="1" min="19" max="20" width="22.63"/>
    <col customWidth="1" min="21" max="21" width="2.63"/>
    <col customWidth="1" min="22" max="22" width="18.88"/>
    <col customWidth="1" hidden="1" min="23" max="23" width="15.13"/>
    <col customWidth="1" min="24" max="25" width="15.13"/>
    <col customWidth="1" min="26" max="26" width="18.88"/>
    <col customWidth="1" min="27" max="28" width="22.0"/>
    <col customWidth="1" min="29" max="29" width="18.88"/>
    <col customWidth="1" min="30" max="30" width="2.63"/>
    <col customWidth="1" min="31" max="32" width="15.75"/>
    <col customWidth="1" hidden="1" min="33" max="33" width="15.75"/>
    <col customWidth="1" min="34" max="34" width="15.75"/>
    <col customWidth="1" min="35" max="35" width="2.63"/>
    <col customWidth="1" min="36" max="37" width="15.75"/>
    <col customWidth="1" min="38" max="38" width="17.63"/>
    <col customWidth="1" min="39" max="39" width="2.63"/>
    <col customWidth="1" min="40" max="42" width="15.75"/>
    <col customWidth="1" min="43" max="43" width="2.63"/>
    <col customWidth="1" min="44" max="47" width="15.75"/>
    <col customWidth="1" min="48" max="48" width="2.63"/>
    <col customWidth="1" min="49" max="49" width="15.75"/>
    <col customWidth="1" min="50" max="50" width="75.13"/>
    <col customWidth="1" min="51" max="51" width="2.63"/>
  </cols>
  <sheetData>
    <row r="1" ht="22.5" customHeight="1">
      <c r="A1" s="429"/>
      <c r="B1" s="429"/>
      <c r="C1" s="429"/>
      <c r="D1" s="429"/>
      <c r="E1" s="333"/>
      <c r="F1" s="333"/>
      <c r="G1" s="333"/>
      <c r="H1" s="333"/>
      <c r="I1" s="333"/>
      <c r="J1" s="333"/>
      <c r="K1" s="429"/>
      <c r="L1" s="429"/>
      <c r="M1" s="429"/>
      <c r="N1" s="429"/>
      <c r="O1" s="429"/>
      <c r="P1" s="429"/>
      <c r="Q1" s="429"/>
      <c r="R1" s="429"/>
      <c r="S1" s="429"/>
      <c r="T1" s="429"/>
      <c r="U1" s="429"/>
      <c r="V1" s="429"/>
      <c r="W1" s="429"/>
      <c r="X1" s="429"/>
      <c r="Y1" s="429"/>
      <c r="Z1" s="429"/>
      <c r="AA1" s="117"/>
      <c r="AQ1" s="429"/>
      <c r="AR1" s="429"/>
      <c r="AS1" s="429"/>
      <c r="AT1" s="429"/>
      <c r="AU1" s="429"/>
      <c r="AV1" s="429"/>
      <c r="AW1" s="429"/>
      <c r="AX1" s="429"/>
      <c r="AY1" s="429"/>
    </row>
    <row r="2" ht="30.0" customHeight="1">
      <c r="A2" s="429"/>
      <c r="B2" s="430" t="s">
        <v>51</v>
      </c>
      <c r="C2" s="68"/>
      <c r="D2" s="44"/>
      <c r="E2" s="333"/>
      <c r="F2" s="333"/>
      <c r="G2" s="333"/>
      <c r="H2" s="333"/>
      <c r="I2" s="333"/>
      <c r="J2" s="333"/>
      <c r="K2" s="376" t="s">
        <v>14</v>
      </c>
      <c r="L2" s="68"/>
      <c r="M2" s="68"/>
      <c r="N2" s="68"/>
      <c r="O2" s="68"/>
      <c r="P2" s="44"/>
      <c r="Q2" s="429"/>
      <c r="R2" s="429"/>
      <c r="S2" s="429"/>
      <c r="T2" s="429"/>
      <c r="U2" s="429"/>
      <c r="V2" s="376" t="s">
        <v>22</v>
      </c>
      <c r="W2" s="68"/>
      <c r="X2" s="68"/>
      <c r="Y2" s="44"/>
      <c r="Z2" s="429"/>
      <c r="AQ2" s="429"/>
      <c r="AR2" s="429"/>
      <c r="AS2" s="429"/>
      <c r="AT2" s="429"/>
      <c r="AU2" s="429"/>
      <c r="AV2" s="429"/>
      <c r="AW2" s="429"/>
      <c r="AX2" s="429"/>
      <c r="AY2" s="429"/>
    </row>
    <row r="3" ht="30.0" customHeight="1">
      <c r="A3" s="429"/>
      <c r="B3" s="431">
        <f>'Client Dashboard'!I11</f>
        <v>7</v>
      </c>
      <c r="C3" s="68"/>
      <c r="D3" s="44"/>
      <c r="E3" s="333"/>
      <c r="F3" s="333"/>
      <c r="G3" s="333"/>
      <c r="H3" s="333"/>
      <c r="I3" s="333"/>
      <c r="J3" s="333"/>
      <c r="K3" s="432" t="s">
        <v>484</v>
      </c>
      <c r="L3" s="432" t="s">
        <v>17</v>
      </c>
      <c r="M3" s="432" t="s">
        <v>18</v>
      </c>
      <c r="N3" s="432" t="s">
        <v>19</v>
      </c>
      <c r="O3" s="430" t="s">
        <v>20</v>
      </c>
      <c r="P3" s="44"/>
      <c r="Q3" s="429"/>
      <c r="R3" s="429"/>
      <c r="S3" s="429"/>
      <c r="T3" s="429"/>
      <c r="U3" s="429"/>
      <c r="V3" s="432" t="s">
        <v>485</v>
      </c>
      <c r="W3" s="430" t="s">
        <v>486</v>
      </c>
      <c r="X3" s="68"/>
      <c r="Y3" s="44"/>
      <c r="Z3" s="429"/>
      <c r="AQ3" s="429"/>
      <c r="AR3" s="429"/>
      <c r="AS3" s="429"/>
      <c r="AT3" s="429"/>
      <c r="AU3" s="429"/>
      <c r="AV3" s="429"/>
      <c r="AW3" s="429"/>
      <c r="AX3" s="429"/>
      <c r="AY3" s="429"/>
    </row>
    <row r="4" ht="30.0" customHeight="1">
      <c r="A4" s="429"/>
      <c r="B4" s="430" t="s">
        <v>487</v>
      </c>
      <c r="C4" s="68"/>
      <c r="D4" s="44"/>
      <c r="E4" s="333"/>
      <c r="F4" s="333"/>
      <c r="G4" s="333"/>
      <c r="H4" s="333"/>
      <c r="I4" s="333"/>
      <c r="J4" s="333"/>
      <c r="K4" s="433" t="str">
        <f>'Client Dashboard'!B22</f>
        <v>TRAINING</v>
      </c>
      <c r="L4" s="434">
        <f>'Client Dashboard'!E22</f>
        <v>195</v>
      </c>
      <c r="M4" s="434">
        <f>'Client Dashboard'!F22</f>
        <v>55</v>
      </c>
      <c r="N4" s="434">
        <f>'Client Dashboard'!G22</f>
        <v>258</v>
      </c>
      <c r="O4" s="433">
        <f>'Client Dashboard'!H22</f>
        <v>2307</v>
      </c>
      <c r="P4" s="435">
        <f>'Client Dashboard'!I22</f>
        <v>15677</v>
      </c>
      <c r="Q4" s="429"/>
      <c r="R4" s="429"/>
      <c r="S4" s="429"/>
      <c r="T4" s="429"/>
      <c r="U4" s="429"/>
      <c r="V4" s="433">
        <f>'Client Dashboard'!B31</f>
        <v>10000</v>
      </c>
      <c r="W4" s="436">
        <f>'Client Dashboard'!H31</f>
        <v>60</v>
      </c>
      <c r="X4" s="2"/>
      <c r="Y4" s="3"/>
      <c r="Z4" s="429"/>
      <c r="AQ4" s="429"/>
      <c r="AR4" s="429"/>
      <c r="AS4" s="429"/>
      <c r="AT4" s="429"/>
      <c r="AU4" s="429"/>
      <c r="AV4" s="429"/>
      <c r="AW4" s="429"/>
      <c r="AX4" s="429"/>
      <c r="AY4" s="429"/>
    </row>
    <row r="5" ht="30.0" customHeight="1">
      <c r="A5" s="429"/>
      <c r="B5" s="431">
        <f>'Client Dashboard'!D15</f>
        <v>88.9</v>
      </c>
      <c r="C5" s="68"/>
      <c r="D5" s="44"/>
      <c r="E5" s="333"/>
      <c r="F5" s="333"/>
      <c r="G5" s="333"/>
      <c r="H5" s="333"/>
      <c r="I5" s="333"/>
      <c r="J5" s="333"/>
      <c r="K5" s="433" t="str">
        <f>'Client Dashboard'!B24</f>
        <v>REST</v>
      </c>
      <c r="L5" s="437">
        <f>'Client Dashboard'!E24</f>
        <v>195</v>
      </c>
      <c r="M5" s="434">
        <f>'Client Dashboard'!F24</f>
        <v>55</v>
      </c>
      <c r="N5" s="437">
        <f>'Client Dashboard'!G24</f>
        <v>199</v>
      </c>
      <c r="O5" s="438">
        <f>'Client Dashboard'!H24</f>
        <v>2071</v>
      </c>
      <c r="P5" s="8"/>
      <c r="Q5" s="429"/>
      <c r="R5" s="429"/>
      <c r="S5" s="429"/>
      <c r="T5" s="429"/>
      <c r="U5" s="429"/>
      <c r="V5" s="433">
        <f>'Client Dashboard'!E31</f>
        <v>70000</v>
      </c>
      <c r="W5" s="6"/>
      <c r="X5" s="7"/>
      <c r="Y5" s="8"/>
      <c r="Z5" s="429"/>
      <c r="AQ5" s="429"/>
      <c r="AR5" s="429"/>
      <c r="AS5" s="429"/>
      <c r="AT5" s="429"/>
      <c r="AU5" s="429"/>
      <c r="AV5" s="429"/>
      <c r="AW5" s="429"/>
      <c r="AX5" s="429"/>
      <c r="AY5" s="429"/>
    </row>
    <row r="6" ht="15.0" customHeight="1">
      <c r="A6" s="429"/>
      <c r="B6" s="429"/>
      <c r="C6" s="439"/>
      <c r="D6" s="429"/>
      <c r="E6" s="333"/>
      <c r="F6" s="333"/>
      <c r="G6" s="333"/>
      <c r="H6" s="333"/>
      <c r="I6" s="333"/>
      <c r="J6" s="333"/>
      <c r="K6" s="440"/>
      <c r="L6" s="440"/>
      <c r="M6" s="440"/>
      <c r="N6" s="440"/>
      <c r="O6" s="440"/>
      <c r="P6" s="440"/>
      <c r="Q6" s="429"/>
      <c r="R6" s="429"/>
      <c r="S6" s="429"/>
      <c r="T6" s="429"/>
      <c r="U6" s="429"/>
      <c r="V6" s="440"/>
      <c r="W6" s="440"/>
      <c r="X6" s="440"/>
      <c r="Y6" s="440"/>
      <c r="Z6" s="429"/>
      <c r="AQ6" s="429"/>
      <c r="AR6" s="429"/>
      <c r="AS6" s="429"/>
      <c r="AT6" s="429"/>
      <c r="AU6" s="429"/>
      <c r="AV6" s="429"/>
      <c r="AW6" s="429"/>
      <c r="AX6" s="429"/>
      <c r="AY6" s="429"/>
    </row>
    <row r="7" ht="15.0" customHeight="1">
      <c r="A7" s="429"/>
      <c r="B7" s="429"/>
      <c r="C7" s="439"/>
      <c r="D7" s="429"/>
      <c r="E7" s="333"/>
      <c r="F7" s="333"/>
      <c r="G7" s="333"/>
      <c r="H7" s="333"/>
      <c r="I7" s="333"/>
      <c r="J7" s="333"/>
      <c r="K7" s="440"/>
      <c r="L7" s="440"/>
      <c r="M7" s="440"/>
      <c r="N7" s="440"/>
      <c r="O7" s="440"/>
      <c r="P7" s="440"/>
      <c r="Q7" s="429"/>
      <c r="R7" s="429"/>
      <c r="S7" s="429"/>
      <c r="T7" s="429"/>
      <c r="U7" s="429"/>
      <c r="V7" s="440"/>
      <c r="W7" s="440"/>
      <c r="X7" s="440"/>
      <c r="Y7" s="440"/>
      <c r="Z7" s="429"/>
      <c r="AQ7" s="429"/>
      <c r="AR7" s="429"/>
      <c r="AS7" s="429"/>
      <c r="AT7" s="429"/>
      <c r="AU7" s="429"/>
      <c r="AV7" s="429"/>
      <c r="AW7" s="429"/>
      <c r="AX7" s="429"/>
      <c r="AY7" s="429"/>
    </row>
    <row r="8" ht="15.0" customHeight="1">
      <c r="A8" s="441"/>
      <c r="B8" s="429"/>
      <c r="C8" s="439"/>
      <c r="D8" s="429"/>
      <c r="E8" s="429"/>
      <c r="F8" s="429"/>
      <c r="G8" s="440"/>
      <c r="H8" s="440"/>
      <c r="I8" s="429"/>
      <c r="J8" s="440"/>
      <c r="K8" s="440"/>
      <c r="L8" s="440"/>
      <c r="M8" s="440"/>
      <c r="N8" s="440"/>
      <c r="O8" s="440"/>
      <c r="P8" s="440"/>
      <c r="Q8" s="440"/>
      <c r="R8" s="440"/>
      <c r="S8" s="442"/>
      <c r="T8" s="442"/>
      <c r="U8" s="440"/>
      <c r="V8" s="440"/>
      <c r="W8" s="440"/>
      <c r="X8" s="440"/>
      <c r="Y8" s="440"/>
      <c r="Z8" s="429"/>
      <c r="AQ8" s="429"/>
      <c r="AR8" s="429"/>
      <c r="AS8" s="429"/>
      <c r="AT8" s="429"/>
      <c r="AU8" s="429"/>
      <c r="AV8" s="429"/>
      <c r="AW8" s="429"/>
      <c r="AX8" s="429"/>
      <c r="AY8" s="441"/>
    </row>
    <row r="9" ht="15.0" customHeight="1">
      <c r="A9" s="441"/>
      <c r="B9" s="441"/>
      <c r="C9" s="441"/>
      <c r="D9" s="441"/>
      <c r="E9" s="441"/>
      <c r="F9" s="441"/>
      <c r="G9" s="441"/>
      <c r="H9" s="441"/>
      <c r="I9" s="441"/>
      <c r="J9" s="441"/>
      <c r="K9" s="441"/>
      <c r="L9" s="441"/>
      <c r="M9" s="441"/>
      <c r="N9" s="441"/>
      <c r="O9" s="441"/>
      <c r="P9" s="441"/>
      <c r="Q9" s="441"/>
      <c r="R9" s="441"/>
      <c r="S9" s="439"/>
      <c r="T9" s="439"/>
      <c r="U9" s="441"/>
      <c r="V9" s="441"/>
      <c r="W9" s="441"/>
      <c r="X9" s="441"/>
      <c r="Y9" s="441"/>
      <c r="Z9" s="429"/>
      <c r="AA9" s="429"/>
      <c r="AB9" s="429"/>
      <c r="AC9" s="429"/>
      <c r="AD9" s="429"/>
      <c r="AE9" s="429"/>
      <c r="AF9" s="429"/>
      <c r="AG9" s="429"/>
      <c r="AH9" s="429"/>
      <c r="AI9" s="429"/>
      <c r="AJ9" s="429"/>
      <c r="AK9" s="429"/>
      <c r="AL9" s="429"/>
      <c r="AM9" s="429"/>
      <c r="AN9" s="429"/>
      <c r="AO9" s="429"/>
      <c r="AP9" s="429"/>
      <c r="AQ9" s="429"/>
      <c r="AR9" s="429"/>
      <c r="AS9" s="429"/>
      <c r="AT9" s="429"/>
      <c r="AU9" s="429"/>
      <c r="AV9" s="429"/>
      <c r="AW9" s="429"/>
      <c r="AX9" s="429"/>
      <c r="AY9" s="441"/>
    </row>
    <row r="10" ht="22.5" customHeight="1">
      <c r="A10" s="232"/>
      <c r="B10" s="252" t="s">
        <v>488</v>
      </c>
      <c r="C10" s="68"/>
      <c r="D10" s="478">
        <f>'Coaching Roadmap'!D22+7</f>
        <v>45723</v>
      </c>
      <c r="E10" s="68"/>
      <c r="F10" s="373"/>
      <c r="G10" s="373"/>
      <c r="H10" s="373"/>
      <c r="I10" s="373"/>
      <c r="J10" s="373"/>
      <c r="K10" s="373"/>
      <c r="L10" s="373"/>
      <c r="M10" s="373"/>
      <c r="N10" s="373"/>
      <c r="O10" s="373"/>
      <c r="P10" s="373"/>
      <c r="Q10" s="373"/>
      <c r="R10" s="68"/>
      <c r="S10" s="68"/>
      <c r="T10" s="68"/>
      <c r="U10" s="68"/>
      <c r="V10" s="373"/>
      <c r="W10" s="68"/>
      <c r="X10" s="68"/>
      <c r="Y10" s="373"/>
      <c r="Z10" s="373"/>
      <c r="AA10" s="373"/>
      <c r="AB10" s="373"/>
      <c r="AC10" s="373"/>
      <c r="AD10" s="373"/>
      <c r="AE10" s="373"/>
      <c r="AF10" s="373"/>
      <c r="AG10" s="373"/>
      <c r="AH10" s="373"/>
      <c r="AI10" s="373"/>
      <c r="AJ10" s="373"/>
      <c r="AK10" s="373"/>
      <c r="AL10" s="373"/>
      <c r="AM10" s="373"/>
      <c r="AN10" s="373"/>
      <c r="AO10" s="373"/>
      <c r="AP10" s="373"/>
      <c r="AQ10" s="373"/>
      <c r="AR10" s="373"/>
      <c r="AS10" s="373"/>
      <c r="AT10" s="373"/>
      <c r="AU10" s="373"/>
      <c r="AV10" s="373"/>
      <c r="AW10" s="373"/>
      <c r="AX10" s="479"/>
      <c r="AY10" s="232"/>
    </row>
    <row r="11" ht="15.0" customHeight="1">
      <c r="A11" s="441"/>
      <c r="B11" s="441"/>
      <c r="C11" s="441"/>
      <c r="D11" s="441"/>
      <c r="E11" s="441"/>
      <c r="F11" s="441"/>
      <c r="G11" s="441"/>
      <c r="H11" s="441"/>
      <c r="I11" s="441"/>
      <c r="J11" s="441"/>
      <c r="K11" s="441"/>
      <c r="L11" s="441"/>
      <c r="M11" s="441"/>
      <c r="N11" s="441"/>
      <c r="O11" s="441"/>
      <c r="P11" s="441"/>
      <c r="Q11" s="441"/>
      <c r="R11" s="441"/>
      <c r="S11" s="439"/>
      <c r="T11" s="439"/>
      <c r="U11" s="441"/>
      <c r="V11" s="441"/>
      <c r="W11" s="441"/>
      <c r="X11" s="441"/>
      <c r="Y11" s="441"/>
      <c r="Z11" s="429"/>
      <c r="AA11" s="429"/>
      <c r="AB11" s="429"/>
      <c r="AC11" s="429"/>
      <c r="AD11" s="429"/>
      <c r="AE11" s="429"/>
      <c r="AF11" s="429"/>
      <c r="AG11" s="429"/>
      <c r="AH11" s="429"/>
      <c r="AI11" s="429"/>
      <c r="AJ11" s="429"/>
      <c r="AK11" s="429"/>
      <c r="AL11" s="429"/>
      <c r="AM11" s="429"/>
      <c r="AN11" s="429"/>
      <c r="AO11" s="429"/>
      <c r="AP11" s="429"/>
      <c r="AQ11" s="429"/>
      <c r="AR11" s="429"/>
      <c r="AS11" s="429"/>
      <c r="AT11" s="429"/>
      <c r="AU11" s="429"/>
      <c r="AV11" s="429"/>
      <c r="AW11" s="429"/>
      <c r="AX11" s="429"/>
      <c r="AY11" s="441"/>
    </row>
    <row r="12" ht="27.0" customHeight="1">
      <c r="A12" s="232"/>
      <c r="B12" s="447" t="s">
        <v>489</v>
      </c>
      <c r="C12" s="252" t="s">
        <v>490</v>
      </c>
      <c r="D12" s="44"/>
      <c r="E12" s="447" t="s">
        <v>491</v>
      </c>
      <c r="F12" s="441"/>
      <c r="G12" s="252" t="s">
        <v>492</v>
      </c>
      <c r="H12" s="44"/>
      <c r="I12" s="441"/>
      <c r="J12" s="252" t="s">
        <v>29</v>
      </c>
      <c r="K12" s="68"/>
      <c r="L12" s="68"/>
      <c r="M12" s="68"/>
      <c r="N12" s="68"/>
      <c r="O12" s="68"/>
      <c r="P12" s="68"/>
      <c r="Q12" s="68"/>
      <c r="R12" s="68"/>
      <c r="S12" s="68"/>
      <c r="T12" s="44"/>
      <c r="U12" s="441"/>
      <c r="V12" s="252" t="s">
        <v>493</v>
      </c>
      <c r="W12" s="68"/>
      <c r="X12" s="68"/>
      <c r="Y12" s="68"/>
      <c r="Z12" s="68"/>
      <c r="AA12" s="68"/>
      <c r="AB12" s="68"/>
      <c r="AC12" s="44"/>
      <c r="AD12" s="441"/>
      <c r="AE12" s="252" t="s">
        <v>494</v>
      </c>
      <c r="AF12" s="68"/>
      <c r="AG12" s="68"/>
      <c r="AH12" s="44"/>
      <c r="AI12" s="441"/>
      <c r="AJ12" s="252" t="s">
        <v>495</v>
      </c>
      <c r="AK12" s="68"/>
      <c r="AL12" s="44"/>
      <c r="AM12" s="441"/>
      <c r="AN12" s="252" t="s">
        <v>496</v>
      </c>
      <c r="AO12" s="68"/>
      <c r="AP12" s="44"/>
      <c r="AQ12" s="441"/>
      <c r="AR12" s="252" t="s">
        <v>497</v>
      </c>
      <c r="AS12" s="68"/>
      <c r="AT12" s="68"/>
      <c r="AU12" s="44"/>
      <c r="AV12" s="441"/>
      <c r="AW12" s="448" t="s">
        <v>498</v>
      </c>
      <c r="AX12" s="3"/>
      <c r="AY12" s="232"/>
    </row>
    <row r="13" ht="30.0" customHeight="1">
      <c r="A13" s="190"/>
      <c r="B13" s="480">
        <v>1.0</v>
      </c>
      <c r="C13" s="66" t="s">
        <v>48</v>
      </c>
      <c r="D13" s="254" t="s">
        <v>27</v>
      </c>
      <c r="E13" s="450" t="s">
        <v>499</v>
      </c>
      <c r="F13" s="441"/>
      <c r="G13" s="451" t="s">
        <v>500</v>
      </c>
      <c r="H13" s="451" t="s">
        <v>501</v>
      </c>
      <c r="I13" s="441"/>
      <c r="J13" s="452" t="s">
        <v>502</v>
      </c>
      <c r="K13" s="453" t="s">
        <v>503</v>
      </c>
      <c r="L13" s="452" t="s">
        <v>17</v>
      </c>
      <c r="M13" s="453" t="s">
        <v>18</v>
      </c>
      <c r="N13" s="453" t="s">
        <v>19</v>
      </c>
      <c r="O13" s="453" t="s">
        <v>20</v>
      </c>
      <c r="P13" s="453" t="s">
        <v>504</v>
      </c>
      <c r="Q13" s="453" t="s">
        <v>505</v>
      </c>
      <c r="R13" s="453" t="s">
        <v>506</v>
      </c>
      <c r="S13" s="454" t="s">
        <v>507</v>
      </c>
      <c r="T13" s="454" t="s">
        <v>508</v>
      </c>
      <c r="U13" s="441"/>
      <c r="V13" s="453" t="s">
        <v>485</v>
      </c>
      <c r="W13" s="452" t="s">
        <v>30</v>
      </c>
      <c r="X13" s="2"/>
      <c r="Y13" s="3"/>
      <c r="Z13" s="453" t="s">
        <v>28</v>
      </c>
      <c r="AA13" s="453" t="s">
        <v>509</v>
      </c>
      <c r="AB13" s="453" t="s">
        <v>510</v>
      </c>
      <c r="AC13" s="453" t="s">
        <v>511</v>
      </c>
      <c r="AD13" s="441"/>
      <c r="AE13" s="453" t="s">
        <v>512</v>
      </c>
      <c r="AF13" s="453" t="s">
        <v>513</v>
      </c>
      <c r="AG13" s="453" t="s">
        <v>514</v>
      </c>
      <c r="AH13" s="453" t="s">
        <v>515</v>
      </c>
      <c r="AI13" s="441"/>
      <c r="AJ13" s="453" t="s">
        <v>516</v>
      </c>
      <c r="AK13" s="453" t="s">
        <v>517</v>
      </c>
      <c r="AL13" s="453" t="s">
        <v>518</v>
      </c>
      <c r="AM13" s="441"/>
      <c r="AN13" s="453" t="s">
        <v>519</v>
      </c>
      <c r="AO13" s="452" t="s">
        <v>520</v>
      </c>
      <c r="AP13" s="453" t="s">
        <v>521</v>
      </c>
      <c r="AQ13" s="441"/>
      <c r="AR13" s="451" t="s">
        <v>522</v>
      </c>
      <c r="AS13" s="451" t="s">
        <v>522</v>
      </c>
      <c r="AT13" s="451" t="s">
        <v>523</v>
      </c>
      <c r="AU13" s="451" t="s">
        <v>524</v>
      </c>
      <c r="AV13" s="441"/>
      <c r="AW13" s="453" t="s">
        <v>525</v>
      </c>
      <c r="AX13" s="453" t="s">
        <v>526</v>
      </c>
      <c r="AY13" s="190"/>
    </row>
    <row r="14" ht="30.0" customHeight="1">
      <c r="A14" s="190"/>
      <c r="B14" s="89"/>
      <c r="C14" s="34"/>
      <c r="D14" s="6"/>
      <c r="E14" s="455" t="s">
        <v>527</v>
      </c>
      <c r="F14" s="441"/>
      <c r="G14" s="34"/>
      <c r="H14" s="34"/>
      <c r="I14" s="441"/>
      <c r="J14" s="456" t="s">
        <v>528</v>
      </c>
      <c r="K14" s="34"/>
      <c r="L14" s="456" t="s">
        <v>529</v>
      </c>
      <c r="M14" s="457" t="s">
        <v>529</v>
      </c>
      <c r="N14" s="457" t="s">
        <v>529</v>
      </c>
      <c r="O14" s="34"/>
      <c r="P14" s="457" t="s">
        <v>530</v>
      </c>
      <c r="Q14" s="458" t="s">
        <v>531</v>
      </c>
      <c r="R14" s="458" t="s">
        <v>531</v>
      </c>
      <c r="S14" s="458" t="s">
        <v>531</v>
      </c>
      <c r="T14" s="458" t="s">
        <v>532</v>
      </c>
      <c r="U14" s="441"/>
      <c r="V14" s="34"/>
      <c r="W14" s="459" t="s">
        <v>533</v>
      </c>
      <c r="X14" s="459" t="s">
        <v>599</v>
      </c>
      <c r="Y14" s="459" t="s">
        <v>535</v>
      </c>
      <c r="Z14" s="457" t="s">
        <v>536</v>
      </c>
      <c r="AA14" s="458" t="s">
        <v>531</v>
      </c>
      <c r="AB14" s="458" t="s">
        <v>531</v>
      </c>
      <c r="AC14" s="458" t="s">
        <v>531</v>
      </c>
      <c r="AD14" s="441"/>
      <c r="AE14" s="458" t="s">
        <v>531</v>
      </c>
      <c r="AF14" s="458" t="s">
        <v>531</v>
      </c>
      <c r="AG14" s="458" t="s">
        <v>531</v>
      </c>
      <c r="AH14" s="458" t="s">
        <v>531</v>
      </c>
      <c r="AI14" s="441"/>
      <c r="AJ14" s="34"/>
      <c r="AK14" s="34"/>
      <c r="AL14" s="457" t="s">
        <v>537</v>
      </c>
      <c r="AM14" s="441"/>
      <c r="AN14" s="457" t="s">
        <v>538</v>
      </c>
      <c r="AO14" s="456" t="s">
        <v>539</v>
      </c>
      <c r="AP14" s="457" t="s">
        <v>531</v>
      </c>
      <c r="AQ14" s="441"/>
      <c r="AR14" s="460" t="s">
        <v>540</v>
      </c>
      <c r="AS14" s="460" t="s">
        <v>541</v>
      </c>
      <c r="AT14" s="34"/>
      <c r="AU14" s="34"/>
      <c r="AV14" s="441"/>
      <c r="AW14" s="457" t="s">
        <v>531</v>
      </c>
      <c r="AX14" s="34"/>
      <c r="AY14" s="190"/>
    </row>
    <row r="15" ht="45.0" customHeight="1">
      <c r="A15" s="190"/>
      <c r="B15" s="89"/>
      <c r="C15" s="481">
        <f>'Coaching Roadmap'!C9</f>
        <v>45716</v>
      </c>
      <c r="D15" s="464" t="s">
        <v>252</v>
      </c>
      <c r="E15" s="463">
        <v>89.629852</v>
      </c>
      <c r="F15" s="441"/>
      <c r="G15" s="464" t="s">
        <v>600</v>
      </c>
      <c r="H15" s="464" t="s">
        <v>600</v>
      </c>
      <c r="I15" s="441"/>
      <c r="J15" s="465"/>
      <c r="K15" s="466" t="s">
        <v>28</v>
      </c>
      <c r="L15" s="466">
        <v>236.5</v>
      </c>
      <c r="M15" s="466">
        <v>55.8</v>
      </c>
      <c r="N15" s="466">
        <v>128.1</v>
      </c>
      <c r="O15" s="466">
        <v>2052.0</v>
      </c>
      <c r="P15" s="466">
        <v>4.0</v>
      </c>
      <c r="Q15" s="466">
        <v>9.0</v>
      </c>
      <c r="R15" s="466">
        <v>6.0</v>
      </c>
      <c r="S15" s="466">
        <v>7.0</v>
      </c>
      <c r="T15" s="467" t="s">
        <v>601</v>
      </c>
      <c r="U15" s="441"/>
      <c r="V15" s="466">
        <v>10861.0</v>
      </c>
      <c r="W15" s="464"/>
      <c r="X15" s="464">
        <v>30.0</v>
      </c>
      <c r="Y15" s="464">
        <v>125.0</v>
      </c>
      <c r="Z15" s="466" t="s">
        <v>33</v>
      </c>
      <c r="AA15" s="466">
        <v>9.0</v>
      </c>
      <c r="AB15" s="466">
        <v>9.0</v>
      </c>
      <c r="AC15" s="466">
        <v>9.0</v>
      </c>
      <c r="AD15" s="441"/>
      <c r="AE15" s="466">
        <v>8.0</v>
      </c>
      <c r="AF15" s="466">
        <v>7.0</v>
      </c>
      <c r="AG15" s="466"/>
      <c r="AH15" s="466">
        <v>5.0</v>
      </c>
      <c r="AI15" s="441"/>
      <c r="AJ15" s="466">
        <v>2.0</v>
      </c>
      <c r="AK15" s="466" t="s">
        <v>602</v>
      </c>
      <c r="AL15" s="468" t="s">
        <v>603</v>
      </c>
      <c r="AM15" s="441"/>
      <c r="AN15" s="469">
        <v>0.2638888888888889</v>
      </c>
      <c r="AO15" s="464">
        <v>80.0</v>
      </c>
      <c r="AP15" s="466">
        <v>7.0</v>
      </c>
      <c r="AQ15" s="441"/>
      <c r="AR15" s="464">
        <v>123.0</v>
      </c>
      <c r="AS15" s="464">
        <v>81.0</v>
      </c>
      <c r="AT15" s="464">
        <v>68.0</v>
      </c>
      <c r="AU15" s="464">
        <v>79.0</v>
      </c>
      <c r="AV15" s="441"/>
      <c r="AW15" s="466">
        <v>9.0</v>
      </c>
      <c r="AX15" s="470"/>
      <c r="AY15" s="190"/>
    </row>
    <row r="16" ht="45.0" customHeight="1">
      <c r="A16" s="190"/>
      <c r="B16" s="89"/>
      <c r="C16" s="482">
        <f t="shared" ref="C16:C21" si="1">C15+1</f>
        <v>45717</v>
      </c>
      <c r="D16" s="464" t="s">
        <v>253</v>
      </c>
      <c r="E16" s="463">
        <v>88.723</v>
      </c>
      <c r="F16" s="441"/>
      <c r="G16" s="464" t="s">
        <v>600</v>
      </c>
      <c r="H16" s="464" t="s">
        <v>600</v>
      </c>
      <c r="I16" s="441"/>
      <c r="J16" s="465"/>
      <c r="K16" s="466" t="s">
        <v>28</v>
      </c>
      <c r="L16" s="466">
        <v>251.0</v>
      </c>
      <c r="M16" s="466">
        <v>64.0</v>
      </c>
      <c r="N16" s="466">
        <v>153.0</v>
      </c>
      <c r="O16" s="466">
        <v>2192.0</v>
      </c>
      <c r="P16" s="466">
        <v>5.0</v>
      </c>
      <c r="Q16" s="466">
        <v>8.0</v>
      </c>
      <c r="R16" s="466">
        <v>5.0</v>
      </c>
      <c r="S16" s="466">
        <v>7.0</v>
      </c>
      <c r="T16" s="467" t="s">
        <v>604</v>
      </c>
      <c r="U16" s="441"/>
      <c r="V16" s="466">
        <v>10124.0</v>
      </c>
      <c r="W16" s="464"/>
      <c r="X16" s="464">
        <v>36.0</v>
      </c>
      <c r="Y16" s="464">
        <v>119.0</v>
      </c>
      <c r="Z16" s="466" t="s">
        <v>35</v>
      </c>
      <c r="AA16" s="466">
        <v>9.0</v>
      </c>
      <c r="AB16" s="466">
        <v>9.0</v>
      </c>
      <c r="AC16" s="466">
        <v>9.0</v>
      </c>
      <c r="AD16" s="441"/>
      <c r="AE16" s="466">
        <v>9.0</v>
      </c>
      <c r="AF16" s="466">
        <v>5.0</v>
      </c>
      <c r="AG16" s="466"/>
      <c r="AH16" s="466">
        <v>6.0</v>
      </c>
      <c r="AI16" s="441"/>
      <c r="AJ16" s="466">
        <v>1.0</v>
      </c>
      <c r="AK16" s="466" t="s">
        <v>602</v>
      </c>
      <c r="AL16" s="468" t="s">
        <v>603</v>
      </c>
      <c r="AM16" s="441"/>
      <c r="AN16" s="469">
        <v>0.2708333333333333</v>
      </c>
      <c r="AO16" s="464">
        <v>80.0</v>
      </c>
      <c r="AP16" s="466">
        <v>6.0</v>
      </c>
      <c r="AQ16" s="441"/>
      <c r="AR16" s="464">
        <v>126.0</v>
      </c>
      <c r="AS16" s="464">
        <v>80.0</v>
      </c>
      <c r="AT16" s="464">
        <v>64.0</v>
      </c>
      <c r="AU16" s="464">
        <v>82.0</v>
      </c>
      <c r="AV16" s="441"/>
      <c r="AW16" s="466">
        <v>6.0</v>
      </c>
      <c r="AX16" s="470" t="s">
        <v>605</v>
      </c>
      <c r="AY16" s="190"/>
    </row>
    <row r="17" ht="45.0" customHeight="1">
      <c r="A17" s="190"/>
      <c r="B17" s="89"/>
      <c r="C17" s="482">
        <f t="shared" si="1"/>
        <v>45718</v>
      </c>
      <c r="D17" s="464" t="s">
        <v>254</v>
      </c>
      <c r="E17" s="463">
        <v>88.949464</v>
      </c>
      <c r="F17" s="441"/>
      <c r="G17" s="464" t="s">
        <v>600</v>
      </c>
      <c r="H17" s="464" t="s">
        <v>600</v>
      </c>
      <c r="I17" s="441"/>
      <c r="J17" s="465"/>
      <c r="K17" s="466" t="s">
        <v>38</v>
      </c>
      <c r="L17" s="466">
        <v>255.0</v>
      </c>
      <c r="M17" s="466">
        <v>47.0</v>
      </c>
      <c r="N17" s="466">
        <v>154.0</v>
      </c>
      <c r="O17" s="466">
        <v>2059.0</v>
      </c>
      <c r="P17" s="466">
        <v>4.0</v>
      </c>
      <c r="Q17" s="466">
        <v>7.0</v>
      </c>
      <c r="R17" s="466">
        <v>5.0</v>
      </c>
      <c r="S17" s="466">
        <v>7.0</v>
      </c>
      <c r="T17" s="467" t="s">
        <v>606</v>
      </c>
      <c r="U17" s="441"/>
      <c r="V17" s="466">
        <v>11812.0</v>
      </c>
      <c r="W17" s="464"/>
      <c r="X17" s="464">
        <v>62.0</v>
      </c>
      <c r="Y17" s="464">
        <v>115.0</v>
      </c>
      <c r="Z17" s="466" t="s">
        <v>38</v>
      </c>
      <c r="AA17" s="466"/>
      <c r="AB17" s="466"/>
      <c r="AC17" s="466"/>
      <c r="AD17" s="441"/>
      <c r="AE17" s="466">
        <v>9.0</v>
      </c>
      <c r="AF17" s="466">
        <v>6.0</v>
      </c>
      <c r="AG17" s="466"/>
      <c r="AH17" s="466">
        <v>4.0</v>
      </c>
      <c r="AI17" s="441"/>
      <c r="AJ17" s="466">
        <v>1.0</v>
      </c>
      <c r="AK17" s="466" t="s">
        <v>602</v>
      </c>
      <c r="AL17" s="468" t="s">
        <v>607</v>
      </c>
      <c r="AM17" s="441"/>
      <c r="AN17" s="469">
        <v>0.3402777777777778</v>
      </c>
      <c r="AO17" s="464">
        <v>85.0</v>
      </c>
      <c r="AP17" s="466">
        <v>8.0</v>
      </c>
      <c r="AQ17" s="441"/>
      <c r="AR17" s="464">
        <v>123.0</v>
      </c>
      <c r="AS17" s="464">
        <v>83.0</v>
      </c>
      <c r="AT17" s="464">
        <v>69.0</v>
      </c>
      <c r="AU17" s="464">
        <v>84.0</v>
      </c>
      <c r="AV17" s="441"/>
      <c r="AW17" s="466">
        <v>9.0</v>
      </c>
      <c r="AX17" s="470"/>
      <c r="AY17" s="190"/>
    </row>
    <row r="18" ht="45.0" customHeight="1">
      <c r="A18" s="190"/>
      <c r="B18" s="89"/>
      <c r="C18" s="482">
        <f t="shared" si="1"/>
        <v>45719</v>
      </c>
      <c r="D18" s="464" t="s">
        <v>244</v>
      </c>
      <c r="E18" s="463">
        <v>88.269075</v>
      </c>
      <c r="F18" s="441"/>
      <c r="G18" s="464" t="s">
        <v>608</v>
      </c>
      <c r="H18" s="464" t="s">
        <v>600</v>
      </c>
      <c r="I18" s="441"/>
      <c r="J18" s="465"/>
      <c r="K18" s="466" t="s">
        <v>28</v>
      </c>
      <c r="L18" s="466">
        <v>184.0</v>
      </c>
      <c r="M18" s="466">
        <v>78.0</v>
      </c>
      <c r="N18" s="466">
        <v>180.0</v>
      </c>
      <c r="O18" s="466">
        <v>2158.0</v>
      </c>
      <c r="P18" s="466">
        <v>6.0</v>
      </c>
      <c r="Q18" s="466">
        <v>10.0</v>
      </c>
      <c r="R18" s="466">
        <v>9.0</v>
      </c>
      <c r="S18" s="466">
        <v>8.0</v>
      </c>
      <c r="T18" s="467" t="s">
        <v>609</v>
      </c>
      <c r="U18" s="441"/>
      <c r="V18" s="466">
        <v>10633.0</v>
      </c>
      <c r="W18" s="464"/>
      <c r="X18" s="464">
        <v>45.0</v>
      </c>
      <c r="Y18" s="464">
        <v>125.0</v>
      </c>
      <c r="Z18" s="466" t="s">
        <v>40</v>
      </c>
      <c r="AA18" s="466">
        <v>9.0</v>
      </c>
      <c r="AB18" s="466">
        <v>9.0</v>
      </c>
      <c r="AC18" s="466">
        <v>9.0</v>
      </c>
      <c r="AD18" s="441"/>
      <c r="AE18" s="466">
        <v>9.0</v>
      </c>
      <c r="AF18" s="466">
        <v>7.0</v>
      </c>
      <c r="AG18" s="466"/>
      <c r="AH18" s="466">
        <v>7.0</v>
      </c>
      <c r="AI18" s="441"/>
      <c r="AJ18" s="466">
        <v>2.0</v>
      </c>
      <c r="AK18" s="466" t="s">
        <v>602</v>
      </c>
      <c r="AL18" s="468" t="s">
        <v>607</v>
      </c>
      <c r="AM18" s="441"/>
      <c r="AN18" s="469">
        <v>0.25</v>
      </c>
      <c r="AO18" s="464">
        <v>70.0</v>
      </c>
      <c r="AP18" s="466">
        <v>7.0</v>
      </c>
      <c r="AQ18" s="441"/>
      <c r="AR18" s="464">
        <v>125.0</v>
      </c>
      <c r="AS18" s="464">
        <v>75.0</v>
      </c>
      <c r="AT18" s="464">
        <v>71.0</v>
      </c>
      <c r="AU18" s="464">
        <v>80.0</v>
      </c>
      <c r="AV18" s="441"/>
      <c r="AW18" s="466">
        <v>6.0</v>
      </c>
      <c r="AX18" s="472"/>
      <c r="AY18" s="190"/>
    </row>
    <row r="19" ht="45.0" customHeight="1">
      <c r="A19" s="190"/>
      <c r="B19" s="89"/>
      <c r="C19" s="482">
        <f t="shared" si="1"/>
        <v>45720</v>
      </c>
      <c r="D19" s="464" t="s">
        <v>245</v>
      </c>
      <c r="E19" s="463">
        <v>87.5433</v>
      </c>
      <c r="F19" s="441"/>
      <c r="G19" s="464" t="s">
        <v>608</v>
      </c>
      <c r="H19" s="464" t="s">
        <v>600</v>
      </c>
      <c r="I19" s="441"/>
      <c r="J19" s="465"/>
      <c r="K19" s="466" t="s">
        <v>28</v>
      </c>
      <c r="L19" s="466">
        <v>179.0</v>
      </c>
      <c r="M19" s="466">
        <v>88.0</v>
      </c>
      <c r="N19" s="466">
        <v>210.0</v>
      </c>
      <c r="O19" s="466">
        <v>2348.0</v>
      </c>
      <c r="P19" s="466">
        <v>6.0</v>
      </c>
      <c r="Q19" s="466">
        <v>9.0</v>
      </c>
      <c r="R19" s="466">
        <v>10.0</v>
      </c>
      <c r="S19" s="466">
        <v>8.0</v>
      </c>
      <c r="T19" s="467" t="s">
        <v>610</v>
      </c>
      <c r="U19" s="441"/>
      <c r="V19" s="466">
        <v>10243.0</v>
      </c>
      <c r="W19" s="464"/>
      <c r="X19" s="464">
        <v>60.0</v>
      </c>
      <c r="Y19" s="464">
        <v>120.0</v>
      </c>
      <c r="Z19" s="466" t="s">
        <v>42</v>
      </c>
      <c r="AA19" s="466">
        <v>8.0</v>
      </c>
      <c r="AB19" s="466">
        <v>8.0</v>
      </c>
      <c r="AC19" s="466">
        <v>9.0</v>
      </c>
      <c r="AD19" s="441"/>
      <c r="AE19" s="466">
        <v>10.0</v>
      </c>
      <c r="AF19" s="466">
        <v>8.0</v>
      </c>
      <c r="AG19" s="466"/>
      <c r="AH19" s="466">
        <v>9.0</v>
      </c>
      <c r="AI19" s="441"/>
      <c r="AJ19" s="466">
        <v>3.0</v>
      </c>
      <c r="AK19" s="466" t="s">
        <v>602</v>
      </c>
      <c r="AL19" s="468" t="s">
        <v>607</v>
      </c>
      <c r="AM19" s="441"/>
      <c r="AN19" s="469">
        <v>0.3888888888888889</v>
      </c>
      <c r="AO19" s="464">
        <v>90.0</v>
      </c>
      <c r="AP19" s="466">
        <v>9.0</v>
      </c>
      <c r="AQ19" s="441"/>
      <c r="AR19" s="464">
        <v>132.0</v>
      </c>
      <c r="AS19" s="464">
        <v>81.0</v>
      </c>
      <c r="AT19" s="464">
        <v>68.0</v>
      </c>
      <c r="AU19" s="464">
        <v>86.0</v>
      </c>
      <c r="AV19" s="441"/>
      <c r="AW19" s="466">
        <v>7.0</v>
      </c>
      <c r="AX19" s="472"/>
      <c r="AY19" s="190"/>
    </row>
    <row r="20" ht="45.0" customHeight="1">
      <c r="A20" s="190"/>
      <c r="B20" s="89"/>
      <c r="C20" s="482">
        <f t="shared" si="1"/>
        <v>45721</v>
      </c>
      <c r="D20" s="464" t="s">
        <v>246</v>
      </c>
      <c r="E20" s="463">
        <v>86.98</v>
      </c>
      <c r="F20" s="441"/>
      <c r="G20" s="464" t="s">
        <v>608</v>
      </c>
      <c r="H20" s="464" t="s">
        <v>600</v>
      </c>
      <c r="I20" s="441"/>
      <c r="J20" s="465"/>
      <c r="K20" s="466" t="s">
        <v>28</v>
      </c>
      <c r="L20" s="466">
        <v>189.0</v>
      </c>
      <c r="M20" s="466">
        <v>90.0</v>
      </c>
      <c r="N20" s="466">
        <v>198.0</v>
      </c>
      <c r="O20" s="466">
        <v>2358.0</v>
      </c>
      <c r="P20" s="466">
        <v>5.0</v>
      </c>
      <c r="Q20" s="466">
        <v>7.0</v>
      </c>
      <c r="R20" s="466">
        <v>8.0</v>
      </c>
      <c r="S20" s="466">
        <v>9.0</v>
      </c>
      <c r="T20" s="467" t="s">
        <v>611</v>
      </c>
      <c r="U20" s="441"/>
      <c r="V20" s="466">
        <v>8124.0</v>
      </c>
      <c r="W20" s="464"/>
      <c r="X20" s="464">
        <v>45.0</v>
      </c>
      <c r="Y20" s="464">
        <v>120.0</v>
      </c>
      <c r="Z20" s="466" t="s">
        <v>44</v>
      </c>
      <c r="AA20" s="466">
        <v>10.0</v>
      </c>
      <c r="AB20" s="466">
        <v>10.0</v>
      </c>
      <c r="AC20" s="466">
        <v>10.0</v>
      </c>
      <c r="AD20" s="441"/>
      <c r="AE20" s="466">
        <v>10.0</v>
      </c>
      <c r="AF20" s="466">
        <v>9.0</v>
      </c>
      <c r="AG20" s="466"/>
      <c r="AH20" s="466">
        <v>7.0</v>
      </c>
      <c r="AI20" s="441"/>
      <c r="AJ20" s="466">
        <v>4.0</v>
      </c>
      <c r="AK20" s="466" t="s">
        <v>602</v>
      </c>
      <c r="AL20" s="468" t="s">
        <v>607</v>
      </c>
      <c r="AM20" s="441"/>
      <c r="AN20" s="469">
        <v>0.3680555555555556</v>
      </c>
      <c r="AO20" s="464">
        <v>90.0</v>
      </c>
      <c r="AP20" s="466">
        <v>9.0</v>
      </c>
      <c r="AQ20" s="441"/>
      <c r="AR20" s="464">
        <v>123.0</v>
      </c>
      <c r="AS20" s="464">
        <v>80.0</v>
      </c>
      <c r="AT20" s="464">
        <v>67.0</v>
      </c>
      <c r="AU20" s="464">
        <v>84.0</v>
      </c>
      <c r="AV20" s="441"/>
      <c r="AW20" s="466">
        <v>7.0</v>
      </c>
      <c r="AX20" s="472"/>
      <c r="AY20" s="190"/>
    </row>
    <row r="21" ht="45.0" customHeight="1">
      <c r="A21" s="190"/>
      <c r="B21" s="89"/>
      <c r="C21" s="482">
        <f t="shared" si="1"/>
        <v>45722</v>
      </c>
      <c r="D21" s="464" t="s">
        <v>251</v>
      </c>
      <c r="E21" s="463">
        <v>87.2</v>
      </c>
      <c r="F21" s="441"/>
      <c r="G21" s="464" t="s">
        <v>608</v>
      </c>
      <c r="H21" s="464" t="s">
        <v>600</v>
      </c>
      <c r="I21" s="441"/>
      <c r="J21" s="465"/>
      <c r="K21" s="466" t="s">
        <v>38</v>
      </c>
      <c r="L21" s="466">
        <v>224.0</v>
      </c>
      <c r="M21" s="466">
        <v>84.0</v>
      </c>
      <c r="N21" s="466">
        <v>210.0</v>
      </c>
      <c r="O21" s="466">
        <v>2492.0</v>
      </c>
      <c r="P21" s="466">
        <v>4.0</v>
      </c>
      <c r="Q21" s="466">
        <v>10.0</v>
      </c>
      <c r="R21" s="466">
        <v>10.0</v>
      </c>
      <c r="S21" s="466">
        <v>9.0</v>
      </c>
      <c r="T21" s="467" t="s">
        <v>612</v>
      </c>
      <c r="U21" s="441"/>
      <c r="V21" s="466">
        <v>18636.0</v>
      </c>
      <c r="W21" s="464"/>
      <c r="X21" s="464">
        <v>60.0</v>
      </c>
      <c r="Y21" s="464">
        <v>117.0</v>
      </c>
      <c r="Z21" s="466" t="s">
        <v>38</v>
      </c>
      <c r="AA21" s="466"/>
      <c r="AB21" s="466"/>
      <c r="AC21" s="466"/>
      <c r="AD21" s="441"/>
      <c r="AE21" s="466">
        <v>10.0</v>
      </c>
      <c r="AF21" s="466">
        <v>9.0</v>
      </c>
      <c r="AG21" s="466"/>
      <c r="AH21" s="466">
        <v>5.0</v>
      </c>
      <c r="AI21" s="441"/>
      <c r="AJ21" s="466">
        <v>2.0</v>
      </c>
      <c r="AK21" s="466" t="s">
        <v>602</v>
      </c>
      <c r="AL21" s="468" t="s">
        <v>607</v>
      </c>
      <c r="AM21" s="441"/>
      <c r="AN21" s="469">
        <v>0.25</v>
      </c>
      <c r="AO21" s="464">
        <v>80.0</v>
      </c>
      <c r="AP21" s="466">
        <v>6.0</v>
      </c>
      <c r="AQ21" s="441"/>
      <c r="AR21" s="464">
        <v>117.0</v>
      </c>
      <c r="AS21" s="464">
        <v>81.0</v>
      </c>
      <c r="AT21" s="464">
        <v>64.0</v>
      </c>
      <c r="AU21" s="464">
        <v>78.0</v>
      </c>
      <c r="AV21" s="441"/>
      <c r="AW21" s="466">
        <v>6.0</v>
      </c>
      <c r="AX21" s="470" t="s">
        <v>613</v>
      </c>
      <c r="AY21" s="190"/>
    </row>
    <row r="22" ht="45.0" customHeight="1">
      <c r="A22" s="190"/>
      <c r="B22" s="34"/>
      <c r="C22" s="473" t="s">
        <v>542</v>
      </c>
      <c r="D22" s="44"/>
      <c r="E22" s="474">
        <f>iferror(AVERAGE(E15:E21))</f>
        <v>88.18495586</v>
      </c>
      <c r="F22" s="441"/>
      <c r="G22" s="475"/>
      <c r="H22" s="475"/>
      <c r="I22" s="441"/>
      <c r="J22" s="475"/>
      <c r="K22" s="476"/>
      <c r="L22" s="476">
        <f t="shared" ref="L22:N22" si="2">iferror(AVERAGE(L15:L21))</f>
        <v>216.9285714</v>
      </c>
      <c r="M22" s="476">
        <f t="shared" si="2"/>
        <v>72.4</v>
      </c>
      <c r="N22" s="476">
        <f t="shared" si="2"/>
        <v>176.1571429</v>
      </c>
      <c r="O22" s="476">
        <f>iferror(SUM(O15:O21))</f>
        <v>15659</v>
      </c>
      <c r="P22" s="476">
        <f t="shared" ref="P22:S22" si="3">iferror(AVERAGE(P15:P21))</f>
        <v>4.857142857</v>
      </c>
      <c r="Q22" s="476">
        <f t="shared" si="3"/>
        <v>8.571428571</v>
      </c>
      <c r="R22" s="476">
        <f t="shared" si="3"/>
        <v>7.571428571</v>
      </c>
      <c r="S22" s="476">
        <f t="shared" si="3"/>
        <v>7.857142857</v>
      </c>
      <c r="T22" s="477"/>
      <c r="U22" s="441"/>
      <c r="V22" s="476">
        <f>iferror(AVERAGE(V15:V21))</f>
        <v>11490.42857</v>
      </c>
      <c r="W22" s="476"/>
      <c r="X22" s="476">
        <f>SUM(X15:X21)</f>
        <v>338</v>
      </c>
      <c r="Y22" s="476">
        <f>IFERROR(AVERAGE(Y15:Y21))</f>
        <v>120.1428571</v>
      </c>
      <c r="Z22" s="476"/>
      <c r="AA22" s="476">
        <f t="shared" ref="AA22:AC22" si="4">iferror(AVERAGE(AA15:AA21))</f>
        <v>9</v>
      </c>
      <c r="AB22" s="476">
        <f t="shared" si="4"/>
        <v>9</v>
      </c>
      <c r="AC22" s="476">
        <f t="shared" si="4"/>
        <v>9.2</v>
      </c>
      <c r="AD22" s="441"/>
      <c r="AE22" s="476">
        <f t="shared" ref="AE22:AF22" si="5">iferror(AVERAGE(AE15:AE21))</f>
        <v>9.285714286</v>
      </c>
      <c r="AF22" s="476">
        <f t="shared" si="5"/>
        <v>7.285714286</v>
      </c>
      <c r="AG22" s="476"/>
      <c r="AH22" s="476">
        <f>iferror(AVERAGE(AH15:AH21))</f>
        <v>6.142857143</v>
      </c>
      <c r="AI22" s="441"/>
      <c r="AJ22" s="476">
        <f>iferror(average(AJ15:AJ21))</f>
        <v>2.142857143</v>
      </c>
      <c r="AK22" s="476"/>
      <c r="AL22" s="476"/>
      <c r="AM22" s="441"/>
      <c r="AN22" s="464"/>
      <c r="AO22" s="464">
        <f>iferror(average(AO15:AO21))</f>
        <v>82.14285714</v>
      </c>
      <c r="AP22" s="476">
        <f>iferror(AVERAGE(AP15:AP21))</f>
        <v>7.428571429</v>
      </c>
      <c r="AQ22" s="441"/>
      <c r="AR22" s="464">
        <f t="shared" ref="AR22:AU22" si="6">iferror(average(AR15:AR21))</f>
        <v>124.1428571</v>
      </c>
      <c r="AS22" s="464">
        <f t="shared" si="6"/>
        <v>80.14285714</v>
      </c>
      <c r="AT22" s="464">
        <f t="shared" si="6"/>
        <v>67.28571429</v>
      </c>
      <c r="AU22" s="464">
        <f t="shared" si="6"/>
        <v>81.85714286</v>
      </c>
      <c r="AV22" s="441"/>
      <c r="AW22" s="476">
        <f>iferror(AVERAGE(AW15:AW21))</f>
        <v>7.142857143</v>
      </c>
      <c r="AX22" s="472"/>
      <c r="AY22" s="190"/>
    </row>
    <row r="23" ht="15.0" customHeight="1">
      <c r="A23" s="441"/>
      <c r="B23" s="441"/>
      <c r="C23" s="441"/>
      <c r="D23" s="441"/>
      <c r="E23" s="441"/>
      <c r="F23" s="441"/>
      <c r="G23" s="441"/>
      <c r="H23" s="441"/>
      <c r="I23" s="441"/>
      <c r="J23" s="441"/>
      <c r="K23" s="441"/>
      <c r="L23" s="441"/>
      <c r="M23" s="441"/>
      <c r="N23" s="441"/>
      <c r="O23" s="441"/>
      <c r="P23" s="441"/>
      <c r="Q23" s="441"/>
      <c r="R23" s="441"/>
      <c r="S23" s="439"/>
      <c r="T23" s="439"/>
      <c r="U23" s="441"/>
      <c r="V23" s="441"/>
      <c r="W23" s="441"/>
      <c r="X23" s="441"/>
      <c r="Y23" s="441"/>
      <c r="Z23" s="429"/>
      <c r="AA23" s="429"/>
      <c r="AB23" s="429"/>
      <c r="AC23" s="429"/>
      <c r="AD23" s="429"/>
      <c r="AE23" s="429"/>
      <c r="AF23" s="429"/>
      <c r="AG23" s="429"/>
      <c r="AH23" s="429"/>
      <c r="AI23" s="429"/>
      <c r="AJ23" s="429"/>
      <c r="AK23" s="429"/>
      <c r="AL23" s="429"/>
      <c r="AM23" s="429"/>
      <c r="AN23" s="429"/>
      <c r="AO23" s="429"/>
      <c r="AP23" s="429"/>
      <c r="AQ23" s="429"/>
      <c r="AR23" s="429"/>
      <c r="AS23" s="429"/>
      <c r="AT23" s="429"/>
      <c r="AU23" s="429"/>
      <c r="AV23" s="429"/>
      <c r="AW23" s="429"/>
      <c r="AX23" s="429"/>
      <c r="AY23" s="441"/>
    </row>
    <row r="24" ht="22.5" customHeight="1">
      <c r="A24" s="232"/>
      <c r="B24" s="252" t="s">
        <v>488</v>
      </c>
      <c r="C24" s="68"/>
      <c r="D24" s="478">
        <f>D10+7</f>
        <v>45730</v>
      </c>
      <c r="E24" s="68"/>
      <c r="F24" s="373"/>
      <c r="G24" s="373"/>
      <c r="H24" s="373"/>
      <c r="I24" s="373"/>
      <c r="J24" s="373"/>
      <c r="K24" s="373"/>
      <c r="L24" s="373"/>
      <c r="M24" s="373"/>
      <c r="N24" s="373"/>
      <c r="O24" s="373"/>
      <c r="P24" s="373"/>
      <c r="Q24" s="373"/>
      <c r="R24" s="68"/>
      <c r="S24" s="68"/>
      <c r="T24" s="68"/>
      <c r="U24" s="68"/>
      <c r="V24" s="373"/>
      <c r="W24" s="68"/>
      <c r="X24" s="68"/>
      <c r="Y24" s="373"/>
      <c r="Z24" s="373"/>
      <c r="AA24" s="373"/>
      <c r="AB24" s="373"/>
      <c r="AC24" s="373"/>
      <c r="AD24" s="373"/>
      <c r="AE24" s="373"/>
      <c r="AF24" s="373"/>
      <c r="AG24" s="373"/>
      <c r="AH24" s="373"/>
      <c r="AI24" s="373"/>
      <c r="AJ24" s="373"/>
      <c r="AK24" s="373"/>
      <c r="AL24" s="373"/>
      <c r="AM24" s="373"/>
      <c r="AN24" s="373"/>
      <c r="AO24" s="373"/>
      <c r="AP24" s="373"/>
      <c r="AQ24" s="373"/>
      <c r="AR24" s="373"/>
      <c r="AS24" s="373"/>
      <c r="AT24" s="373"/>
      <c r="AU24" s="373"/>
      <c r="AV24" s="373"/>
      <c r="AW24" s="373"/>
      <c r="AX24" s="479"/>
      <c r="AY24" s="232"/>
    </row>
    <row r="25" ht="15.0" customHeight="1">
      <c r="A25" s="441"/>
      <c r="B25" s="441"/>
      <c r="C25" s="441"/>
      <c r="D25" s="441"/>
      <c r="E25" s="441"/>
      <c r="F25" s="441"/>
      <c r="G25" s="441"/>
      <c r="H25" s="441"/>
      <c r="I25" s="441"/>
      <c r="J25" s="441"/>
      <c r="K25" s="441"/>
      <c r="L25" s="441"/>
      <c r="M25" s="441"/>
      <c r="N25" s="441"/>
      <c r="O25" s="441"/>
      <c r="P25" s="441"/>
      <c r="Q25" s="441"/>
      <c r="R25" s="441"/>
      <c r="S25" s="439"/>
      <c r="T25" s="439"/>
      <c r="U25" s="441"/>
      <c r="V25" s="441"/>
      <c r="W25" s="441"/>
      <c r="X25" s="441"/>
      <c r="Y25" s="441"/>
      <c r="Z25" s="429"/>
      <c r="AA25" s="429"/>
      <c r="AB25" s="429"/>
      <c r="AC25" s="429"/>
      <c r="AD25" s="441"/>
      <c r="AE25" s="429"/>
      <c r="AF25" s="429"/>
      <c r="AG25" s="429"/>
      <c r="AH25" s="429"/>
      <c r="AI25" s="441"/>
      <c r="AJ25" s="429"/>
      <c r="AK25" s="429"/>
      <c r="AL25" s="429"/>
      <c r="AM25" s="441"/>
      <c r="AN25" s="429"/>
      <c r="AO25" s="429"/>
      <c r="AP25" s="429"/>
      <c r="AQ25" s="441"/>
      <c r="AR25" s="429"/>
      <c r="AS25" s="429"/>
      <c r="AT25" s="429"/>
      <c r="AU25" s="429"/>
      <c r="AV25" s="441"/>
      <c r="AW25" s="429"/>
      <c r="AX25" s="429"/>
      <c r="AY25" s="441"/>
    </row>
    <row r="26" ht="27.0" customHeight="1">
      <c r="A26" s="232"/>
      <c r="B26" s="447" t="s">
        <v>489</v>
      </c>
      <c r="C26" s="252" t="s">
        <v>490</v>
      </c>
      <c r="D26" s="44"/>
      <c r="E26" s="447" t="s">
        <v>491</v>
      </c>
      <c r="F26" s="441"/>
      <c r="G26" s="252" t="s">
        <v>492</v>
      </c>
      <c r="H26" s="44"/>
      <c r="I26" s="441"/>
      <c r="J26" s="252" t="s">
        <v>29</v>
      </c>
      <c r="K26" s="68"/>
      <c r="L26" s="68"/>
      <c r="M26" s="68"/>
      <c r="N26" s="68"/>
      <c r="O26" s="68"/>
      <c r="P26" s="68"/>
      <c r="Q26" s="68"/>
      <c r="R26" s="68"/>
      <c r="S26" s="68"/>
      <c r="T26" s="44"/>
      <c r="U26" s="441"/>
      <c r="V26" s="252" t="s">
        <v>493</v>
      </c>
      <c r="W26" s="68"/>
      <c r="X26" s="68"/>
      <c r="Y26" s="68"/>
      <c r="Z26" s="68"/>
      <c r="AA26" s="68"/>
      <c r="AB26" s="68"/>
      <c r="AC26" s="44"/>
      <c r="AD26" s="441"/>
      <c r="AE26" s="252" t="s">
        <v>494</v>
      </c>
      <c r="AF26" s="68"/>
      <c r="AG26" s="68"/>
      <c r="AH26" s="44"/>
      <c r="AI26" s="441"/>
      <c r="AJ26" s="252" t="s">
        <v>495</v>
      </c>
      <c r="AK26" s="68"/>
      <c r="AL26" s="44"/>
      <c r="AM26" s="441"/>
      <c r="AN26" s="252" t="s">
        <v>496</v>
      </c>
      <c r="AO26" s="68"/>
      <c r="AP26" s="44"/>
      <c r="AQ26" s="441"/>
      <c r="AR26" s="252" t="s">
        <v>497</v>
      </c>
      <c r="AS26" s="68"/>
      <c r="AT26" s="68"/>
      <c r="AU26" s="44"/>
      <c r="AV26" s="441"/>
      <c r="AW26" s="448" t="s">
        <v>498</v>
      </c>
      <c r="AX26" s="3"/>
      <c r="AY26" s="232"/>
    </row>
    <row r="27" ht="30.0" customHeight="1">
      <c r="A27" s="190"/>
      <c r="B27" s="480">
        <f>B13+1</f>
        <v>2</v>
      </c>
      <c r="C27" s="66" t="s">
        <v>48</v>
      </c>
      <c r="D27" s="254" t="s">
        <v>27</v>
      </c>
      <c r="E27" s="450" t="s">
        <v>499</v>
      </c>
      <c r="F27" s="441"/>
      <c r="G27" s="451" t="s">
        <v>500</v>
      </c>
      <c r="H27" s="451" t="s">
        <v>501</v>
      </c>
      <c r="I27" s="441"/>
      <c r="J27" s="452" t="s">
        <v>502</v>
      </c>
      <c r="K27" s="453" t="s">
        <v>503</v>
      </c>
      <c r="L27" s="452" t="s">
        <v>17</v>
      </c>
      <c r="M27" s="453" t="s">
        <v>18</v>
      </c>
      <c r="N27" s="453" t="s">
        <v>19</v>
      </c>
      <c r="O27" s="453" t="s">
        <v>20</v>
      </c>
      <c r="P27" s="453" t="s">
        <v>504</v>
      </c>
      <c r="Q27" s="453" t="s">
        <v>505</v>
      </c>
      <c r="R27" s="453" t="s">
        <v>506</v>
      </c>
      <c r="S27" s="454" t="s">
        <v>507</v>
      </c>
      <c r="T27" s="454" t="s">
        <v>508</v>
      </c>
      <c r="U27" s="441"/>
      <c r="V27" s="453" t="s">
        <v>485</v>
      </c>
      <c r="W27" s="452" t="s">
        <v>30</v>
      </c>
      <c r="X27" s="2"/>
      <c r="Y27" s="3"/>
      <c r="Z27" s="453" t="s">
        <v>28</v>
      </c>
      <c r="AA27" s="453" t="s">
        <v>509</v>
      </c>
      <c r="AB27" s="453" t="s">
        <v>510</v>
      </c>
      <c r="AC27" s="453" t="s">
        <v>511</v>
      </c>
      <c r="AD27" s="441"/>
      <c r="AE27" s="453" t="s">
        <v>512</v>
      </c>
      <c r="AF27" s="453" t="s">
        <v>513</v>
      </c>
      <c r="AG27" s="453" t="s">
        <v>514</v>
      </c>
      <c r="AH27" s="453" t="s">
        <v>515</v>
      </c>
      <c r="AI27" s="441"/>
      <c r="AJ27" s="453" t="s">
        <v>516</v>
      </c>
      <c r="AK27" s="453" t="s">
        <v>517</v>
      </c>
      <c r="AL27" s="453" t="s">
        <v>518</v>
      </c>
      <c r="AM27" s="441"/>
      <c r="AN27" s="453" t="s">
        <v>519</v>
      </c>
      <c r="AO27" s="452" t="s">
        <v>520</v>
      </c>
      <c r="AP27" s="453" t="s">
        <v>521</v>
      </c>
      <c r="AQ27" s="441"/>
      <c r="AR27" s="451" t="s">
        <v>522</v>
      </c>
      <c r="AS27" s="451" t="s">
        <v>522</v>
      </c>
      <c r="AT27" s="451" t="s">
        <v>523</v>
      </c>
      <c r="AU27" s="451" t="s">
        <v>524</v>
      </c>
      <c r="AV27" s="441"/>
      <c r="AW27" s="453" t="s">
        <v>525</v>
      </c>
      <c r="AX27" s="453" t="s">
        <v>526</v>
      </c>
      <c r="AY27" s="190"/>
    </row>
    <row r="28" ht="30.0" customHeight="1">
      <c r="A28" s="190"/>
      <c r="B28" s="89"/>
      <c r="C28" s="34"/>
      <c r="D28" s="6"/>
      <c r="E28" s="455" t="s">
        <v>527</v>
      </c>
      <c r="F28" s="441"/>
      <c r="G28" s="34"/>
      <c r="H28" s="34"/>
      <c r="I28" s="441"/>
      <c r="J28" s="456" t="s">
        <v>528</v>
      </c>
      <c r="K28" s="34"/>
      <c r="L28" s="456" t="s">
        <v>529</v>
      </c>
      <c r="M28" s="457" t="s">
        <v>529</v>
      </c>
      <c r="N28" s="457" t="s">
        <v>529</v>
      </c>
      <c r="O28" s="34"/>
      <c r="P28" s="457" t="s">
        <v>530</v>
      </c>
      <c r="Q28" s="458" t="s">
        <v>531</v>
      </c>
      <c r="R28" s="458" t="s">
        <v>531</v>
      </c>
      <c r="S28" s="458" t="s">
        <v>531</v>
      </c>
      <c r="T28" s="458" t="s">
        <v>532</v>
      </c>
      <c r="U28" s="441"/>
      <c r="V28" s="34"/>
      <c r="W28" s="459" t="s">
        <v>533</v>
      </c>
      <c r="X28" s="459" t="s">
        <v>534</v>
      </c>
      <c r="Y28" s="459" t="s">
        <v>535</v>
      </c>
      <c r="Z28" s="457" t="s">
        <v>536</v>
      </c>
      <c r="AA28" s="458" t="s">
        <v>531</v>
      </c>
      <c r="AB28" s="458" t="s">
        <v>531</v>
      </c>
      <c r="AC28" s="458" t="s">
        <v>531</v>
      </c>
      <c r="AD28" s="441"/>
      <c r="AE28" s="458" t="s">
        <v>531</v>
      </c>
      <c r="AF28" s="458" t="s">
        <v>531</v>
      </c>
      <c r="AG28" s="458" t="s">
        <v>531</v>
      </c>
      <c r="AH28" s="458" t="s">
        <v>531</v>
      </c>
      <c r="AI28" s="441"/>
      <c r="AJ28" s="34"/>
      <c r="AK28" s="34"/>
      <c r="AL28" s="457" t="s">
        <v>537</v>
      </c>
      <c r="AM28" s="441"/>
      <c r="AN28" s="457" t="s">
        <v>538</v>
      </c>
      <c r="AO28" s="456" t="s">
        <v>539</v>
      </c>
      <c r="AP28" s="457" t="s">
        <v>531</v>
      </c>
      <c r="AQ28" s="441"/>
      <c r="AR28" s="460" t="s">
        <v>540</v>
      </c>
      <c r="AS28" s="460" t="s">
        <v>541</v>
      </c>
      <c r="AT28" s="34"/>
      <c r="AU28" s="34"/>
      <c r="AV28" s="441"/>
      <c r="AW28" s="457" t="s">
        <v>531</v>
      </c>
      <c r="AX28" s="34"/>
      <c r="AY28" s="190"/>
    </row>
    <row r="29" ht="45.0" customHeight="1">
      <c r="A29" s="190"/>
      <c r="B29" s="89"/>
      <c r="C29" s="481">
        <f>C21+1</f>
        <v>45723</v>
      </c>
      <c r="D29" s="464" t="str">
        <f t="shared" ref="D29:D35" si="7">D15</f>
        <v>FRI</v>
      </c>
      <c r="E29" s="463">
        <v>88.4505</v>
      </c>
      <c r="F29" s="441"/>
      <c r="G29" s="464" t="s">
        <v>608</v>
      </c>
      <c r="H29" s="464" t="s">
        <v>600</v>
      </c>
      <c r="I29" s="441"/>
      <c r="J29" s="465"/>
      <c r="K29" s="466" t="s">
        <v>28</v>
      </c>
      <c r="L29" s="466">
        <v>218.0</v>
      </c>
      <c r="M29" s="466">
        <v>110.0</v>
      </c>
      <c r="N29" s="466">
        <v>198.0</v>
      </c>
      <c r="O29" s="466">
        <v>2654.0</v>
      </c>
      <c r="P29" s="466">
        <v>3.0</v>
      </c>
      <c r="Q29" s="466">
        <v>10.0</v>
      </c>
      <c r="R29" s="466">
        <v>10.0</v>
      </c>
      <c r="S29" s="466">
        <v>10.0</v>
      </c>
      <c r="T29" s="467" t="s">
        <v>614</v>
      </c>
      <c r="U29" s="441"/>
      <c r="V29" s="466">
        <v>6690.0</v>
      </c>
      <c r="W29" s="464"/>
      <c r="X29" s="464">
        <v>0.0</v>
      </c>
      <c r="Y29" s="464"/>
      <c r="Z29" s="466" t="s">
        <v>33</v>
      </c>
      <c r="AA29" s="466">
        <v>7.0</v>
      </c>
      <c r="AB29" s="466">
        <v>10.0</v>
      </c>
      <c r="AC29" s="466">
        <v>9.0</v>
      </c>
      <c r="AD29" s="441"/>
      <c r="AE29" s="466">
        <v>10.0</v>
      </c>
      <c r="AF29" s="466">
        <v>9.0</v>
      </c>
      <c r="AG29" s="466"/>
      <c r="AH29" s="466">
        <v>8.0</v>
      </c>
      <c r="AI29" s="441"/>
      <c r="AJ29" s="466">
        <v>1.0</v>
      </c>
      <c r="AK29" s="466" t="s">
        <v>602</v>
      </c>
      <c r="AL29" s="468" t="s">
        <v>607</v>
      </c>
      <c r="AM29" s="441"/>
      <c r="AN29" s="469">
        <v>0.375</v>
      </c>
      <c r="AO29" s="464">
        <v>80.0</v>
      </c>
      <c r="AP29" s="466">
        <v>8.0</v>
      </c>
      <c r="AQ29" s="441"/>
      <c r="AR29" s="464">
        <v>123.0</v>
      </c>
      <c r="AS29" s="464">
        <v>81.0</v>
      </c>
      <c r="AT29" s="464">
        <v>67.0</v>
      </c>
      <c r="AU29" s="464">
        <v>85.0</v>
      </c>
      <c r="AV29" s="441"/>
      <c r="AW29" s="466">
        <v>4.0</v>
      </c>
      <c r="AX29" s="470"/>
      <c r="AY29" s="190"/>
    </row>
    <row r="30" ht="45.0" customHeight="1">
      <c r="A30" s="190"/>
      <c r="B30" s="89"/>
      <c r="C30" s="482">
        <f t="shared" ref="C30:C35" si="8">C29+1</f>
        <v>45724</v>
      </c>
      <c r="D30" s="464" t="str">
        <f t="shared" si="7"/>
        <v>SAT</v>
      </c>
      <c r="E30" s="463">
        <v>88.9041</v>
      </c>
      <c r="F30" s="441"/>
      <c r="G30" s="464" t="s">
        <v>600</v>
      </c>
      <c r="H30" s="464" t="s">
        <v>608</v>
      </c>
      <c r="I30" s="441"/>
      <c r="J30" s="465"/>
      <c r="K30" s="466" t="s">
        <v>28</v>
      </c>
      <c r="L30" s="466">
        <v>223.7</v>
      </c>
      <c r="M30" s="466">
        <v>49.6</v>
      </c>
      <c r="N30" s="466">
        <v>179.0</v>
      </c>
      <c r="O30" s="466">
        <v>2137.2</v>
      </c>
      <c r="P30" s="466">
        <v>4.0</v>
      </c>
      <c r="Q30" s="466">
        <v>9.0</v>
      </c>
      <c r="R30" s="466">
        <v>8.0</v>
      </c>
      <c r="S30" s="466">
        <v>8.0</v>
      </c>
      <c r="T30" s="467"/>
      <c r="U30" s="441"/>
      <c r="V30" s="466">
        <v>9338.0</v>
      </c>
      <c r="W30" s="464"/>
      <c r="X30" s="464">
        <v>45.0</v>
      </c>
      <c r="Y30" s="464">
        <v>121.0</v>
      </c>
      <c r="Z30" s="466" t="s">
        <v>35</v>
      </c>
      <c r="AA30" s="466">
        <v>7.0</v>
      </c>
      <c r="AB30" s="466">
        <v>10.0</v>
      </c>
      <c r="AC30" s="466">
        <v>10.0</v>
      </c>
      <c r="AD30" s="441"/>
      <c r="AE30" s="466">
        <v>9.0</v>
      </c>
      <c r="AF30" s="466">
        <v>7.0</v>
      </c>
      <c r="AG30" s="466"/>
      <c r="AH30" s="466">
        <v>6.0</v>
      </c>
      <c r="AI30" s="441"/>
      <c r="AJ30" s="466">
        <v>2.0</v>
      </c>
      <c r="AK30" s="466" t="s">
        <v>602</v>
      </c>
      <c r="AL30" s="468" t="s">
        <v>607</v>
      </c>
      <c r="AM30" s="441"/>
      <c r="AN30" s="469">
        <v>0.2708333333333333</v>
      </c>
      <c r="AO30" s="464">
        <v>80.0</v>
      </c>
      <c r="AP30" s="466">
        <v>8.0</v>
      </c>
      <c r="AQ30" s="441"/>
      <c r="AR30" s="464">
        <v>123.0</v>
      </c>
      <c r="AS30" s="464">
        <v>83.0</v>
      </c>
      <c r="AT30" s="464">
        <v>65.0</v>
      </c>
      <c r="AU30" s="464">
        <v>85.0</v>
      </c>
      <c r="AV30" s="441"/>
      <c r="AW30" s="466">
        <v>9.0</v>
      </c>
      <c r="AX30" s="470"/>
      <c r="AY30" s="190"/>
    </row>
    <row r="31" ht="45.0" customHeight="1">
      <c r="A31" s="190"/>
      <c r="B31" s="89"/>
      <c r="C31" s="482">
        <f t="shared" si="8"/>
        <v>45725</v>
      </c>
      <c r="D31" s="464" t="str">
        <f t="shared" si="7"/>
        <v>SUN</v>
      </c>
      <c r="E31" s="463">
        <v>88.4</v>
      </c>
      <c r="F31" s="441"/>
      <c r="G31" s="464" t="s">
        <v>600</v>
      </c>
      <c r="H31" s="464" t="s">
        <v>600</v>
      </c>
      <c r="I31" s="441"/>
      <c r="J31" s="465"/>
      <c r="K31" s="466" t="s">
        <v>38</v>
      </c>
      <c r="L31" s="466">
        <v>210.0</v>
      </c>
      <c r="M31" s="466">
        <v>54.5</v>
      </c>
      <c r="N31" s="466">
        <v>178.0</v>
      </c>
      <c r="O31" s="466">
        <v>2157.7</v>
      </c>
      <c r="P31" s="466">
        <v>5.0</v>
      </c>
      <c r="Q31" s="466">
        <v>8.0</v>
      </c>
      <c r="R31" s="466">
        <v>8.0</v>
      </c>
      <c r="S31" s="466">
        <v>9.0</v>
      </c>
      <c r="T31" s="467" t="s">
        <v>615</v>
      </c>
      <c r="U31" s="441"/>
      <c r="V31" s="466">
        <v>9339.0</v>
      </c>
      <c r="W31" s="464"/>
      <c r="X31" s="464">
        <v>0.0</v>
      </c>
      <c r="Y31" s="464"/>
      <c r="Z31" s="466" t="s">
        <v>38</v>
      </c>
      <c r="AA31" s="466"/>
      <c r="AB31" s="466"/>
      <c r="AC31" s="466"/>
      <c r="AD31" s="441"/>
      <c r="AE31" s="466">
        <v>9.0</v>
      </c>
      <c r="AF31" s="466">
        <v>8.0</v>
      </c>
      <c r="AG31" s="466"/>
      <c r="AH31" s="466">
        <v>7.0</v>
      </c>
      <c r="AI31" s="441"/>
      <c r="AJ31" s="466">
        <v>3.0</v>
      </c>
      <c r="AK31" s="466" t="s">
        <v>602</v>
      </c>
      <c r="AL31" s="468" t="s">
        <v>607</v>
      </c>
      <c r="AM31" s="441"/>
      <c r="AN31" s="469">
        <v>0.3472222222222222</v>
      </c>
      <c r="AO31" s="464">
        <v>90.0</v>
      </c>
      <c r="AP31" s="466">
        <v>9.0</v>
      </c>
      <c r="AQ31" s="441"/>
      <c r="AR31" s="464">
        <v>118.0</v>
      </c>
      <c r="AS31" s="464">
        <v>78.0</v>
      </c>
      <c r="AT31" s="464">
        <v>64.0</v>
      </c>
      <c r="AU31" s="464">
        <v>84.0</v>
      </c>
      <c r="AV31" s="441"/>
      <c r="AW31" s="466">
        <v>8.0</v>
      </c>
      <c r="AX31" s="470"/>
      <c r="AY31" s="190"/>
    </row>
    <row r="32" ht="45.0" customHeight="1">
      <c r="A32" s="190"/>
      <c r="B32" s="89"/>
      <c r="C32" s="482">
        <f t="shared" si="8"/>
        <v>45726</v>
      </c>
      <c r="D32" s="464" t="str">
        <f t="shared" si="7"/>
        <v>MON</v>
      </c>
      <c r="E32" s="463">
        <v>88.830901</v>
      </c>
      <c r="F32" s="441"/>
      <c r="G32" s="464" t="s">
        <v>600</v>
      </c>
      <c r="H32" s="464" t="s">
        <v>600</v>
      </c>
      <c r="I32" s="441"/>
      <c r="J32" s="465"/>
      <c r="K32" s="466" t="s">
        <v>28</v>
      </c>
      <c r="L32" s="466">
        <v>356.0</v>
      </c>
      <c r="M32" s="466">
        <v>93.8</v>
      </c>
      <c r="N32" s="466">
        <v>260.9</v>
      </c>
      <c r="O32" s="466">
        <v>3575.8</v>
      </c>
      <c r="P32" s="466">
        <v>6.0</v>
      </c>
      <c r="Q32" s="466">
        <v>10.0</v>
      </c>
      <c r="R32" s="466">
        <v>10.0</v>
      </c>
      <c r="S32" s="466">
        <v>10.0</v>
      </c>
      <c r="T32" s="467" t="s">
        <v>616</v>
      </c>
      <c r="U32" s="441"/>
      <c r="V32" s="466">
        <v>14423.0</v>
      </c>
      <c r="W32" s="464"/>
      <c r="X32" s="464">
        <v>45.0</v>
      </c>
      <c r="Y32" s="464">
        <v>120.0</v>
      </c>
      <c r="Z32" s="466" t="s">
        <v>40</v>
      </c>
      <c r="AA32" s="466">
        <v>10.0</v>
      </c>
      <c r="AB32" s="466">
        <v>10.0</v>
      </c>
      <c r="AC32" s="466">
        <v>10.0</v>
      </c>
      <c r="AD32" s="441"/>
      <c r="AE32" s="466">
        <v>9.0</v>
      </c>
      <c r="AF32" s="466">
        <v>10.0</v>
      </c>
      <c r="AG32" s="466"/>
      <c r="AH32" s="466">
        <v>8.0</v>
      </c>
      <c r="AI32" s="441"/>
      <c r="AJ32" s="466">
        <v>3.0</v>
      </c>
      <c r="AK32" s="466" t="s">
        <v>602</v>
      </c>
      <c r="AL32" s="468" t="s">
        <v>607</v>
      </c>
      <c r="AM32" s="441"/>
      <c r="AN32" s="469">
        <v>0.2986111111111111</v>
      </c>
      <c r="AO32" s="464">
        <v>90.0</v>
      </c>
      <c r="AP32" s="466">
        <v>8.0</v>
      </c>
      <c r="AQ32" s="441"/>
      <c r="AR32" s="464">
        <v>127.0</v>
      </c>
      <c r="AS32" s="464">
        <v>81.0</v>
      </c>
      <c r="AT32" s="464">
        <v>67.0</v>
      </c>
      <c r="AU32" s="464">
        <v>82.0</v>
      </c>
      <c r="AV32" s="441"/>
      <c r="AW32" s="466">
        <v>3.0</v>
      </c>
      <c r="AX32" s="472"/>
      <c r="AY32" s="190"/>
    </row>
    <row r="33" ht="45.0" customHeight="1">
      <c r="A33" s="190"/>
      <c r="B33" s="89"/>
      <c r="C33" s="482">
        <f t="shared" si="8"/>
        <v>45727</v>
      </c>
      <c r="D33" s="464" t="str">
        <f t="shared" si="7"/>
        <v>TUE</v>
      </c>
      <c r="E33" s="463">
        <v>89.3577</v>
      </c>
      <c r="F33" s="441"/>
      <c r="G33" s="464" t="s">
        <v>600</v>
      </c>
      <c r="H33" s="464" t="s">
        <v>600</v>
      </c>
      <c r="I33" s="441"/>
      <c r="J33" s="465"/>
      <c r="K33" s="466" t="s">
        <v>28</v>
      </c>
      <c r="L33" s="466">
        <v>270.8</v>
      </c>
      <c r="M33" s="466">
        <v>99.2</v>
      </c>
      <c r="N33" s="466">
        <v>253.9</v>
      </c>
      <c r="O33" s="466">
        <v>3106.6</v>
      </c>
      <c r="P33" s="466">
        <v>5.0</v>
      </c>
      <c r="Q33" s="466">
        <v>10.0</v>
      </c>
      <c r="R33" s="466">
        <v>10.0</v>
      </c>
      <c r="S33" s="466">
        <v>10.0</v>
      </c>
      <c r="T33" s="467" t="s">
        <v>616</v>
      </c>
      <c r="U33" s="441"/>
      <c r="V33" s="466">
        <v>12962.0</v>
      </c>
      <c r="W33" s="464"/>
      <c r="X33" s="464">
        <v>35.0</v>
      </c>
      <c r="Y33" s="464">
        <v>131.0</v>
      </c>
      <c r="Z33" s="466" t="s">
        <v>42</v>
      </c>
      <c r="AA33" s="466">
        <v>10.0</v>
      </c>
      <c r="AB33" s="466">
        <v>10.0</v>
      </c>
      <c r="AC33" s="466">
        <v>10.0</v>
      </c>
      <c r="AD33" s="441"/>
      <c r="AE33" s="466">
        <v>9.0</v>
      </c>
      <c r="AF33" s="466">
        <v>10.0</v>
      </c>
      <c r="AG33" s="466"/>
      <c r="AH33" s="466">
        <v>7.0</v>
      </c>
      <c r="AI33" s="441"/>
      <c r="AJ33" s="466">
        <v>2.0</v>
      </c>
      <c r="AK33" s="466" t="s">
        <v>602</v>
      </c>
      <c r="AL33" s="468" t="s">
        <v>607</v>
      </c>
      <c r="AM33" s="441"/>
      <c r="AN33" s="469">
        <v>0.2777777777777778</v>
      </c>
      <c r="AO33" s="464">
        <v>70.0</v>
      </c>
      <c r="AP33" s="466">
        <v>7.0</v>
      </c>
      <c r="AQ33" s="441"/>
      <c r="AR33" s="464">
        <v>125.0</v>
      </c>
      <c r="AS33" s="464">
        <v>79.0</v>
      </c>
      <c r="AT33" s="464">
        <v>65.0</v>
      </c>
      <c r="AU33" s="464">
        <v>81.0</v>
      </c>
      <c r="AV33" s="441"/>
      <c r="AW33" s="466">
        <v>5.0</v>
      </c>
      <c r="AX33" s="472"/>
      <c r="AY33" s="190"/>
    </row>
    <row r="34" ht="45.0" customHeight="1">
      <c r="A34" s="190"/>
      <c r="B34" s="89"/>
      <c r="C34" s="482">
        <f t="shared" si="8"/>
        <v>45728</v>
      </c>
      <c r="D34" s="464" t="str">
        <f t="shared" si="7"/>
        <v>WED</v>
      </c>
      <c r="E34" s="463">
        <v>88.178357</v>
      </c>
      <c r="F34" s="441"/>
      <c r="G34" s="464" t="s">
        <v>600</v>
      </c>
      <c r="H34" s="464" t="s">
        <v>600</v>
      </c>
      <c r="I34" s="441"/>
      <c r="J34" s="465"/>
      <c r="K34" s="466" t="s">
        <v>28</v>
      </c>
      <c r="L34" s="466">
        <v>195.4</v>
      </c>
      <c r="M34" s="466">
        <v>83.4</v>
      </c>
      <c r="N34" s="466">
        <v>259.1</v>
      </c>
      <c r="O34" s="464">
        <v>2735.8</v>
      </c>
      <c r="P34" s="466">
        <v>4.0</v>
      </c>
      <c r="Q34" s="466">
        <v>9.0</v>
      </c>
      <c r="R34" s="466">
        <v>9.0</v>
      </c>
      <c r="S34" s="466">
        <v>10.0</v>
      </c>
      <c r="T34" s="467" t="s">
        <v>616</v>
      </c>
      <c r="U34" s="441"/>
      <c r="V34" s="466">
        <v>12962.0</v>
      </c>
      <c r="W34" s="464"/>
      <c r="X34" s="464">
        <v>45.0</v>
      </c>
      <c r="Y34" s="464">
        <v>130.0</v>
      </c>
      <c r="Z34" s="466" t="s">
        <v>44</v>
      </c>
      <c r="AA34" s="466">
        <v>10.0</v>
      </c>
      <c r="AB34" s="466">
        <v>10.0</v>
      </c>
      <c r="AC34" s="466">
        <v>10.0</v>
      </c>
      <c r="AD34" s="441"/>
      <c r="AE34" s="466">
        <v>9.0</v>
      </c>
      <c r="AF34" s="466">
        <v>10.0</v>
      </c>
      <c r="AG34" s="466"/>
      <c r="AH34" s="466">
        <v>6.0</v>
      </c>
      <c r="AI34" s="441"/>
      <c r="AJ34" s="466">
        <v>2.0</v>
      </c>
      <c r="AK34" s="466" t="s">
        <v>602</v>
      </c>
      <c r="AL34" s="468" t="s">
        <v>607</v>
      </c>
      <c r="AM34" s="441"/>
      <c r="AN34" s="469">
        <v>0.3888888888888889</v>
      </c>
      <c r="AO34" s="464">
        <v>90.0</v>
      </c>
      <c r="AP34" s="466">
        <v>9.0</v>
      </c>
      <c r="AQ34" s="441"/>
      <c r="AR34" s="464">
        <v>131.0</v>
      </c>
      <c r="AS34" s="464">
        <v>81.0</v>
      </c>
      <c r="AT34" s="464">
        <v>66.0</v>
      </c>
      <c r="AU34" s="464">
        <v>82.0</v>
      </c>
      <c r="AV34" s="441"/>
      <c r="AW34" s="466">
        <v>5.0</v>
      </c>
      <c r="AX34" s="472"/>
      <c r="AY34" s="190"/>
    </row>
    <row r="35" ht="45.0" customHeight="1">
      <c r="A35" s="190"/>
      <c r="B35" s="89"/>
      <c r="C35" s="482">
        <f t="shared" si="8"/>
        <v>45729</v>
      </c>
      <c r="D35" s="464" t="str">
        <f t="shared" si="7"/>
        <v>THU</v>
      </c>
      <c r="E35" s="463">
        <v>88.132997</v>
      </c>
      <c r="F35" s="441"/>
      <c r="G35" s="464" t="s">
        <v>600</v>
      </c>
      <c r="H35" s="464" t="s">
        <v>600</v>
      </c>
      <c r="I35" s="441"/>
      <c r="J35" s="465"/>
      <c r="K35" s="466" t="s">
        <v>38</v>
      </c>
      <c r="L35" s="466">
        <v>167.5</v>
      </c>
      <c r="M35" s="466">
        <v>66.5</v>
      </c>
      <c r="N35" s="466">
        <v>230.3</v>
      </c>
      <c r="O35" s="466">
        <v>2361.6</v>
      </c>
      <c r="P35" s="466">
        <v>4.0</v>
      </c>
      <c r="Q35" s="466">
        <v>9.0</v>
      </c>
      <c r="R35" s="466">
        <v>9.0</v>
      </c>
      <c r="S35" s="466">
        <v>9.0</v>
      </c>
      <c r="T35" s="467" t="s">
        <v>616</v>
      </c>
      <c r="U35" s="441"/>
      <c r="V35" s="466">
        <v>6679.0</v>
      </c>
      <c r="W35" s="464"/>
      <c r="X35" s="464">
        <v>0.0</v>
      </c>
      <c r="Y35" s="464"/>
      <c r="Z35" s="466" t="s">
        <v>38</v>
      </c>
      <c r="AA35" s="466"/>
      <c r="AB35" s="466"/>
      <c r="AC35" s="466"/>
      <c r="AD35" s="441"/>
      <c r="AE35" s="466">
        <v>8.0</v>
      </c>
      <c r="AF35" s="466">
        <v>8.0</v>
      </c>
      <c r="AG35" s="466"/>
      <c r="AH35" s="466">
        <v>9.0</v>
      </c>
      <c r="AI35" s="232"/>
      <c r="AJ35" s="466">
        <v>2.0</v>
      </c>
      <c r="AK35" s="466" t="s">
        <v>602</v>
      </c>
      <c r="AL35" s="468" t="s">
        <v>607</v>
      </c>
      <c r="AM35" s="441"/>
      <c r="AN35" s="469">
        <v>0.3194444444444444</v>
      </c>
      <c r="AO35" s="464">
        <v>80.0</v>
      </c>
      <c r="AP35" s="466">
        <v>8.0</v>
      </c>
      <c r="AQ35" s="441"/>
      <c r="AR35" s="464">
        <v>124.0</v>
      </c>
      <c r="AS35" s="464">
        <v>81.0</v>
      </c>
      <c r="AT35" s="464">
        <v>63.0</v>
      </c>
      <c r="AU35" s="464">
        <v>81.0</v>
      </c>
      <c r="AV35" s="441"/>
      <c r="AW35" s="466">
        <v>6.0</v>
      </c>
      <c r="AX35" s="470"/>
      <c r="AY35" s="190"/>
    </row>
    <row r="36" ht="45.0" customHeight="1">
      <c r="A36" s="190"/>
      <c r="B36" s="34"/>
      <c r="C36" s="473" t="s">
        <v>542</v>
      </c>
      <c r="D36" s="44"/>
      <c r="E36" s="474">
        <f>iferror(AVERAGE(E29:E35))</f>
        <v>88.60779357</v>
      </c>
      <c r="F36" s="441"/>
      <c r="G36" s="475"/>
      <c r="H36" s="475"/>
      <c r="I36" s="441"/>
      <c r="J36" s="475"/>
      <c r="K36" s="476"/>
      <c r="L36" s="476">
        <f t="shared" ref="L36:N36" si="9">iferror(AVERAGE(L29:L35))</f>
        <v>234.4857143</v>
      </c>
      <c r="M36" s="476">
        <f t="shared" si="9"/>
        <v>79.57142857</v>
      </c>
      <c r="N36" s="476">
        <f t="shared" si="9"/>
        <v>222.7428571</v>
      </c>
      <c r="O36" s="476">
        <f>iferror(SUM(O29:O35))</f>
        <v>18728.7</v>
      </c>
      <c r="P36" s="476">
        <f t="shared" ref="P36:S36" si="10">iferror(AVERAGE(P29:P35))</f>
        <v>4.428571429</v>
      </c>
      <c r="Q36" s="476">
        <f t="shared" si="10"/>
        <v>9.285714286</v>
      </c>
      <c r="R36" s="476">
        <f t="shared" si="10"/>
        <v>9.142857143</v>
      </c>
      <c r="S36" s="476">
        <f t="shared" si="10"/>
        <v>9.428571429</v>
      </c>
      <c r="T36" s="477"/>
      <c r="U36" s="441"/>
      <c r="V36" s="476">
        <f>iferror(AVERAGE(V29:V35))</f>
        <v>10341.85714</v>
      </c>
      <c r="W36" s="476"/>
      <c r="X36" s="476">
        <f>SUM(X29:X35)</f>
        <v>170</v>
      </c>
      <c r="Y36" s="476">
        <f>IFERROR(AVERAGE(Y29:Y35))</f>
        <v>125.5</v>
      </c>
      <c r="Z36" s="476"/>
      <c r="AA36" s="476">
        <f t="shared" ref="AA36:AC36" si="11">iferror(AVERAGE(AA29:AA35))</f>
        <v>8.8</v>
      </c>
      <c r="AB36" s="476">
        <f t="shared" si="11"/>
        <v>10</v>
      </c>
      <c r="AC36" s="476">
        <f t="shared" si="11"/>
        <v>9.8</v>
      </c>
      <c r="AD36" s="441"/>
      <c r="AE36" s="476">
        <f t="shared" ref="AE36:AF36" si="12">iferror(AVERAGE(AE29:AE35))</f>
        <v>9</v>
      </c>
      <c r="AF36" s="476">
        <f t="shared" si="12"/>
        <v>8.857142857</v>
      </c>
      <c r="AG36" s="476"/>
      <c r="AH36" s="476">
        <f>iferror(AVERAGE(AH29:AH35))</f>
        <v>7.285714286</v>
      </c>
      <c r="AI36" s="441"/>
      <c r="AJ36" s="476">
        <f>iferror(average(AJ29:AJ35))</f>
        <v>2.142857143</v>
      </c>
      <c r="AK36" s="476"/>
      <c r="AL36" s="476"/>
      <c r="AM36" s="441"/>
      <c r="AN36" s="464"/>
      <c r="AO36" s="464">
        <f>iferror(average(AO29:AO35))</f>
        <v>82.85714286</v>
      </c>
      <c r="AP36" s="476">
        <f>iferror(AVERAGE(AP29:AP35))</f>
        <v>8.142857143</v>
      </c>
      <c r="AQ36" s="441"/>
      <c r="AR36" s="464">
        <f t="shared" ref="AR36:AU36" si="13">iferror(average(AR29:AR35))</f>
        <v>124.4285714</v>
      </c>
      <c r="AS36" s="464">
        <f t="shared" si="13"/>
        <v>80.57142857</v>
      </c>
      <c r="AT36" s="464">
        <f t="shared" si="13"/>
        <v>65.28571429</v>
      </c>
      <c r="AU36" s="464">
        <f t="shared" si="13"/>
        <v>82.85714286</v>
      </c>
      <c r="AV36" s="441"/>
      <c r="AW36" s="476">
        <f>iferror(AVERAGE(AW29:AW35))</f>
        <v>5.714285714</v>
      </c>
      <c r="AX36" s="472"/>
      <c r="AY36" s="190"/>
    </row>
    <row r="37" ht="15.0" customHeight="1">
      <c r="A37" s="441"/>
      <c r="B37" s="441"/>
      <c r="C37" s="441"/>
      <c r="D37" s="441"/>
      <c r="E37" s="441"/>
      <c r="F37" s="441"/>
      <c r="G37" s="441"/>
      <c r="H37" s="441"/>
      <c r="I37" s="441"/>
      <c r="J37" s="441"/>
      <c r="K37" s="441"/>
      <c r="L37" s="441"/>
      <c r="M37" s="441"/>
      <c r="N37" s="441"/>
      <c r="O37" s="441"/>
      <c r="P37" s="441"/>
      <c r="Q37" s="441"/>
      <c r="R37" s="441"/>
      <c r="S37" s="441"/>
      <c r="T37" s="441"/>
      <c r="U37" s="441"/>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1"/>
      <c r="AU37" s="441"/>
      <c r="AV37" s="441"/>
      <c r="AW37" s="441"/>
      <c r="AX37" s="441"/>
      <c r="AY37" s="441"/>
    </row>
    <row r="38" ht="22.5" customHeight="1">
      <c r="A38" s="232"/>
      <c r="B38" s="252" t="s">
        <v>488</v>
      </c>
      <c r="C38" s="68"/>
      <c r="D38" s="478">
        <f>D24+7</f>
        <v>45737</v>
      </c>
      <c r="E38" s="68"/>
      <c r="F38" s="373"/>
      <c r="G38" s="373"/>
      <c r="H38" s="373"/>
      <c r="I38" s="373"/>
      <c r="J38" s="373"/>
      <c r="K38" s="373"/>
      <c r="L38" s="373"/>
      <c r="M38" s="373"/>
      <c r="N38" s="373"/>
      <c r="O38" s="373"/>
      <c r="P38" s="373"/>
      <c r="Q38" s="373"/>
      <c r="R38" s="68"/>
      <c r="S38" s="68"/>
      <c r="T38" s="68"/>
      <c r="U38" s="68"/>
      <c r="V38" s="373"/>
      <c r="W38" s="68"/>
      <c r="X38" s="68"/>
      <c r="Y38" s="373"/>
      <c r="Z38" s="373"/>
      <c r="AA38" s="373"/>
      <c r="AB38" s="373"/>
      <c r="AC38" s="373"/>
      <c r="AD38" s="373"/>
      <c r="AE38" s="373"/>
      <c r="AF38" s="373"/>
      <c r="AG38" s="373"/>
      <c r="AH38" s="373"/>
      <c r="AI38" s="373"/>
      <c r="AJ38" s="373"/>
      <c r="AK38" s="373"/>
      <c r="AL38" s="373"/>
      <c r="AM38" s="373"/>
      <c r="AN38" s="373"/>
      <c r="AO38" s="373"/>
      <c r="AP38" s="373"/>
      <c r="AQ38" s="373"/>
      <c r="AR38" s="373"/>
      <c r="AS38" s="373"/>
      <c r="AT38" s="373"/>
      <c r="AU38" s="373"/>
      <c r="AV38" s="373"/>
      <c r="AW38" s="373"/>
      <c r="AX38" s="479"/>
      <c r="AY38" s="232"/>
    </row>
    <row r="39" ht="15.0" customHeight="1">
      <c r="A39" s="441"/>
      <c r="B39" s="441"/>
      <c r="C39" s="441"/>
      <c r="D39" s="441"/>
      <c r="E39" s="441"/>
      <c r="F39" s="441"/>
      <c r="G39" s="441"/>
      <c r="H39" s="441"/>
      <c r="I39" s="441"/>
      <c r="J39" s="441"/>
      <c r="K39" s="441"/>
      <c r="L39" s="441"/>
      <c r="M39" s="441"/>
      <c r="N39" s="441"/>
      <c r="O39" s="441"/>
      <c r="P39" s="441"/>
      <c r="Q39" s="441"/>
      <c r="R39" s="441"/>
      <c r="S39" s="439"/>
      <c r="T39" s="439"/>
      <c r="U39" s="441"/>
      <c r="V39" s="441"/>
      <c r="W39" s="441"/>
      <c r="X39" s="441"/>
      <c r="Y39" s="441"/>
      <c r="Z39" s="429"/>
      <c r="AA39" s="429"/>
      <c r="AB39" s="429"/>
      <c r="AC39" s="429"/>
      <c r="AD39" s="441"/>
      <c r="AE39" s="429"/>
      <c r="AF39" s="429"/>
      <c r="AG39" s="429"/>
      <c r="AH39" s="429"/>
      <c r="AI39" s="441"/>
      <c r="AJ39" s="429"/>
      <c r="AK39" s="429"/>
      <c r="AL39" s="429"/>
      <c r="AM39" s="441"/>
      <c r="AN39" s="429"/>
      <c r="AO39" s="429"/>
      <c r="AP39" s="429"/>
      <c r="AQ39" s="441"/>
      <c r="AR39" s="429"/>
      <c r="AS39" s="429"/>
      <c r="AT39" s="429"/>
      <c r="AU39" s="429"/>
      <c r="AV39" s="441"/>
      <c r="AW39" s="429"/>
      <c r="AX39" s="429"/>
      <c r="AY39" s="441"/>
    </row>
    <row r="40" ht="27.0" customHeight="1">
      <c r="A40" s="232"/>
      <c r="B40" s="447" t="s">
        <v>489</v>
      </c>
      <c r="C40" s="252" t="s">
        <v>490</v>
      </c>
      <c r="D40" s="44"/>
      <c r="E40" s="447" t="s">
        <v>491</v>
      </c>
      <c r="F40" s="441"/>
      <c r="G40" s="252" t="s">
        <v>492</v>
      </c>
      <c r="H40" s="44"/>
      <c r="I40" s="441"/>
      <c r="J40" s="252" t="s">
        <v>29</v>
      </c>
      <c r="K40" s="68"/>
      <c r="L40" s="68"/>
      <c r="M40" s="68"/>
      <c r="N40" s="68"/>
      <c r="O40" s="68"/>
      <c r="P40" s="68"/>
      <c r="Q40" s="68"/>
      <c r="R40" s="68"/>
      <c r="S40" s="68"/>
      <c r="T40" s="44"/>
      <c r="U40" s="441"/>
      <c r="V40" s="252" t="s">
        <v>493</v>
      </c>
      <c r="W40" s="68"/>
      <c r="X40" s="68"/>
      <c r="Y40" s="68"/>
      <c r="Z40" s="68"/>
      <c r="AA40" s="68"/>
      <c r="AB40" s="68"/>
      <c r="AC40" s="44"/>
      <c r="AD40" s="441"/>
      <c r="AE40" s="252" t="s">
        <v>494</v>
      </c>
      <c r="AF40" s="68"/>
      <c r="AG40" s="68"/>
      <c r="AH40" s="44"/>
      <c r="AI40" s="441"/>
      <c r="AJ40" s="252" t="s">
        <v>495</v>
      </c>
      <c r="AK40" s="68"/>
      <c r="AL40" s="44"/>
      <c r="AM40" s="441"/>
      <c r="AN40" s="252" t="s">
        <v>496</v>
      </c>
      <c r="AO40" s="68"/>
      <c r="AP40" s="44"/>
      <c r="AQ40" s="441"/>
      <c r="AR40" s="252" t="s">
        <v>497</v>
      </c>
      <c r="AS40" s="68"/>
      <c r="AT40" s="68"/>
      <c r="AU40" s="44"/>
      <c r="AV40" s="441"/>
      <c r="AW40" s="448" t="s">
        <v>498</v>
      </c>
      <c r="AX40" s="3"/>
      <c r="AY40" s="232"/>
    </row>
    <row r="41" ht="30.0" customHeight="1">
      <c r="A41" s="190"/>
      <c r="B41" s="480">
        <f>B27+1</f>
        <v>3</v>
      </c>
      <c r="C41" s="66" t="s">
        <v>48</v>
      </c>
      <c r="D41" s="254" t="s">
        <v>27</v>
      </c>
      <c r="E41" s="450" t="s">
        <v>499</v>
      </c>
      <c r="F41" s="441"/>
      <c r="G41" s="451" t="s">
        <v>500</v>
      </c>
      <c r="H41" s="451" t="s">
        <v>501</v>
      </c>
      <c r="I41" s="441"/>
      <c r="J41" s="452" t="s">
        <v>502</v>
      </c>
      <c r="K41" s="453" t="s">
        <v>503</v>
      </c>
      <c r="L41" s="452" t="s">
        <v>17</v>
      </c>
      <c r="M41" s="453" t="s">
        <v>18</v>
      </c>
      <c r="N41" s="453" t="s">
        <v>19</v>
      </c>
      <c r="O41" s="453" t="s">
        <v>20</v>
      </c>
      <c r="P41" s="453" t="s">
        <v>504</v>
      </c>
      <c r="Q41" s="453" t="s">
        <v>505</v>
      </c>
      <c r="R41" s="453" t="s">
        <v>506</v>
      </c>
      <c r="S41" s="454" t="s">
        <v>507</v>
      </c>
      <c r="T41" s="454" t="s">
        <v>508</v>
      </c>
      <c r="U41" s="441"/>
      <c r="V41" s="453" t="s">
        <v>485</v>
      </c>
      <c r="W41" s="452" t="s">
        <v>30</v>
      </c>
      <c r="X41" s="2"/>
      <c r="Y41" s="3"/>
      <c r="Z41" s="453" t="s">
        <v>28</v>
      </c>
      <c r="AA41" s="453" t="s">
        <v>509</v>
      </c>
      <c r="AB41" s="453" t="s">
        <v>510</v>
      </c>
      <c r="AC41" s="453" t="s">
        <v>511</v>
      </c>
      <c r="AD41" s="441"/>
      <c r="AE41" s="453" t="s">
        <v>512</v>
      </c>
      <c r="AF41" s="453" t="s">
        <v>513</v>
      </c>
      <c r="AG41" s="453" t="s">
        <v>514</v>
      </c>
      <c r="AH41" s="453" t="s">
        <v>515</v>
      </c>
      <c r="AI41" s="441"/>
      <c r="AJ41" s="453" t="s">
        <v>516</v>
      </c>
      <c r="AK41" s="453" t="s">
        <v>517</v>
      </c>
      <c r="AL41" s="453" t="s">
        <v>518</v>
      </c>
      <c r="AM41" s="441"/>
      <c r="AN41" s="453" t="s">
        <v>519</v>
      </c>
      <c r="AO41" s="452" t="s">
        <v>520</v>
      </c>
      <c r="AP41" s="453" t="s">
        <v>521</v>
      </c>
      <c r="AQ41" s="441"/>
      <c r="AR41" s="451" t="s">
        <v>522</v>
      </c>
      <c r="AS41" s="451" t="s">
        <v>522</v>
      </c>
      <c r="AT41" s="451" t="s">
        <v>523</v>
      </c>
      <c r="AU41" s="451" t="s">
        <v>524</v>
      </c>
      <c r="AV41" s="441"/>
      <c r="AW41" s="453" t="s">
        <v>525</v>
      </c>
      <c r="AX41" s="453" t="s">
        <v>526</v>
      </c>
      <c r="AY41" s="190"/>
    </row>
    <row r="42" ht="30.0" customHeight="1">
      <c r="A42" s="190"/>
      <c r="B42" s="89"/>
      <c r="C42" s="34"/>
      <c r="D42" s="6"/>
      <c r="E42" s="455" t="s">
        <v>527</v>
      </c>
      <c r="F42" s="441"/>
      <c r="G42" s="34"/>
      <c r="H42" s="34"/>
      <c r="I42" s="441"/>
      <c r="J42" s="456" t="s">
        <v>528</v>
      </c>
      <c r="K42" s="34"/>
      <c r="L42" s="456" t="s">
        <v>529</v>
      </c>
      <c r="M42" s="457" t="s">
        <v>529</v>
      </c>
      <c r="N42" s="457" t="s">
        <v>529</v>
      </c>
      <c r="O42" s="34"/>
      <c r="P42" s="457" t="s">
        <v>530</v>
      </c>
      <c r="Q42" s="458" t="s">
        <v>531</v>
      </c>
      <c r="R42" s="458" t="s">
        <v>531</v>
      </c>
      <c r="S42" s="458" t="s">
        <v>531</v>
      </c>
      <c r="T42" s="458" t="s">
        <v>532</v>
      </c>
      <c r="U42" s="441"/>
      <c r="V42" s="34"/>
      <c r="W42" s="459" t="s">
        <v>533</v>
      </c>
      <c r="X42" s="459" t="s">
        <v>534</v>
      </c>
      <c r="Y42" s="459" t="s">
        <v>535</v>
      </c>
      <c r="Z42" s="457" t="s">
        <v>536</v>
      </c>
      <c r="AA42" s="458" t="s">
        <v>531</v>
      </c>
      <c r="AB42" s="458" t="s">
        <v>531</v>
      </c>
      <c r="AC42" s="458" t="s">
        <v>531</v>
      </c>
      <c r="AD42" s="441"/>
      <c r="AE42" s="458" t="s">
        <v>531</v>
      </c>
      <c r="AF42" s="458" t="s">
        <v>531</v>
      </c>
      <c r="AG42" s="458" t="s">
        <v>531</v>
      </c>
      <c r="AH42" s="458" t="s">
        <v>531</v>
      </c>
      <c r="AI42" s="441"/>
      <c r="AJ42" s="34"/>
      <c r="AK42" s="34"/>
      <c r="AL42" s="457" t="s">
        <v>537</v>
      </c>
      <c r="AM42" s="441"/>
      <c r="AN42" s="457" t="s">
        <v>538</v>
      </c>
      <c r="AO42" s="456" t="s">
        <v>539</v>
      </c>
      <c r="AP42" s="457" t="s">
        <v>531</v>
      </c>
      <c r="AQ42" s="441"/>
      <c r="AR42" s="460" t="s">
        <v>540</v>
      </c>
      <c r="AS42" s="460" t="s">
        <v>541</v>
      </c>
      <c r="AT42" s="34"/>
      <c r="AU42" s="34"/>
      <c r="AV42" s="441"/>
      <c r="AW42" s="457" t="s">
        <v>531</v>
      </c>
      <c r="AX42" s="34"/>
      <c r="AY42" s="190"/>
    </row>
    <row r="43" ht="45.0" customHeight="1">
      <c r="A43" s="190"/>
      <c r="B43" s="89"/>
      <c r="C43" s="481">
        <f>C35+1</f>
        <v>45730</v>
      </c>
      <c r="D43" s="464" t="str">
        <f t="shared" ref="D43:D49" si="14">D29</f>
        <v>FRI</v>
      </c>
      <c r="E43" s="463">
        <v>88.178357</v>
      </c>
      <c r="F43" s="441"/>
      <c r="G43" s="464" t="s">
        <v>600</v>
      </c>
      <c r="H43" s="464" t="s">
        <v>600</v>
      </c>
      <c r="I43" s="441"/>
      <c r="J43" s="465"/>
      <c r="K43" s="466" t="s">
        <v>28</v>
      </c>
      <c r="L43" s="466">
        <v>222.0</v>
      </c>
      <c r="M43" s="466">
        <v>100.5</v>
      </c>
      <c r="N43" s="466">
        <v>123.7</v>
      </c>
      <c r="O43" s="466">
        <v>2490.5</v>
      </c>
      <c r="P43" s="466">
        <v>5.0</v>
      </c>
      <c r="Q43" s="466">
        <v>8.0</v>
      </c>
      <c r="R43" s="466">
        <v>8.0</v>
      </c>
      <c r="S43" s="466">
        <v>9.0</v>
      </c>
      <c r="T43" s="467"/>
      <c r="U43" s="441"/>
      <c r="V43" s="466">
        <v>6973.0</v>
      </c>
      <c r="W43" s="464"/>
      <c r="X43" s="464">
        <v>0.0</v>
      </c>
      <c r="Y43" s="464"/>
      <c r="Z43" s="466" t="s">
        <v>33</v>
      </c>
      <c r="AA43" s="466">
        <v>10.0</v>
      </c>
      <c r="AB43" s="466">
        <v>10.0</v>
      </c>
      <c r="AC43" s="466">
        <v>10.0</v>
      </c>
      <c r="AD43" s="441"/>
      <c r="AE43" s="466">
        <v>8.0</v>
      </c>
      <c r="AF43" s="466">
        <v>9.0</v>
      </c>
      <c r="AG43" s="466"/>
      <c r="AH43" s="466">
        <v>9.0</v>
      </c>
      <c r="AI43" s="441"/>
      <c r="AJ43" s="466">
        <v>2.0</v>
      </c>
      <c r="AK43" s="466" t="s">
        <v>602</v>
      </c>
      <c r="AL43" s="468" t="s">
        <v>617</v>
      </c>
      <c r="AM43" s="441"/>
      <c r="AN43" s="469">
        <v>0.3159722222222222</v>
      </c>
      <c r="AO43" s="464">
        <v>80.0</v>
      </c>
      <c r="AP43" s="466">
        <v>9.0</v>
      </c>
      <c r="AQ43" s="441"/>
      <c r="AR43" s="464">
        <v>125.0</v>
      </c>
      <c r="AS43" s="464">
        <v>82.0</v>
      </c>
      <c r="AT43" s="464">
        <v>65.0</v>
      </c>
      <c r="AU43" s="464">
        <v>84.0</v>
      </c>
      <c r="AV43" s="441"/>
      <c r="AW43" s="466">
        <v>8.0</v>
      </c>
      <c r="AX43" s="470"/>
      <c r="AY43" s="190"/>
    </row>
    <row r="44" ht="45.0" customHeight="1">
      <c r="A44" s="190"/>
      <c r="B44" s="89"/>
      <c r="C44" s="482">
        <f t="shared" ref="C44:C49" si="15">C43+1</f>
        <v>45731</v>
      </c>
      <c r="D44" s="464" t="str">
        <f t="shared" si="14"/>
        <v>SAT</v>
      </c>
      <c r="E44" s="463">
        <v>88.269075</v>
      </c>
      <c r="F44" s="441"/>
      <c r="G44" s="464" t="s">
        <v>600</v>
      </c>
      <c r="H44" s="464" t="s">
        <v>600</v>
      </c>
      <c r="I44" s="441"/>
      <c r="J44" s="465"/>
      <c r="K44" s="466" t="s">
        <v>28</v>
      </c>
      <c r="L44" s="466">
        <v>182.4</v>
      </c>
      <c r="M44" s="466">
        <v>63.4</v>
      </c>
      <c r="N44" s="466">
        <v>144.0</v>
      </c>
      <c r="O44" s="466">
        <v>1920.6</v>
      </c>
      <c r="P44" s="466">
        <v>4.0</v>
      </c>
      <c r="Q44" s="466">
        <v>8.0</v>
      </c>
      <c r="R44" s="466">
        <v>8.0</v>
      </c>
      <c r="S44" s="466">
        <v>9.0</v>
      </c>
      <c r="T44" s="467"/>
      <c r="U44" s="441"/>
      <c r="V44" s="466">
        <v>13047.0</v>
      </c>
      <c r="W44" s="464"/>
      <c r="X44" s="464">
        <v>45.0</v>
      </c>
      <c r="Y44" s="464">
        <v>125.0</v>
      </c>
      <c r="Z44" s="466" t="s">
        <v>35</v>
      </c>
      <c r="AA44" s="466">
        <v>10.0</v>
      </c>
      <c r="AB44" s="466">
        <v>10.0</v>
      </c>
      <c r="AC44" s="466">
        <v>10.0</v>
      </c>
      <c r="AD44" s="441"/>
      <c r="AE44" s="466">
        <v>8.0</v>
      </c>
      <c r="AF44" s="466">
        <v>9.0</v>
      </c>
      <c r="AG44" s="466"/>
      <c r="AH44" s="466">
        <v>9.0</v>
      </c>
      <c r="AI44" s="441"/>
      <c r="AJ44" s="466">
        <v>3.0</v>
      </c>
      <c r="AK44" s="466" t="s">
        <v>602</v>
      </c>
      <c r="AL44" s="468" t="s">
        <v>617</v>
      </c>
      <c r="AM44" s="441"/>
      <c r="AN44" s="469">
        <v>0.3472222222222222</v>
      </c>
      <c r="AO44" s="464">
        <v>90.0</v>
      </c>
      <c r="AP44" s="466">
        <v>9.0</v>
      </c>
      <c r="AQ44" s="441"/>
      <c r="AR44" s="464">
        <v>132.0</v>
      </c>
      <c r="AS44" s="464">
        <v>80.0</v>
      </c>
      <c r="AT44" s="464">
        <v>68.0</v>
      </c>
      <c r="AU44" s="464">
        <v>81.0</v>
      </c>
      <c r="AV44" s="441"/>
      <c r="AW44" s="466">
        <v>7.0</v>
      </c>
      <c r="AX44" s="470"/>
      <c r="AY44" s="190"/>
    </row>
    <row r="45" ht="45.0" customHeight="1">
      <c r="A45" s="190"/>
      <c r="B45" s="89"/>
      <c r="C45" s="482">
        <f t="shared" si="15"/>
        <v>45732</v>
      </c>
      <c r="D45" s="464" t="str">
        <f t="shared" si="14"/>
        <v>SUN</v>
      </c>
      <c r="E45" s="463">
        <v>88.2</v>
      </c>
      <c r="F45" s="441"/>
      <c r="G45" s="464" t="s">
        <v>600</v>
      </c>
      <c r="H45" s="464" t="s">
        <v>600</v>
      </c>
      <c r="I45" s="441"/>
      <c r="J45" s="465"/>
      <c r="K45" s="466" t="s">
        <v>38</v>
      </c>
      <c r="L45" s="466">
        <v>182.8</v>
      </c>
      <c r="M45" s="466">
        <v>82.8</v>
      </c>
      <c r="N45" s="466">
        <v>131.0</v>
      </c>
      <c r="O45" s="466">
        <v>2139.4</v>
      </c>
      <c r="P45" s="466">
        <v>3.0</v>
      </c>
      <c r="Q45" s="466">
        <v>7.0</v>
      </c>
      <c r="R45" s="466">
        <v>8.0</v>
      </c>
      <c r="S45" s="466">
        <v>8.0</v>
      </c>
      <c r="T45" s="467"/>
      <c r="U45" s="441"/>
      <c r="V45" s="466">
        <v>4375.0</v>
      </c>
      <c r="W45" s="464"/>
      <c r="X45" s="464">
        <v>0.0</v>
      </c>
      <c r="Y45" s="464"/>
      <c r="Z45" s="466" t="s">
        <v>38</v>
      </c>
      <c r="AA45" s="466"/>
      <c r="AB45" s="466"/>
      <c r="AC45" s="466"/>
      <c r="AD45" s="441"/>
      <c r="AE45" s="466">
        <v>9.0</v>
      </c>
      <c r="AF45" s="466">
        <v>8.0</v>
      </c>
      <c r="AG45" s="466"/>
      <c r="AH45" s="466">
        <v>10.0</v>
      </c>
      <c r="AI45" s="441"/>
      <c r="AJ45" s="466">
        <v>2.0</v>
      </c>
      <c r="AK45" s="466" t="s">
        <v>602</v>
      </c>
      <c r="AL45" s="468" t="s">
        <v>618</v>
      </c>
      <c r="AM45" s="441"/>
      <c r="AN45" s="469">
        <v>0.2569444444444444</v>
      </c>
      <c r="AO45" s="464">
        <v>90.0</v>
      </c>
      <c r="AP45" s="466">
        <v>8.0</v>
      </c>
      <c r="AQ45" s="441"/>
      <c r="AR45" s="464">
        <v>132.0</v>
      </c>
      <c r="AS45" s="464">
        <v>82.0</v>
      </c>
      <c r="AT45" s="464">
        <v>73.0</v>
      </c>
      <c r="AU45" s="464">
        <v>83.0</v>
      </c>
      <c r="AV45" s="441"/>
      <c r="AW45" s="466">
        <v>8.0</v>
      </c>
      <c r="AX45" s="470"/>
      <c r="AY45" s="190"/>
    </row>
    <row r="46" ht="45.0" customHeight="1">
      <c r="A46" s="190"/>
      <c r="B46" s="89"/>
      <c r="C46" s="482">
        <f t="shared" si="15"/>
        <v>45733</v>
      </c>
      <c r="D46" s="464" t="str">
        <f t="shared" si="14"/>
        <v>MON</v>
      </c>
      <c r="E46" s="463">
        <v>89.1</v>
      </c>
      <c r="F46" s="441"/>
      <c r="G46" s="464" t="s">
        <v>600</v>
      </c>
      <c r="H46" s="464" t="s">
        <v>600</v>
      </c>
      <c r="I46" s="441"/>
      <c r="J46" s="465"/>
      <c r="K46" s="466" t="s">
        <v>28</v>
      </c>
      <c r="L46" s="466">
        <v>176.0</v>
      </c>
      <c r="M46" s="466">
        <v>68.5</v>
      </c>
      <c r="N46" s="466">
        <v>171.0</v>
      </c>
      <c r="O46" s="466">
        <v>2130.0</v>
      </c>
      <c r="P46" s="466">
        <v>4.0</v>
      </c>
      <c r="Q46" s="466">
        <v>7.0</v>
      </c>
      <c r="R46" s="466">
        <v>6.0</v>
      </c>
      <c r="S46" s="466">
        <v>6.0</v>
      </c>
      <c r="T46" s="467"/>
      <c r="U46" s="441"/>
      <c r="V46" s="466">
        <v>12630.0</v>
      </c>
      <c r="W46" s="464"/>
      <c r="X46" s="464">
        <v>45.0</v>
      </c>
      <c r="Y46" s="464">
        <v>129.0</v>
      </c>
      <c r="Z46" s="466" t="s">
        <v>40</v>
      </c>
      <c r="AA46" s="466">
        <v>9.0</v>
      </c>
      <c r="AB46" s="466">
        <v>10.0</v>
      </c>
      <c r="AC46" s="466">
        <v>10.0</v>
      </c>
      <c r="AD46" s="441"/>
      <c r="AE46" s="466">
        <v>7.0</v>
      </c>
      <c r="AF46" s="466">
        <v>7.0</v>
      </c>
      <c r="AG46" s="466"/>
      <c r="AH46" s="466">
        <v>8.0</v>
      </c>
      <c r="AI46" s="441"/>
      <c r="AJ46" s="466">
        <v>2.0</v>
      </c>
      <c r="AK46" s="466" t="s">
        <v>602</v>
      </c>
      <c r="AL46" s="468" t="s">
        <v>618</v>
      </c>
      <c r="AM46" s="441"/>
      <c r="AN46" s="469">
        <v>0.2111111111111111</v>
      </c>
      <c r="AO46" s="464">
        <v>85.0</v>
      </c>
      <c r="AP46" s="466">
        <v>6.0</v>
      </c>
      <c r="AQ46" s="441"/>
      <c r="AR46" s="464">
        <v>136.0</v>
      </c>
      <c r="AS46" s="464">
        <v>85.0</v>
      </c>
      <c r="AT46" s="464">
        <v>72.0</v>
      </c>
      <c r="AU46" s="464">
        <v>85.0</v>
      </c>
      <c r="AV46" s="441"/>
      <c r="AW46" s="466">
        <v>8.0</v>
      </c>
      <c r="AX46" s="472"/>
      <c r="AY46" s="190"/>
    </row>
    <row r="47" ht="45.0" customHeight="1">
      <c r="A47" s="190"/>
      <c r="B47" s="89"/>
      <c r="C47" s="482">
        <f t="shared" si="15"/>
        <v>45734</v>
      </c>
      <c r="D47" s="464" t="str">
        <f t="shared" si="14"/>
        <v>TUE</v>
      </c>
      <c r="E47" s="463">
        <v>86.81758</v>
      </c>
      <c r="F47" s="441"/>
      <c r="G47" s="464" t="s">
        <v>600</v>
      </c>
      <c r="H47" s="464" t="s">
        <v>600</v>
      </c>
      <c r="I47" s="441"/>
      <c r="J47" s="465"/>
      <c r="K47" s="466" t="s">
        <v>28</v>
      </c>
      <c r="L47" s="466">
        <v>196.8</v>
      </c>
      <c r="M47" s="466">
        <v>71.8</v>
      </c>
      <c r="N47" s="466">
        <v>213.3</v>
      </c>
      <c r="O47" s="466">
        <v>2329.1</v>
      </c>
      <c r="P47" s="466">
        <v>4.0</v>
      </c>
      <c r="Q47" s="466">
        <v>6.0</v>
      </c>
      <c r="R47" s="466">
        <v>6.0</v>
      </c>
      <c r="S47" s="466">
        <v>6.0</v>
      </c>
      <c r="T47" s="467"/>
      <c r="U47" s="441"/>
      <c r="V47" s="466">
        <v>6917.0</v>
      </c>
      <c r="W47" s="464"/>
      <c r="X47" s="464">
        <v>0.0</v>
      </c>
      <c r="Y47" s="464"/>
      <c r="Z47" s="466" t="s">
        <v>42</v>
      </c>
      <c r="AA47" s="466">
        <v>9.0</v>
      </c>
      <c r="AB47" s="466">
        <v>10.0</v>
      </c>
      <c r="AC47" s="466">
        <v>9.0</v>
      </c>
      <c r="AD47" s="441"/>
      <c r="AE47" s="466">
        <v>8.0</v>
      </c>
      <c r="AF47" s="466">
        <v>8.0</v>
      </c>
      <c r="AG47" s="466"/>
      <c r="AH47" s="466">
        <v>7.0</v>
      </c>
      <c r="AI47" s="441"/>
      <c r="AJ47" s="466">
        <v>3.0</v>
      </c>
      <c r="AK47" s="466" t="s">
        <v>602</v>
      </c>
      <c r="AL47" s="468" t="s">
        <v>618</v>
      </c>
      <c r="AM47" s="441"/>
      <c r="AN47" s="469">
        <v>0.30625</v>
      </c>
      <c r="AO47" s="464">
        <v>89.0</v>
      </c>
      <c r="AP47" s="466">
        <v>7.0</v>
      </c>
      <c r="AQ47" s="441"/>
      <c r="AR47" s="464">
        <v>129.0</v>
      </c>
      <c r="AS47" s="464">
        <v>81.0</v>
      </c>
      <c r="AT47" s="464">
        <v>76.0</v>
      </c>
      <c r="AU47" s="464">
        <v>81.0</v>
      </c>
      <c r="AV47" s="441"/>
      <c r="AW47" s="466">
        <v>8.0</v>
      </c>
      <c r="AX47" s="472"/>
      <c r="AY47" s="190"/>
    </row>
    <row r="48" ht="45.0" customHeight="1">
      <c r="A48" s="190"/>
      <c r="B48" s="89"/>
      <c r="C48" s="482">
        <f t="shared" si="15"/>
        <v>45735</v>
      </c>
      <c r="D48" s="464" t="str">
        <f t="shared" si="14"/>
        <v>WED</v>
      </c>
      <c r="E48" s="463">
        <v>86.273269</v>
      </c>
      <c r="F48" s="441"/>
      <c r="G48" s="464" t="s">
        <v>600</v>
      </c>
      <c r="H48" s="464" t="s">
        <v>600</v>
      </c>
      <c r="I48" s="441"/>
      <c r="J48" s="465"/>
      <c r="K48" s="466" t="s">
        <v>28</v>
      </c>
      <c r="L48" s="466">
        <v>239.2</v>
      </c>
      <c r="M48" s="466">
        <v>66.7</v>
      </c>
      <c r="N48" s="466">
        <v>115.9</v>
      </c>
      <c r="O48" s="466">
        <v>2245.3</v>
      </c>
      <c r="P48" s="466">
        <v>4.0</v>
      </c>
      <c r="Q48" s="466">
        <v>4.0</v>
      </c>
      <c r="R48" s="466">
        <v>5.0</v>
      </c>
      <c r="S48" s="466">
        <v>5.0</v>
      </c>
      <c r="T48" s="467"/>
      <c r="U48" s="441"/>
      <c r="V48" s="466">
        <v>11559.0</v>
      </c>
      <c r="W48" s="464"/>
      <c r="X48" s="464">
        <v>45.0</v>
      </c>
      <c r="Y48" s="464">
        <v>126.0</v>
      </c>
      <c r="Z48" s="466" t="s">
        <v>44</v>
      </c>
      <c r="AA48" s="466">
        <v>10.0</v>
      </c>
      <c r="AB48" s="466">
        <v>10.0</v>
      </c>
      <c r="AC48" s="466">
        <v>10.0</v>
      </c>
      <c r="AD48" s="441"/>
      <c r="AE48" s="466">
        <v>8.0</v>
      </c>
      <c r="AF48" s="466">
        <v>9.0</v>
      </c>
      <c r="AG48" s="466"/>
      <c r="AH48" s="466">
        <v>8.0</v>
      </c>
      <c r="AI48" s="441"/>
      <c r="AJ48" s="466">
        <v>2.0</v>
      </c>
      <c r="AK48" s="466" t="s">
        <v>602</v>
      </c>
      <c r="AL48" s="468" t="s">
        <v>618</v>
      </c>
      <c r="AM48" s="441"/>
      <c r="AN48" s="469">
        <v>0.26458333333333334</v>
      </c>
      <c r="AO48" s="464">
        <v>77.0</v>
      </c>
      <c r="AP48" s="466">
        <v>5.0</v>
      </c>
      <c r="AQ48" s="441"/>
      <c r="AR48" s="464">
        <v>126.0</v>
      </c>
      <c r="AS48" s="464">
        <v>85.0</v>
      </c>
      <c r="AT48" s="464">
        <v>71.0</v>
      </c>
      <c r="AU48" s="464">
        <v>75.0</v>
      </c>
      <c r="AV48" s="441"/>
      <c r="AW48" s="466">
        <v>8.0</v>
      </c>
      <c r="AX48" s="472"/>
      <c r="AY48" s="190"/>
    </row>
    <row r="49" ht="45.0" customHeight="1">
      <c r="A49" s="190"/>
      <c r="B49" s="89"/>
      <c r="C49" s="482">
        <f t="shared" si="15"/>
        <v>45736</v>
      </c>
      <c r="D49" s="464" t="str">
        <f t="shared" si="14"/>
        <v>THU</v>
      </c>
      <c r="E49" s="463">
        <v>84.912</v>
      </c>
      <c r="F49" s="441"/>
      <c r="G49" s="464" t="s">
        <v>608</v>
      </c>
      <c r="H49" s="464" t="s">
        <v>600</v>
      </c>
      <c r="I49" s="441"/>
      <c r="J49" s="465"/>
      <c r="K49" s="466" t="s">
        <v>38</v>
      </c>
      <c r="L49" s="466">
        <v>160.9</v>
      </c>
      <c r="M49" s="466">
        <v>86.6</v>
      </c>
      <c r="N49" s="466">
        <v>62.1</v>
      </c>
      <c r="O49" s="466">
        <v>1756.3</v>
      </c>
      <c r="P49" s="466">
        <v>4.0</v>
      </c>
      <c r="Q49" s="466">
        <v>4.0</v>
      </c>
      <c r="R49" s="466">
        <v>5.0</v>
      </c>
      <c r="S49" s="466">
        <v>6.0</v>
      </c>
      <c r="T49" s="467"/>
      <c r="U49" s="441"/>
      <c r="V49" s="466">
        <v>3829.0</v>
      </c>
      <c r="W49" s="464"/>
      <c r="X49" s="464">
        <v>0.0</v>
      </c>
      <c r="Y49" s="464"/>
      <c r="Z49" s="466" t="s">
        <v>38</v>
      </c>
      <c r="AA49" s="466"/>
      <c r="AB49" s="466"/>
      <c r="AC49" s="466"/>
      <c r="AD49" s="441"/>
      <c r="AE49" s="466">
        <v>9.0</v>
      </c>
      <c r="AF49" s="466">
        <v>8.0</v>
      </c>
      <c r="AG49" s="466"/>
      <c r="AH49" s="466">
        <v>7.0</v>
      </c>
      <c r="AI49" s="441"/>
      <c r="AJ49" s="466">
        <v>2.0</v>
      </c>
      <c r="AK49" s="466" t="s">
        <v>602</v>
      </c>
      <c r="AL49" s="468" t="s">
        <v>618</v>
      </c>
      <c r="AM49" s="441"/>
      <c r="AN49" s="469">
        <v>0.3104166666666667</v>
      </c>
      <c r="AO49" s="464">
        <v>79.0</v>
      </c>
      <c r="AP49" s="466">
        <v>5.0</v>
      </c>
      <c r="AQ49" s="441"/>
      <c r="AR49" s="464">
        <v>127.0</v>
      </c>
      <c r="AS49" s="464">
        <v>83.0</v>
      </c>
      <c r="AT49" s="464">
        <v>68.0</v>
      </c>
      <c r="AU49" s="464">
        <v>76.0</v>
      </c>
      <c r="AV49" s="441"/>
      <c r="AW49" s="466">
        <v>8.0</v>
      </c>
      <c r="AX49" s="470"/>
      <c r="AY49" s="190"/>
    </row>
    <row r="50" ht="45.0" customHeight="1">
      <c r="A50" s="190"/>
      <c r="B50" s="34"/>
      <c r="C50" s="473" t="s">
        <v>542</v>
      </c>
      <c r="D50" s="44"/>
      <c r="E50" s="474">
        <f>iferror(AVERAGE(E43:E49))</f>
        <v>87.39289729</v>
      </c>
      <c r="F50" s="441"/>
      <c r="G50" s="475"/>
      <c r="H50" s="475"/>
      <c r="I50" s="441"/>
      <c r="J50" s="475" t="str">
        <f>iferror(AVERAGE(J43:J49))</f>
        <v/>
      </c>
      <c r="K50" s="476"/>
      <c r="L50" s="476">
        <f t="shared" ref="L50:N50" si="16">iferror(AVERAGE(L43:L49))</f>
        <v>194.3</v>
      </c>
      <c r="M50" s="476">
        <f t="shared" si="16"/>
        <v>77.18571429</v>
      </c>
      <c r="N50" s="476">
        <f t="shared" si="16"/>
        <v>137.2857143</v>
      </c>
      <c r="O50" s="476">
        <f>iferror(SUM(O43:O49))</f>
        <v>15011.2</v>
      </c>
      <c r="P50" s="476">
        <f t="shared" ref="P50:S50" si="17">iferror(AVERAGE(P43:P49))</f>
        <v>4</v>
      </c>
      <c r="Q50" s="476">
        <f t="shared" si="17"/>
        <v>6.285714286</v>
      </c>
      <c r="R50" s="476">
        <f t="shared" si="17"/>
        <v>6.571428571</v>
      </c>
      <c r="S50" s="476">
        <f t="shared" si="17"/>
        <v>7</v>
      </c>
      <c r="T50" s="477"/>
      <c r="U50" s="441"/>
      <c r="V50" s="476">
        <f>iferror(AVERAGE(V43:V49))</f>
        <v>8475.714286</v>
      </c>
      <c r="W50" s="476"/>
      <c r="X50" s="476">
        <f>SUM(X43:X49)</f>
        <v>135</v>
      </c>
      <c r="Y50" s="476">
        <f>IFERROR(AVERAGE(Y43:Y49))</f>
        <v>126.6666667</v>
      </c>
      <c r="Z50" s="476"/>
      <c r="AA50" s="476">
        <f t="shared" ref="AA50:AC50" si="18">iferror(AVERAGE(AA43:AA49))</f>
        <v>9.6</v>
      </c>
      <c r="AB50" s="476">
        <f t="shared" si="18"/>
        <v>10</v>
      </c>
      <c r="AC50" s="476">
        <f t="shared" si="18"/>
        <v>9.8</v>
      </c>
      <c r="AD50" s="441"/>
      <c r="AE50" s="476">
        <f t="shared" ref="AE50:AF50" si="19">iferror(AVERAGE(AE43:AE49))</f>
        <v>8.142857143</v>
      </c>
      <c r="AF50" s="476">
        <f t="shared" si="19"/>
        <v>8.285714286</v>
      </c>
      <c r="AG50" s="476"/>
      <c r="AH50" s="476">
        <f>iferror(AVERAGE(AH43:AH49))</f>
        <v>8.285714286</v>
      </c>
      <c r="AI50" s="441"/>
      <c r="AJ50" s="476">
        <f>iferror(average(AJ43:AJ49))</f>
        <v>2.285714286</v>
      </c>
      <c r="AK50" s="476"/>
      <c r="AL50" s="476"/>
      <c r="AM50" s="441"/>
      <c r="AN50" s="464"/>
      <c r="AO50" s="464">
        <f>iferror(average(AO43:AO49))</f>
        <v>84.28571429</v>
      </c>
      <c r="AP50" s="476">
        <f>iferror(AVERAGE(AP43:AP49))</f>
        <v>7</v>
      </c>
      <c r="AQ50" s="441"/>
      <c r="AR50" s="464">
        <f t="shared" ref="AR50:AU50" si="20">iferror(average(AR43:AR49))</f>
        <v>129.5714286</v>
      </c>
      <c r="AS50" s="464">
        <f t="shared" si="20"/>
        <v>82.57142857</v>
      </c>
      <c r="AT50" s="464">
        <f t="shared" si="20"/>
        <v>70.42857143</v>
      </c>
      <c r="AU50" s="464">
        <f t="shared" si="20"/>
        <v>80.71428571</v>
      </c>
      <c r="AV50" s="441"/>
      <c r="AW50" s="476">
        <f>iferror(AVERAGE(AW43:AW49))</f>
        <v>7.857142857</v>
      </c>
      <c r="AX50" s="472"/>
      <c r="AY50" s="190"/>
    </row>
    <row r="51" ht="15.0" customHeight="1">
      <c r="A51" s="441"/>
      <c r="B51" s="441"/>
      <c r="C51" s="441"/>
      <c r="D51" s="441"/>
      <c r="E51" s="441"/>
      <c r="F51" s="441"/>
      <c r="G51" s="441"/>
      <c r="H51" s="441"/>
      <c r="I51" s="441"/>
      <c r="J51" s="441"/>
      <c r="K51" s="441"/>
      <c r="L51" s="441"/>
      <c r="M51" s="441"/>
      <c r="N51" s="441"/>
      <c r="O51" s="441"/>
      <c r="P51" s="441"/>
      <c r="Q51" s="441"/>
      <c r="R51" s="441"/>
      <c r="S51" s="441"/>
      <c r="T51" s="441"/>
      <c r="U51" s="441"/>
      <c r="V51" s="441"/>
      <c r="W51" s="441"/>
      <c r="X51" s="441"/>
      <c r="Y51" s="441"/>
      <c r="Z51" s="441"/>
      <c r="AA51" s="441"/>
      <c r="AB51" s="441"/>
      <c r="AC51" s="441"/>
      <c r="AD51" s="441"/>
      <c r="AE51" s="441"/>
      <c r="AF51" s="441"/>
      <c r="AG51" s="441"/>
      <c r="AH51" s="441"/>
      <c r="AI51" s="441"/>
      <c r="AJ51" s="441"/>
      <c r="AK51" s="441"/>
      <c r="AL51" s="441"/>
      <c r="AM51" s="441"/>
      <c r="AN51" s="441"/>
      <c r="AO51" s="441"/>
      <c r="AP51" s="441"/>
      <c r="AQ51" s="441"/>
      <c r="AR51" s="441"/>
      <c r="AS51" s="441"/>
      <c r="AT51" s="441"/>
      <c r="AU51" s="441"/>
      <c r="AV51" s="441"/>
      <c r="AW51" s="441"/>
      <c r="AX51" s="441"/>
      <c r="AY51" s="441"/>
    </row>
    <row r="52" ht="22.5" customHeight="1">
      <c r="A52" s="232"/>
      <c r="B52" s="252" t="s">
        <v>488</v>
      </c>
      <c r="C52" s="68"/>
      <c r="D52" s="478">
        <f>D38+7</f>
        <v>45744</v>
      </c>
      <c r="E52" s="68"/>
      <c r="F52" s="373"/>
      <c r="G52" s="373"/>
      <c r="H52" s="373"/>
      <c r="I52" s="373"/>
      <c r="J52" s="373"/>
      <c r="K52" s="373"/>
      <c r="L52" s="373"/>
      <c r="M52" s="373"/>
      <c r="N52" s="373"/>
      <c r="O52" s="373"/>
      <c r="P52" s="373"/>
      <c r="Q52" s="373"/>
      <c r="R52" s="68"/>
      <c r="S52" s="68"/>
      <c r="T52" s="68"/>
      <c r="U52" s="68"/>
      <c r="V52" s="373"/>
      <c r="W52" s="68"/>
      <c r="X52" s="68"/>
      <c r="Y52" s="373"/>
      <c r="Z52" s="373"/>
      <c r="AA52" s="373"/>
      <c r="AB52" s="373"/>
      <c r="AC52" s="373"/>
      <c r="AD52" s="373"/>
      <c r="AE52" s="373"/>
      <c r="AF52" s="373"/>
      <c r="AG52" s="373"/>
      <c r="AH52" s="373"/>
      <c r="AI52" s="373"/>
      <c r="AJ52" s="373"/>
      <c r="AK52" s="373"/>
      <c r="AL52" s="373"/>
      <c r="AM52" s="373"/>
      <c r="AN52" s="373"/>
      <c r="AO52" s="373"/>
      <c r="AP52" s="373"/>
      <c r="AQ52" s="373"/>
      <c r="AR52" s="373"/>
      <c r="AS52" s="373"/>
      <c r="AT52" s="373"/>
      <c r="AU52" s="373"/>
      <c r="AV52" s="373"/>
      <c r="AW52" s="373"/>
      <c r="AX52" s="479"/>
      <c r="AY52" s="232"/>
    </row>
    <row r="53" ht="15.0" customHeight="1">
      <c r="A53" s="441"/>
      <c r="B53" s="441"/>
      <c r="C53" s="441"/>
      <c r="D53" s="441"/>
      <c r="E53" s="441"/>
      <c r="F53" s="441"/>
      <c r="G53" s="441"/>
      <c r="H53" s="441"/>
      <c r="I53" s="441"/>
      <c r="J53" s="441"/>
      <c r="K53" s="441"/>
      <c r="L53" s="441"/>
      <c r="M53" s="441"/>
      <c r="N53" s="441"/>
      <c r="O53" s="441"/>
      <c r="P53" s="441"/>
      <c r="Q53" s="441"/>
      <c r="R53" s="441"/>
      <c r="S53" s="439"/>
      <c r="T53" s="439"/>
      <c r="U53" s="441"/>
      <c r="V53" s="441"/>
      <c r="W53" s="441"/>
      <c r="X53" s="441"/>
      <c r="Y53" s="441"/>
      <c r="Z53" s="429"/>
      <c r="AA53" s="429"/>
      <c r="AB53" s="429"/>
      <c r="AC53" s="429"/>
      <c r="AD53" s="441"/>
      <c r="AE53" s="429"/>
      <c r="AF53" s="429"/>
      <c r="AG53" s="429"/>
      <c r="AH53" s="429"/>
      <c r="AI53" s="441"/>
      <c r="AJ53" s="429"/>
      <c r="AK53" s="429"/>
      <c r="AL53" s="429"/>
      <c r="AM53" s="441"/>
      <c r="AN53" s="429"/>
      <c r="AO53" s="429"/>
      <c r="AP53" s="429"/>
      <c r="AQ53" s="441"/>
      <c r="AR53" s="429"/>
      <c r="AS53" s="429"/>
      <c r="AT53" s="429"/>
      <c r="AU53" s="429"/>
      <c r="AV53" s="441"/>
      <c r="AW53" s="429"/>
      <c r="AX53" s="429"/>
      <c r="AY53" s="441"/>
    </row>
    <row r="54" ht="27.0" customHeight="1">
      <c r="A54" s="232"/>
      <c r="B54" s="447" t="s">
        <v>489</v>
      </c>
      <c r="C54" s="252" t="s">
        <v>490</v>
      </c>
      <c r="D54" s="44"/>
      <c r="E54" s="447" t="s">
        <v>491</v>
      </c>
      <c r="F54" s="441"/>
      <c r="G54" s="252" t="s">
        <v>492</v>
      </c>
      <c r="H54" s="44"/>
      <c r="I54" s="441"/>
      <c r="J54" s="252" t="s">
        <v>29</v>
      </c>
      <c r="K54" s="68"/>
      <c r="L54" s="68"/>
      <c r="M54" s="68"/>
      <c r="N54" s="68"/>
      <c r="O54" s="68"/>
      <c r="P54" s="68"/>
      <c r="Q54" s="68"/>
      <c r="R54" s="68"/>
      <c r="S54" s="68"/>
      <c r="T54" s="44"/>
      <c r="U54" s="441"/>
      <c r="V54" s="252" t="s">
        <v>493</v>
      </c>
      <c r="W54" s="68"/>
      <c r="X54" s="68"/>
      <c r="Y54" s="68"/>
      <c r="Z54" s="68"/>
      <c r="AA54" s="68"/>
      <c r="AB54" s="68"/>
      <c r="AC54" s="44"/>
      <c r="AD54" s="441"/>
      <c r="AE54" s="252" t="s">
        <v>494</v>
      </c>
      <c r="AF54" s="68"/>
      <c r="AG54" s="68"/>
      <c r="AH54" s="44"/>
      <c r="AI54" s="441"/>
      <c r="AJ54" s="252" t="s">
        <v>495</v>
      </c>
      <c r="AK54" s="68"/>
      <c r="AL54" s="44"/>
      <c r="AM54" s="441"/>
      <c r="AN54" s="252" t="s">
        <v>496</v>
      </c>
      <c r="AO54" s="68"/>
      <c r="AP54" s="44"/>
      <c r="AQ54" s="441"/>
      <c r="AR54" s="252" t="s">
        <v>497</v>
      </c>
      <c r="AS54" s="68"/>
      <c r="AT54" s="68"/>
      <c r="AU54" s="44"/>
      <c r="AV54" s="441"/>
      <c r="AW54" s="448" t="s">
        <v>498</v>
      </c>
      <c r="AX54" s="3"/>
      <c r="AY54" s="232"/>
    </row>
    <row r="55" ht="30.0" customHeight="1">
      <c r="A55" s="190"/>
      <c r="B55" s="480">
        <f>B41+1</f>
        <v>4</v>
      </c>
      <c r="C55" s="66" t="s">
        <v>48</v>
      </c>
      <c r="D55" s="254" t="s">
        <v>27</v>
      </c>
      <c r="E55" s="450" t="s">
        <v>499</v>
      </c>
      <c r="F55" s="441"/>
      <c r="G55" s="451" t="s">
        <v>500</v>
      </c>
      <c r="H55" s="451" t="s">
        <v>501</v>
      </c>
      <c r="I55" s="441"/>
      <c r="J55" s="452" t="s">
        <v>502</v>
      </c>
      <c r="K55" s="453" t="s">
        <v>503</v>
      </c>
      <c r="L55" s="452" t="s">
        <v>17</v>
      </c>
      <c r="M55" s="453" t="s">
        <v>18</v>
      </c>
      <c r="N55" s="453" t="s">
        <v>19</v>
      </c>
      <c r="O55" s="453" t="s">
        <v>20</v>
      </c>
      <c r="P55" s="453" t="s">
        <v>504</v>
      </c>
      <c r="Q55" s="453" t="s">
        <v>505</v>
      </c>
      <c r="R55" s="453" t="s">
        <v>506</v>
      </c>
      <c r="S55" s="454" t="s">
        <v>507</v>
      </c>
      <c r="T55" s="454" t="s">
        <v>508</v>
      </c>
      <c r="U55" s="441"/>
      <c r="V55" s="453" t="s">
        <v>485</v>
      </c>
      <c r="W55" s="452" t="s">
        <v>30</v>
      </c>
      <c r="X55" s="2"/>
      <c r="Y55" s="3"/>
      <c r="Z55" s="453" t="s">
        <v>28</v>
      </c>
      <c r="AA55" s="453" t="s">
        <v>509</v>
      </c>
      <c r="AB55" s="453" t="s">
        <v>510</v>
      </c>
      <c r="AC55" s="453" t="s">
        <v>511</v>
      </c>
      <c r="AD55" s="441"/>
      <c r="AE55" s="453" t="s">
        <v>512</v>
      </c>
      <c r="AF55" s="453" t="s">
        <v>513</v>
      </c>
      <c r="AG55" s="453" t="s">
        <v>514</v>
      </c>
      <c r="AH55" s="453" t="s">
        <v>515</v>
      </c>
      <c r="AI55" s="441"/>
      <c r="AJ55" s="453" t="s">
        <v>516</v>
      </c>
      <c r="AK55" s="453" t="s">
        <v>517</v>
      </c>
      <c r="AL55" s="453" t="s">
        <v>518</v>
      </c>
      <c r="AM55" s="441"/>
      <c r="AN55" s="453" t="s">
        <v>519</v>
      </c>
      <c r="AO55" s="452" t="s">
        <v>520</v>
      </c>
      <c r="AP55" s="453" t="s">
        <v>521</v>
      </c>
      <c r="AQ55" s="441"/>
      <c r="AR55" s="451" t="s">
        <v>522</v>
      </c>
      <c r="AS55" s="451" t="s">
        <v>522</v>
      </c>
      <c r="AT55" s="451" t="s">
        <v>523</v>
      </c>
      <c r="AU55" s="451" t="s">
        <v>524</v>
      </c>
      <c r="AV55" s="441"/>
      <c r="AW55" s="453" t="s">
        <v>525</v>
      </c>
      <c r="AX55" s="453" t="s">
        <v>526</v>
      </c>
      <c r="AY55" s="190"/>
    </row>
    <row r="56" ht="30.0" customHeight="1">
      <c r="A56" s="190"/>
      <c r="B56" s="89"/>
      <c r="C56" s="34"/>
      <c r="D56" s="6"/>
      <c r="E56" s="455" t="s">
        <v>527</v>
      </c>
      <c r="F56" s="441"/>
      <c r="G56" s="34"/>
      <c r="H56" s="34"/>
      <c r="I56" s="441"/>
      <c r="J56" s="456" t="s">
        <v>528</v>
      </c>
      <c r="K56" s="34"/>
      <c r="L56" s="456" t="s">
        <v>529</v>
      </c>
      <c r="M56" s="457" t="s">
        <v>529</v>
      </c>
      <c r="N56" s="457" t="s">
        <v>529</v>
      </c>
      <c r="O56" s="34"/>
      <c r="P56" s="457" t="s">
        <v>530</v>
      </c>
      <c r="Q56" s="458" t="s">
        <v>531</v>
      </c>
      <c r="R56" s="458" t="s">
        <v>531</v>
      </c>
      <c r="S56" s="458" t="s">
        <v>531</v>
      </c>
      <c r="T56" s="458" t="s">
        <v>532</v>
      </c>
      <c r="U56" s="441"/>
      <c r="V56" s="34"/>
      <c r="W56" s="459" t="s">
        <v>533</v>
      </c>
      <c r="X56" s="459" t="s">
        <v>534</v>
      </c>
      <c r="Y56" s="459" t="s">
        <v>535</v>
      </c>
      <c r="Z56" s="457" t="s">
        <v>536</v>
      </c>
      <c r="AA56" s="458" t="s">
        <v>531</v>
      </c>
      <c r="AB56" s="458" t="s">
        <v>531</v>
      </c>
      <c r="AC56" s="458" t="s">
        <v>531</v>
      </c>
      <c r="AD56" s="441"/>
      <c r="AE56" s="458" t="s">
        <v>531</v>
      </c>
      <c r="AF56" s="458" t="s">
        <v>531</v>
      </c>
      <c r="AG56" s="458" t="s">
        <v>531</v>
      </c>
      <c r="AH56" s="458" t="s">
        <v>531</v>
      </c>
      <c r="AI56" s="441"/>
      <c r="AJ56" s="34"/>
      <c r="AK56" s="34"/>
      <c r="AL56" s="457" t="s">
        <v>537</v>
      </c>
      <c r="AM56" s="441"/>
      <c r="AN56" s="457" t="s">
        <v>538</v>
      </c>
      <c r="AO56" s="456" t="s">
        <v>539</v>
      </c>
      <c r="AP56" s="457" t="s">
        <v>531</v>
      </c>
      <c r="AQ56" s="441"/>
      <c r="AR56" s="460" t="s">
        <v>540</v>
      </c>
      <c r="AS56" s="460" t="s">
        <v>541</v>
      </c>
      <c r="AT56" s="34"/>
      <c r="AU56" s="34"/>
      <c r="AV56" s="441"/>
      <c r="AW56" s="457" t="s">
        <v>531</v>
      </c>
      <c r="AX56" s="34"/>
      <c r="AY56" s="190"/>
    </row>
    <row r="57" ht="45.0" customHeight="1">
      <c r="A57" s="190"/>
      <c r="B57" s="89"/>
      <c r="C57" s="481">
        <f>C49+1</f>
        <v>45737</v>
      </c>
      <c r="D57" s="464" t="str">
        <f t="shared" ref="D57:D58" si="21">D43</f>
        <v>FRI</v>
      </c>
      <c r="E57" s="463">
        <v>85.729</v>
      </c>
      <c r="F57" s="441"/>
      <c r="G57" s="464" t="s">
        <v>600</v>
      </c>
      <c r="H57" s="464" t="s">
        <v>608</v>
      </c>
      <c r="I57" s="441"/>
      <c r="J57" s="465"/>
      <c r="K57" s="466" t="s">
        <v>28</v>
      </c>
      <c r="L57" s="466">
        <v>182.4</v>
      </c>
      <c r="M57" s="466">
        <v>58.2</v>
      </c>
      <c r="N57" s="466">
        <v>250.4</v>
      </c>
      <c r="O57" s="466">
        <v>2329.6</v>
      </c>
      <c r="P57" s="466">
        <v>4.0</v>
      </c>
      <c r="Q57" s="466">
        <v>5.0</v>
      </c>
      <c r="R57" s="466">
        <v>5.0</v>
      </c>
      <c r="S57" s="466">
        <v>8.0</v>
      </c>
      <c r="T57" s="467"/>
      <c r="U57" s="441"/>
      <c r="V57" s="466">
        <v>9025.0</v>
      </c>
      <c r="W57" s="464"/>
      <c r="X57" s="464">
        <v>30.0</v>
      </c>
      <c r="Y57" s="464">
        <v>121.0</v>
      </c>
      <c r="Z57" s="466" t="s">
        <v>33</v>
      </c>
      <c r="AA57" s="466">
        <v>10.0</v>
      </c>
      <c r="AB57" s="466">
        <v>10.0</v>
      </c>
      <c r="AC57" s="466">
        <v>10.0</v>
      </c>
      <c r="AD57" s="441"/>
      <c r="AE57" s="466">
        <v>7.0</v>
      </c>
      <c r="AF57" s="466">
        <v>10.0</v>
      </c>
      <c r="AG57" s="466"/>
      <c r="AH57" s="466">
        <v>7.0</v>
      </c>
      <c r="AI57" s="441"/>
      <c r="AJ57" s="466">
        <v>1.0</v>
      </c>
      <c r="AK57" s="466" t="s">
        <v>602</v>
      </c>
      <c r="AL57" s="468" t="s">
        <v>618</v>
      </c>
      <c r="AM57" s="441"/>
      <c r="AN57" s="469">
        <v>0.3215277777777778</v>
      </c>
      <c r="AO57" s="464">
        <v>85.0</v>
      </c>
      <c r="AP57" s="466">
        <v>9.0</v>
      </c>
      <c r="AQ57" s="441"/>
      <c r="AR57" s="464">
        <v>128.0</v>
      </c>
      <c r="AS57" s="464">
        <v>83.0</v>
      </c>
      <c r="AT57" s="464">
        <v>68.0</v>
      </c>
      <c r="AU57" s="464">
        <v>79.0</v>
      </c>
      <c r="AV57" s="441"/>
      <c r="AW57" s="466">
        <v>9.0</v>
      </c>
      <c r="AX57" s="470"/>
      <c r="AY57" s="190"/>
    </row>
    <row r="58" ht="45.0" customHeight="1">
      <c r="A58" s="190"/>
      <c r="B58" s="89"/>
      <c r="C58" s="482">
        <f t="shared" ref="C58:C63" si="22">C57+1</f>
        <v>45738</v>
      </c>
      <c r="D58" s="464" t="str">
        <f t="shared" si="21"/>
        <v>SAT</v>
      </c>
      <c r="E58" s="463">
        <v>83.9146</v>
      </c>
      <c r="F58" s="441"/>
      <c r="G58" s="464" t="s">
        <v>600</v>
      </c>
      <c r="H58" s="464" t="s">
        <v>608</v>
      </c>
      <c r="I58" s="441"/>
      <c r="J58" s="465"/>
      <c r="K58" s="466" t="s">
        <v>28</v>
      </c>
      <c r="L58" s="466">
        <v>199.9</v>
      </c>
      <c r="M58" s="466">
        <v>59.8</v>
      </c>
      <c r="N58" s="466">
        <v>215.1</v>
      </c>
      <c r="O58" s="466">
        <v>2224.2</v>
      </c>
      <c r="P58" s="466">
        <v>5.0</v>
      </c>
      <c r="Q58" s="466">
        <v>4.0</v>
      </c>
      <c r="R58" s="466">
        <v>6.0</v>
      </c>
      <c r="S58" s="466">
        <v>7.0</v>
      </c>
      <c r="T58" s="467"/>
      <c r="U58" s="441"/>
      <c r="V58" s="466">
        <v>10213.0</v>
      </c>
      <c r="W58" s="464"/>
      <c r="X58" s="464">
        <v>60.0</v>
      </c>
      <c r="Y58" s="464">
        <v>116.0</v>
      </c>
      <c r="Z58" s="466" t="s">
        <v>35</v>
      </c>
      <c r="AA58" s="466">
        <v>10.0</v>
      </c>
      <c r="AB58" s="466">
        <v>10.0</v>
      </c>
      <c r="AC58" s="466">
        <v>10.0</v>
      </c>
      <c r="AD58" s="441"/>
      <c r="AE58" s="466">
        <v>10.0</v>
      </c>
      <c r="AF58" s="466">
        <v>9.0</v>
      </c>
      <c r="AG58" s="466"/>
      <c r="AH58" s="466">
        <v>7.0</v>
      </c>
      <c r="AI58" s="441"/>
      <c r="AJ58" s="466">
        <v>2.0</v>
      </c>
      <c r="AK58" s="466" t="s">
        <v>602</v>
      </c>
      <c r="AL58" s="468" t="s">
        <v>618</v>
      </c>
      <c r="AM58" s="441"/>
      <c r="AN58" s="469">
        <v>0.2722222222222222</v>
      </c>
      <c r="AO58" s="464">
        <v>90.0</v>
      </c>
      <c r="AP58" s="466">
        <v>9.0</v>
      </c>
      <c r="AQ58" s="441"/>
      <c r="AR58" s="464">
        <v>113.0</v>
      </c>
      <c r="AS58" s="464">
        <v>64.0</v>
      </c>
      <c r="AT58" s="464">
        <v>69.0</v>
      </c>
      <c r="AU58" s="464">
        <v>82.0</v>
      </c>
      <c r="AV58" s="441"/>
      <c r="AW58" s="466">
        <v>9.0</v>
      </c>
      <c r="AX58" s="470"/>
      <c r="AY58" s="190"/>
    </row>
    <row r="59" ht="45.0" customHeight="1">
      <c r="A59" s="190"/>
      <c r="B59" s="89"/>
      <c r="C59" s="482">
        <f t="shared" si="22"/>
        <v>45739</v>
      </c>
      <c r="D59" s="464" t="s">
        <v>254</v>
      </c>
      <c r="E59" s="463">
        <v>84.640336</v>
      </c>
      <c r="F59" s="441"/>
      <c r="G59" s="464"/>
      <c r="H59" s="464"/>
      <c r="I59" s="441"/>
      <c r="J59" s="465"/>
      <c r="K59" s="466" t="s">
        <v>38</v>
      </c>
      <c r="L59" s="466"/>
      <c r="M59" s="466"/>
      <c r="N59" s="466"/>
      <c r="O59" s="466"/>
      <c r="P59" s="466"/>
      <c r="Q59" s="466"/>
      <c r="R59" s="466"/>
      <c r="S59" s="466"/>
      <c r="T59" s="467"/>
      <c r="U59" s="441"/>
      <c r="V59" s="466"/>
      <c r="W59" s="464"/>
      <c r="X59" s="464"/>
      <c r="Y59" s="464"/>
      <c r="Z59" s="466" t="s">
        <v>38</v>
      </c>
      <c r="AA59" s="466"/>
      <c r="AB59" s="466"/>
      <c r="AC59" s="466"/>
      <c r="AD59" s="441"/>
      <c r="AE59" s="466">
        <v>10.0</v>
      </c>
      <c r="AF59" s="466">
        <v>8.0</v>
      </c>
      <c r="AG59" s="466"/>
      <c r="AH59" s="466">
        <v>9.0</v>
      </c>
      <c r="AI59" s="441"/>
      <c r="AJ59" s="466"/>
      <c r="AK59" s="466"/>
      <c r="AL59" s="468"/>
      <c r="AM59" s="441"/>
      <c r="AN59" s="464"/>
      <c r="AO59" s="464"/>
      <c r="AP59" s="466"/>
      <c r="AQ59" s="441"/>
      <c r="AR59" s="464">
        <v>143.0</v>
      </c>
      <c r="AS59" s="464">
        <v>73.0</v>
      </c>
      <c r="AT59" s="464">
        <v>79.0</v>
      </c>
      <c r="AU59" s="464">
        <v>85.0</v>
      </c>
      <c r="AV59" s="441"/>
      <c r="AW59" s="466"/>
      <c r="AX59" s="470"/>
      <c r="AY59" s="190"/>
    </row>
    <row r="60" ht="45.0" customHeight="1">
      <c r="A60" s="190"/>
      <c r="B60" s="89"/>
      <c r="C60" s="482">
        <f t="shared" si="22"/>
        <v>45740</v>
      </c>
      <c r="D60" s="464" t="str">
        <f t="shared" ref="D60:D63" si="23">D46</f>
        <v>MON</v>
      </c>
      <c r="E60" s="463"/>
      <c r="F60" s="441"/>
      <c r="G60" s="464"/>
      <c r="H60" s="464"/>
      <c r="I60" s="441"/>
      <c r="J60" s="465"/>
      <c r="K60" s="466" t="s">
        <v>28</v>
      </c>
      <c r="L60" s="466"/>
      <c r="M60" s="466"/>
      <c r="N60" s="466"/>
      <c r="O60" s="466"/>
      <c r="P60" s="466"/>
      <c r="Q60" s="466"/>
      <c r="R60" s="466"/>
      <c r="S60" s="466"/>
      <c r="T60" s="467"/>
      <c r="U60" s="441"/>
      <c r="V60" s="466"/>
      <c r="W60" s="464"/>
      <c r="X60" s="464"/>
      <c r="Y60" s="464"/>
      <c r="Z60" s="466" t="s">
        <v>40</v>
      </c>
      <c r="AA60" s="466"/>
      <c r="AB60" s="466"/>
      <c r="AC60" s="466"/>
      <c r="AD60" s="441"/>
      <c r="AE60" s="466"/>
      <c r="AF60" s="466"/>
      <c r="AG60" s="466"/>
      <c r="AH60" s="466"/>
      <c r="AI60" s="441"/>
      <c r="AJ60" s="466"/>
      <c r="AK60" s="466"/>
      <c r="AL60" s="468"/>
      <c r="AM60" s="441"/>
      <c r="AN60" s="464"/>
      <c r="AO60" s="464"/>
      <c r="AP60" s="466"/>
      <c r="AQ60" s="441"/>
      <c r="AR60" s="464"/>
      <c r="AS60" s="464"/>
      <c r="AT60" s="464"/>
      <c r="AU60" s="464"/>
      <c r="AV60" s="441"/>
      <c r="AW60" s="466"/>
      <c r="AX60" s="472"/>
      <c r="AY60" s="190"/>
    </row>
    <row r="61" ht="45.0" customHeight="1">
      <c r="A61" s="190"/>
      <c r="B61" s="89"/>
      <c r="C61" s="482">
        <f t="shared" si="22"/>
        <v>45741</v>
      </c>
      <c r="D61" s="464" t="str">
        <f t="shared" si="23"/>
        <v>TUE</v>
      </c>
      <c r="E61" s="463"/>
      <c r="F61" s="441"/>
      <c r="G61" s="464"/>
      <c r="H61" s="464"/>
      <c r="I61" s="441"/>
      <c r="J61" s="465"/>
      <c r="K61" s="466" t="s">
        <v>28</v>
      </c>
      <c r="L61" s="466"/>
      <c r="M61" s="466"/>
      <c r="N61" s="466"/>
      <c r="O61" s="466"/>
      <c r="P61" s="466"/>
      <c r="Q61" s="466"/>
      <c r="R61" s="466"/>
      <c r="S61" s="466"/>
      <c r="T61" s="467"/>
      <c r="U61" s="441"/>
      <c r="V61" s="466"/>
      <c r="W61" s="464"/>
      <c r="X61" s="464"/>
      <c r="Y61" s="464"/>
      <c r="Z61" s="466" t="s">
        <v>42</v>
      </c>
      <c r="AA61" s="466"/>
      <c r="AB61" s="466"/>
      <c r="AC61" s="466"/>
      <c r="AD61" s="441"/>
      <c r="AE61" s="466"/>
      <c r="AF61" s="466"/>
      <c r="AG61" s="466"/>
      <c r="AH61" s="466"/>
      <c r="AI61" s="441"/>
      <c r="AJ61" s="466"/>
      <c r="AK61" s="466"/>
      <c r="AL61" s="468"/>
      <c r="AM61" s="441"/>
      <c r="AN61" s="464"/>
      <c r="AO61" s="464"/>
      <c r="AP61" s="466"/>
      <c r="AQ61" s="441"/>
      <c r="AR61" s="464"/>
      <c r="AS61" s="464"/>
      <c r="AT61" s="464"/>
      <c r="AU61" s="464"/>
      <c r="AV61" s="441"/>
      <c r="AW61" s="466"/>
      <c r="AX61" s="472"/>
      <c r="AY61" s="190"/>
    </row>
    <row r="62" ht="45.0" customHeight="1">
      <c r="A62" s="190"/>
      <c r="B62" s="89"/>
      <c r="C62" s="482">
        <f t="shared" si="22"/>
        <v>45742</v>
      </c>
      <c r="D62" s="464" t="str">
        <f t="shared" si="23"/>
        <v>WED</v>
      </c>
      <c r="E62" s="463"/>
      <c r="F62" s="441"/>
      <c r="G62" s="464"/>
      <c r="H62" s="464"/>
      <c r="I62" s="441"/>
      <c r="J62" s="465"/>
      <c r="K62" s="466" t="s">
        <v>28</v>
      </c>
      <c r="L62" s="466"/>
      <c r="M62" s="466"/>
      <c r="N62" s="466"/>
      <c r="O62" s="466"/>
      <c r="P62" s="466"/>
      <c r="Q62" s="466"/>
      <c r="R62" s="466"/>
      <c r="S62" s="466"/>
      <c r="T62" s="467"/>
      <c r="U62" s="441"/>
      <c r="V62" s="466"/>
      <c r="W62" s="464"/>
      <c r="X62" s="464"/>
      <c r="Y62" s="464"/>
      <c r="Z62" s="466" t="s">
        <v>44</v>
      </c>
      <c r="AA62" s="466"/>
      <c r="AB62" s="466"/>
      <c r="AC62" s="466"/>
      <c r="AD62" s="441"/>
      <c r="AE62" s="466"/>
      <c r="AF62" s="466"/>
      <c r="AG62" s="466"/>
      <c r="AH62" s="466"/>
      <c r="AI62" s="441"/>
      <c r="AJ62" s="466"/>
      <c r="AK62" s="466"/>
      <c r="AL62" s="468"/>
      <c r="AM62" s="441"/>
      <c r="AN62" s="464"/>
      <c r="AO62" s="464"/>
      <c r="AP62" s="466"/>
      <c r="AQ62" s="441"/>
      <c r="AR62" s="464"/>
      <c r="AS62" s="464"/>
      <c r="AT62" s="464"/>
      <c r="AU62" s="464"/>
      <c r="AV62" s="441"/>
      <c r="AW62" s="466"/>
      <c r="AX62" s="472"/>
      <c r="AY62" s="190"/>
    </row>
    <row r="63" ht="45.0" customHeight="1">
      <c r="A63" s="190"/>
      <c r="B63" s="89"/>
      <c r="C63" s="482">
        <f t="shared" si="22"/>
        <v>45743</v>
      </c>
      <c r="D63" s="464" t="str">
        <f t="shared" si="23"/>
        <v>THU</v>
      </c>
      <c r="E63" s="463"/>
      <c r="F63" s="441"/>
      <c r="G63" s="464"/>
      <c r="H63" s="464"/>
      <c r="I63" s="441"/>
      <c r="J63" s="465"/>
      <c r="K63" s="466" t="s">
        <v>38</v>
      </c>
      <c r="L63" s="466"/>
      <c r="M63" s="466"/>
      <c r="N63" s="466"/>
      <c r="O63" s="466"/>
      <c r="P63" s="466"/>
      <c r="Q63" s="466"/>
      <c r="R63" s="466"/>
      <c r="S63" s="466"/>
      <c r="T63" s="467"/>
      <c r="U63" s="441"/>
      <c r="V63" s="466"/>
      <c r="W63" s="464"/>
      <c r="X63" s="464"/>
      <c r="Y63" s="464"/>
      <c r="Z63" s="466"/>
      <c r="AA63" s="466"/>
      <c r="AB63" s="466"/>
      <c r="AC63" s="466"/>
      <c r="AD63" s="441"/>
      <c r="AE63" s="466"/>
      <c r="AF63" s="466"/>
      <c r="AG63" s="466"/>
      <c r="AH63" s="466"/>
      <c r="AI63" s="441"/>
      <c r="AJ63" s="466"/>
      <c r="AK63" s="466"/>
      <c r="AL63" s="468"/>
      <c r="AM63" s="441"/>
      <c r="AN63" s="464"/>
      <c r="AO63" s="464"/>
      <c r="AP63" s="466"/>
      <c r="AQ63" s="441"/>
      <c r="AR63" s="464"/>
      <c r="AS63" s="464"/>
      <c r="AT63" s="464"/>
      <c r="AU63" s="464"/>
      <c r="AV63" s="441"/>
      <c r="AW63" s="466"/>
      <c r="AX63" s="470"/>
      <c r="AY63" s="190"/>
    </row>
    <row r="64" ht="45.0" customHeight="1">
      <c r="A64" s="190"/>
      <c r="B64" s="34"/>
      <c r="C64" s="473" t="s">
        <v>542</v>
      </c>
      <c r="D64" s="44"/>
      <c r="E64" s="474">
        <f>iferror(AVERAGE(E57:E63))</f>
        <v>84.761312</v>
      </c>
      <c r="F64" s="441"/>
      <c r="G64" s="475"/>
      <c r="H64" s="475"/>
      <c r="I64" s="441"/>
      <c r="J64" s="475" t="str">
        <f>iferror(AVERAGE(J57:J63))</f>
        <v/>
      </c>
      <c r="K64" s="476"/>
      <c r="L64" s="476">
        <f t="shared" ref="L64:N64" si="24">iferror(AVERAGE(L57:L63))</f>
        <v>191.15</v>
      </c>
      <c r="M64" s="476">
        <f t="shared" si="24"/>
        <v>59</v>
      </c>
      <c r="N64" s="476">
        <f t="shared" si="24"/>
        <v>232.75</v>
      </c>
      <c r="O64" s="476">
        <f>iferror(SUM(O57:O63))</f>
        <v>4553.8</v>
      </c>
      <c r="P64" s="476">
        <f t="shared" ref="P64:S64" si="25">iferror(AVERAGE(P57:P63))</f>
        <v>4.5</v>
      </c>
      <c r="Q64" s="476">
        <f t="shared" si="25"/>
        <v>4.5</v>
      </c>
      <c r="R64" s="476">
        <f t="shared" si="25"/>
        <v>5.5</v>
      </c>
      <c r="S64" s="476">
        <f t="shared" si="25"/>
        <v>7.5</v>
      </c>
      <c r="T64" s="477"/>
      <c r="U64" s="441"/>
      <c r="V64" s="476">
        <f>iferror(AVERAGE(V57:V63))</f>
        <v>9619</v>
      </c>
      <c r="W64" s="476"/>
      <c r="X64" s="476">
        <f>SUM(X57:X63)</f>
        <v>90</v>
      </c>
      <c r="Y64" s="476">
        <f>IFERROR(AVERAGE(Y57:Y63))</f>
        <v>118.5</v>
      </c>
      <c r="Z64" s="476"/>
      <c r="AA64" s="476">
        <f t="shared" ref="AA64:AC64" si="26">iferror(AVERAGE(AA57:AA63))</f>
        <v>10</v>
      </c>
      <c r="AB64" s="476">
        <f t="shared" si="26"/>
        <v>10</v>
      </c>
      <c r="AC64" s="476">
        <f t="shared" si="26"/>
        <v>10</v>
      </c>
      <c r="AD64" s="441"/>
      <c r="AE64" s="476">
        <f t="shared" ref="AE64:AF64" si="27">iferror(AVERAGE(AE57:AE63))</f>
        <v>9</v>
      </c>
      <c r="AF64" s="476">
        <f t="shared" si="27"/>
        <v>9</v>
      </c>
      <c r="AG64" s="476"/>
      <c r="AH64" s="476">
        <f>iferror(AVERAGE(AH57:AH63))</f>
        <v>7.666666667</v>
      </c>
      <c r="AI64" s="441"/>
      <c r="AJ64" s="476">
        <f>iferror(average(AJ57:AJ63))</f>
        <v>1.5</v>
      </c>
      <c r="AK64" s="476"/>
      <c r="AL64" s="476"/>
      <c r="AM64" s="441"/>
      <c r="AN64" s="464"/>
      <c r="AO64" s="464">
        <f>iferror(average(AO57:AO63))</f>
        <v>87.5</v>
      </c>
      <c r="AP64" s="476">
        <f>iferror(AVERAGE(AP57:AP63))</f>
        <v>9</v>
      </c>
      <c r="AQ64" s="441"/>
      <c r="AR64" s="464">
        <f t="shared" ref="AR64:AU64" si="28">iferror(average(AR57:AR63))</f>
        <v>128</v>
      </c>
      <c r="AS64" s="464">
        <f t="shared" si="28"/>
        <v>73.33333333</v>
      </c>
      <c r="AT64" s="464">
        <f t="shared" si="28"/>
        <v>72</v>
      </c>
      <c r="AU64" s="464">
        <f t="shared" si="28"/>
        <v>82</v>
      </c>
      <c r="AV64" s="441"/>
      <c r="AW64" s="476">
        <f>iferror(AVERAGE(AW57:AW63))</f>
        <v>9</v>
      </c>
      <c r="AX64" s="472"/>
      <c r="AY64" s="190"/>
    </row>
    <row r="65" ht="15.0" customHeight="1">
      <c r="A65" s="441"/>
      <c r="B65" s="441"/>
      <c r="C65" s="441"/>
      <c r="D65" s="441"/>
      <c r="E65" s="441"/>
      <c r="F65" s="441"/>
      <c r="G65" s="441"/>
      <c r="H65" s="441"/>
      <c r="I65" s="441"/>
      <c r="J65" s="441"/>
      <c r="K65" s="441"/>
      <c r="L65" s="441"/>
      <c r="M65" s="441"/>
      <c r="N65" s="441"/>
      <c r="O65" s="441"/>
      <c r="P65" s="441"/>
      <c r="Q65" s="441"/>
      <c r="R65" s="441"/>
      <c r="S65" s="441"/>
      <c r="T65" s="441"/>
      <c r="U65" s="441"/>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1"/>
      <c r="AU65" s="441"/>
      <c r="AV65" s="441"/>
      <c r="AW65" s="441"/>
      <c r="AX65" s="441"/>
      <c r="AY65" s="441"/>
    </row>
    <row r="66" ht="22.5" customHeight="1">
      <c r="A66" s="232"/>
      <c r="B66" s="252" t="s">
        <v>488</v>
      </c>
      <c r="C66" s="68"/>
      <c r="D66" s="478">
        <f>D52+7</f>
        <v>45751</v>
      </c>
      <c r="E66" s="68"/>
      <c r="F66" s="373"/>
      <c r="G66" s="373"/>
      <c r="H66" s="373"/>
      <c r="I66" s="373"/>
      <c r="J66" s="373"/>
      <c r="K66" s="373"/>
      <c r="L66" s="373"/>
      <c r="M66" s="373"/>
      <c r="N66" s="373"/>
      <c r="O66" s="373"/>
      <c r="P66" s="373"/>
      <c r="Q66" s="373"/>
      <c r="R66" s="68"/>
      <c r="S66" s="68"/>
      <c r="T66" s="68"/>
      <c r="U66" s="68"/>
      <c r="V66" s="373"/>
      <c r="W66" s="68"/>
      <c r="X66" s="68"/>
      <c r="Y66" s="373"/>
      <c r="Z66" s="373"/>
      <c r="AA66" s="373"/>
      <c r="AB66" s="373"/>
      <c r="AC66" s="373"/>
      <c r="AD66" s="373"/>
      <c r="AE66" s="373"/>
      <c r="AF66" s="373"/>
      <c r="AG66" s="373"/>
      <c r="AH66" s="373"/>
      <c r="AI66" s="373"/>
      <c r="AJ66" s="373"/>
      <c r="AK66" s="373"/>
      <c r="AL66" s="373"/>
      <c r="AM66" s="373"/>
      <c r="AN66" s="373"/>
      <c r="AO66" s="373"/>
      <c r="AP66" s="373"/>
      <c r="AQ66" s="373"/>
      <c r="AR66" s="373"/>
      <c r="AS66" s="373"/>
      <c r="AT66" s="373"/>
      <c r="AU66" s="373"/>
      <c r="AV66" s="373"/>
      <c r="AW66" s="373"/>
      <c r="AX66" s="479"/>
      <c r="AY66" s="232"/>
    </row>
    <row r="67" ht="15.0" customHeight="1">
      <c r="A67" s="441"/>
      <c r="B67" s="441"/>
      <c r="C67" s="441"/>
      <c r="D67" s="441"/>
      <c r="E67" s="441"/>
      <c r="F67" s="441"/>
      <c r="G67" s="441"/>
      <c r="H67" s="441"/>
      <c r="I67" s="441"/>
      <c r="J67" s="441"/>
      <c r="K67" s="441"/>
      <c r="L67" s="441"/>
      <c r="M67" s="441"/>
      <c r="N67" s="441"/>
      <c r="O67" s="441"/>
      <c r="P67" s="441"/>
      <c r="Q67" s="441"/>
      <c r="R67" s="441"/>
      <c r="S67" s="439"/>
      <c r="T67" s="439"/>
      <c r="U67" s="441"/>
      <c r="V67" s="441"/>
      <c r="W67" s="441"/>
      <c r="X67" s="441"/>
      <c r="Y67" s="441"/>
      <c r="Z67" s="429"/>
      <c r="AA67" s="429"/>
      <c r="AB67" s="429"/>
      <c r="AC67" s="429"/>
      <c r="AD67" s="441"/>
      <c r="AE67" s="429"/>
      <c r="AF67" s="429"/>
      <c r="AG67" s="429"/>
      <c r="AH67" s="429"/>
      <c r="AI67" s="441"/>
      <c r="AJ67" s="429"/>
      <c r="AK67" s="429"/>
      <c r="AL67" s="429"/>
      <c r="AM67" s="441"/>
      <c r="AN67" s="429"/>
      <c r="AO67" s="429"/>
      <c r="AP67" s="429"/>
      <c r="AQ67" s="441"/>
      <c r="AR67" s="429"/>
      <c r="AS67" s="429"/>
      <c r="AT67" s="429"/>
      <c r="AU67" s="429"/>
      <c r="AV67" s="441"/>
      <c r="AW67" s="429"/>
      <c r="AX67" s="429"/>
      <c r="AY67" s="441"/>
    </row>
    <row r="68" ht="27.0" customHeight="1">
      <c r="A68" s="232"/>
      <c r="B68" s="447" t="s">
        <v>489</v>
      </c>
      <c r="C68" s="252" t="s">
        <v>490</v>
      </c>
      <c r="D68" s="44"/>
      <c r="E68" s="447" t="s">
        <v>491</v>
      </c>
      <c r="F68" s="441"/>
      <c r="G68" s="252" t="s">
        <v>492</v>
      </c>
      <c r="H68" s="44"/>
      <c r="I68" s="441"/>
      <c r="J68" s="252" t="s">
        <v>29</v>
      </c>
      <c r="K68" s="68"/>
      <c r="L68" s="68"/>
      <c r="M68" s="68"/>
      <c r="N68" s="68"/>
      <c r="O68" s="68"/>
      <c r="P68" s="68"/>
      <c r="Q68" s="68"/>
      <c r="R68" s="68"/>
      <c r="S68" s="68"/>
      <c r="T68" s="44"/>
      <c r="U68" s="441"/>
      <c r="V68" s="252" t="s">
        <v>493</v>
      </c>
      <c r="W68" s="68"/>
      <c r="X68" s="68"/>
      <c r="Y68" s="68"/>
      <c r="Z68" s="68"/>
      <c r="AA68" s="68"/>
      <c r="AB68" s="68"/>
      <c r="AC68" s="44"/>
      <c r="AD68" s="441"/>
      <c r="AE68" s="252" t="s">
        <v>494</v>
      </c>
      <c r="AF68" s="68"/>
      <c r="AG68" s="68"/>
      <c r="AH68" s="44"/>
      <c r="AI68" s="441"/>
      <c r="AJ68" s="252" t="s">
        <v>495</v>
      </c>
      <c r="AK68" s="68"/>
      <c r="AL68" s="44"/>
      <c r="AM68" s="441"/>
      <c r="AN68" s="252" t="s">
        <v>496</v>
      </c>
      <c r="AO68" s="68"/>
      <c r="AP68" s="44"/>
      <c r="AQ68" s="441"/>
      <c r="AR68" s="252" t="s">
        <v>497</v>
      </c>
      <c r="AS68" s="68"/>
      <c r="AT68" s="68"/>
      <c r="AU68" s="44"/>
      <c r="AV68" s="441"/>
      <c r="AW68" s="448" t="s">
        <v>498</v>
      </c>
      <c r="AX68" s="3"/>
      <c r="AY68" s="232"/>
    </row>
    <row r="69" ht="30.0" customHeight="1">
      <c r="A69" s="190"/>
      <c r="B69" s="480">
        <f>B55+1</f>
        <v>5</v>
      </c>
      <c r="C69" s="66" t="s">
        <v>48</v>
      </c>
      <c r="D69" s="254" t="s">
        <v>27</v>
      </c>
      <c r="E69" s="450" t="s">
        <v>499</v>
      </c>
      <c r="F69" s="441"/>
      <c r="G69" s="451" t="s">
        <v>500</v>
      </c>
      <c r="H69" s="451" t="s">
        <v>501</v>
      </c>
      <c r="I69" s="441"/>
      <c r="J69" s="452" t="s">
        <v>502</v>
      </c>
      <c r="K69" s="453" t="s">
        <v>503</v>
      </c>
      <c r="L69" s="452" t="s">
        <v>17</v>
      </c>
      <c r="M69" s="453" t="s">
        <v>18</v>
      </c>
      <c r="N69" s="453" t="s">
        <v>19</v>
      </c>
      <c r="O69" s="453" t="s">
        <v>20</v>
      </c>
      <c r="P69" s="453" t="s">
        <v>504</v>
      </c>
      <c r="Q69" s="453" t="s">
        <v>505</v>
      </c>
      <c r="R69" s="453" t="s">
        <v>506</v>
      </c>
      <c r="S69" s="454" t="s">
        <v>507</v>
      </c>
      <c r="T69" s="454" t="s">
        <v>508</v>
      </c>
      <c r="U69" s="441"/>
      <c r="V69" s="453" t="s">
        <v>485</v>
      </c>
      <c r="W69" s="452" t="s">
        <v>30</v>
      </c>
      <c r="X69" s="2"/>
      <c r="Y69" s="3"/>
      <c r="Z69" s="453" t="s">
        <v>28</v>
      </c>
      <c r="AA69" s="453" t="s">
        <v>509</v>
      </c>
      <c r="AB69" s="453" t="s">
        <v>510</v>
      </c>
      <c r="AC69" s="453" t="s">
        <v>511</v>
      </c>
      <c r="AD69" s="441"/>
      <c r="AE69" s="453" t="s">
        <v>512</v>
      </c>
      <c r="AF69" s="453" t="s">
        <v>513</v>
      </c>
      <c r="AG69" s="453" t="s">
        <v>514</v>
      </c>
      <c r="AH69" s="453" t="s">
        <v>515</v>
      </c>
      <c r="AI69" s="441"/>
      <c r="AJ69" s="453" t="s">
        <v>516</v>
      </c>
      <c r="AK69" s="453" t="s">
        <v>517</v>
      </c>
      <c r="AL69" s="453" t="s">
        <v>518</v>
      </c>
      <c r="AM69" s="441"/>
      <c r="AN69" s="453" t="s">
        <v>519</v>
      </c>
      <c r="AO69" s="452" t="s">
        <v>520</v>
      </c>
      <c r="AP69" s="453" t="s">
        <v>521</v>
      </c>
      <c r="AQ69" s="441"/>
      <c r="AR69" s="451" t="s">
        <v>522</v>
      </c>
      <c r="AS69" s="451" t="s">
        <v>522</v>
      </c>
      <c r="AT69" s="451" t="s">
        <v>523</v>
      </c>
      <c r="AU69" s="451" t="s">
        <v>524</v>
      </c>
      <c r="AV69" s="441"/>
      <c r="AW69" s="453" t="s">
        <v>525</v>
      </c>
      <c r="AX69" s="453" t="s">
        <v>526</v>
      </c>
      <c r="AY69" s="190"/>
    </row>
    <row r="70" ht="30.0" customHeight="1">
      <c r="A70" s="190"/>
      <c r="B70" s="89"/>
      <c r="C70" s="34"/>
      <c r="D70" s="6"/>
      <c r="E70" s="455" t="s">
        <v>527</v>
      </c>
      <c r="F70" s="441"/>
      <c r="G70" s="34"/>
      <c r="H70" s="34"/>
      <c r="I70" s="441"/>
      <c r="J70" s="456" t="s">
        <v>528</v>
      </c>
      <c r="K70" s="34"/>
      <c r="L70" s="456" t="s">
        <v>529</v>
      </c>
      <c r="M70" s="457" t="s">
        <v>529</v>
      </c>
      <c r="N70" s="457" t="s">
        <v>529</v>
      </c>
      <c r="O70" s="34"/>
      <c r="P70" s="457" t="s">
        <v>530</v>
      </c>
      <c r="Q70" s="458" t="s">
        <v>531</v>
      </c>
      <c r="R70" s="458" t="s">
        <v>531</v>
      </c>
      <c r="S70" s="458" t="s">
        <v>531</v>
      </c>
      <c r="T70" s="458" t="s">
        <v>532</v>
      </c>
      <c r="U70" s="441"/>
      <c r="V70" s="34"/>
      <c r="W70" s="459" t="s">
        <v>533</v>
      </c>
      <c r="X70" s="459" t="s">
        <v>534</v>
      </c>
      <c r="Y70" s="459" t="s">
        <v>535</v>
      </c>
      <c r="Z70" s="457" t="s">
        <v>536</v>
      </c>
      <c r="AA70" s="458" t="s">
        <v>531</v>
      </c>
      <c r="AB70" s="458" t="s">
        <v>531</v>
      </c>
      <c r="AC70" s="458" t="s">
        <v>531</v>
      </c>
      <c r="AD70" s="441"/>
      <c r="AE70" s="458" t="s">
        <v>531</v>
      </c>
      <c r="AF70" s="458" t="s">
        <v>531</v>
      </c>
      <c r="AG70" s="458" t="s">
        <v>531</v>
      </c>
      <c r="AH70" s="458" t="s">
        <v>531</v>
      </c>
      <c r="AI70" s="441"/>
      <c r="AJ70" s="34"/>
      <c r="AK70" s="34"/>
      <c r="AL70" s="457" t="s">
        <v>537</v>
      </c>
      <c r="AM70" s="441"/>
      <c r="AN70" s="457" t="s">
        <v>538</v>
      </c>
      <c r="AO70" s="456" t="s">
        <v>539</v>
      </c>
      <c r="AP70" s="457" t="s">
        <v>531</v>
      </c>
      <c r="AQ70" s="441"/>
      <c r="AR70" s="460" t="s">
        <v>540</v>
      </c>
      <c r="AS70" s="460" t="s">
        <v>541</v>
      </c>
      <c r="AT70" s="34"/>
      <c r="AU70" s="34"/>
      <c r="AV70" s="441"/>
      <c r="AW70" s="457" t="s">
        <v>531</v>
      </c>
      <c r="AX70" s="34"/>
      <c r="AY70" s="190"/>
    </row>
    <row r="71" ht="45.0" customHeight="1">
      <c r="A71" s="190"/>
      <c r="B71" s="89"/>
      <c r="C71" s="481">
        <f>C63+1</f>
        <v>45744</v>
      </c>
      <c r="D71" s="464" t="str">
        <f t="shared" ref="D71:D77" si="29">D57</f>
        <v>FRI</v>
      </c>
      <c r="E71" s="463">
        <v>85.502162</v>
      </c>
      <c r="F71" s="441"/>
      <c r="G71" s="464" t="s">
        <v>600</v>
      </c>
      <c r="H71" s="464" t="s">
        <v>600</v>
      </c>
      <c r="I71" s="441"/>
      <c r="J71" s="465"/>
      <c r="K71" s="466" t="s">
        <v>28</v>
      </c>
      <c r="L71" s="466">
        <v>204.3</v>
      </c>
      <c r="M71" s="466">
        <v>69.0</v>
      </c>
      <c r="N71" s="466">
        <v>337.2</v>
      </c>
      <c r="O71" s="466">
        <v>2856.9</v>
      </c>
      <c r="P71" s="466">
        <v>4.0</v>
      </c>
      <c r="Q71" s="466">
        <v>9.0</v>
      </c>
      <c r="R71" s="466">
        <v>8.0</v>
      </c>
      <c r="S71" s="466">
        <v>7.0</v>
      </c>
      <c r="T71" s="467" t="s">
        <v>619</v>
      </c>
      <c r="U71" s="441"/>
      <c r="V71" s="466">
        <v>5773.0</v>
      </c>
      <c r="W71" s="464"/>
      <c r="X71" s="464">
        <v>0.0</v>
      </c>
      <c r="Y71" s="464"/>
      <c r="Z71" s="466" t="s">
        <v>33</v>
      </c>
      <c r="AA71" s="466">
        <v>10.0</v>
      </c>
      <c r="AB71" s="466">
        <v>10.0</v>
      </c>
      <c r="AC71" s="466">
        <v>10.0</v>
      </c>
      <c r="AD71" s="441"/>
      <c r="AE71" s="466">
        <v>8.0</v>
      </c>
      <c r="AF71" s="466">
        <v>10.0</v>
      </c>
      <c r="AG71" s="466"/>
      <c r="AH71" s="466">
        <v>6.0</v>
      </c>
      <c r="AI71" s="441"/>
      <c r="AJ71" s="466">
        <v>2.0</v>
      </c>
      <c r="AK71" s="466" t="s">
        <v>602</v>
      </c>
      <c r="AL71" s="468" t="s">
        <v>617</v>
      </c>
      <c r="AM71" s="441"/>
      <c r="AN71" s="469">
        <v>0.28402777777777777</v>
      </c>
      <c r="AO71" s="464">
        <v>80.0</v>
      </c>
      <c r="AP71" s="466">
        <v>8.0</v>
      </c>
      <c r="AQ71" s="441"/>
      <c r="AR71" s="464">
        <v>128.0</v>
      </c>
      <c r="AS71" s="464">
        <v>85.0</v>
      </c>
      <c r="AT71" s="464">
        <v>75.0</v>
      </c>
      <c r="AU71" s="464">
        <v>82.0</v>
      </c>
      <c r="AV71" s="441"/>
      <c r="AW71" s="466">
        <v>7.0</v>
      </c>
      <c r="AX71" s="470"/>
      <c r="AY71" s="190"/>
    </row>
    <row r="72" ht="45.0" customHeight="1">
      <c r="A72" s="190"/>
      <c r="B72" s="89"/>
      <c r="C72" s="482">
        <f t="shared" ref="C72:C77" si="30">C71+1</f>
        <v>45745</v>
      </c>
      <c r="D72" s="464" t="str">
        <f t="shared" si="29"/>
        <v>SAT</v>
      </c>
      <c r="E72" s="463">
        <v>85.2754</v>
      </c>
      <c r="F72" s="441"/>
      <c r="G72" s="464" t="s">
        <v>600</v>
      </c>
      <c r="H72" s="464" t="s">
        <v>600</v>
      </c>
      <c r="I72" s="441"/>
      <c r="J72" s="465"/>
      <c r="K72" s="466" t="s">
        <v>28</v>
      </c>
      <c r="L72" s="466">
        <v>182.0</v>
      </c>
      <c r="M72" s="466">
        <v>76.5</v>
      </c>
      <c r="N72" s="466">
        <v>263.7</v>
      </c>
      <c r="O72" s="466">
        <v>2561.2</v>
      </c>
      <c r="P72" s="466">
        <v>4.0</v>
      </c>
      <c r="Q72" s="466">
        <v>8.0</v>
      </c>
      <c r="R72" s="466">
        <v>8.0</v>
      </c>
      <c r="S72" s="466">
        <v>8.0</v>
      </c>
      <c r="T72" s="467" t="s">
        <v>620</v>
      </c>
      <c r="U72" s="441"/>
      <c r="V72" s="466">
        <v>6665.0</v>
      </c>
      <c r="W72" s="464"/>
      <c r="X72" s="464">
        <v>0.0</v>
      </c>
      <c r="Y72" s="464"/>
      <c r="Z72" s="466" t="s">
        <v>35</v>
      </c>
      <c r="AA72" s="466">
        <v>9.0</v>
      </c>
      <c r="AB72" s="466">
        <v>10.0</v>
      </c>
      <c r="AC72" s="466">
        <v>9.0</v>
      </c>
      <c r="AD72" s="441"/>
      <c r="AE72" s="466">
        <v>9.0</v>
      </c>
      <c r="AF72" s="466">
        <v>10.0</v>
      </c>
      <c r="AG72" s="466"/>
      <c r="AH72" s="466">
        <v>7.0</v>
      </c>
      <c r="AI72" s="441"/>
      <c r="AJ72" s="466">
        <v>1.0</v>
      </c>
      <c r="AK72" s="466" t="s">
        <v>602</v>
      </c>
      <c r="AL72" s="468" t="s">
        <v>617</v>
      </c>
      <c r="AM72" s="441"/>
      <c r="AN72" s="469">
        <v>0.2708333333333333</v>
      </c>
      <c r="AO72" s="464">
        <v>80.0</v>
      </c>
      <c r="AP72" s="466">
        <v>9.0</v>
      </c>
      <c r="AQ72" s="441"/>
      <c r="AR72" s="464">
        <v>134.0</v>
      </c>
      <c r="AS72" s="464">
        <v>82.0</v>
      </c>
      <c r="AT72" s="464">
        <v>67.0</v>
      </c>
      <c r="AU72" s="464">
        <v>80.0</v>
      </c>
      <c r="AV72" s="441"/>
      <c r="AW72" s="466">
        <v>7.0</v>
      </c>
      <c r="AX72" s="470"/>
      <c r="AY72" s="190"/>
    </row>
    <row r="73" ht="45.0" customHeight="1">
      <c r="A73" s="190"/>
      <c r="B73" s="89"/>
      <c r="C73" s="482">
        <f t="shared" si="30"/>
        <v>45746</v>
      </c>
      <c r="D73" s="464" t="str">
        <f t="shared" si="29"/>
        <v>SUN</v>
      </c>
      <c r="E73" s="463">
        <v>84.8218</v>
      </c>
      <c r="F73" s="441"/>
      <c r="G73" s="464" t="s">
        <v>600</v>
      </c>
      <c r="H73" s="464" t="s">
        <v>600</v>
      </c>
      <c r="I73" s="441"/>
      <c r="J73" s="465"/>
      <c r="K73" s="466" t="s">
        <v>38</v>
      </c>
      <c r="L73" s="466">
        <v>185.0</v>
      </c>
      <c r="M73" s="466">
        <v>84.0</v>
      </c>
      <c r="N73" s="466">
        <v>208.7</v>
      </c>
      <c r="O73" s="466">
        <v>2401.4</v>
      </c>
      <c r="P73" s="466">
        <v>4.0</v>
      </c>
      <c r="Q73" s="466">
        <v>7.0</v>
      </c>
      <c r="R73" s="466">
        <v>8.0</v>
      </c>
      <c r="S73" s="466">
        <v>8.0</v>
      </c>
      <c r="T73" s="467" t="s">
        <v>620</v>
      </c>
      <c r="U73" s="441"/>
      <c r="V73" s="466">
        <v>8874.0</v>
      </c>
      <c r="W73" s="464"/>
      <c r="X73" s="464">
        <v>45.0</v>
      </c>
      <c r="Y73" s="464"/>
      <c r="Z73" s="466" t="s">
        <v>38</v>
      </c>
      <c r="AA73" s="466"/>
      <c r="AB73" s="466"/>
      <c r="AC73" s="466"/>
      <c r="AD73" s="441"/>
      <c r="AE73" s="466">
        <v>9.0</v>
      </c>
      <c r="AF73" s="466">
        <v>7.0</v>
      </c>
      <c r="AG73" s="466"/>
      <c r="AH73" s="466">
        <v>9.0</v>
      </c>
      <c r="AI73" s="441"/>
      <c r="AJ73" s="466">
        <v>1.0</v>
      </c>
      <c r="AK73" s="466" t="s">
        <v>602</v>
      </c>
      <c r="AL73" s="468" t="s">
        <v>617</v>
      </c>
      <c r="AM73" s="441"/>
      <c r="AN73" s="469">
        <v>0.3020833333333333</v>
      </c>
      <c r="AO73" s="464">
        <v>80.0</v>
      </c>
      <c r="AP73" s="466">
        <v>8.0</v>
      </c>
      <c r="AQ73" s="441"/>
      <c r="AR73" s="464">
        <v>135.0</v>
      </c>
      <c r="AS73" s="464">
        <v>78.0</v>
      </c>
      <c r="AT73" s="464">
        <v>71.0</v>
      </c>
      <c r="AU73" s="464">
        <v>83.0</v>
      </c>
      <c r="AV73" s="441"/>
      <c r="AW73" s="466">
        <v>6.0</v>
      </c>
      <c r="AX73" s="470"/>
      <c r="AY73" s="190"/>
    </row>
    <row r="74" ht="45.0" customHeight="1">
      <c r="A74" s="190"/>
      <c r="B74" s="89"/>
      <c r="C74" s="482">
        <f t="shared" si="30"/>
        <v>45747</v>
      </c>
      <c r="D74" s="464" t="str">
        <f t="shared" si="29"/>
        <v>MON</v>
      </c>
      <c r="E74" s="463">
        <v>85.28</v>
      </c>
      <c r="F74" s="441"/>
      <c r="G74" s="464" t="s">
        <v>600</v>
      </c>
      <c r="H74" s="464" t="s">
        <v>600</v>
      </c>
      <c r="I74" s="441"/>
      <c r="J74" s="465"/>
      <c r="K74" s="466" t="s">
        <v>28</v>
      </c>
      <c r="L74" s="466">
        <v>197.0</v>
      </c>
      <c r="M74" s="466">
        <v>79.0</v>
      </c>
      <c r="N74" s="466">
        <v>172.1</v>
      </c>
      <c r="O74" s="466">
        <v>2340.2</v>
      </c>
      <c r="P74" s="466">
        <v>5.0</v>
      </c>
      <c r="Q74" s="466">
        <v>6.0</v>
      </c>
      <c r="R74" s="466">
        <v>6.0</v>
      </c>
      <c r="S74" s="466">
        <v>5.0</v>
      </c>
      <c r="T74" s="467"/>
      <c r="U74" s="441"/>
      <c r="V74" s="466">
        <v>8374.0</v>
      </c>
      <c r="W74" s="464"/>
      <c r="X74" s="464">
        <v>40.0</v>
      </c>
      <c r="Y74" s="464"/>
      <c r="Z74" s="466" t="s">
        <v>40</v>
      </c>
      <c r="AA74" s="466">
        <v>10.0</v>
      </c>
      <c r="AB74" s="466">
        <v>10.0</v>
      </c>
      <c r="AC74" s="466">
        <v>10.0</v>
      </c>
      <c r="AD74" s="441"/>
      <c r="AE74" s="466">
        <v>6.0</v>
      </c>
      <c r="AF74" s="466">
        <v>10.0</v>
      </c>
      <c r="AG74" s="466"/>
      <c r="AH74" s="466">
        <v>10.0</v>
      </c>
      <c r="AI74" s="441"/>
      <c r="AJ74" s="466">
        <v>1.0</v>
      </c>
      <c r="AK74" s="466" t="s">
        <v>602</v>
      </c>
      <c r="AL74" s="468" t="s">
        <v>617</v>
      </c>
      <c r="AM74" s="441"/>
      <c r="AN74" s="469">
        <v>0.3194444444444444</v>
      </c>
      <c r="AO74" s="464">
        <v>80.0</v>
      </c>
      <c r="AP74" s="466">
        <v>7.0</v>
      </c>
      <c r="AQ74" s="441"/>
      <c r="AR74" s="464">
        <v>142.0</v>
      </c>
      <c r="AS74" s="464">
        <v>82.0</v>
      </c>
      <c r="AT74" s="464">
        <v>68.0</v>
      </c>
      <c r="AU74" s="464">
        <v>84.0</v>
      </c>
      <c r="AV74" s="441"/>
      <c r="AW74" s="466">
        <v>9.0</v>
      </c>
      <c r="AX74" s="472"/>
      <c r="AY74" s="190"/>
    </row>
    <row r="75" ht="45.0" customHeight="1">
      <c r="A75" s="190"/>
      <c r="B75" s="89"/>
      <c r="C75" s="482">
        <f t="shared" si="30"/>
        <v>45748</v>
      </c>
      <c r="D75" s="464" t="str">
        <f t="shared" si="29"/>
        <v>TUE</v>
      </c>
      <c r="E75" s="463">
        <v>85.96</v>
      </c>
      <c r="F75" s="441"/>
      <c r="G75" s="464" t="s">
        <v>600</v>
      </c>
      <c r="H75" s="464" t="s">
        <v>600</v>
      </c>
      <c r="I75" s="441"/>
      <c r="J75" s="465"/>
      <c r="K75" s="466" t="s">
        <v>28</v>
      </c>
      <c r="L75" s="466">
        <v>213.9</v>
      </c>
      <c r="M75" s="466">
        <v>93.5</v>
      </c>
      <c r="N75" s="466">
        <v>175.6</v>
      </c>
      <c r="O75" s="466">
        <v>2465.9</v>
      </c>
      <c r="P75" s="466">
        <v>5.0</v>
      </c>
      <c r="Q75" s="466">
        <v>7.0</v>
      </c>
      <c r="R75" s="466">
        <v>7.0</v>
      </c>
      <c r="S75" s="466">
        <v>6.0</v>
      </c>
      <c r="T75" s="467"/>
      <c r="U75" s="441"/>
      <c r="V75" s="466">
        <v>6597.0</v>
      </c>
      <c r="W75" s="464"/>
      <c r="X75" s="464">
        <v>45.0</v>
      </c>
      <c r="Y75" s="464"/>
      <c r="Z75" s="466" t="s">
        <v>42</v>
      </c>
      <c r="AA75" s="466">
        <v>10.0</v>
      </c>
      <c r="AB75" s="466">
        <v>10.0</v>
      </c>
      <c r="AC75" s="466">
        <v>10.0</v>
      </c>
      <c r="AD75" s="441"/>
      <c r="AE75" s="466">
        <v>8.0</v>
      </c>
      <c r="AF75" s="466">
        <v>10.0</v>
      </c>
      <c r="AG75" s="466"/>
      <c r="AH75" s="466">
        <v>9.0</v>
      </c>
      <c r="AI75" s="441"/>
      <c r="AJ75" s="466">
        <v>2.0</v>
      </c>
      <c r="AK75" s="466" t="s">
        <v>602</v>
      </c>
      <c r="AL75" s="468" t="s">
        <v>617</v>
      </c>
      <c r="AM75" s="441"/>
      <c r="AN75" s="469">
        <v>0.27152777777777776</v>
      </c>
      <c r="AO75" s="464">
        <v>50.0</v>
      </c>
      <c r="AP75" s="466">
        <v>5.0</v>
      </c>
      <c r="AQ75" s="441"/>
      <c r="AR75" s="464">
        <v>136.0</v>
      </c>
      <c r="AS75" s="464">
        <v>86.0</v>
      </c>
      <c r="AT75" s="464">
        <v>68.0</v>
      </c>
      <c r="AU75" s="464">
        <v>80.0</v>
      </c>
      <c r="AV75" s="441"/>
      <c r="AW75" s="466">
        <v>8.0</v>
      </c>
      <c r="AX75" s="472"/>
      <c r="AY75" s="190"/>
    </row>
    <row r="76" ht="45.0" customHeight="1">
      <c r="A76" s="190"/>
      <c r="B76" s="89"/>
      <c r="C76" s="482">
        <f t="shared" si="30"/>
        <v>45749</v>
      </c>
      <c r="D76" s="464" t="str">
        <f t="shared" si="29"/>
        <v>WED</v>
      </c>
      <c r="E76" s="463">
        <v>85.05</v>
      </c>
      <c r="F76" s="441"/>
      <c r="G76" s="464" t="s">
        <v>600</v>
      </c>
      <c r="H76" s="464" t="s">
        <v>600</v>
      </c>
      <c r="I76" s="441"/>
      <c r="J76" s="465"/>
      <c r="K76" s="466" t="s">
        <v>28</v>
      </c>
      <c r="L76" s="466">
        <v>201.5</v>
      </c>
      <c r="M76" s="466">
        <v>64.0</v>
      </c>
      <c r="N76" s="466">
        <v>232.0</v>
      </c>
      <c r="O76" s="466">
        <v>2395.1</v>
      </c>
      <c r="P76" s="466">
        <v>4.0</v>
      </c>
      <c r="Q76" s="466">
        <v>6.0</v>
      </c>
      <c r="R76" s="466">
        <v>7.0</v>
      </c>
      <c r="S76" s="466">
        <v>8.0</v>
      </c>
      <c r="T76" s="467"/>
      <c r="U76" s="441"/>
      <c r="V76" s="466">
        <v>7449.0</v>
      </c>
      <c r="W76" s="464"/>
      <c r="X76" s="464">
        <v>20.0</v>
      </c>
      <c r="Y76" s="464"/>
      <c r="Z76" s="466" t="s">
        <v>44</v>
      </c>
      <c r="AA76" s="466">
        <v>10.0</v>
      </c>
      <c r="AB76" s="466">
        <v>10.0</v>
      </c>
      <c r="AC76" s="466">
        <v>9.0</v>
      </c>
      <c r="AD76" s="441"/>
      <c r="AE76" s="466">
        <v>10.0</v>
      </c>
      <c r="AF76" s="466">
        <v>9.0</v>
      </c>
      <c r="AG76" s="466"/>
      <c r="AH76" s="466">
        <v>6.0</v>
      </c>
      <c r="AI76" s="441"/>
      <c r="AJ76" s="466">
        <v>1.0</v>
      </c>
      <c r="AK76" s="466" t="s">
        <v>602</v>
      </c>
      <c r="AL76" s="468" t="s">
        <v>617</v>
      </c>
      <c r="AM76" s="441"/>
      <c r="AN76" s="469">
        <v>0.29375</v>
      </c>
      <c r="AO76" s="464">
        <v>75.0</v>
      </c>
      <c r="AP76" s="466">
        <v>7.0</v>
      </c>
      <c r="AQ76" s="441"/>
      <c r="AR76" s="464">
        <v>138.0</v>
      </c>
      <c r="AS76" s="464">
        <v>78.0</v>
      </c>
      <c r="AT76" s="464">
        <v>70.0</v>
      </c>
      <c r="AU76" s="464">
        <v>79.0</v>
      </c>
      <c r="AV76" s="441"/>
      <c r="AW76" s="466">
        <v>9.0</v>
      </c>
      <c r="AX76" s="472"/>
      <c r="AY76" s="190"/>
    </row>
    <row r="77" ht="45.0" customHeight="1">
      <c r="A77" s="190"/>
      <c r="B77" s="89"/>
      <c r="C77" s="482">
        <f t="shared" si="30"/>
        <v>45750</v>
      </c>
      <c r="D77" s="464" t="str">
        <f t="shared" si="29"/>
        <v>THU</v>
      </c>
      <c r="E77" s="463">
        <v>84.75</v>
      </c>
      <c r="F77" s="441"/>
      <c r="G77" s="464" t="s">
        <v>600</v>
      </c>
      <c r="H77" s="464" t="s">
        <v>600</v>
      </c>
      <c r="I77" s="441"/>
      <c r="J77" s="465"/>
      <c r="K77" s="466" t="s">
        <v>38</v>
      </c>
      <c r="L77" s="466">
        <v>193.7</v>
      </c>
      <c r="M77" s="466">
        <v>81.6</v>
      </c>
      <c r="N77" s="466">
        <v>219.8</v>
      </c>
      <c r="O77" s="466">
        <v>2488.6</v>
      </c>
      <c r="P77" s="466">
        <v>5.0</v>
      </c>
      <c r="Q77" s="466">
        <v>7.0</v>
      </c>
      <c r="R77" s="466">
        <v>6.0</v>
      </c>
      <c r="S77" s="466">
        <v>6.0</v>
      </c>
      <c r="T77" s="467"/>
      <c r="U77" s="441"/>
      <c r="V77" s="466">
        <v>10121.0</v>
      </c>
      <c r="W77" s="464"/>
      <c r="X77" s="464">
        <v>0.0</v>
      </c>
      <c r="Y77" s="464"/>
      <c r="Z77" s="466" t="s">
        <v>38</v>
      </c>
      <c r="AA77" s="466"/>
      <c r="AB77" s="466"/>
      <c r="AC77" s="466"/>
      <c r="AD77" s="441"/>
      <c r="AE77" s="466">
        <v>10.0</v>
      </c>
      <c r="AF77" s="466">
        <v>9.0</v>
      </c>
      <c r="AG77" s="466"/>
      <c r="AH77" s="466">
        <v>8.0</v>
      </c>
      <c r="AI77" s="441"/>
      <c r="AJ77" s="466">
        <v>3.0</v>
      </c>
      <c r="AK77" s="466" t="s">
        <v>621</v>
      </c>
      <c r="AL77" s="468" t="s">
        <v>617</v>
      </c>
      <c r="AM77" s="441"/>
      <c r="AN77" s="469">
        <v>0.2708333333333333</v>
      </c>
      <c r="AO77" s="464">
        <v>80.0</v>
      </c>
      <c r="AP77" s="466">
        <v>8.0</v>
      </c>
      <c r="AQ77" s="441"/>
      <c r="AR77" s="464">
        <v>142.0</v>
      </c>
      <c r="AS77" s="464">
        <v>82.0</v>
      </c>
      <c r="AT77" s="464">
        <v>71.0</v>
      </c>
      <c r="AU77" s="464">
        <v>86.0</v>
      </c>
      <c r="AV77" s="441"/>
      <c r="AW77" s="466">
        <v>6.0</v>
      </c>
      <c r="AX77" s="470"/>
      <c r="AY77" s="190"/>
    </row>
    <row r="78" ht="45.0" customHeight="1">
      <c r="A78" s="190"/>
      <c r="B78" s="34"/>
      <c r="C78" s="473" t="s">
        <v>542</v>
      </c>
      <c r="D78" s="44"/>
      <c r="E78" s="474">
        <f>iferror(AVERAGE(E71:E77))</f>
        <v>85.23419457</v>
      </c>
      <c r="F78" s="441"/>
      <c r="G78" s="475"/>
      <c r="H78" s="475"/>
      <c r="I78" s="441"/>
      <c r="J78" s="475" t="str">
        <f>iferror(AVERAGE(J71:J77))</f>
        <v/>
      </c>
      <c r="K78" s="476"/>
      <c r="L78" s="476">
        <f t="shared" ref="L78:N78" si="31">iferror(AVERAGE(L71:L77))</f>
        <v>196.7714286</v>
      </c>
      <c r="M78" s="476">
        <f t="shared" si="31"/>
        <v>78.22857143</v>
      </c>
      <c r="N78" s="476">
        <f t="shared" si="31"/>
        <v>229.8714286</v>
      </c>
      <c r="O78" s="476">
        <f>iferror(SUM(O71:O77))</f>
        <v>17509.3</v>
      </c>
      <c r="P78" s="476">
        <f t="shared" ref="P78:S78" si="32">iferror(AVERAGE(P71:P77))</f>
        <v>4.428571429</v>
      </c>
      <c r="Q78" s="476">
        <f t="shared" si="32"/>
        <v>7.142857143</v>
      </c>
      <c r="R78" s="476">
        <f t="shared" si="32"/>
        <v>7.142857143</v>
      </c>
      <c r="S78" s="476">
        <f t="shared" si="32"/>
        <v>6.857142857</v>
      </c>
      <c r="T78" s="477"/>
      <c r="U78" s="441"/>
      <c r="V78" s="476">
        <f>iferror(AVERAGE(V71:V77))</f>
        <v>7693.285714</v>
      </c>
      <c r="W78" s="476"/>
      <c r="X78" s="476">
        <f>SUM(X71:X77)</f>
        <v>150</v>
      </c>
      <c r="Y78" s="476" t="str">
        <f>IFERROR(AVERAGE(Y71:Y77))</f>
        <v/>
      </c>
      <c r="Z78" s="476"/>
      <c r="AA78" s="476">
        <f t="shared" ref="AA78:AC78" si="33">iferror(AVERAGE(AA71:AA77))</f>
        <v>9.8</v>
      </c>
      <c r="AB78" s="476">
        <f t="shared" si="33"/>
        <v>10</v>
      </c>
      <c r="AC78" s="476">
        <f t="shared" si="33"/>
        <v>9.6</v>
      </c>
      <c r="AD78" s="441"/>
      <c r="AE78" s="476">
        <f t="shared" ref="AE78:AF78" si="34">iferror(AVERAGE(AE71:AE77))</f>
        <v>8.571428571</v>
      </c>
      <c r="AF78" s="476">
        <f t="shared" si="34"/>
        <v>9.285714286</v>
      </c>
      <c r="AG78" s="476"/>
      <c r="AH78" s="476">
        <f>iferror(AVERAGE(AH71:AH77))</f>
        <v>7.857142857</v>
      </c>
      <c r="AI78" s="441"/>
      <c r="AJ78" s="476">
        <f>iferror(average(AJ71:AJ77))</f>
        <v>1.571428571</v>
      </c>
      <c r="AK78" s="476"/>
      <c r="AL78" s="476"/>
      <c r="AM78" s="441"/>
      <c r="AN78" s="464"/>
      <c r="AO78" s="464">
        <f>iferror(average(AO71:AO77))</f>
        <v>75</v>
      </c>
      <c r="AP78" s="476">
        <f>iferror(AVERAGE(AP71:AP77))</f>
        <v>7.428571429</v>
      </c>
      <c r="AQ78" s="441"/>
      <c r="AR78" s="464">
        <f t="shared" ref="AR78:AU78" si="35">iferror(average(AR71:AR77))</f>
        <v>136.4285714</v>
      </c>
      <c r="AS78" s="464">
        <f t="shared" si="35"/>
        <v>81.85714286</v>
      </c>
      <c r="AT78" s="464">
        <f t="shared" si="35"/>
        <v>70</v>
      </c>
      <c r="AU78" s="464">
        <f t="shared" si="35"/>
        <v>82</v>
      </c>
      <c r="AV78" s="441"/>
      <c r="AW78" s="476">
        <f>iferror(AVERAGE(AW71:AW77))</f>
        <v>7.428571429</v>
      </c>
      <c r="AX78" s="472"/>
      <c r="AY78" s="190"/>
    </row>
    <row r="79" ht="15.0" customHeight="1">
      <c r="A79" s="441"/>
      <c r="B79" s="441"/>
      <c r="C79" s="441"/>
      <c r="D79" s="441"/>
      <c r="E79" s="441"/>
      <c r="F79" s="441"/>
      <c r="G79" s="441"/>
      <c r="H79" s="441"/>
      <c r="I79" s="441"/>
      <c r="J79" s="441"/>
      <c r="K79" s="441"/>
      <c r="L79" s="441"/>
      <c r="M79" s="441"/>
      <c r="N79" s="441"/>
      <c r="O79" s="441"/>
      <c r="P79" s="441"/>
      <c r="Q79" s="441"/>
      <c r="R79" s="441"/>
      <c r="S79" s="441"/>
      <c r="T79" s="441"/>
      <c r="U79" s="441"/>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1"/>
      <c r="AU79" s="441"/>
      <c r="AV79" s="441"/>
      <c r="AW79" s="441"/>
      <c r="AX79" s="441"/>
      <c r="AY79" s="441"/>
    </row>
    <row r="80" ht="22.5" customHeight="1">
      <c r="A80" s="232"/>
      <c r="B80" s="252" t="s">
        <v>488</v>
      </c>
      <c r="C80" s="68"/>
      <c r="D80" s="478">
        <f>D66+7</f>
        <v>45758</v>
      </c>
      <c r="E80" s="68"/>
      <c r="F80" s="373"/>
      <c r="G80" s="373"/>
      <c r="H80" s="373"/>
      <c r="I80" s="373"/>
      <c r="J80" s="373"/>
      <c r="K80" s="373"/>
      <c r="L80" s="373"/>
      <c r="M80" s="373"/>
      <c r="N80" s="373"/>
      <c r="O80" s="373"/>
      <c r="P80" s="373"/>
      <c r="Q80" s="373"/>
      <c r="R80" s="68"/>
      <c r="S80" s="68"/>
      <c r="T80" s="68"/>
      <c r="U80" s="68"/>
      <c r="V80" s="373"/>
      <c r="W80" s="68"/>
      <c r="X80" s="68"/>
      <c r="Y80" s="373"/>
      <c r="Z80" s="373"/>
      <c r="AA80" s="373"/>
      <c r="AB80" s="373"/>
      <c r="AC80" s="373"/>
      <c r="AD80" s="373"/>
      <c r="AE80" s="373"/>
      <c r="AF80" s="373"/>
      <c r="AG80" s="373"/>
      <c r="AH80" s="373"/>
      <c r="AI80" s="373"/>
      <c r="AJ80" s="373"/>
      <c r="AK80" s="373"/>
      <c r="AL80" s="373"/>
      <c r="AM80" s="373"/>
      <c r="AN80" s="373"/>
      <c r="AO80" s="373"/>
      <c r="AP80" s="373"/>
      <c r="AQ80" s="373"/>
      <c r="AR80" s="373"/>
      <c r="AS80" s="373"/>
      <c r="AT80" s="373"/>
      <c r="AU80" s="373"/>
      <c r="AV80" s="373"/>
      <c r="AW80" s="373"/>
      <c r="AX80" s="479"/>
      <c r="AY80" s="232"/>
    </row>
    <row r="81" ht="15.0" customHeight="1">
      <c r="A81" s="441"/>
      <c r="B81" s="441"/>
      <c r="C81" s="441"/>
      <c r="D81" s="441"/>
      <c r="E81" s="441"/>
      <c r="F81" s="441"/>
      <c r="G81" s="441"/>
      <c r="H81" s="441"/>
      <c r="I81" s="441"/>
      <c r="J81" s="441"/>
      <c r="K81" s="441"/>
      <c r="L81" s="441"/>
      <c r="M81" s="441"/>
      <c r="N81" s="441"/>
      <c r="O81" s="441"/>
      <c r="P81" s="441"/>
      <c r="Q81" s="441"/>
      <c r="R81" s="441"/>
      <c r="S81" s="439"/>
      <c r="T81" s="439"/>
      <c r="U81" s="441"/>
      <c r="V81" s="441"/>
      <c r="W81" s="441"/>
      <c r="X81" s="441"/>
      <c r="Y81" s="441"/>
      <c r="Z81" s="429"/>
      <c r="AA81" s="429"/>
      <c r="AB81" s="429"/>
      <c r="AC81" s="429"/>
      <c r="AD81" s="441"/>
      <c r="AE81" s="429"/>
      <c r="AF81" s="429"/>
      <c r="AG81" s="429"/>
      <c r="AH81" s="429"/>
      <c r="AI81" s="441"/>
      <c r="AJ81" s="429"/>
      <c r="AK81" s="429"/>
      <c r="AL81" s="429"/>
      <c r="AM81" s="441"/>
      <c r="AN81" s="429"/>
      <c r="AO81" s="429"/>
      <c r="AP81" s="429"/>
      <c r="AQ81" s="441"/>
      <c r="AR81" s="429"/>
      <c r="AS81" s="429"/>
      <c r="AT81" s="429"/>
      <c r="AU81" s="429"/>
      <c r="AV81" s="441"/>
      <c r="AW81" s="429"/>
      <c r="AX81" s="429"/>
      <c r="AY81" s="441"/>
    </row>
    <row r="82" ht="27.0" customHeight="1">
      <c r="A82" s="232"/>
      <c r="B82" s="447" t="s">
        <v>489</v>
      </c>
      <c r="C82" s="252" t="s">
        <v>490</v>
      </c>
      <c r="D82" s="44"/>
      <c r="E82" s="447" t="s">
        <v>491</v>
      </c>
      <c r="F82" s="441"/>
      <c r="G82" s="252" t="s">
        <v>492</v>
      </c>
      <c r="H82" s="44"/>
      <c r="I82" s="441"/>
      <c r="J82" s="252" t="s">
        <v>29</v>
      </c>
      <c r="K82" s="68"/>
      <c r="L82" s="68"/>
      <c r="M82" s="68"/>
      <c r="N82" s="68"/>
      <c r="O82" s="68"/>
      <c r="P82" s="68"/>
      <c r="Q82" s="68"/>
      <c r="R82" s="68"/>
      <c r="S82" s="68"/>
      <c r="T82" s="44"/>
      <c r="U82" s="441"/>
      <c r="V82" s="252" t="s">
        <v>493</v>
      </c>
      <c r="W82" s="68"/>
      <c r="X82" s="68"/>
      <c r="Y82" s="68"/>
      <c r="Z82" s="68"/>
      <c r="AA82" s="68"/>
      <c r="AB82" s="68"/>
      <c r="AC82" s="44"/>
      <c r="AD82" s="441"/>
      <c r="AE82" s="252" t="s">
        <v>494</v>
      </c>
      <c r="AF82" s="68"/>
      <c r="AG82" s="68"/>
      <c r="AH82" s="44"/>
      <c r="AI82" s="441"/>
      <c r="AJ82" s="252" t="s">
        <v>495</v>
      </c>
      <c r="AK82" s="68"/>
      <c r="AL82" s="44"/>
      <c r="AM82" s="441"/>
      <c r="AN82" s="252" t="s">
        <v>496</v>
      </c>
      <c r="AO82" s="68"/>
      <c r="AP82" s="44"/>
      <c r="AQ82" s="441"/>
      <c r="AR82" s="252" t="s">
        <v>497</v>
      </c>
      <c r="AS82" s="68"/>
      <c r="AT82" s="68"/>
      <c r="AU82" s="44"/>
      <c r="AV82" s="441"/>
      <c r="AW82" s="448" t="s">
        <v>498</v>
      </c>
      <c r="AX82" s="3"/>
      <c r="AY82" s="232"/>
    </row>
    <row r="83" ht="30.0" customHeight="1">
      <c r="A83" s="190"/>
      <c r="B83" s="480">
        <f>B69+1</f>
        <v>6</v>
      </c>
      <c r="C83" s="66" t="s">
        <v>48</v>
      </c>
      <c r="D83" s="254" t="s">
        <v>27</v>
      </c>
      <c r="E83" s="450" t="s">
        <v>499</v>
      </c>
      <c r="F83" s="441"/>
      <c r="G83" s="451" t="s">
        <v>500</v>
      </c>
      <c r="H83" s="451" t="s">
        <v>501</v>
      </c>
      <c r="I83" s="441"/>
      <c r="J83" s="452" t="s">
        <v>502</v>
      </c>
      <c r="K83" s="453" t="s">
        <v>503</v>
      </c>
      <c r="L83" s="452" t="s">
        <v>17</v>
      </c>
      <c r="M83" s="453" t="s">
        <v>18</v>
      </c>
      <c r="N83" s="453" t="s">
        <v>19</v>
      </c>
      <c r="O83" s="453" t="s">
        <v>20</v>
      </c>
      <c r="P83" s="453" t="s">
        <v>504</v>
      </c>
      <c r="Q83" s="453" t="s">
        <v>505</v>
      </c>
      <c r="R83" s="453" t="s">
        <v>506</v>
      </c>
      <c r="S83" s="454" t="s">
        <v>507</v>
      </c>
      <c r="T83" s="454" t="s">
        <v>508</v>
      </c>
      <c r="U83" s="441"/>
      <c r="V83" s="453" t="s">
        <v>485</v>
      </c>
      <c r="W83" s="452" t="s">
        <v>30</v>
      </c>
      <c r="X83" s="2"/>
      <c r="Y83" s="3"/>
      <c r="Z83" s="453" t="s">
        <v>28</v>
      </c>
      <c r="AA83" s="453" t="s">
        <v>509</v>
      </c>
      <c r="AB83" s="453" t="s">
        <v>510</v>
      </c>
      <c r="AC83" s="453" t="s">
        <v>511</v>
      </c>
      <c r="AD83" s="441"/>
      <c r="AE83" s="453" t="s">
        <v>512</v>
      </c>
      <c r="AF83" s="453" t="s">
        <v>513</v>
      </c>
      <c r="AG83" s="453" t="s">
        <v>514</v>
      </c>
      <c r="AH83" s="453" t="s">
        <v>515</v>
      </c>
      <c r="AI83" s="441"/>
      <c r="AJ83" s="453" t="s">
        <v>516</v>
      </c>
      <c r="AK83" s="453" t="s">
        <v>517</v>
      </c>
      <c r="AL83" s="453" t="s">
        <v>518</v>
      </c>
      <c r="AM83" s="441"/>
      <c r="AN83" s="453" t="s">
        <v>519</v>
      </c>
      <c r="AO83" s="452" t="s">
        <v>520</v>
      </c>
      <c r="AP83" s="453" t="s">
        <v>521</v>
      </c>
      <c r="AQ83" s="441"/>
      <c r="AR83" s="451" t="s">
        <v>522</v>
      </c>
      <c r="AS83" s="451" t="s">
        <v>522</v>
      </c>
      <c r="AT83" s="451" t="s">
        <v>523</v>
      </c>
      <c r="AU83" s="451" t="s">
        <v>524</v>
      </c>
      <c r="AV83" s="441"/>
      <c r="AW83" s="453" t="s">
        <v>525</v>
      </c>
      <c r="AX83" s="453" t="s">
        <v>526</v>
      </c>
      <c r="AY83" s="190"/>
    </row>
    <row r="84" ht="30.0" customHeight="1">
      <c r="A84" s="190"/>
      <c r="B84" s="89"/>
      <c r="C84" s="34"/>
      <c r="D84" s="6"/>
      <c r="E84" s="455" t="s">
        <v>527</v>
      </c>
      <c r="F84" s="441"/>
      <c r="G84" s="34"/>
      <c r="H84" s="34"/>
      <c r="I84" s="441"/>
      <c r="J84" s="456" t="s">
        <v>528</v>
      </c>
      <c r="K84" s="34"/>
      <c r="L84" s="456" t="s">
        <v>529</v>
      </c>
      <c r="M84" s="457" t="s">
        <v>529</v>
      </c>
      <c r="N84" s="457" t="s">
        <v>529</v>
      </c>
      <c r="O84" s="34"/>
      <c r="P84" s="457" t="s">
        <v>530</v>
      </c>
      <c r="Q84" s="458" t="s">
        <v>531</v>
      </c>
      <c r="R84" s="458" t="s">
        <v>531</v>
      </c>
      <c r="S84" s="458" t="s">
        <v>531</v>
      </c>
      <c r="T84" s="458" t="s">
        <v>532</v>
      </c>
      <c r="U84" s="441"/>
      <c r="V84" s="34"/>
      <c r="W84" s="459" t="s">
        <v>533</v>
      </c>
      <c r="X84" s="459" t="s">
        <v>534</v>
      </c>
      <c r="Y84" s="459" t="s">
        <v>535</v>
      </c>
      <c r="Z84" s="457" t="s">
        <v>536</v>
      </c>
      <c r="AA84" s="458" t="s">
        <v>531</v>
      </c>
      <c r="AB84" s="458" t="s">
        <v>531</v>
      </c>
      <c r="AC84" s="458" t="s">
        <v>531</v>
      </c>
      <c r="AD84" s="441"/>
      <c r="AE84" s="458" t="s">
        <v>531</v>
      </c>
      <c r="AF84" s="458" t="s">
        <v>531</v>
      </c>
      <c r="AG84" s="458" t="s">
        <v>531</v>
      </c>
      <c r="AH84" s="458" t="s">
        <v>531</v>
      </c>
      <c r="AI84" s="441"/>
      <c r="AJ84" s="34"/>
      <c r="AK84" s="34"/>
      <c r="AL84" s="457" t="s">
        <v>537</v>
      </c>
      <c r="AM84" s="441"/>
      <c r="AN84" s="457" t="s">
        <v>538</v>
      </c>
      <c r="AO84" s="456" t="s">
        <v>539</v>
      </c>
      <c r="AP84" s="457" t="s">
        <v>531</v>
      </c>
      <c r="AQ84" s="441"/>
      <c r="AR84" s="460" t="s">
        <v>540</v>
      </c>
      <c r="AS84" s="460" t="s">
        <v>541</v>
      </c>
      <c r="AT84" s="34"/>
      <c r="AU84" s="34"/>
      <c r="AV84" s="441"/>
      <c r="AW84" s="457" t="s">
        <v>531</v>
      </c>
      <c r="AX84" s="34"/>
      <c r="AY84" s="190"/>
    </row>
    <row r="85" ht="45.0" customHeight="1">
      <c r="A85" s="190"/>
      <c r="B85" s="89"/>
      <c r="C85" s="481">
        <f>C77+1</f>
        <v>45751</v>
      </c>
      <c r="D85" s="464" t="str">
        <f t="shared" ref="D85:D91" si="36">D71</f>
        <v>FRI</v>
      </c>
      <c r="E85" s="463">
        <v>84.186744</v>
      </c>
      <c r="F85" s="441"/>
      <c r="G85" s="464" t="s">
        <v>608</v>
      </c>
      <c r="H85" s="464" t="s">
        <v>608</v>
      </c>
      <c r="I85" s="441"/>
      <c r="J85" s="465"/>
      <c r="K85" s="466" t="s">
        <v>28</v>
      </c>
      <c r="L85" s="466">
        <v>176.0</v>
      </c>
      <c r="M85" s="466">
        <v>58.0</v>
      </c>
      <c r="N85" s="466">
        <v>202.5</v>
      </c>
      <c r="O85" s="466">
        <v>2075.1</v>
      </c>
      <c r="P85" s="466">
        <v>4.0</v>
      </c>
      <c r="Q85" s="466">
        <v>5.0</v>
      </c>
      <c r="R85" s="466">
        <v>4.0</v>
      </c>
      <c r="S85" s="466">
        <v>8.0</v>
      </c>
      <c r="T85" s="467"/>
      <c r="U85" s="441"/>
      <c r="V85" s="466">
        <v>10123.0</v>
      </c>
      <c r="W85" s="464"/>
      <c r="X85" s="464">
        <v>45.0</v>
      </c>
      <c r="Y85" s="464">
        <v>115.0</v>
      </c>
      <c r="Z85" s="466" t="s">
        <v>33</v>
      </c>
      <c r="AA85" s="466">
        <v>10.0</v>
      </c>
      <c r="AB85" s="466">
        <v>10.0</v>
      </c>
      <c r="AC85" s="466">
        <v>10.0</v>
      </c>
      <c r="AD85" s="441"/>
      <c r="AE85" s="466">
        <v>9.0</v>
      </c>
      <c r="AF85" s="466">
        <v>9.0</v>
      </c>
      <c r="AG85" s="466"/>
      <c r="AH85" s="466">
        <v>9.0</v>
      </c>
      <c r="AI85" s="441"/>
      <c r="AJ85" s="466">
        <v>1.0</v>
      </c>
      <c r="AK85" s="466" t="s">
        <v>602</v>
      </c>
      <c r="AL85" s="468" t="s">
        <v>618</v>
      </c>
      <c r="AM85" s="441"/>
      <c r="AN85" s="469">
        <v>0.2638888888888889</v>
      </c>
      <c r="AO85" s="464">
        <v>70.0</v>
      </c>
      <c r="AP85" s="466">
        <v>8.0</v>
      </c>
      <c r="AQ85" s="441"/>
      <c r="AR85" s="464">
        <v>131.0</v>
      </c>
      <c r="AS85" s="464">
        <v>71.0</v>
      </c>
      <c r="AT85" s="464">
        <v>75.0</v>
      </c>
      <c r="AU85" s="464">
        <v>78.0</v>
      </c>
      <c r="AV85" s="441"/>
      <c r="AW85" s="466">
        <v>9.0</v>
      </c>
      <c r="AX85" s="470"/>
      <c r="AY85" s="190"/>
    </row>
    <row r="86" ht="45.0" customHeight="1">
      <c r="A86" s="190"/>
      <c r="B86" s="89"/>
      <c r="C86" s="482">
        <f t="shared" ref="C86:C91" si="37">C85+1</f>
        <v>45752</v>
      </c>
      <c r="D86" s="464" t="str">
        <f t="shared" si="36"/>
        <v>SAT</v>
      </c>
      <c r="E86" s="463">
        <v>84.2</v>
      </c>
      <c r="F86" s="441"/>
      <c r="G86" s="464" t="s">
        <v>608</v>
      </c>
      <c r="H86" s="464" t="s">
        <v>608</v>
      </c>
      <c r="I86" s="441"/>
      <c r="J86" s="465"/>
      <c r="K86" s="466" t="s">
        <v>28</v>
      </c>
      <c r="L86" s="466">
        <v>199.9</v>
      </c>
      <c r="M86" s="466">
        <v>60.0</v>
      </c>
      <c r="N86" s="466">
        <v>215.1</v>
      </c>
      <c r="O86" s="466">
        <v>2224.2</v>
      </c>
      <c r="P86" s="466">
        <v>4.0</v>
      </c>
      <c r="Q86" s="466">
        <v>5.0</v>
      </c>
      <c r="R86" s="466">
        <v>3.0</v>
      </c>
      <c r="S86" s="466">
        <v>6.0</v>
      </c>
      <c r="T86" s="467"/>
      <c r="U86" s="441"/>
      <c r="V86" s="466">
        <v>11021.0</v>
      </c>
      <c r="W86" s="464"/>
      <c r="X86" s="464">
        <v>60.0</v>
      </c>
      <c r="Y86" s="464">
        <v>117.0</v>
      </c>
      <c r="Z86" s="466" t="s">
        <v>35</v>
      </c>
      <c r="AA86" s="466">
        <v>10.0</v>
      </c>
      <c r="AB86" s="466">
        <v>10.0</v>
      </c>
      <c r="AC86" s="466">
        <v>10.0</v>
      </c>
      <c r="AD86" s="441"/>
      <c r="AE86" s="466">
        <v>10.0</v>
      </c>
      <c r="AF86" s="466">
        <v>9.0</v>
      </c>
      <c r="AG86" s="466"/>
      <c r="AH86" s="466">
        <v>8.0</v>
      </c>
      <c r="AI86" s="441"/>
      <c r="AJ86" s="466">
        <v>2.0</v>
      </c>
      <c r="AK86" s="466" t="s">
        <v>621</v>
      </c>
      <c r="AL86" s="468" t="s">
        <v>617</v>
      </c>
      <c r="AM86" s="441"/>
      <c r="AN86" s="469">
        <v>0.3125</v>
      </c>
      <c r="AO86" s="464">
        <v>90.0</v>
      </c>
      <c r="AP86" s="466">
        <v>10.0</v>
      </c>
      <c r="AQ86" s="441"/>
      <c r="AR86" s="464">
        <v>118.0</v>
      </c>
      <c r="AS86" s="464">
        <v>78.0</v>
      </c>
      <c r="AT86" s="464">
        <v>72.0</v>
      </c>
      <c r="AU86" s="464">
        <v>75.0</v>
      </c>
      <c r="AV86" s="441"/>
      <c r="AW86" s="466">
        <v>9.0</v>
      </c>
      <c r="AX86" s="470"/>
      <c r="AY86" s="190"/>
    </row>
    <row r="87" ht="45.0" customHeight="1">
      <c r="A87" s="190"/>
      <c r="B87" s="89"/>
      <c r="C87" s="482">
        <f t="shared" si="37"/>
        <v>45753</v>
      </c>
      <c r="D87" s="464" t="str">
        <f t="shared" si="36"/>
        <v>SUN</v>
      </c>
      <c r="E87" s="463">
        <v>85.11</v>
      </c>
      <c r="F87" s="441"/>
      <c r="G87" s="464" t="s">
        <v>608</v>
      </c>
      <c r="H87" s="464" t="s">
        <v>608</v>
      </c>
      <c r="I87" s="441"/>
      <c r="J87" s="465"/>
      <c r="K87" s="466" t="s">
        <v>38</v>
      </c>
      <c r="L87" s="466">
        <v>212.5</v>
      </c>
      <c r="M87" s="466">
        <v>54.4</v>
      </c>
      <c r="N87" s="466">
        <v>155.0</v>
      </c>
      <c r="O87" s="466">
        <v>1958.0</v>
      </c>
      <c r="P87" s="466">
        <v>5.0</v>
      </c>
      <c r="Q87" s="466">
        <v>5.0</v>
      </c>
      <c r="R87" s="466">
        <v>3.0</v>
      </c>
      <c r="S87" s="466">
        <v>4.0</v>
      </c>
      <c r="T87" s="467"/>
      <c r="U87" s="441"/>
      <c r="V87" s="466">
        <v>9876.0</v>
      </c>
      <c r="W87" s="464"/>
      <c r="X87" s="464">
        <v>60.0</v>
      </c>
      <c r="Y87" s="464">
        <v>112.0</v>
      </c>
      <c r="Z87" s="466" t="s">
        <v>38</v>
      </c>
      <c r="AA87" s="466"/>
      <c r="AB87" s="466"/>
      <c r="AC87" s="466"/>
      <c r="AD87" s="441"/>
      <c r="AE87" s="466">
        <v>10.0</v>
      </c>
      <c r="AF87" s="466">
        <v>8.0</v>
      </c>
      <c r="AG87" s="466"/>
      <c r="AH87" s="466">
        <v>9.0</v>
      </c>
      <c r="AI87" s="441"/>
      <c r="AJ87" s="466">
        <v>1.0</v>
      </c>
      <c r="AK87" s="466" t="s">
        <v>602</v>
      </c>
      <c r="AL87" s="468" t="s">
        <v>617</v>
      </c>
      <c r="AM87" s="441"/>
      <c r="AN87" s="469">
        <v>0.28402777777777777</v>
      </c>
      <c r="AO87" s="464">
        <v>90.0</v>
      </c>
      <c r="AP87" s="466">
        <v>9.0</v>
      </c>
      <c r="AQ87" s="441"/>
      <c r="AR87" s="464">
        <v>128.0</v>
      </c>
      <c r="AS87" s="464">
        <v>82.0</v>
      </c>
      <c r="AT87" s="464">
        <v>68.0</v>
      </c>
      <c r="AU87" s="464">
        <v>82.0</v>
      </c>
      <c r="AV87" s="441"/>
      <c r="AW87" s="466">
        <v>9.0</v>
      </c>
      <c r="AX87" s="470"/>
      <c r="AY87" s="190"/>
    </row>
    <row r="88" ht="45.0" customHeight="1">
      <c r="A88" s="190"/>
      <c r="B88" s="89"/>
      <c r="C88" s="482">
        <f t="shared" si="37"/>
        <v>45754</v>
      </c>
      <c r="D88" s="464" t="str">
        <f t="shared" si="36"/>
        <v>MON</v>
      </c>
      <c r="E88" s="463">
        <v>85.547521</v>
      </c>
      <c r="F88" s="441"/>
      <c r="G88" s="464" t="s">
        <v>600</v>
      </c>
      <c r="H88" s="464" t="s">
        <v>608</v>
      </c>
      <c r="I88" s="441"/>
      <c r="J88" s="465"/>
      <c r="K88" s="466" t="s">
        <v>28</v>
      </c>
      <c r="L88" s="466">
        <v>197.5</v>
      </c>
      <c r="M88" s="466">
        <v>55.0</v>
      </c>
      <c r="N88" s="466">
        <v>258.5</v>
      </c>
      <c r="O88" s="466">
        <v>2319.0</v>
      </c>
      <c r="P88" s="466">
        <v>4.0</v>
      </c>
      <c r="Q88" s="466">
        <v>4.0</v>
      </c>
      <c r="R88" s="466">
        <v>5.0</v>
      </c>
      <c r="S88" s="466">
        <v>4.0</v>
      </c>
      <c r="T88" s="467"/>
      <c r="U88" s="441"/>
      <c r="V88" s="466">
        <v>11215.0</v>
      </c>
      <c r="W88" s="464"/>
      <c r="X88" s="464">
        <v>60.0</v>
      </c>
      <c r="Y88" s="464">
        <v>115.0</v>
      </c>
      <c r="Z88" s="466" t="s">
        <v>40</v>
      </c>
      <c r="AA88" s="466">
        <v>9.0</v>
      </c>
      <c r="AB88" s="466">
        <v>9.0</v>
      </c>
      <c r="AC88" s="466">
        <v>7.0</v>
      </c>
      <c r="AD88" s="441"/>
      <c r="AE88" s="466">
        <v>9.0</v>
      </c>
      <c r="AF88" s="466">
        <v>8.0</v>
      </c>
      <c r="AG88" s="466"/>
      <c r="AH88" s="466">
        <v>9.0</v>
      </c>
      <c r="AI88" s="441"/>
      <c r="AJ88" s="466">
        <v>2.0</v>
      </c>
      <c r="AK88" s="466" t="s">
        <v>602</v>
      </c>
      <c r="AL88" s="468" t="s">
        <v>617</v>
      </c>
      <c r="AM88" s="441"/>
      <c r="AN88" s="469">
        <v>0.3402777777777778</v>
      </c>
      <c r="AO88" s="464">
        <v>90.0</v>
      </c>
      <c r="AP88" s="466">
        <v>9.0</v>
      </c>
      <c r="AQ88" s="441"/>
      <c r="AR88" s="464">
        <v>125.0</v>
      </c>
      <c r="AS88" s="464">
        <v>82.0</v>
      </c>
      <c r="AT88" s="464">
        <v>68.0</v>
      </c>
      <c r="AU88" s="464">
        <v>84.0</v>
      </c>
      <c r="AV88" s="441"/>
      <c r="AW88" s="466">
        <v>10.0</v>
      </c>
      <c r="AX88" s="472"/>
      <c r="AY88" s="190"/>
    </row>
    <row r="89" ht="45.0" customHeight="1">
      <c r="A89" s="190"/>
      <c r="B89" s="89"/>
      <c r="C89" s="482">
        <f t="shared" si="37"/>
        <v>45755</v>
      </c>
      <c r="D89" s="464" t="str">
        <f t="shared" si="36"/>
        <v>TUE</v>
      </c>
      <c r="E89" s="463">
        <v>85.2754</v>
      </c>
      <c r="F89" s="441"/>
      <c r="G89" s="464" t="s">
        <v>600</v>
      </c>
      <c r="H89" s="464" t="s">
        <v>608</v>
      </c>
      <c r="I89" s="441"/>
      <c r="J89" s="465"/>
      <c r="K89" s="466" t="s">
        <v>28</v>
      </c>
      <c r="L89" s="466">
        <v>194.0</v>
      </c>
      <c r="M89" s="466">
        <v>58.8</v>
      </c>
      <c r="N89" s="466">
        <v>264.0</v>
      </c>
      <c r="O89" s="466">
        <v>2361.2</v>
      </c>
      <c r="P89" s="466">
        <v>4.0</v>
      </c>
      <c r="Q89" s="466">
        <v>4.0</v>
      </c>
      <c r="R89" s="466">
        <v>4.0</v>
      </c>
      <c r="S89" s="466">
        <v>6.0</v>
      </c>
      <c r="T89" s="467"/>
      <c r="U89" s="441"/>
      <c r="V89" s="466">
        <v>10554.0</v>
      </c>
      <c r="W89" s="464"/>
      <c r="X89" s="464">
        <v>60.0</v>
      </c>
      <c r="Y89" s="464">
        <v>113.0</v>
      </c>
      <c r="Z89" s="466" t="s">
        <v>42</v>
      </c>
      <c r="AA89" s="466">
        <v>7.0</v>
      </c>
      <c r="AB89" s="466">
        <v>9.0</v>
      </c>
      <c r="AC89" s="466">
        <v>7.0</v>
      </c>
      <c r="AD89" s="441"/>
      <c r="AE89" s="466">
        <v>10.0</v>
      </c>
      <c r="AF89" s="466">
        <v>5.0</v>
      </c>
      <c r="AG89" s="466"/>
      <c r="AH89" s="466">
        <v>9.0</v>
      </c>
      <c r="AI89" s="441"/>
      <c r="AJ89" s="466">
        <v>3.0</v>
      </c>
      <c r="AK89" s="466" t="s">
        <v>602</v>
      </c>
      <c r="AL89" s="468" t="s">
        <v>617</v>
      </c>
      <c r="AM89" s="441"/>
      <c r="AN89" s="469">
        <v>0.3541666666666667</v>
      </c>
      <c r="AO89" s="464">
        <v>95.0</v>
      </c>
      <c r="AP89" s="466">
        <v>10.0</v>
      </c>
      <c r="AQ89" s="441"/>
      <c r="AR89" s="464">
        <v>132.0</v>
      </c>
      <c r="AS89" s="464">
        <v>78.0</v>
      </c>
      <c r="AT89" s="464">
        <v>67.0</v>
      </c>
      <c r="AU89" s="464">
        <v>86.0</v>
      </c>
      <c r="AV89" s="441"/>
      <c r="AW89" s="466">
        <v>10.0</v>
      </c>
      <c r="AX89" s="472"/>
      <c r="AY89" s="190"/>
    </row>
    <row r="90" ht="45.0" customHeight="1">
      <c r="A90" s="190"/>
      <c r="B90" s="89"/>
      <c r="C90" s="482">
        <f t="shared" si="37"/>
        <v>45756</v>
      </c>
      <c r="D90" s="464" t="str">
        <f t="shared" si="36"/>
        <v>WED</v>
      </c>
      <c r="E90" s="463">
        <v>85.048569</v>
      </c>
      <c r="F90" s="441"/>
      <c r="G90" s="464" t="s">
        <v>600</v>
      </c>
      <c r="H90" s="464" t="s">
        <v>608</v>
      </c>
      <c r="I90" s="441"/>
      <c r="J90" s="465"/>
      <c r="K90" s="466" t="s">
        <v>28</v>
      </c>
      <c r="L90" s="466">
        <v>195.0</v>
      </c>
      <c r="M90" s="466">
        <v>58.2</v>
      </c>
      <c r="N90" s="466">
        <v>247.1</v>
      </c>
      <c r="O90" s="466">
        <v>2292.2</v>
      </c>
      <c r="P90" s="466">
        <v>3.0</v>
      </c>
      <c r="Q90" s="466">
        <v>5.0</v>
      </c>
      <c r="R90" s="466">
        <v>4.0</v>
      </c>
      <c r="S90" s="466">
        <v>6.0</v>
      </c>
      <c r="T90" s="467"/>
      <c r="U90" s="441"/>
      <c r="V90" s="466">
        <v>9935.0</v>
      </c>
      <c r="W90" s="464"/>
      <c r="X90" s="464">
        <v>60.0</v>
      </c>
      <c r="Y90" s="464">
        <v>118.0</v>
      </c>
      <c r="Z90" s="466" t="s">
        <v>44</v>
      </c>
      <c r="AA90" s="466">
        <v>10.0</v>
      </c>
      <c r="AB90" s="466">
        <v>10.0</v>
      </c>
      <c r="AC90" s="466">
        <v>10.0</v>
      </c>
      <c r="AD90" s="441"/>
      <c r="AE90" s="466">
        <v>9.0</v>
      </c>
      <c r="AF90" s="466">
        <v>9.0</v>
      </c>
      <c r="AG90" s="466"/>
      <c r="AH90" s="466">
        <v>7.0</v>
      </c>
      <c r="AI90" s="441"/>
      <c r="AJ90" s="466">
        <v>3.0</v>
      </c>
      <c r="AK90" s="466" t="s">
        <v>602</v>
      </c>
      <c r="AL90" s="468" t="s">
        <v>617</v>
      </c>
      <c r="AM90" s="441"/>
      <c r="AN90" s="469">
        <v>0.3125</v>
      </c>
      <c r="AO90" s="464">
        <v>90.0</v>
      </c>
      <c r="AP90" s="466">
        <v>9.0</v>
      </c>
      <c r="AQ90" s="441"/>
      <c r="AR90" s="464">
        <v>119.0</v>
      </c>
      <c r="AS90" s="464">
        <v>68.0</v>
      </c>
      <c r="AT90" s="464">
        <v>65.0</v>
      </c>
      <c r="AU90" s="464">
        <v>85.0</v>
      </c>
      <c r="AV90" s="441"/>
      <c r="AW90" s="466">
        <v>10.0</v>
      </c>
      <c r="AX90" s="472"/>
      <c r="AY90" s="190"/>
    </row>
    <row r="91" ht="45.0" customHeight="1">
      <c r="A91" s="190"/>
      <c r="B91" s="89"/>
      <c r="C91" s="482">
        <f t="shared" si="37"/>
        <v>45757</v>
      </c>
      <c r="D91" s="464" t="str">
        <f t="shared" si="36"/>
        <v>THU</v>
      </c>
      <c r="E91" s="463">
        <v>85.048569</v>
      </c>
      <c r="F91" s="441"/>
      <c r="G91" s="464" t="s">
        <v>600</v>
      </c>
      <c r="H91" s="464" t="s">
        <v>608</v>
      </c>
      <c r="I91" s="441"/>
      <c r="J91" s="465"/>
      <c r="K91" s="466" t="s">
        <v>38</v>
      </c>
      <c r="L91" s="466">
        <v>189.0</v>
      </c>
      <c r="M91" s="466">
        <v>53.0</v>
      </c>
      <c r="N91" s="466">
        <v>201.0</v>
      </c>
      <c r="O91" s="466">
        <v>2037.0</v>
      </c>
      <c r="P91" s="466">
        <v>5.0</v>
      </c>
      <c r="Q91" s="466">
        <v>5.0</v>
      </c>
      <c r="R91" s="466">
        <v>5.0</v>
      </c>
      <c r="S91" s="466">
        <v>6.0</v>
      </c>
      <c r="T91" s="467"/>
      <c r="U91" s="441"/>
      <c r="V91" s="466">
        <v>9821.0</v>
      </c>
      <c r="W91" s="464"/>
      <c r="X91" s="464">
        <v>0.0</v>
      </c>
      <c r="Y91" s="464"/>
      <c r="Z91" s="466" t="s">
        <v>38</v>
      </c>
      <c r="AA91" s="466"/>
      <c r="AB91" s="466"/>
      <c r="AC91" s="466"/>
      <c r="AD91" s="441"/>
      <c r="AE91" s="466">
        <v>10.0</v>
      </c>
      <c r="AF91" s="466">
        <v>7.0</v>
      </c>
      <c r="AG91" s="466"/>
      <c r="AH91" s="466">
        <v>9.0</v>
      </c>
      <c r="AI91" s="441"/>
      <c r="AJ91" s="466">
        <v>2.0</v>
      </c>
      <c r="AK91" s="466" t="s">
        <v>602</v>
      </c>
      <c r="AL91" s="468" t="s">
        <v>617</v>
      </c>
      <c r="AM91" s="441"/>
      <c r="AN91" s="469">
        <v>0.3055555555555556</v>
      </c>
      <c r="AO91" s="464">
        <v>90.0</v>
      </c>
      <c r="AP91" s="466">
        <v>9.0</v>
      </c>
      <c r="AQ91" s="441"/>
      <c r="AR91" s="464">
        <v>116.0</v>
      </c>
      <c r="AS91" s="464">
        <v>75.0</v>
      </c>
      <c r="AT91" s="464">
        <v>68.0</v>
      </c>
      <c r="AU91" s="464">
        <v>79.0</v>
      </c>
      <c r="AV91" s="441"/>
      <c r="AW91" s="466">
        <v>9.0</v>
      </c>
      <c r="AX91" s="470"/>
      <c r="AY91" s="190"/>
    </row>
    <row r="92" ht="45.0" customHeight="1">
      <c r="A92" s="190"/>
      <c r="B92" s="34"/>
      <c r="C92" s="473" t="s">
        <v>542</v>
      </c>
      <c r="D92" s="44"/>
      <c r="E92" s="474">
        <f>iferror(AVERAGE(E85:E91))</f>
        <v>84.91668614</v>
      </c>
      <c r="F92" s="441"/>
      <c r="G92" s="475"/>
      <c r="H92" s="475"/>
      <c r="I92" s="441"/>
      <c r="J92" s="475" t="str">
        <f>iferror(AVERAGE(J85:J91))</f>
        <v/>
      </c>
      <c r="K92" s="476"/>
      <c r="L92" s="476">
        <f t="shared" ref="L92:N92" si="38">iferror(AVERAGE(L85:L91))</f>
        <v>194.8428571</v>
      </c>
      <c r="M92" s="476">
        <f t="shared" si="38"/>
        <v>56.77142857</v>
      </c>
      <c r="N92" s="476">
        <f t="shared" si="38"/>
        <v>220.4571429</v>
      </c>
      <c r="O92" s="476">
        <f>iferror(SUM(O85:O91))</f>
        <v>15266.7</v>
      </c>
      <c r="P92" s="476">
        <f t="shared" ref="P92:S92" si="39">iferror(AVERAGE(P85:P91))</f>
        <v>4.142857143</v>
      </c>
      <c r="Q92" s="476">
        <f t="shared" si="39"/>
        <v>4.714285714</v>
      </c>
      <c r="R92" s="476">
        <f t="shared" si="39"/>
        <v>4</v>
      </c>
      <c r="S92" s="476">
        <f t="shared" si="39"/>
        <v>5.714285714</v>
      </c>
      <c r="T92" s="477"/>
      <c r="U92" s="441"/>
      <c r="V92" s="476">
        <f>iferror(AVERAGE(V85:V91))</f>
        <v>10363.57143</v>
      </c>
      <c r="W92" s="476"/>
      <c r="X92" s="476">
        <f>SUM(X85:X91)</f>
        <v>345</v>
      </c>
      <c r="Y92" s="476">
        <f>IFERROR(AVERAGE(Y85:Y91))</f>
        <v>115</v>
      </c>
      <c r="Z92" s="476"/>
      <c r="AA92" s="476">
        <f t="shared" ref="AA92:AC92" si="40">iferror(AVERAGE(AA85:AA91))</f>
        <v>9.2</v>
      </c>
      <c r="AB92" s="476">
        <f t="shared" si="40"/>
        <v>9.6</v>
      </c>
      <c r="AC92" s="476">
        <f t="shared" si="40"/>
        <v>8.8</v>
      </c>
      <c r="AD92" s="441"/>
      <c r="AE92" s="476">
        <f t="shared" ref="AE92:AF92" si="41">iferror(AVERAGE(AE85:AE91))</f>
        <v>9.571428571</v>
      </c>
      <c r="AF92" s="476">
        <f t="shared" si="41"/>
        <v>7.857142857</v>
      </c>
      <c r="AG92" s="476"/>
      <c r="AH92" s="476">
        <f>iferror(AVERAGE(AH85:AH91))</f>
        <v>8.571428571</v>
      </c>
      <c r="AI92" s="441"/>
      <c r="AJ92" s="476">
        <f>iferror(average(AJ85:AJ91))</f>
        <v>2</v>
      </c>
      <c r="AK92" s="476"/>
      <c r="AL92" s="476"/>
      <c r="AM92" s="441"/>
      <c r="AN92" s="464"/>
      <c r="AO92" s="464">
        <f>iferror(average(AO85:AO91))</f>
        <v>87.85714286</v>
      </c>
      <c r="AP92" s="476">
        <f>iferror(AVERAGE(AP85:AP91))</f>
        <v>9.142857143</v>
      </c>
      <c r="AQ92" s="441"/>
      <c r="AR92" s="464">
        <f t="shared" ref="AR92:AU92" si="42">iferror(average(AR85:AR91))</f>
        <v>124.1428571</v>
      </c>
      <c r="AS92" s="464">
        <f t="shared" si="42"/>
        <v>76.28571429</v>
      </c>
      <c r="AT92" s="464">
        <f t="shared" si="42"/>
        <v>69</v>
      </c>
      <c r="AU92" s="464">
        <f t="shared" si="42"/>
        <v>81.28571429</v>
      </c>
      <c r="AV92" s="441"/>
      <c r="AW92" s="476">
        <f>iferror(AVERAGE(AW85:AW91))</f>
        <v>9.428571429</v>
      </c>
      <c r="AX92" s="472"/>
      <c r="AY92" s="190"/>
    </row>
    <row r="93" ht="15.0" customHeight="1">
      <c r="A93" s="441"/>
      <c r="B93" s="441"/>
      <c r="C93" s="441"/>
      <c r="D93" s="441"/>
      <c r="E93" s="441"/>
      <c r="F93" s="441"/>
      <c r="G93" s="441"/>
      <c r="H93" s="441"/>
      <c r="I93" s="441"/>
      <c r="J93" s="441"/>
      <c r="K93" s="441"/>
      <c r="L93" s="441"/>
      <c r="M93" s="441"/>
      <c r="N93" s="441"/>
      <c r="O93" s="441"/>
      <c r="P93" s="441"/>
      <c r="Q93" s="441"/>
      <c r="R93" s="441"/>
      <c r="S93" s="441"/>
      <c r="T93" s="441"/>
      <c r="U93" s="441"/>
      <c r="V93" s="441"/>
      <c r="W93" s="441"/>
      <c r="X93" s="441"/>
      <c r="Y93" s="441"/>
      <c r="Z93" s="441"/>
      <c r="AA93" s="441"/>
      <c r="AB93" s="441"/>
      <c r="AC93" s="441"/>
      <c r="AD93" s="441"/>
      <c r="AE93" s="441"/>
      <c r="AF93" s="441"/>
      <c r="AG93" s="441"/>
      <c r="AH93" s="441"/>
      <c r="AI93" s="441"/>
      <c r="AJ93" s="441"/>
      <c r="AK93" s="441"/>
      <c r="AL93" s="441"/>
      <c r="AM93" s="441"/>
      <c r="AN93" s="441"/>
      <c r="AO93" s="441"/>
      <c r="AP93" s="441"/>
      <c r="AQ93" s="441"/>
      <c r="AR93" s="441"/>
      <c r="AS93" s="441"/>
      <c r="AT93" s="441"/>
      <c r="AU93" s="441"/>
      <c r="AV93" s="441"/>
      <c r="AW93" s="441"/>
      <c r="AX93" s="441"/>
      <c r="AY93" s="441"/>
    </row>
    <row r="94" ht="22.5" customHeight="1">
      <c r="A94" s="232"/>
      <c r="B94" s="252" t="s">
        <v>488</v>
      </c>
      <c r="C94" s="68"/>
      <c r="D94" s="478">
        <f>D80+7</f>
        <v>45765</v>
      </c>
      <c r="E94" s="68"/>
      <c r="F94" s="373"/>
      <c r="G94" s="373"/>
      <c r="H94" s="373"/>
      <c r="I94" s="373"/>
      <c r="J94" s="373"/>
      <c r="K94" s="373"/>
      <c r="L94" s="373"/>
      <c r="M94" s="373"/>
      <c r="N94" s="373"/>
      <c r="O94" s="373"/>
      <c r="P94" s="373"/>
      <c r="Q94" s="373"/>
      <c r="R94" s="68"/>
      <c r="S94" s="68"/>
      <c r="T94" s="68"/>
      <c r="U94" s="68"/>
      <c r="V94" s="373"/>
      <c r="W94" s="68"/>
      <c r="X94" s="68"/>
      <c r="Y94" s="373"/>
      <c r="Z94" s="373"/>
      <c r="AA94" s="373"/>
      <c r="AB94" s="373"/>
      <c r="AC94" s="373"/>
      <c r="AD94" s="373"/>
      <c r="AE94" s="373"/>
      <c r="AF94" s="373"/>
      <c r="AG94" s="373"/>
      <c r="AH94" s="373"/>
      <c r="AI94" s="373"/>
      <c r="AJ94" s="373"/>
      <c r="AK94" s="373"/>
      <c r="AL94" s="373"/>
      <c r="AM94" s="373"/>
      <c r="AN94" s="373"/>
      <c r="AO94" s="373"/>
      <c r="AP94" s="373"/>
      <c r="AQ94" s="373"/>
      <c r="AR94" s="373"/>
      <c r="AS94" s="373"/>
      <c r="AT94" s="373"/>
      <c r="AU94" s="373"/>
      <c r="AV94" s="373"/>
      <c r="AW94" s="373"/>
      <c r="AX94" s="479"/>
      <c r="AY94" s="232"/>
    </row>
    <row r="95" ht="15.0" customHeight="1">
      <c r="A95" s="441"/>
      <c r="B95" s="441"/>
      <c r="C95" s="441"/>
      <c r="D95" s="441"/>
      <c r="E95" s="441"/>
      <c r="F95" s="441"/>
      <c r="G95" s="441"/>
      <c r="H95" s="441"/>
      <c r="I95" s="441"/>
      <c r="J95" s="441"/>
      <c r="K95" s="441"/>
      <c r="L95" s="441"/>
      <c r="M95" s="441"/>
      <c r="N95" s="441"/>
      <c r="O95" s="441"/>
      <c r="P95" s="441"/>
      <c r="Q95" s="441"/>
      <c r="R95" s="441"/>
      <c r="S95" s="439"/>
      <c r="T95" s="439"/>
      <c r="U95" s="441"/>
      <c r="V95" s="441"/>
      <c r="W95" s="441"/>
      <c r="X95" s="441"/>
      <c r="Y95" s="441"/>
      <c r="Z95" s="429"/>
      <c r="AA95" s="429"/>
      <c r="AB95" s="429"/>
      <c r="AC95" s="429"/>
      <c r="AD95" s="441"/>
      <c r="AE95" s="429"/>
      <c r="AF95" s="429"/>
      <c r="AG95" s="429"/>
      <c r="AH95" s="429"/>
      <c r="AI95" s="441"/>
      <c r="AJ95" s="429"/>
      <c r="AK95" s="429"/>
      <c r="AL95" s="429"/>
      <c r="AM95" s="441"/>
      <c r="AN95" s="429"/>
      <c r="AO95" s="429"/>
      <c r="AP95" s="429"/>
      <c r="AQ95" s="441"/>
      <c r="AR95" s="429"/>
      <c r="AS95" s="429"/>
      <c r="AT95" s="429"/>
      <c r="AU95" s="429"/>
      <c r="AV95" s="441"/>
      <c r="AW95" s="429"/>
      <c r="AX95" s="429"/>
      <c r="AY95" s="441"/>
    </row>
    <row r="96" ht="27.0" customHeight="1">
      <c r="A96" s="232"/>
      <c r="B96" s="447" t="s">
        <v>489</v>
      </c>
      <c r="C96" s="252" t="s">
        <v>490</v>
      </c>
      <c r="D96" s="44"/>
      <c r="E96" s="447" t="s">
        <v>491</v>
      </c>
      <c r="F96" s="441"/>
      <c r="G96" s="252" t="s">
        <v>492</v>
      </c>
      <c r="H96" s="44"/>
      <c r="I96" s="441"/>
      <c r="J96" s="252" t="s">
        <v>29</v>
      </c>
      <c r="K96" s="68"/>
      <c r="L96" s="68"/>
      <c r="M96" s="68"/>
      <c r="N96" s="68"/>
      <c r="O96" s="68"/>
      <c r="P96" s="68"/>
      <c r="Q96" s="68"/>
      <c r="R96" s="68"/>
      <c r="S96" s="68"/>
      <c r="T96" s="44"/>
      <c r="U96" s="441"/>
      <c r="V96" s="252" t="s">
        <v>493</v>
      </c>
      <c r="W96" s="68"/>
      <c r="X96" s="68"/>
      <c r="Y96" s="68"/>
      <c r="Z96" s="68"/>
      <c r="AA96" s="68"/>
      <c r="AB96" s="68"/>
      <c r="AC96" s="44"/>
      <c r="AD96" s="441"/>
      <c r="AE96" s="252" t="s">
        <v>494</v>
      </c>
      <c r="AF96" s="68"/>
      <c r="AG96" s="68"/>
      <c r="AH96" s="44"/>
      <c r="AI96" s="441"/>
      <c r="AJ96" s="252" t="s">
        <v>495</v>
      </c>
      <c r="AK96" s="68"/>
      <c r="AL96" s="44"/>
      <c r="AM96" s="441"/>
      <c r="AN96" s="252" t="s">
        <v>496</v>
      </c>
      <c r="AO96" s="68"/>
      <c r="AP96" s="44"/>
      <c r="AQ96" s="441"/>
      <c r="AR96" s="252" t="s">
        <v>497</v>
      </c>
      <c r="AS96" s="68"/>
      <c r="AT96" s="68"/>
      <c r="AU96" s="44"/>
      <c r="AV96" s="441"/>
      <c r="AW96" s="448" t="s">
        <v>498</v>
      </c>
      <c r="AX96" s="3"/>
      <c r="AY96" s="232"/>
    </row>
    <row r="97" ht="30.0" customHeight="1">
      <c r="A97" s="190"/>
      <c r="B97" s="480">
        <f>B83+1</f>
        <v>7</v>
      </c>
      <c r="C97" s="66" t="s">
        <v>48</v>
      </c>
      <c r="D97" s="254" t="s">
        <v>27</v>
      </c>
      <c r="E97" s="450" t="s">
        <v>499</v>
      </c>
      <c r="F97" s="441"/>
      <c r="G97" s="451" t="s">
        <v>500</v>
      </c>
      <c r="H97" s="451" t="s">
        <v>501</v>
      </c>
      <c r="I97" s="441"/>
      <c r="J97" s="452" t="s">
        <v>502</v>
      </c>
      <c r="K97" s="453" t="s">
        <v>503</v>
      </c>
      <c r="L97" s="452" t="s">
        <v>17</v>
      </c>
      <c r="M97" s="453" t="s">
        <v>18</v>
      </c>
      <c r="N97" s="453" t="s">
        <v>19</v>
      </c>
      <c r="O97" s="453" t="s">
        <v>20</v>
      </c>
      <c r="P97" s="453" t="s">
        <v>504</v>
      </c>
      <c r="Q97" s="453" t="s">
        <v>505</v>
      </c>
      <c r="R97" s="453" t="s">
        <v>506</v>
      </c>
      <c r="S97" s="454" t="s">
        <v>507</v>
      </c>
      <c r="T97" s="454" t="s">
        <v>508</v>
      </c>
      <c r="U97" s="441"/>
      <c r="V97" s="453" t="s">
        <v>485</v>
      </c>
      <c r="W97" s="452" t="s">
        <v>30</v>
      </c>
      <c r="X97" s="2"/>
      <c r="Y97" s="3"/>
      <c r="Z97" s="453" t="s">
        <v>28</v>
      </c>
      <c r="AA97" s="453" t="s">
        <v>509</v>
      </c>
      <c r="AB97" s="453" t="s">
        <v>510</v>
      </c>
      <c r="AC97" s="453" t="s">
        <v>511</v>
      </c>
      <c r="AD97" s="441"/>
      <c r="AE97" s="453" t="s">
        <v>512</v>
      </c>
      <c r="AF97" s="453" t="s">
        <v>513</v>
      </c>
      <c r="AG97" s="453" t="s">
        <v>514</v>
      </c>
      <c r="AH97" s="453" t="s">
        <v>515</v>
      </c>
      <c r="AI97" s="441"/>
      <c r="AJ97" s="453" t="s">
        <v>516</v>
      </c>
      <c r="AK97" s="453" t="s">
        <v>517</v>
      </c>
      <c r="AL97" s="453" t="s">
        <v>518</v>
      </c>
      <c r="AM97" s="441"/>
      <c r="AN97" s="453" t="s">
        <v>519</v>
      </c>
      <c r="AO97" s="452" t="s">
        <v>520</v>
      </c>
      <c r="AP97" s="453" t="s">
        <v>521</v>
      </c>
      <c r="AQ97" s="441"/>
      <c r="AR97" s="451" t="s">
        <v>522</v>
      </c>
      <c r="AS97" s="451" t="s">
        <v>522</v>
      </c>
      <c r="AT97" s="451" t="s">
        <v>523</v>
      </c>
      <c r="AU97" s="451" t="s">
        <v>524</v>
      </c>
      <c r="AV97" s="441"/>
      <c r="AW97" s="453" t="s">
        <v>525</v>
      </c>
      <c r="AX97" s="453" t="s">
        <v>526</v>
      </c>
      <c r="AY97" s="190"/>
    </row>
    <row r="98" ht="30.0" customHeight="1">
      <c r="A98" s="190"/>
      <c r="B98" s="89"/>
      <c r="C98" s="34"/>
      <c r="D98" s="6"/>
      <c r="E98" s="455" t="s">
        <v>527</v>
      </c>
      <c r="F98" s="441"/>
      <c r="G98" s="34"/>
      <c r="H98" s="34"/>
      <c r="I98" s="441"/>
      <c r="J98" s="456" t="s">
        <v>528</v>
      </c>
      <c r="K98" s="34"/>
      <c r="L98" s="456" t="s">
        <v>529</v>
      </c>
      <c r="M98" s="457" t="s">
        <v>529</v>
      </c>
      <c r="N98" s="457" t="s">
        <v>529</v>
      </c>
      <c r="O98" s="34"/>
      <c r="P98" s="457" t="s">
        <v>530</v>
      </c>
      <c r="Q98" s="458" t="s">
        <v>531</v>
      </c>
      <c r="R98" s="458" t="s">
        <v>531</v>
      </c>
      <c r="S98" s="458" t="s">
        <v>531</v>
      </c>
      <c r="T98" s="458" t="s">
        <v>532</v>
      </c>
      <c r="U98" s="441"/>
      <c r="V98" s="34"/>
      <c r="W98" s="459" t="s">
        <v>533</v>
      </c>
      <c r="X98" s="459" t="s">
        <v>534</v>
      </c>
      <c r="Y98" s="459" t="s">
        <v>535</v>
      </c>
      <c r="Z98" s="457" t="s">
        <v>536</v>
      </c>
      <c r="AA98" s="458" t="s">
        <v>531</v>
      </c>
      <c r="AB98" s="458" t="s">
        <v>531</v>
      </c>
      <c r="AC98" s="458" t="s">
        <v>531</v>
      </c>
      <c r="AD98" s="441"/>
      <c r="AE98" s="458" t="s">
        <v>531</v>
      </c>
      <c r="AF98" s="458" t="s">
        <v>531</v>
      </c>
      <c r="AG98" s="458" t="s">
        <v>531</v>
      </c>
      <c r="AH98" s="458" t="s">
        <v>531</v>
      </c>
      <c r="AI98" s="441"/>
      <c r="AJ98" s="34"/>
      <c r="AK98" s="34"/>
      <c r="AL98" s="457" t="s">
        <v>537</v>
      </c>
      <c r="AM98" s="441"/>
      <c r="AN98" s="457" t="s">
        <v>538</v>
      </c>
      <c r="AO98" s="456" t="s">
        <v>539</v>
      </c>
      <c r="AP98" s="457" t="s">
        <v>531</v>
      </c>
      <c r="AQ98" s="441"/>
      <c r="AR98" s="460" t="s">
        <v>540</v>
      </c>
      <c r="AS98" s="460" t="s">
        <v>541</v>
      </c>
      <c r="AT98" s="34"/>
      <c r="AU98" s="34"/>
      <c r="AV98" s="441"/>
      <c r="AW98" s="457" t="s">
        <v>531</v>
      </c>
      <c r="AX98" s="34"/>
      <c r="AY98" s="190"/>
    </row>
    <row r="99" ht="45.0" customHeight="1">
      <c r="A99" s="190"/>
      <c r="B99" s="89"/>
      <c r="C99" s="481">
        <f>C91+1</f>
        <v>45758</v>
      </c>
      <c r="D99" s="464" t="str">
        <f t="shared" ref="D99:D105" si="43">D85</f>
        <v>FRI</v>
      </c>
      <c r="E99" s="463">
        <v>86.409346</v>
      </c>
      <c r="F99" s="441"/>
      <c r="G99" s="464"/>
      <c r="H99" s="464"/>
      <c r="I99" s="441"/>
      <c r="J99" s="465"/>
      <c r="K99" s="466"/>
      <c r="L99" s="466"/>
      <c r="M99" s="466"/>
      <c r="N99" s="466"/>
      <c r="O99" s="466"/>
      <c r="P99" s="466"/>
      <c r="Q99" s="466"/>
      <c r="R99" s="466"/>
      <c r="S99" s="466"/>
      <c r="T99" s="467"/>
      <c r="U99" s="441"/>
      <c r="V99" s="466"/>
      <c r="W99" s="464"/>
      <c r="X99" s="464"/>
      <c r="Y99" s="464"/>
      <c r="Z99" s="466"/>
      <c r="AA99" s="466"/>
      <c r="AB99" s="466"/>
      <c r="AC99" s="466"/>
      <c r="AD99" s="441"/>
      <c r="AE99" s="466"/>
      <c r="AF99" s="466"/>
      <c r="AG99" s="466"/>
      <c r="AH99" s="466"/>
      <c r="AI99" s="441"/>
      <c r="AJ99" s="466"/>
      <c r="AK99" s="466"/>
      <c r="AL99" s="468"/>
      <c r="AM99" s="441"/>
      <c r="AN99" s="469">
        <v>0.3055555555555556</v>
      </c>
      <c r="AO99" s="464">
        <v>85.0</v>
      </c>
      <c r="AP99" s="466">
        <v>9.0</v>
      </c>
      <c r="AQ99" s="441"/>
      <c r="AR99" s="464">
        <v>123.0</v>
      </c>
      <c r="AS99" s="464">
        <v>82.0</v>
      </c>
      <c r="AT99" s="464">
        <v>65.0</v>
      </c>
      <c r="AU99" s="464">
        <v>85.0</v>
      </c>
      <c r="AV99" s="441"/>
      <c r="AW99" s="466"/>
      <c r="AX99" s="470"/>
      <c r="AY99" s="190"/>
    </row>
    <row r="100" ht="45.0" customHeight="1">
      <c r="A100" s="190"/>
      <c r="B100" s="89"/>
      <c r="C100" s="482">
        <f t="shared" ref="C100:C105" si="44">C99+1</f>
        <v>45759</v>
      </c>
      <c r="D100" s="464" t="str">
        <f t="shared" si="43"/>
        <v>SAT</v>
      </c>
      <c r="E100" s="463"/>
      <c r="F100" s="441"/>
      <c r="G100" s="464"/>
      <c r="H100" s="464"/>
      <c r="I100" s="441"/>
      <c r="J100" s="465"/>
      <c r="K100" s="466"/>
      <c r="L100" s="466"/>
      <c r="M100" s="466"/>
      <c r="N100" s="466"/>
      <c r="O100" s="466"/>
      <c r="P100" s="466"/>
      <c r="Q100" s="466"/>
      <c r="R100" s="466"/>
      <c r="S100" s="466"/>
      <c r="T100" s="467"/>
      <c r="U100" s="441"/>
      <c r="V100" s="466"/>
      <c r="W100" s="464"/>
      <c r="X100" s="464"/>
      <c r="Y100" s="464"/>
      <c r="Z100" s="466"/>
      <c r="AA100" s="466"/>
      <c r="AB100" s="466"/>
      <c r="AC100" s="466"/>
      <c r="AD100" s="441"/>
      <c r="AE100" s="466"/>
      <c r="AF100" s="466"/>
      <c r="AG100" s="466"/>
      <c r="AH100" s="466"/>
      <c r="AI100" s="441"/>
      <c r="AJ100" s="466"/>
      <c r="AK100" s="466"/>
      <c r="AL100" s="468"/>
      <c r="AM100" s="441"/>
      <c r="AN100" s="464"/>
      <c r="AO100" s="464"/>
      <c r="AP100" s="466"/>
      <c r="AQ100" s="441"/>
      <c r="AR100" s="464"/>
      <c r="AS100" s="464"/>
      <c r="AT100" s="464"/>
      <c r="AU100" s="464"/>
      <c r="AV100" s="441"/>
      <c r="AW100" s="466"/>
      <c r="AX100" s="470"/>
      <c r="AY100" s="190"/>
    </row>
    <row r="101" ht="45.0" customHeight="1">
      <c r="A101" s="190"/>
      <c r="B101" s="89"/>
      <c r="C101" s="482">
        <f t="shared" si="44"/>
        <v>45760</v>
      </c>
      <c r="D101" s="464" t="str">
        <f t="shared" si="43"/>
        <v>SUN</v>
      </c>
      <c r="E101" s="463"/>
      <c r="F101" s="441"/>
      <c r="G101" s="464"/>
      <c r="H101" s="464"/>
      <c r="I101" s="441"/>
      <c r="J101" s="465"/>
      <c r="K101" s="466"/>
      <c r="L101" s="466"/>
      <c r="M101" s="466"/>
      <c r="N101" s="466"/>
      <c r="O101" s="466"/>
      <c r="P101" s="466"/>
      <c r="Q101" s="466"/>
      <c r="R101" s="466"/>
      <c r="S101" s="466"/>
      <c r="T101" s="467"/>
      <c r="U101" s="441"/>
      <c r="V101" s="466"/>
      <c r="W101" s="464"/>
      <c r="X101" s="464"/>
      <c r="Y101" s="464"/>
      <c r="Z101" s="466"/>
      <c r="AA101" s="466"/>
      <c r="AB101" s="466"/>
      <c r="AC101" s="466"/>
      <c r="AD101" s="441"/>
      <c r="AE101" s="466"/>
      <c r="AF101" s="466"/>
      <c r="AG101" s="466"/>
      <c r="AH101" s="466"/>
      <c r="AI101" s="441"/>
      <c r="AJ101" s="466"/>
      <c r="AK101" s="466"/>
      <c r="AL101" s="468"/>
      <c r="AM101" s="441"/>
      <c r="AN101" s="464"/>
      <c r="AO101" s="464"/>
      <c r="AP101" s="466"/>
      <c r="AQ101" s="441"/>
      <c r="AR101" s="464"/>
      <c r="AS101" s="464"/>
      <c r="AT101" s="464"/>
      <c r="AU101" s="464"/>
      <c r="AV101" s="441"/>
      <c r="AW101" s="466"/>
      <c r="AX101" s="470"/>
      <c r="AY101" s="190"/>
    </row>
    <row r="102" ht="45.0" customHeight="1">
      <c r="A102" s="190"/>
      <c r="B102" s="89"/>
      <c r="C102" s="482">
        <f t="shared" si="44"/>
        <v>45761</v>
      </c>
      <c r="D102" s="464" t="str">
        <f t="shared" si="43"/>
        <v>MON</v>
      </c>
      <c r="E102" s="463"/>
      <c r="F102" s="441"/>
      <c r="G102" s="464"/>
      <c r="H102" s="464"/>
      <c r="I102" s="441"/>
      <c r="J102" s="465"/>
      <c r="K102" s="466"/>
      <c r="L102" s="466"/>
      <c r="M102" s="466"/>
      <c r="N102" s="466"/>
      <c r="O102" s="466"/>
      <c r="P102" s="466"/>
      <c r="Q102" s="466"/>
      <c r="R102" s="466"/>
      <c r="S102" s="466"/>
      <c r="T102" s="467"/>
      <c r="U102" s="441"/>
      <c r="V102" s="466"/>
      <c r="W102" s="464"/>
      <c r="X102" s="464"/>
      <c r="Y102" s="464"/>
      <c r="Z102" s="466"/>
      <c r="AA102" s="466"/>
      <c r="AB102" s="466"/>
      <c r="AC102" s="466"/>
      <c r="AD102" s="441"/>
      <c r="AE102" s="466"/>
      <c r="AF102" s="466"/>
      <c r="AG102" s="466"/>
      <c r="AH102" s="466"/>
      <c r="AI102" s="441"/>
      <c r="AJ102" s="466"/>
      <c r="AK102" s="466"/>
      <c r="AL102" s="468"/>
      <c r="AM102" s="441"/>
      <c r="AN102" s="464"/>
      <c r="AO102" s="464"/>
      <c r="AP102" s="466"/>
      <c r="AQ102" s="441"/>
      <c r="AR102" s="464"/>
      <c r="AS102" s="464"/>
      <c r="AT102" s="464"/>
      <c r="AU102" s="464"/>
      <c r="AV102" s="441"/>
      <c r="AW102" s="466"/>
      <c r="AX102" s="472"/>
      <c r="AY102" s="190"/>
    </row>
    <row r="103" ht="45.0" customHeight="1">
      <c r="A103" s="190"/>
      <c r="B103" s="89"/>
      <c r="C103" s="482">
        <f t="shared" si="44"/>
        <v>45762</v>
      </c>
      <c r="D103" s="464" t="str">
        <f t="shared" si="43"/>
        <v>TUE</v>
      </c>
      <c r="E103" s="463"/>
      <c r="F103" s="441"/>
      <c r="G103" s="464"/>
      <c r="H103" s="464"/>
      <c r="I103" s="441"/>
      <c r="J103" s="465"/>
      <c r="K103" s="466"/>
      <c r="L103" s="466"/>
      <c r="M103" s="466"/>
      <c r="N103" s="466"/>
      <c r="O103" s="466"/>
      <c r="P103" s="466"/>
      <c r="Q103" s="466"/>
      <c r="R103" s="466"/>
      <c r="S103" s="466"/>
      <c r="T103" s="467"/>
      <c r="U103" s="441"/>
      <c r="V103" s="466"/>
      <c r="W103" s="464"/>
      <c r="X103" s="464"/>
      <c r="Y103" s="464"/>
      <c r="Z103" s="466"/>
      <c r="AA103" s="466"/>
      <c r="AB103" s="466"/>
      <c r="AC103" s="466"/>
      <c r="AD103" s="441"/>
      <c r="AE103" s="466"/>
      <c r="AF103" s="466"/>
      <c r="AG103" s="466"/>
      <c r="AH103" s="466"/>
      <c r="AI103" s="441"/>
      <c r="AJ103" s="466"/>
      <c r="AK103" s="466"/>
      <c r="AL103" s="468"/>
      <c r="AM103" s="441"/>
      <c r="AN103" s="464"/>
      <c r="AO103" s="464"/>
      <c r="AP103" s="466"/>
      <c r="AQ103" s="441"/>
      <c r="AR103" s="464"/>
      <c r="AS103" s="464"/>
      <c r="AT103" s="464"/>
      <c r="AU103" s="464"/>
      <c r="AV103" s="441"/>
      <c r="AW103" s="466"/>
      <c r="AX103" s="472"/>
      <c r="AY103" s="190"/>
    </row>
    <row r="104" ht="45.0" customHeight="1">
      <c r="A104" s="190"/>
      <c r="B104" s="89"/>
      <c r="C104" s="482">
        <f t="shared" si="44"/>
        <v>45763</v>
      </c>
      <c r="D104" s="464" t="str">
        <f t="shared" si="43"/>
        <v>WED</v>
      </c>
      <c r="E104" s="463"/>
      <c r="F104" s="441"/>
      <c r="G104" s="464"/>
      <c r="H104" s="464"/>
      <c r="I104" s="441"/>
      <c r="J104" s="465"/>
      <c r="K104" s="466"/>
      <c r="L104" s="466"/>
      <c r="M104" s="466"/>
      <c r="N104" s="466"/>
      <c r="O104" s="466"/>
      <c r="P104" s="466"/>
      <c r="Q104" s="466"/>
      <c r="R104" s="466"/>
      <c r="S104" s="466"/>
      <c r="T104" s="467"/>
      <c r="U104" s="441"/>
      <c r="V104" s="466"/>
      <c r="W104" s="464"/>
      <c r="X104" s="464"/>
      <c r="Y104" s="464"/>
      <c r="Z104" s="466"/>
      <c r="AA104" s="466"/>
      <c r="AB104" s="466"/>
      <c r="AC104" s="466"/>
      <c r="AD104" s="441"/>
      <c r="AE104" s="466"/>
      <c r="AF104" s="466"/>
      <c r="AG104" s="466"/>
      <c r="AH104" s="466"/>
      <c r="AI104" s="441"/>
      <c r="AJ104" s="466"/>
      <c r="AK104" s="466"/>
      <c r="AL104" s="468"/>
      <c r="AM104" s="441"/>
      <c r="AN104" s="464"/>
      <c r="AO104" s="464"/>
      <c r="AP104" s="466"/>
      <c r="AQ104" s="441"/>
      <c r="AR104" s="464"/>
      <c r="AS104" s="464"/>
      <c r="AT104" s="464"/>
      <c r="AU104" s="464"/>
      <c r="AV104" s="441"/>
      <c r="AW104" s="466"/>
      <c r="AX104" s="472"/>
      <c r="AY104" s="190"/>
    </row>
    <row r="105" ht="45.0" customHeight="1">
      <c r="A105" s="190"/>
      <c r="B105" s="89"/>
      <c r="C105" s="482">
        <f t="shared" si="44"/>
        <v>45764</v>
      </c>
      <c r="D105" s="464" t="str">
        <f t="shared" si="43"/>
        <v>THU</v>
      </c>
      <c r="E105" s="463"/>
      <c r="F105" s="441"/>
      <c r="G105" s="464"/>
      <c r="H105" s="464"/>
      <c r="I105" s="441"/>
      <c r="J105" s="465"/>
      <c r="K105" s="466"/>
      <c r="L105" s="466"/>
      <c r="M105" s="466"/>
      <c r="N105" s="466"/>
      <c r="O105" s="466"/>
      <c r="P105" s="466"/>
      <c r="Q105" s="466"/>
      <c r="R105" s="466"/>
      <c r="S105" s="466"/>
      <c r="T105" s="467"/>
      <c r="U105" s="441"/>
      <c r="V105" s="466"/>
      <c r="W105" s="464"/>
      <c r="X105" s="464"/>
      <c r="Y105" s="464"/>
      <c r="Z105" s="466"/>
      <c r="AA105" s="466"/>
      <c r="AB105" s="466"/>
      <c r="AC105" s="466"/>
      <c r="AD105" s="441"/>
      <c r="AE105" s="466"/>
      <c r="AF105" s="466"/>
      <c r="AG105" s="466"/>
      <c r="AH105" s="466"/>
      <c r="AI105" s="441"/>
      <c r="AJ105" s="466"/>
      <c r="AK105" s="466"/>
      <c r="AL105" s="468"/>
      <c r="AM105" s="441"/>
      <c r="AN105" s="464"/>
      <c r="AO105" s="464"/>
      <c r="AP105" s="466"/>
      <c r="AQ105" s="441"/>
      <c r="AR105" s="464"/>
      <c r="AS105" s="464"/>
      <c r="AT105" s="464"/>
      <c r="AU105" s="464"/>
      <c r="AV105" s="441"/>
      <c r="AW105" s="466"/>
      <c r="AX105" s="470"/>
      <c r="AY105" s="190"/>
    </row>
    <row r="106" ht="45.0" customHeight="1">
      <c r="A106" s="190"/>
      <c r="B106" s="34"/>
      <c r="C106" s="473" t="s">
        <v>542</v>
      </c>
      <c r="D106" s="44"/>
      <c r="E106" s="474">
        <f>iferror(AVERAGE(E99:E105))</f>
        <v>86.409346</v>
      </c>
      <c r="F106" s="441"/>
      <c r="G106" s="475"/>
      <c r="H106" s="475"/>
      <c r="I106" s="441"/>
      <c r="J106" s="475" t="str">
        <f>iferror(AVERAGE(J99:J105))</f>
        <v/>
      </c>
      <c r="K106" s="476"/>
      <c r="L106" s="476" t="str">
        <f t="shared" ref="L106:N106" si="45">iferror(AVERAGE(L99:L105))</f>
        <v/>
      </c>
      <c r="M106" s="476" t="str">
        <f t="shared" si="45"/>
        <v/>
      </c>
      <c r="N106" s="476" t="str">
        <f t="shared" si="45"/>
        <v/>
      </c>
      <c r="O106" s="476">
        <f>iferror(SUM(O99:O105))</f>
        <v>0</v>
      </c>
      <c r="P106" s="476" t="str">
        <f t="shared" ref="P106:S106" si="46">iferror(AVERAGE(P99:P105))</f>
        <v/>
      </c>
      <c r="Q106" s="476" t="str">
        <f t="shared" si="46"/>
        <v/>
      </c>
      <c r="R106" s="476" t="str">
        <f t="shared" si="46"/>
        <v/>
      </c>
      <c r="S106" s="476" t="str">
        <f t="shared" si="46"/>
        <v/>
      </c>
      <c r="T106" s="477"/>
      <c r="U106" s="441"/>
      <c r="V106" s="476" t="str">
        <f>iferror(AVERAGE(V99:V105))</f>
        <v/>
      </c>
      <c r="W106" s="476"/>
      <c r="X106" s="476">
        <f>SUM(X99:X105)</f>
        <v>0</v>
      </c>
      <c r="Y106" s="476" t="str">
        <f>IFERROR(AVERAGE(Y99:Y105))</f>
        <v/>
      </c>
      <c r="Z106" s="476"/>
      <c r="AA106" s="476" t="str">
        <f t="shared" ref="AA106:AC106" si="47">iferror(AVERAGE(AA99:AA105))</f>
        <v/>
      </c>
      <c r="AB106" s="476" t="str">
        <f t="shared" si="47"/>
        <v/>
      </c>
      <c r="AC106" s="476" t="str">
        <f t="shared" si="47"/>
        <v/>
      </c>
      <c r="AD106" s="441"/>
      <c r="AE106" s="476" t="str">
        <f t="shared" ref="AE106:AF106" si="48">iferror(AVERAGE(AE99:AE105))</f>
        <v/>
      </c>
      <c r="AF106" s="476" t="str">
        <f t="shared" si="48"/>
        <v/>
      </c>
      <c r="AG106" s="476"/>
      <c r="AH106" s="476" t="str">
        <f>iferror(AVERAGE(AH99:AH105))</f>
        <v/>
      </c>
      <c r="AI106" s="441"/>
      <c r="AJ106" s="476" t="str">
        <f>iferror(average(AJ99:AJ105))</f>
        <v/>
      </c>
      <c r="AK106" s="476"/>
      <c r="AL106" s="476"/>
      <c r="AM106" s="441"/>
      <c r="AN106" s="464"/>
      <c r="AO106" s="464">
        <f>iferror(average(AO99:AO105))</f>
        <v>85</v>
      </c>
      <c r="AP106" s="476">
        <f>iferror(AVERAGE(AP99:AP105))</f>
        <v>9</v>
      </c>
      <c r="AQ106" s="441"/>
      <c r="AR106" s="464">
        <f t="shared" ref="AR106:AU106" si="49">iferror(average(AR99:AR105))</f>
        <v>123</v>
      </c>
      <c r="AS106" s="464">
        <f t="shared" si="49"/>
        <v>82</v>
      </c>
      <c r="AT106" s="464">
        <f t="shared" si="49"/>
        <v>65</v>
      </c>
      <c r="AU106" s="464">
        <f t="shared" si="49"/>
        <v>85</v>
      </c>
      <c r="AV106" s="441"/>
      <c r="AW106" s="476" t="str">
        <f>iferror(AVERAGE(AW99:AW105))</f>
        <v/>
      </c>
      <c r="AX106" s="472"/>
      <c r="AY106" s="190"/>
    </row>
    <row r="107" ht="15.0" customHeight="1">
      <c r="A107" s="441"/>
      <c r="B107" s="441"/>
      <c r="C107" s="441"/>
      <c r="D107" s="441"/>
      <c r="E107" s="441"/>
      <c r="F107" s="441"/>
      <c r="G107" s="441"/>
      <c r="H107" s="441"/>
      <c r="I107" s="441"/>
      <c r="J107" s="441"/>
      <c r="K107" s="441"/>
      <c r="L107" s="441"/>
      <c r="M107" s="441"/>
      <c r="N107" s="441"/>
      <c r="O107" s="441"/>
      <c r="P107" s="441"/>
      <c r="Q107" s="441"/>
      <c r="R107" s="441"/>
      <c r="S107" s="441"/>
      <c r="T107" s="441"/>
      <c r="U107" s="441"/>
      <c r="V107" s="441"/>
      <c r="W107" s="441"/>
      <c r="X107" s="441"/>
      <c r="Y107" s="441"/>
      <c r="Z107" s="441"/>
      <c r="AA107" s="441"/>
      <c r="AB107" s="441"/>
      <c r="AC107" s="441"/>
      <c r="AD107" s="441"/>
      <c r="AE107" s="441"/>
      <c r="AF107" s="441"/>
      <c r="AG107" s="441"/>
      <c r="AH107" s="441"/>
      <c r="AI107" s="441"/>
      <c r="AJ107" s="441"/>
      <c r="AK107" s="441"/>
      <c r="AL107" s="441"/>
      <c r="AM107" s="441"/>
      <c r="AN107" s="441"/>
      <c r="AO107" s="441"/>
      <c r="AP107" s="441"/>
      <c r="AQ107" s="441"/>
      <c r="AR107" s="441"/>
      <c r="AS107" s="441"/>
      <c r="AT107" s="441"/>
      <c r="AU107" s="441"/>
      <c r="AV107" s="441"/>
      <c r="AW107" s="441"/>
      <c r="AX107" s="441"/>
      <c r="AY107" s="441"/>
    </row>
    <row r="108" ht="22.5" customHeight="1">
      <c r="A108" s="232"/>
      <c r="B108" s="252" t="s">
        <v>488</v>
      </c>
      <c r="C108" s="68"/>
      <c r="D108" s="478">
        <f>D94+7</f>
        <v>45772</v>
      </c>
      <c r="E108" s="68"/>
      <c r="F108" s="373"/>
      <c r="G108" s="373"/>
      <c r="H108" s="373"/>
      <c r="I108" s="373"/>
      <c r="J108" s="373"/>
      <c r="K108" s="373"/>
      <c r="L108" s="373"/>
      <c r="M108" s="373"/>
      <c r="N108" s="373"/>
      <c r="O108" s="373"/>
      <c r="P108" s="373"/>
      <c r="Q108" s="373"/>
      <c r="R108" s="68"/>
      <c r="S108" s="68"/>
      <c r="T108" s="68"/>
      <c r="U108" s="68"/>
      <c r="V108" s="373"/>
      <c r="W108" s="68"/>
      <c r="X108" s="68"/>
      <c r="Y108" s="373"/>
      <c r="Z108" s="373"/>
      <c r="AA108" s="373"/>
      <c r="AB108" s="373"/>
      <c r="AC108" s="373"/>
      <c r="AD108" s="373"/>
      <c r="AE108" s="373"/>
      <c r="AF108" s="373"/>
      <c r="AG108" s="373"/>
      <c r="AH108" s="373"/>
      <c r="AI108" s="373"/>
      <c r="AJ108" s="373"/>
      <c r="AK108" s="373"/>
      <c r="AL108" s="373"/>
      <c r="AM108" s="373"/>
      <c r="AN108" s="373"/>
      <c r="AO108" s="373"/>
      <c r="AP108" s="373"/>
      <c r="AQ108" s="373"/>
      <c r="AR108" s="373"/>
      <c r="AS108" s="373"/>
      <c r="AT108" s="373"/>
      <c r="AU108" s="373"/>
      <c r="AV108" s="373"/>
      <c r="AW108" s="373"/>
      <c r="AX108" s="479"/>
      <c r="AY108" s="232"/>
    </row>
    <row r="109" ht="15.0" customHeight="1">
      <c r="A109" s="441"/>
      <c r="B109" s="441"/>
      <c r="C109" s="441"/>
      <c r="D109" s="441"/>
      <c r="E109" s="441"/>
      <c r="F109" s="441"/>
      <c r="G109" s="441"/>
      <c r="H109" s="441"/>
      <c r="I109" s="441"/>
      <c r="J109" s="441"/>
      <c r="K109" s="441"/>
      <c r="L109" s="441"/>
      <c r="M109" s="441"/>
      <c r="N109" s="441"/>
      <c r="O109" s="441"/>
      <c r="P109" s="441"/>
      <c r="Q109" s="441"/>
      <c r="R109" s="441"/>
      <c r="S109" s="439"/>
      <c r="T109" s="439"/>
      <c r="U109" s="441"/>
      <c r="V109" s="441"/>
      <c r="W109" s="441"/>
      <c r="X109" s="441"/>
      <c r="Y109" s="441"/>
      <c r="Z109" s="429"/>
      <c r="AA109" s="429"/>
      <c r="AB109" s="429"/>
      <c r="AC109" s="429"/>
      <c r="AD109" s="441"/>
      <c r="AE109" s="429"/>
      <c r="AF109" s="429"/>
      <c r="AG109" s="429"/>
      <c r="AH109" s="429"/>
      <c r="AI109" s="441"/>
      <c r="AJ109" s="429"/>
      <c r="AK109" s="429"/>
      <c r="AL109" s="429"/>
      <c r="AM109" s="441"/>
      <c r="AN109" s="429"/>
      <c r="AO109" s="429"/>
      <c r="AP109" s="429"/>
      <c r="AQ109" s="441"/>
      <c r="AR109" s="429"/>
      <c r="AS109" s="429"/>
      <c r="AT109" s="429"/>
      <c r="AU109" s="429"/>
      <c r="AV109" s="441"/>
      <c r="AW109" s="429"/>
      <c r="AX109" s="429"/>
      <c r="AY109" s="441"/>
    </row>
    <row r="110" ht="27.0" customHeight="1">
      <c r="A110" s="232"/>
      <c r="B110" s="447" t="s">
        <v>489</v>
      </c>
      <c r="C110" s="252" t="s">
        <v>490</v>
      </c>
      <c r="D110" s="44"/>
      <c r="E110" s="447" t="s">
        <v>491</v>
      </c>
      <c r="F110" s="441"/>
      <c r="G110" s="252" t="s">
        <v>492</v>
      </c>
      <c r="H110" s="44"/>
      <c r="I110" s="441"/>
      <c r="J110" s="252" t="s">
        <v>29</v>
      </c>
      <c r="K110" s="68"/>
      <c r="L110" s="68"/>
      <c r="M110" s="68"/>
      <c r="N110" s="68"/>
      <c r="O110" s="68"/>
      <c r="P110" s="68"/>
      <c r="Q110" s="68"/>
      <c r="R110" s="68"/>
      <c r="S110" s="68"/>
      <c r="T110" s="44"/>
      <c r="U110" s="441"/>
      <c r="V110" s="252" t="s">
        <v>493</v>
      </c>
      <c r="W110" s="68"/>
      <c r="X110" s="68"/>
      <c r="Y110" s="68"/>
      <c r="Z110" s="68"/>
      <c r="AA110" s="68"/>
      <c r="AB110" s="68"/>
      <c r="AC110" s="44"/>
      <c r="AD110" s="441"/>
      <c r="AE110" s="252" t="s">
        <v>494</v>
      </c>
      <c r="AF110" s="68"/>
      <c r="AG110" s="68"/>
      <c r="AH110" s="44"/>
      <c r="AI110" s="441"/>
      <c r="AJ110" s="252" t="s">
        <v>495</v>
      </c>
      <c r="AK110" s="68"/>
      <c r="AL110" s="44"/>
      <c r="AM110" s="441"/>
      <c r="AN110" s="252" t="s">
        <v>496</v>
      </c>
      <c r="AO110" s="68"/>
      <c r="AP110" s="44"/>
      <c r="AQ110" s="441"/>
      <c r="AR110" s="252" t="s">
        <v>497</v>
      </c>
      <c r="AS110" s="68"/>
      <c r="AT110" s="68"/>
      <c r="AU110" s="44"/>
      <c r="AV110" s="441"/>
      <c r="AW110" s="448" t="s">
        <v>498</v>
      </c>
      <c r="AX110" s="3"/>
      <c r="AY110" s="232"/>
    </row>
    <row r="111" ht="30.0" customHeight="1">
      <c r="A111" s="190"/>
      <c r="B111" s="480">
        <f>B97+1</f>
        <v>8</v>
      </c>
      <c r="C111" s="66" t="s">
        <v>48</v>
      </c>
      <c r="D111" s="254" t="s">
        <v>27</v>
      </c>
      <c r="E111" s="450" t="s">
        <v>499</v>
      </c>
      <c r="F111" s="441"/>
      <c r="G111" s="451" t="s">
        <v>500</v>
      </c>
      <c r="H111" s="451" t="s">
        <v>501</v>
      </c>
      <c r="I111" s="441"/>
      <c r="J111" s="452" t="s">
        <v>502</v>
      </c>
      <c r="K111" s="453" t="s">
        <v>503</v>
      </c>
      <c r="L111" s="452" t="s">
        <v>17</v>
      </c>
      <c r="M111" s="453" t="s">
        <v>18</v>
      </c>
      <c r="N111" s="453" t="s">
        <v>19</v>
      </c>
      <c r="O111" s="453" t="s">
        <v>20</v>
      </c>
      <c r="P111" s="453" t="s">
        <v>504</v>
      </c>
      <c r="Q111" s="453" t="s">
        <v>505</v>
      </c>
      <c r="R111" s="453" t="s">
        <v>506</v>
      </c>
      <c r="S111" s="454" t="s">
        <v>507</v>
      </c>
      <c r="T111" s="454" t="s">
        <v>508</v>
      </c>
      <c r="U111" s="441"/>
      <c r="V111" s="453" t="s">
        <v>485</v>
      </c>
      <c r="W111" s="452" t="s">
        <v>30</v>
      </c>
      <c r="X111" s="2"/>
      <c r="Y111" s="3"/>
      <c r="Z111" s="453" t="s">
        <v>28</v>
      </c>
      <c r="AA111" s="453" t="s">
        <v>509</v>
      </c>
      <c r="AB111" s="453" t="s">
        <v>510</v>
      </c>
      <c r="AC111" s="453" t="s">
        <v>511</v>
      </c>
      <c r="AD111" s="441"/>
      <c r="AE111" s="453" t="s">
        <v>512</v>
      </c>
      <c r="AF111" s="453" t="s">
        <v>513</v>
      </c>
      <c r="AG111" s="453" t="s">
        <v>514</v>
      </c>
      <c r="AH111" s="453" t="s">
        <v>515</v>
      </c>
      <c r="AI111" s="441"/>
      <c r="AJ111" s="453" t="s">
        <v>516</v>
      </c>
      <c r="AK111" s="453" t="s">
        <v>517</v>
      </c>
      <c r="AL111" s="453" t="s">
        <v>518</v>
      </c>
      <c r="AM111" s="441"/>
      <c r="AN111" s="453" t="s">
        <v>519</v>
      </c>
      <c r="AO111" s="452" t="s">
        <v>520</v>
      </c>
      <c r="AP111" s="453" t="s">
        <v>521</v>
      </c>
      <c r="AQ111" s="441"/>
      <c r="AR111" s="451" t="s">
        <v>522</v>
      </c>
      <c r="AS111" s="451" t="s">
        <v>522</v>
      </c>
      <c r="AT111" s="451" t="s">
        <v>523</v>
      </c>
      <c r="AU111" s="451" t="s">
        <v>524</v>
      </c>
      <c r="AV111" s="441"/>
      <c r="AW111" s="453" t="s">
        <v>525</v>
      </c>
      <c r="AX111" s="453" t="s">
        <v>526</v>
      </c>
      <c r="AY111" s="190"/>
    </row>
    <row r="112" ht="30.0" customHeight="1">
      <c r="A112" s="190"/>
      <c r="B112" s="89"/>
      <c r="C112" s="34"/>
      <c r="D112" s="6"/>
      <c r="E112" s="455" t="s">
        <v>527</v>
      </c>
      <c r="F112" s="441"/>
      <c r="G112" s="34"/>
      <c r="H112" s="34"/>
      <c r="I112" s="441"/>
      <c r="J112" s="456" t="s">
        <v>528</v>
      </c>
      <c r="K112" s="34"/>
      <c r="L112" s="456" t="s">
        <v>529</v>
      </c>
      <c r="M112" s="457" t="s">
        <v>529</v>
      </c>
      <c r="N112" s="457" t="s">
        <v>529</v>
      </c>
      <c r="O112" s="34"/>
      <c r="P112" s="457" t="s">
        <v>530</v>
      </c>
      <c r="Q112" s="458" t="s">
        <v>531</v>
      </c>
      <c r="R112" s="458" t="s">
        <v>531</v>
      </c>
      <c r="S112" s="458" t="s">
        <v>531</v>
      </c>
      <c r="T112" s="458" t="s">
        <v>532</v>
      </c>
      <c r="U112" s="441"/>
      <c r="V112" s="34"/>
      <c r="W112" s="459" t="s">
        <v>533</v>
      </c>
      <c r="X112" s="459" t="s">
        <v>534</v>
      </c>
      <c r="Y112" s="459" t="s">
        <v>535</v>
      </c>
      <c r="Z112" s="457" t="s">
        <v>536</v>
      </c>
      <c r="AA112" s="458" t="s">
        <v>531</v>
      </c>
      <c r="AB112" s="458" t="s">
        <v>531</v>
      </c>
      <c r="AC112" s="458" t="s">
        <v>531</v>
      </c>
      <c r="AD112" s="441"/>
      <c r="AE112" s="458" t="s">
        <v>531</v>
      </c>
      <c r="AF112" s="458" t="s">
        <v>531</v>
      </c>
      <c r="AG112" s="458" t="s">
        <v>531</v>
      </c>
      <c r="AH112" s="458" t="s">
        <v>531</v>
      </c>
      <c r="AI112" s="441"/>
      <c r="AJ112" s="34"/>
      <c r="AK112" s="34"/>
      <c r="AL112" s="457" t="s">
        <v>537</v>
      </c>
      <c r="AM112" s="441"/>
      <c r="AN112" s="457" t="s">
        <v>538</v>
      </c>
      <c r="AO112" s="456" t="s">
        <v>539</v>
      </c>
      <c r="AP112" s="457" t="s">
        <v>531</v>
      </c>
      <c r="AQ112" s="441"/>
      <c r="AR112" s="460" t="s">
        <v>540</v>
      </c>
      <c r="AS112" s="460" t="s">
        <v>541</v>
      </c>
      <c r="AT112" s="34"/>
      <c r="AU112" s="34"/>
      <c r="AV112" s="441"/>
      <c r="AW112" s="457" t="s">
        <v>531</v>
      </c>
      <c r="AX112" s="34"/>
      <c r="AY112" s="190"/>
    </row>
    <row r="113" ht="45.0" customHeight="1">
      <c r="A113" s="190"/>
      <c r="B113" s="89"/>
      <c r="C113" s="481">
        <f>C105+1</f>
        <v>45765</v>
      </c>
      <c r="D113" s="464" t="str">
        <f t="shared" ref="D113:D119" si="50">D99</f>
        <v>FRI</v>
      </c>
      <c r="E113" s="463"/>
      <c r="F113" s="441"/>
      <c r="G113" s="464"/>
      <c r="H113" s="464"/>
      <c r="I113" s="441"/>
      <c r="J113" s="465"/>
      <c r="K113" s="466"/>
      <c r="L113" s="466"/>
      <c r="M113" s="466"/>
      <c r="N113" s="466"/>
      <c r="O113" s="466"/>
      <c r="P113" s="466"/>
      <c r="Q113" s="466"/>
      <c r="R113" s="466"/>
      <c r="S113" s="466"/>
      <c r="T113" s="467"/>
      <c r="U113" s="441"/>
      <c r="V113" s="466"/>
      <c r="W113" s="464"/>
      <c r="X113" s="464"/>
      <c r="Y113" s="464"/>
      <c r="Z113" s="466"/>
      <c r="AA113" s="466"/>
      <c r="AB113" s="466"/>
      <c r="AC113" s="466"/>
      <c r="AD113" s="441"/>
      <c r="AE113" s="466"/>
      <c r="AF113" s="466"/>
      <c r="AG113" s="466"/>
      <c r="AH113" s="466"/>
      <c r="AI113" s="441"/>
      <c r="AJ113" s="466"/>
      <c r="AK113" s="466"/>
      <c r="AL113" s="468"/>
      <c r="AM113" s="441"/>
      <c r="AN113" s="469"/>
      <c r="AO113" s="464"/>
      <c r="AP113" s="466"/>
      <c r="AQ113" s="441"/>
      <c r="AR113" s="464"/>
      <c r="AS113" s="464"/>
      <c r="AT113" s="464"/>
      <c r="AU113" s="464"/>
      <c r="AV113" s="441"/>
      <c r="AW113" s="466"/>
      <c r="AX113" s="470"/>
      <c r="AY113" s="190"/>
    </row>
    <row r="114" ht="45.0" customHeight="1">
      <c r="A114" s="190"/>
      <c r="B114" s="89"/>
      <c r="C114" s="482">
        <f t="shared" ref="C114:C119" si="51">C113+1</f>
        <v>45766</v>
      </c>
      <c r="D114" s="464" t="str">
        <f t="shared" si="50"/>
        <v>SAT</v>
      </c>
      <c r="E114" s="463"/>
      <c r="F114" s="441"/>
      <c r="G114" s="464"/>
      <c r="H114" s="464"/>
      <c r="I114" s="441"/>
      <c r="J114" s="465"/>
      <c r="K114" s="466"/>
      <c r="L114" s="466"/>
      <c r="M114" s="466"/>
      <c r="N114" s="466"/>
      <c r="O114" s="466"/>
      <c r="P114" s="466"/>
      <c r="Q114" s="466"/>
      <c r="R114" s="466"/>
      <c r="S114" s="466"/>
      <c r="T114" s="467"/>
      <c r="U114" s="441"/>
      <c r="V114" s="466"/>
      <c r="W114" s="464"/>
      <c r="X114" s="464"/>
      <c r="Y114" s="464"/>
      <c r="Z114" s="466"/>
      <c r="AA114" s="466"/>
      <c r="AB114" s="466"/>
      <c r="AC114" s="466"/>
      <c r="AD114" s="441"/>
      <c r="AE114" s="466"/>
      <c r="AF114" s="466"/>
      <c r="AG114" s="466"/>
      <c r="AH114" s="466"/>
      <c r="AI114" s="441"/>
      <c r="AJ114" s="466"/>
      <c r="AK114" s="466"/>
      <c r="AL114" s="468"/>
      <c r="AM114" s="441"/>
      <c r="AN114" s="464"/>
      <c r="AO114" s="464"/>
      <c r="AP114" s="466"/>
      <c r="AQ114" s="441"/>
      <c r="AR114" s="464"/>
      <c r="AS114" s="464"/>
      <c r="AT114" s="464"/>
      <c r="AU114" s="464"/>
      <c r="AV114" s="441"/>
      <c r="AW114" s="466"/>
      <c r="AX114" s="470"/>
      <c r="AY114" s="190"/>
    </row>
    <row r="115" ht="45.0" customHeight="1">
      <c r="A115" s="190"/>
      <c r="B115" s="89"/>
      <c r="C115" s="482">
        <f t="shared" si="51"/>
        <v>45767</v>
      </c>
      <c r="D115" s="464" t="str">
        <f t="shared" si="50"/>
        <v>SUN</v>
      </c>
      <c r="E115" s="463"/>
      <c r="F115" s="441"/>
      <c r="G115" s="464"/>
      <c r="H115" s="464"/>
      <c r="I115" s="441"/>
      <c r="J115" s="465"/>
      <c r="K115" s="466"/>
      <c r="L115" s="466"/>
      <c r="M115" s="466"/>
      <c r="N115" s="466"/>
      <c r="O115" s="466"/>
      <c r="P115" s="466"/>
      <c r="Q115" s="466"/>
      <c r="R115" s="466"/>
      <c r="S115" s="466"/>
      <c r="T115" s="467"/>
      <c r="U115" s="441"/>
      <c r="V115" s="466"/>
      <c r="W115" s="464"/>
      <c r="X115" s="464"/>
      <c r="Y115" s="464"/>
      <c r="Z115" s="466"/>
      <c r="AA115" s="466"/>
      <c r="AB115" s="466"/>
      <c r="AC115" s="466"/>
      <c r="AD115" s="441"/>
      <c r="AE115" s="466"/>
      <c r="AF115" s="466"/>
      <c r="AG115" s="466"/>
      <c r="AH115" s="466"/>
      <c r="AI115" s="441"/>
      <c r="AJ115" s="466"/>
      <c r="AK115" s="466"/>
      <c r="AL115" s="468"/>
      <c r="AM115" s="441"/>
      <c r="AN115" s="464"/>
      <c r="AO115" s="464"/>
      <c r="AP115" s="466"/>
      <c r="AQ115" s="441"/>
      <c r="AR115" s="464"/>
      <c r="AS115" s="464"/>
      <c r="AT115" s="464"/>
      <c r="AU115" s="464"/>
      <c r="AV115" s="441"/>
      <c r="AW115" s="466"/>
      <c r="AX115" s="470"/>
      <c r="AY115" s="190"/>
    </row>
    <row r="116" ht="45.0" customHeight="1">
      <c r="A116" s="190"/>
      <c r="B116" s="89"/>
      <c r="C116" s="482">
        <f t="shared" si="51"/>
        <v>45768</v>
      </c>
      <c r="D116" s="464" t="str">
        <f t="shared" si="50"/>
        <v>MON</v>
      </c>
      <c r="E116" s="463"/>
      <c r="F116" s="441"/>
      <c r="G116" s="464"/>
      <c r="H116" s="464"/>
      <c r="I116" s="441"/>
      <c r="J116" s="465"/>
      <c r="K116" s="466"/>
      <c r="L116" s="466"/>
      <c r="M116" s="466"/>
      <c r="N116" s="466"/>
      <c r="O116" s="466"/>
      <c r="P116" s="466"/>
      <c r="Q116" s="466"/>
      <c r="R116" s="466"/>
      <c r="S116" s="466"/>
      <c r="T116" s="467"/>
      <c r="U116" s="441"/>
      <c r="V116" s="466"/>
      <c r="W116" s="464"/>
      <c r="X116" s="464"/>
      <c r="Y116" s="464"/>
      <c r="Z116" s="466"/>
      <c r="AA116" s="466"/>
      <c r="AB116" s="466"/>
      <c r="AC116" s="466"/>
      <c r="AD116" s="441"/>
      <c r="AE116" s="466"/>
      <c r="AF116" s="466"/>
      <c r="AG116" s="466"/>
      <c r="AH116" s="466"/>
      <c r="AI116" s="441"/>
      <c r="AJ116" s="466"/>
      <c r="AK116" s="466"/>
      <c r="AL116" s="468"/>
      <c r="AM116" s="441"/>
      <c r="AN116" s="464"/>
      <c r="AO116" s="464"/>
      <c r="AP116" s="466"/>
      <c r="AQ116" s="441"/>
      <c r="AR116" s="464"/>
      <c r="AS116" s="464"/>
      <c r="AT116" s="464"/>
      <c r="AU116" s="464"/>
      <c r="AV116" s="441"/>
      <c r="AW116" s="466"/>
      <c r="AX116" s="472"/>
      <c r="AY116" s="190"/>
    </row>
    <row r="117" ht="45.0" customHeight="1">
      <c r="A117" s="190"/>
      <c r="B117" s="89"/>
      <c r="C117" s="482">
        <f t="shared" si="51"/>
        <v>45769</v>
      </c>
      <c r="D117" s="464" t="str">
        <f t="shared" si="50"/>
        <v>TUE</v>
      </c>
      <c r="E117" s="463"/>
      <c r="F117" s="441"/>
      <c r="G117" s="464"/>
      <c r="H117" s="464"/>
      <c r="I117" s="441"/>
      <c r="J117" s="465"/>
      <c r="K117" s="466"/>
      <c r="L117" s="466"/>
      <c r="M117" s="466"/>
      <c r="N117" s="466"/>
      <c r="O117" s="466"/>
      <c r="P117" s="466"/>
      <c r="Q117" s="466"/>
      <c r="R117" s="466"/>
      <c r="S117" s="466"/>
      <c r="T117" s="467"/>
      <c r="U117" s="441"/>
      <c r="V117" s="466"/>
      <c r="W117" s="464"/>
      <c r="X117" s="464"/>
      <c r="Y117" s="464"/>
      <c r="Z117" s="466"/>
      <c r="AA117" s="466"/>
      <c r="AB117" s="466"/>
      <c r="AC117" s="466"/>
      <c r="AD117" s="441"/>
      <c r="AE117" s="466"/>
      <c r="AF117" s="466"/>
      <c r="AG117" s="466"/>
      <c r="AH117" s="466"/>
      <c r="AI117" s="441"/>
      <c r="AJ117" s="466"/>
      <c r="AK117" s="466"/>
      <c r="AL117" s="468"/>
      <c r="AM117" s="441"/>
      <c r="AN117" s="464"/>
      <c r="AO117" s="464"/>
      <c r="AP117" s="466"/>
      <c r="AQ117" s="441"/>
      <c r="AR117" s="464"/>
      <c r="AS117" s="464"/>
      <c r="AT117" s="464"/>
      <c r="AU117" s="464"/>
      <c r="AV117" s="441"/>
      <c r="AW117" s="466"/>
      <c r="AX117" s="472"/>
      <c r="AY117" s="190"/>
    </row>
    <row r="118" ht="45.0" customHeight="1">
      <c r="A118" s="190"/>
      <c r="B118" s="89"/>
      <c r="C118" s="482">
        <f t="shared" si="51"/>
        <v>45770</v>
      </c>
      <c r="D118" s="464" t="str">
        <f t="shared" si="50"/>
        <v>WED</v>
      </c>
      <c r="E118" s="463"/>
      <c r="F118" s="441"/>
      <c r="G118" s="464"/>
      <c r="H118" s="464"/>
      <c r="I118" s="441"/>
      <c r="J118" s="465"/>
      <c r="K118" s="466"/>
      <c r="L118" s="466"/>
      <c r="M118" s="466"/>
      <c r="N118" s="466"/>
      <c r="O118" s="466"/>
      <c r="P118" s="466"/>
      <c r="Q118" s="466"/>
      <c r="R118" s="466"/>
      <c r="S118" s="466"/>
      <c r="T118" s="467"/>
      <c r="U118" s="441"/>
      <c r="V118" s="466"/>
      <c r="W118" s="464"/>
      <c r="X118" s="464"/>
      <c r="Y118" s="464"/>
      <c r="Z118" s="466"/>
      <c r="AA118" s="466"/>
      <c r="AB118" s="466"/>
      <c r="AC118" s="466"/>
      <c r="AD118" s="441"/>
      <c r="AE118" s="466"/>
      <c r="AF118" s="466"/>
      <c r="AG118" s="466"/>
      <c r="AH118" s="466"/>
      <c r="AI118" s="441"/>
      <c r="AJ118" s="466"/>
      <c r="AK118" s="466"/>
      <c r="AL118" s="468"/>
      <c r="AM118" s="441"/>
      <c r="AN118" s="464"/>
      <c r="AO118" s="464"/>
      <c r="AP118" s="466"/>
      <c r="AQ118" s="441"/>
      <c r="AR118" s="464"/>
      <c r="AS118" s="464"/>
      <c r="AT118" s="464"/>
      <c r="AU118" s="464"/>
      <c r="AV118" s="441"/>
      <c r="AW118" s="466"/>
      <c r="AX118" s="472"/>
      <c r="AY118" s="190"/>
    </row>
    <row r="119" ht="45.0" customHeight="1">
      <c r="A119" s="190"/>
      <c r="B119" s="89"/>
      <c r="C119" s="482">
        <f t="shared" si="51"/>
        <v>45771</v>
      </c>
      <c r="D119" s="464" t="str">
        <f t="shared" si="50"/>
        <v>THU</v>
      </c>
      <c r="E119" s="463"/>
      <c r="F119" s="441"/>
      <c r="G119" s="464"/>
      <c r="H119" s="464"/>
      <c r="I119" s="441"/>
      <c r="J119" s="465"/>
      <c r="K119" s="466"/>
      <c r="L119" s="466"/>
      <c r="M119" s="466"/>
      <c r="N119" s="466"/>
      <c r="O119" s="466"/>
      <c r="P119" s="466"/>
      <c r="Q119" s="466"/>
      <c r="R119" s="466"/>
      <c r="S119" s="466"/>
      <c r="T119" s="467"/>
      <c r="U119" s="441"/>
      <c r="V119" s="466"/>
      <c r="W119" s="464"/>
      <c r="X119" s="464"/>
      <c r="Y119" s="464"/>
      <c r="Z119" s="466"/>
      <c r="AA119" s="466"/>
      <c r="AB119" s="466"/>
      <c r="AC119" s="466"/>
      <c r="AD119" s="441"/>
      <c r="AE119" s="466"/>
      <c r="AF119" s="466"/>
      <c r="AG119" s="466"/>
      <c r="AH119" s="466"/>
      <c r="AI119" s="441"/>
      <c r="AJ119" s="466"/>
      <c r="AK119" s="466"/>
      <c r="AL119" s="468"/>
      <c r="AM119" s="441"/>
      <c r="AN119" s="464"/>
      <c r="AO119" s="464"/>
      <c r="AP119" s="466"/>
      <c r="AQ119" s="441"/>
      <c r="AR119" s="464"/>
      <c r="AS119" s="464"/>
      <c r="AT119" s="464"/>
      <c r="AU119" s="464"/>
      <c r="AV119" s="441"/>
      <c r="AW119" s="466"/>
      <c r="AX119" s="470"/>
      <c r="AY119" s="190"/>
    </row>
    <row r="120" ht="45.0" customHeight="1">
      <c r="A120" s="190"/>
      <c r="B120" s="34"/>
      <c r="C120" s="473" t="s">
        <v>542</v>
      </c>
      <c r="D120" s="44"/>
      <c r="E120" s="474" t="str">
        <f>iferror(AVERAGE(E113:E119))</f>
        <v/>
      </c>
      <c r="F120" s="441"/>
      <c r="G120" s="475"/>
      <c r="H120" s="475"/>
      <c r="I120" s="441"/>
      <c r="J120" s="475" t="str">
        <f>iferror(AVERAGE(J113:J119))</f>
        <v/>
      </c>
      <c r="K120" s="476"/>
      <c r="L120" s="476" t="str">
        <f t="shared" ref="L120:N120" si="52">iferror(AVERAGE(L113:L119))</f>
        <v/>
      </c>
      <c r="M120" s="476" t="str">
        <f t="shared" si="52"/>
        <v/>
      </c>
      <c r="N120" s="476" t="str">
        <f t="shared" si="52"/>
        <v/>
      </c>
      <c r="O120" s="476">
        <f>iferror(SUM(O113:O119))</f>
        <v>0</v>
      </c>
      <c r="P120" s="476" t="str">
        <f t="shared" ref="P120:S120" si="53">iferror(AVERAGE(P113:P119))</f>
        <v/>
      </c>
      <c r="Q120" s="476" t="str">
        <f t="shared" si="53"/>
        <v/>
      </c>
      <c r="R120" s="476" t="str">
        <f t="shared" si="53"/>
        <v/>
      </c>
      <c r="S120" s="476" t="str">
        <f t="shared" si="53"/>
        <v/>
      </c>
      <c r="T120" s="477"/>
      <c r="U120" s="441"/>
      <c r="V120" s="476" t="str">
        <f>iferror(AVERAGE(V113:V119))</f>
        <v/>
      </c>
      <c r="W120" s="476"/>
      <c r="X120" s="476">
        <f>SUM(X113:X119)</f>
        <v>0</v>
      </c>
      <c r="Y120" s="476" t="str">
        <f>IFERROR(AVERAGE(Y113:Y119))</f>
        <v/>
      </c>
      <c r="Z120" s="476"/>
      <c r="AA120" s="476" t="str">
        <f t="shared" ref="AA120:AC120" si="54">iferror(AVERAGE(AA113:AA119))</f>
        <v/>
      </c>
      <c r="AB120" s="476" t="str">
        <f t="shared" si="54"/>
        <v/>
      </c>
      <c r="AC120" s="476" t="str">
        <f t="shared" si="54"/>
        <v/>
      </c>
      <c r="AD120" s="441"/>
      <c r="AE120" s="476" t="str">
        <f t="shared" ref="AE120:AF120" si="55">iferror(AVERAGE(AE113:AE119))</f>
        <v/>
      </c>
      <c r="AF120" s="476" t="str">
        <f t="shared" si="55"/>
        <v/>
      </c>
      <c r="AG120" s="476"/>
      <c r="AH120" s="476" t="str">
        <f>iferror(AVERAGE(AH113:AH119))</f>
        <v/>
      </c>
      <c r="AI120" s="441"/>
      <c r="AJ120" s="476" t="str">
        <f>iferror(average(AJ113:AJ119))</f>
        <v/>
      </c>
      <c r="AK120" s="476"/>
      <c r="AL120" s="476"/>
      <c r="AM120" s="441"/>
      <c r="AN120" s="464"/>
      <c r="AO120" s="464" t="str">
        <f>iferror(average(AO113:AO119))</f>
        <v/>
      </c>
      <c r="AP120" s="476" t="str">
        <f>iferror(AVERAGE(AP113:AP119))</f>
        <v/>
      </c>
      <c r="AQ120" s="441"/>
      <c r="AR120" s="464" t="str">
        <f t="shared" ref="AR120:AU120" si="56">iferror(average(AR113:AR119))</f>
        <v/>
      </c>
      <c r="AS120" s="464" t="str">
        <f t="shared" si="56"/>
        <v/>
      </c>
      <c r="AT120" s="464" t="str">
        <f t="shared" si="56"/>
        <v/>
      </c>
      <c r="AU120" s="464" t="str">
        <f t="shared" si="56"/>
        <v/>
      </c>
      <c r="AV120" s="441"/>
      <c r="AW120" s="476" t="str">
        <f>iferror(AVERAGE(AW113:AW119))</f>
        <v/>
      </c>
      <c r="AX120" s="472"/>
      <c r="AY120" s="190"/>
    </row>
    <row r="121" ht="15.0" customHeight="1">
      <c r="A121" s="441"/>
      <c r="B121" s="441"/>
      <c r="C121" s="441"/>
      <c r="D121" s="441"/>
      <c r="E121" s="441"/>
      <c r="F121" s="441"/>
      <c r="G121" s="441"/>
      <c r="H121" s="441"/>
      <c r="I121" s="441"/>
      <c r="J121" s="441"/>
      <c r="K121" s="441"/>
      <c r="L121" s="441"/>
      <c r="M121" s="441"/>
      <c r="N121" s="441"/>
      <c r="O121" s="441"/>
      <c r="P121" s="441"/>
      <c r="Q121" s="441"/>
      <c r="R121" s="441"/>
      <c r="S121" s="441"/>
      <c r="T121" s="441"/>
      <c r="U121" s="441"/>
      <c r="V121" s="441"/>
      <c r="W121" s="441"/>
      <c r="X121" s="441"/>
      <c r="Y121" s="441"/>
      <c r="Z121" s="441"/>
      <c r="AA121" s="441"/>
      <c r="AB121" s="441"/>
      <c r="AC121" s="441"/>
      <c r="AD121" s="441"/>
      <c r="AE121" s="441"/>
      <c r="AF121" s="441"/>
      <c r="AG121" s="441"/>
      <c r="AH121" s="441"/>
      <c r="AI121" s="441"/>
      <c r="AJ121" s="441"/>
      <c r="AK121" s="441"/>
      <c r="AL121" s="441"/>
      <c r="AM121" s="441"/>
      <c r="AN121" s="441"/>
      <c r="AO121" s="441"/>
      <c r="AP121" s="441"/>
      <c r="AQ121" s="441"/>
      <c r="AR121" s="441"/>
      <c r="AS121" s="441"/>
      <c r="AT121" s="441"/>
      <c r="AU121" s="441"/>
      <c r="AV121" s="441"/>
      <c r="AW121" s="441"/>
      <c r="AX121" s="441"/>
      <c r="AY121" s="441"/>
    </row>
    <row r="122" ht="22.5" customHeight="1">
      <c r="A122" s="232"/>
      <c r="B122" s="252" t="s">
        <v>488</v>
      </c>
      <c r="C122" s="68"/>
      <c r="D122" s="478">
        <f>D108+7</f>
        <v>45779</v>
      </c>
      <c r="E122" s="68"/>
      <c r="F122" s="373"/>
      <c r="G122" s="373"/>
      <c r="H122" s="373"/>
      <c r="I122" s="373"/>
      <c r="J122" s="373"/>
      <c r="K122" s="373"/>
      <c r="L122" s="373"/>
      <c r="M122" s="373"/>
      <c r="N122" s="373"/>
      <c r="O122" s="373"/>
      <c r="P122" s="373"/>
      <c r="Q122" s="373"/>
      <c r="R122" s="68"/>
      <c r="S122" s="68"/>
      <c r="T122" s="68"/>
      <c r="U122" s="68"/>
      <c r="V122" s="373"/>
      <c r="W122" s="68"/>
      <c r="X122" s="68"/>
      <c r="Y122" s="373"/>
      <c r="Z122" s="373"/>
      <c r="AA122" s="373"/>
      <c r="AB122" s="373"/>
      <c r="AC122" s="373"/>
      <c r="AD122" s="373"/>
      <c r="AE122" s="373"/>
      <c r="AF122" s="373"/>
      <c r="AG122" s="373"/>
      <c r="AH122" s="373"/>
      <c r="AI122" s="373"/>
      <c r="AJ122" s="373"/>
      <c r="AK122" s="373"/>
      <c r="AL122" s="373"/>
      <c r="AM122" s="373"/>
      <c r="AN122" s="373"/>
      <c r="AO122" s="373"/>
      <c r="AP122" s="373"/>
      <c r="AQ122" s="373"/>
      <c r="AR122" s="373"/>
      <c r="AS122" s="373"/>
      <c r="AT122" s="373"/>
      <c r="AU122" s="373"/>
      <c r="AV122" s="373"/>
      <c r="AW122" s="373"/>
      <c r="AX122" s="479"/>
      <c r="AY122" s="232"/>
    </row>
    <row r="123" ht="15.0" customHeight="1">
      <c r="A123" s="441"/>
      <c r="B123" s="441"/>
      <c r="C123" s="441"/>
      <c r="D123" s="441"/>
      <c r="E123" s="441"/>
      <c r="F123" s="441"/>
      <c r="G123" s="441"/>
      <c r="H123" s="441"/>
      <c r="I123" s="441"/>
      <c r="J123" s="441"/>
      <c r="K123" s="441"/>
      <c r="L123" s="441"/>
      <c r="M123" s="441"/>
      <c r="N123" s="441"/>
      <c r="O123" s="441"/>
      <c r="P123" s="441"/>
      <c r="Q123" s="441"/>
      <c r="R123" s="441"/>
      <c r="S123" s="439"/>
      <c r="T123" s="439"/>
      <c r="U123" s="441"/>
      <c r="V123" s="441"/>
      <c r="W123" s="441"/>
      <c r="X123" s="441"/>
      <c r="Y123" s="441"/>
      <c r="Z123" s="429"/>
      <c r="AA123" s="429"/>
      <c r="AB123" s="429"/>
      <c r="AC123" s="429"/>
      <c r="AD123" s="441"/>
      <c r="AE123" s="429"/>
      <c r="AF123" s="429"/>
      <c r="AG123" s="429"/>
      <c r="AH123" s="429"/>
      <c r="AI123" s="441"/>
      <c r="AJ123" s="429"/>
      <c r="AK123" s="429"/>
      <c r="AL123" s="429"/>
      <c r="AM123" s="441"/>
      <c r="AN123" s="429"/>
      <c r="AO123" s="429"/>
      <c r="AP123" s="429"/>
      <c r="AQ123" s="441"/>
      <c r="AR123" s="429"/>
      <c r="AS123" s="429"/>
      <c r="AT123" s="429"/>
      <c r="AU123" s="429"/>
      <c r="AV123" s="441"/>
      <c r="AW123" s="429"/>
      <c r="AX123" s="429"/>
      <c r="AY123" s="441"/>
    </row>
    <row r="124" ht="27.0" customHeight="1">
      <c r="A124" s="232"/>
      <c r="B124" s="447" t="s">
        <v>489</v>
      </c>
      <c r="C124" s="252" t="s">
        <v>490</v>
      </c>
      <c r="D124" s="44"/>
      <c r="E124" s="447" t="s">
        <v>491</v>
      </c>
      <c r="F124" s="441"/>
      <c r="G124" s="252" t="s">
        <v>492</v>
      </c>
      <c r="H124" s="44"/>
      <c r="I124" s="441"/>
      <c r="J124" s="252" t="s">
        <v>29</v>
      </c>
      <c r="K124" s="68"/>
      <c r="L124" s="68"/>
      <c r="M124" s="68"/>
      <c r="N124" s="68"/>
      <c r="O124" s="68"/>
      <c r="P124" s="68"/>
      <c r="Q124" s="68"/>
      <c r="R124" s="68"/>
      <c r="S124" s="68"/>
      <c r="T124" s="44"/>
      <c r="U124" s="441"/>
      <c r="V124" s="252" t="s">
        <v>493</v>
      </c>
      <c r="W124" s="68"/>
      <c r="X124" s="68"/>
      <c r="Y124" s="68"/>
      <c r="Z124" s="68"/>
      <c r="AA124" s="68"/>
      <c r="AB124" s="68"/>
      <c r="AC124" s="44"/>
      <c r="AD124" s="441"/>
      <c r="AE124" s="252" t="s">
        <v>494</v>
      </c>
      <c r="AF124" s="68"/>
      <c r="AG124" s="68"/>
      <c r="AH124" s="44"/>
      <c r="AI124" s="441"/>
      <c r="AJ124" s="252" t="s">
        <v>495</v>
      </c>
      <c r="AK124" s="68"/>
      <c r="AL124" s="44"/>
      <c r="AM124" s="441"/>
      <c r="AN124" s="252" t="s">
        <v>496</v>
      </c>
      <c r="AO124" s="68"/>
      <c r="AP124" s="44"/>
      <c r="AQ124" s="441"/>
      <c r="AR124" s="252" t="s">
        <v>497</v>
      </c>
      <c r="AS124" s="68"/>
      <c r="AT124" s="68"/>
      <c r="AU124" s="44"/>
      <c r="AV124" s="441"/>
      <c r="AW124" s="448" t="s">
        <v>498</v>
      </c>
      <c r="AX124" s="3"/>
      <c r="AY124" s="232"/>
    </row>
    <row r="125" ht="30.0" customHeight="1">
      <c r="A125" s="190"/>
      <c r="B125" s="480">
        <f>B111+1</f>
        <v>9</v>
      </c>
      <c r="C125" s="66" t="s">
        <v>48</v>
      </c>
      <c r="D125" s="254" t="s">
        <v>27</v>
      </c>
      <c r="E125" s="450" t="s">
        <v>499</v>
      </c>
      <c r="F125" s="441"/>
      <c r="G125" s="451" t="s">
        <v>500</v>
      </c>
      <c r="H125" s="451" t="s">
        <v>501</v>
      </c>
      <c r="I125" s="441"/>
      <c r="J125" s="452" t="s">
        <v>502</v>
      </c>
      <c r="K125" s="453" t="s">
        <v>503</v>
      </c>
      <c r="L125" s="452" t="s">
        <v>17</v>
      </c>
      <c r="M125" s="453" t="s">
        <v>18</v>
      </c>
      <c r="N125" s="453" t="s">
        <v>19</v>
      </c>
      <c r="O125" s="453" t="s">
        <v>20</v>
      </c>
      <c r="P125" s="453" t="s">
        <v>504</v>
      </c>
      <c r="Q125" s="453" t="s">
        <v>505</v>
      </c>
      <c r="R125" s="453" t="s">
        <v>506</v>
      </c>
      <c r="S125" s="454" t="s">
        <v>507</v>
      </c>
      <c r="T125" s="454" t="s">
        <v>508</v>
      </c>
      <c r="U125" s="441"/>
      <c r="V125" s="453" t="s">
        <v>485</v>
      </c>
      <c r="W125" s="452" t="s">
        <v>30</v>
      </c>
      <c r="X125" s="2"/>
      <c r="Y125" s="3"/>
      <c r="Z125" s="453" t="s">
        <v>28</v>
      </c>
      <c r="AA125" s="453" t="s">
        <v>509</v>
      </c>
      <c r="AB125" s="453" t="s">
        <v>510</v>
      </c>
      <c r="AC125" s="453" t="s">
        <v>511</v>
      </c>
      <c r="AD125" s="441"/>
      <c r="AE125" s="453" t="s">
        <v>512</v>
      </c>
      <c r="AF125" s="453" t="s">
        <v>513</v>
      </c>
      <c r="AG125" s="453" t="s">
        <v>514</v>
      </c>
      <c r="AH125" s="453" t="s">
        <v>515</v>
      </c>
      <c r="AI125" s="441"/>
      <c r="AJ125" s="453" t="s">
        <v>516</v>
      </c>
      <c r="AK125" s="453" t="s">
        <v>517</v>
      </c>
      <c r="AL125" s="453" t="s">
        <v>518</v>
      </c>
      <c r="AM125" s="441"/>
      <c r="AN125" s="453" t="s">
        <v>519</v>
      </c>
      <c r="AO125" s="452" t="s">
        <v>520</v>
      </c>
      <c r="AP125" s="453" t="s">
        <v>521</v>
      </c>
      <c r="AQ125" s="441"/>
      <c r="AR125" s="451" t="s">
        <v>522</v>
      </c>
      <c r="AS125" s="451" t="s">
        <v>522</v>
      </c>
      <c r="AT125" s="451" t="s">
        <v>523</v>
      </c>
      <c r="AU125" s="451" t="s">
        <v>524</v>
      </c>
      <c r="AV125" s="441"/>
      <c r="AW125" s="453" t="s">
        <v>525</v>
      </c>
      <c r="AX125" s="453" t="s">
        <v>526</v>
      </c>
      <c r="AY125" s="190"/>
    </row>
    <row r="126" ht="30.0" customHeight="1">
      <c r="A126" s="190"/>
      <c r="B126" s="89"/>
      <c r="C126" s="34"/>
      <c r="D126" s="6"/>
      <c r="E126" s="455" t="s">
        <v>527</v>
      </c>
      <c r="F126" s="441"/>
      <c r="G126" s="34"/>
      <c r="H126" s="34"/>
      <c r="I126" s="441"/>
      <c r="J126" s="456" t="s">
        <v>528</v>
      </c>
      <c r="K126" s="34"/>
      <c r="L126" s="456" t="s">
        <v>529</v>
      </c>
      <c r="M126" s="457" t="s">
        <v>529</v>
      </c>
      <c r="N126" s="457" t="s">
        <v>529</v>
      </c>
      <c r="O126" s="34"/>
      <c r="P126" s="457" t="s">
        <v>530</v>
      </c>
      <c r="Q126" s="458" t="s">
        <v>531</v>
      </c>
      <c r="R126" s="458" t="s">
        <v>531</v>
      </c>
      <c r="S126" s="458" t="s">
        <v>531</v>
      </c>
      <c r="T126" s="458" t="s">
        <v>532</v>
      </c>
      <c r="U126" s="441"/>
      <c r="V126" s="34"/>
      <c r="W126" s="459" t="s">
        <v>533</v>
      </c>
      <c r="X126" s="459" t="s">
        <v>534</v>
      </c>
      <c r="Y126" s="459" t="s">
        <v>535</v>
      </c>
      <c r="Z126" s="457" t="s">
        <v>536</v>
      </c>
      <c r="AA126" s="458" t="s">
        <v>531</v>
      </c>
      <c r="AB126" s="458" t="s">
        <v>531</v>
      </c>
      <c r="AC126" s="458" t="s">
        <v>531</v>
      </c>
      <c r="AD126" s="441"/>
      <c r="AE126" s="458" t="s">
        <v>531</v>
      </c>
      <c r="AF126" s="458" t="s">
        <v>531</v>
      </c>
      <c r="AG126" s="458" t="s">
        <v>531</v>
      </c>
      <c r="AH126" s="458" t="s">
        <v>531</v>
      </c>
      <c r="AI126" s="441"/>
      <c r="AJ126" s="34"/>
      <c r="AK126" s="34"/>
      <c r="AL126" s="457" t="s">
        <v>537</v>
      </c>
      <c r="AM126" s="441"/>
      <c r="AN126" s="457" t="s">
        <v>538</v>
      </c>
      <c r="AO126" s="456" t="s">
        <v>539</v>
      </c>
      <c r="AP126" s="457" t="s">
        <v>531</v>
      </c>
      <c r="AQ126" s="441"/>
      <c r="AR126" s="460" t="s">
        <v>540</v>
      </c>
      <c r="AS126" s="460" t="s">
        <v>541</v>
      </c>
      <c r="AT126" s="34"/>
      <c r="AU126" s="34"/>
      <c r="AV126" s="441"/>
      <c r="AW126" s="457" t="s">
        <v>531</v>
      </c>
      <c r="AX126" s="34"/>
      <c r="AY126" s="190"/>
    </row>
    <row r="127" ht="45.0" customHeight="1">
      <c r="A127" s="190"/>
      <c r="B127" s="89"/>
      <c r="C127" s="481">
        <f>C119+1</f>
        <v>45772</v>
      </c>
      <c r="D127" s="464" t="str">
        <f t="shared" ref="D127:D133" si="57">D113</f>
        <v>FRI</v>
      </c>
      <c r="E127" s="463"/>
      <c r="F127" s="441"/>
      <c r="G127" s="464"/>
      <c r="H127" s="464"/>
      <c r="I127" s="441"/>
      <c r="J127" s="465"/>
      <c r="K127" s="466"/>
      <c r="L127" s="466"/>
      <c r="M127" s="466"/>
      <c r="N127" s="466"/>
      <c r="O127" s="466"/>
      <c r="P127" s="466"/>
      <c r="Q127" s="466"/>
      <c r="R127" s="466"/>
      <c r="S127" s="466"/>
      <c r="T127" s="467"/>
      <c r="U127" s="441"/>
      <c r="V127" s="466"/>
      <c r="W127" s="464"/>
      <c r="X127" s="464"/>
      <c r="Y127" s="464"/>
      <c r="Z127" s="466"/>
      <c r="AA127" s="466"/>
      <c r="AB127" s="466"/>
      <c r="AC127" s="466"/>
      <c r="AD127" s="441"/>
      <c r="AE127" s="466"/>
      <c r="AF127" s="466"/>
      <c r="AG127" s="466"/>
      <c r="AH127" s="466"/>
      <c r="AI127" s="441"/>
      <c r="AJ127" s="466"/>
      <c r="AK127" s="466"/>
      <c r="AL127" s="468"/>
      <c r="AM127" s="441"/>
      <c r="AN127" s="469"/>
      <c r="AO127" s="464"/>
      <c r="AP127" s="466"/>
      <c r="AQ127" s="441"/>
      <c r="AR127" s="464"/>
      <c r="AS127" s="464"/>
      <c r="AT127" s="464"/>
      <c r="AU127" s="464"/>
      <c r="AV127" s="441"/>
      <c r="AW127" s="466"/>
      <c r="AX127" s="470"/>
      <c r="AY127" s="190"/>
    </row>
    <row r="128" ht="45.0" customHeight="1">
      <c r="A128" s="190"/>
      <c r="B128" s="89"/>
      <c r="C128" s="482">
        <f t="shared" ref="C128:C133" si="58">C127+1</f>
        <v>45773</v>
      </c>
      <c r="D128" s="464" t="str">
        <f t="shared" si="57"/>
        <v>SAT</v>
      </c>
      <c r="E128" s="463"/>
      <c r="F128" s="441"/>
      <c r="G128" s="464"/>
      <c r="H128" s="464"/>
      <c r="I128" s="441"/>
      <c r="J128" s="465"/>
      <c r="K128" s="466"/>
      <c r="L128" s="466"/>
      <c r="M128" s="466"/>
      <c r="N128" s="466"/>
      <c r="O128" s="466"/>
      <c r="P128" s="466"/>
      <c r="Q128" s="466"/>
      <c r="R128" s="466"/>
      <c r="S128" s="466"/>
      <c r="T128" s="467"/>
      <c r="U128" s="441"/>
      <c r="V128" s="466"/>
      <c r="W128" s="464"/>
      <c r="X128" s="464"/>
      <c r="Y128" s="464"/>
      <c r="Z128" s="466"/>
      <c r="AA128" s="466"/>
      <c r="AB128" s="466"/>
      <c r="AC128" s="466"/>
      <c r="AD128" s="441"/>
      <c r="AE128" s="466"/>
      <c r="AF128" s="466"/>
      <c r="AG128" s="466"/>
      <c r="AH128" s="466"/>
      <c r="AI128" s="441"/>
      <c r="AJ128" s="466"/>
      <c r="AK128" s="466"/>
      <c r="AL128" s="468"/>
      <c r="AM128" s="441"/>
      <c r="AN128" s="464"/>
      <c r="AO128" s="464"/>
      <c r="AP128" s="466"/>
      <c r="AQ128" s="441"/>
      <c r="AR128" s="464"/>
      <c r="AS128" s="464"/>
      <c r="AT128" s="464"/>
      <c r="AU128" s="464"/>
      <c r="AV128" s="441"/>
      <c r="AW128" s="466"/>
      <c r="AX128" s="470"/>
      <c r="AY128" s="190"/>
    </row>
    <row r="129" ht="45.0" customHeight="1">
      <c r="A129" s="190"/>
      <c r="B129" s="89"/>
      <c r="C129" s="482">
        <f t="shared" si="58"/>
        <v>45774</v>
      </c>
      <c r="D129" s="464" t="str">
        <f t="shared" si="57"/>
        <v>SUN</v>
      </c>
      <c r="E129" s="463"/>
      <c r="F129" s="441"/>
      <c r="G129" s="464"/>
      <c r="H129" s="464"/>
      <c r="I129" s="441"/>
      <c r="J129" s="465"/>
      <c r="K129" s="466"/>
      <c r="L129" s="466"/>
      <c r="M129" s="466"/>
      <c r="N129" s="466"/>
      <c r="O129" s="466"/>
      <c r="P129" s="466"/>
      <c r="Q129" s="466"/>
      <c r="R129" s="466"/>
      <c r="S129" s="466"/>
      <c r="T129" s="467"/>
      <c r="U129" s="441"/>
      <c r="V129" s="466"/>
      <c r="W129" s="464"/>
      <c r="X129" s="464"/>
      <c r="Y129" s="464"/>
      <c r="Z129" s="466"/>
      <c r="AA129" s="466"/>
      <c r="AB129" s="466"/>
      <c r="AC129" s="466"/>
      <c r="AD129" s="441"/>
      <c r="AE129" s="466"/>
      <c r="AF129" s="466"/>
      <c r="AG129" s="466"/>
      <c r="AH129" s="466"/>
      <c r="AI129" s="441"/>
      <c r="AJ129" s="466"/>
      <c r="AK129" s="466"/>
      <c r="AL129" s="468"/>
      <c r="AM129" s="441"/>
      <c r="AN129" s="464"/>
      <c r="AO129" s="464"/>
      <c r="AP129" s="466"/>
      <c r="AQ129" s="441"/>
      <c r="AR129" s="464"/>
      <c r="AS129" s="464"/>
      <c r="AT129" s="464"/>
      <c r="AU129" s="464"/>
      <c r="AV129" s="441"/>
      <c r="AW129" s="466"/>
      <c r="AX129" s="470"/>
      <c r="AY129" s="190"/>
    </row>
    <row r="130" ht="45.0" customHeight="1">
      <c r="A130" s="190"/>
      <c r="B130" s="89"/>
      <c r="C130" s="482">
        <f t="shared" si="58"/>
        <v>45775</v>
      </c>
      <c r="D130" s="464" t="str">
        <f t="shared" si="57"/>
        <v>MON</v>
      </c>
      <c r="E130" s="463"/>
      <c r="F130" s="441"/>
      <c r="G130" s="464"/>
      <c r="H130" s="464"/>
      <c r="I130" s="441"/>
      <c r="J130" s="465"/>
      <c r="K130" s="466"/>
      <c r="L130" s="466"/>
      <c r="M130" s="466"/>
      <c r="N130" s="466"/>
      <c r="O130" s="466"/>
      <c r="P130" s="466"/>
      <c r="Q130" s="466"/>
      <c r="R130" s="466"/>
      <c r="S130" s="466"/>
      <c r="T130" s="467"/>
      <c r="U130" s="441"/>
      <c r="V130" s="466"/>
      <c r="W130" s="464"/>
      <c r="X130" s="464"/>
      <c r="Y130" s="464"/>
      <c r="Z130" s="466"/>
      <c r="AA130" s="466"/>
      <c r="AB130" s="466"/>
      <c r="AC130" s="466"/>
      <c r="AD130" s="441"/>
      <c r="AE130" s="466"/>
      <c r="AF130" s="466"/>
      <c r="AG130" s="466"/>
      <c r="AH130" s="466"/>
      <c r="AI130" s="441"/>
      <c r="AJ130" s="466"/>
      <c r="AK130" s="466"/>
      <c r="AL130" s="468"/>
      <c r="AM130" s="441"/>
      <c r="AN130" s="464"/>
      <c r="AO130" s="464"/>
      <c r="AP130" s="466"/>
      <c r="AQ130" s="441"/>
      <c r="AR130" s="464"/>
      <c r="AS130" s="464"/>
      <c r="AT130" s="464"/>
      <c r="AU130" s="464"/>
      <c r="AV130" s="441"/>
      <c r="AW130" s="466"/>
      <c r="AX130" s="472"/>
      <c r="AY130" s="190"/>
    </row>
    <row r="131" ht="45.0" customHeight="1">
      <c r="A131" s="190"/>
      <c r="B131" s="89"/>
      <c r="C131" s="482">
        <f t="shared" si="58"/>
        <v>45776</v>
      </c>
      <c r="D131" s="464" t="str">
        <f t="shared" si="57"/>
        <v>TUE</v>
      </c>
      <c r="E131" s="463"/>
      <c r="F131" s="441"/>
      <c r="G131" s="464"/>
      <c r="H131" s="464"/>
      <c r="I131" s="441"/>
      <c r="J131" s="465"/>
      <c r="K131" s="466"/>
      <c r="L131" s="466"/>
      <c r="M131" s="466"/>
      <c r="N131" s="466"/>
      <c r="O131" s="466"/>
      <c r="P131" s="466"/>
      <c r="Q131" s="466"/>
      <c r="R131" s="466"/>
      <c r="S131" s="466"/>
      <c r="T131" s="467"/>
      <c r="U131" s="441"/>
      <c r="V131" s="466"/>
      <c r="W131" s="464"/>
      <c r="X131" s="464"/>
      <c r="Y131" s="464"/>
      <c r="Z131" s="466"/>
      <c r="AA131" s="466"/>
      <c r="AB131" s="466"/>
      <c r="AC131" s="466"/>
      <c r="AD131" s="441"/>
      <c r="AE131" s="466"/>
      <c r="AF131" s="466"/>
      <c r="AG131" s="466"/>
      <c r="AH131" s="466"/>
      <c r="AI131" s="441"/>
      <c r="AJ131" s="466"/>
      <c r="AK131" s="466"/>
      <c r="AL131" s="468"/>
      <c r="AM131" s="441"/>
      <c r="AN131" s="464"/>
      <c r="AO131" s="464"/>
      <c r="AP131" s="466"/>
      <c r="AQ131" s="441"/>
      <c r="AR131" s="464"/>
      <c r="AS131" s="464"/>
      <c r="AT131" s="464"/>
      <c r="AU131" s="464"/>
      <c r="AV131" s="441"/>
      <c r="AW131" s="466"/>
      <c r="AX131" s="472"/>
      <c r="AY131" s="190"/>
    </row>
    <row r="132" ht="45.0" customHeight="1">
      <c r="A132" s="190"/>
      <c r="B132" s="89"/>
      <c r="C132" s="482">
        <f t="shared" si="58"/>
        <v>45777</v>
      </c>
      <c r="D132" s="464" t="str">
        <f t="shared" si="57"/>
        <v>WED</v>
      </c>
      <c r="E132" s="463"/>
      <c r="F132" s="441"/>
      <c r="G132" s="464"/>
      <c r="H132" s="464"/>
      <c r="I132" s="441"/>
      <c r="J132" s="465"/>
      <c r="K132" s="466"/>
      <c r="L132" s="466"/>
      <c r="M132" s="466"/>
      <c r="N132" s="466"/>
      <c r="O132" s="466"/>
      <c r="P132" s="466"/>
      <c r="Q132" s="466"/>
      <c r="R132" s="466"/>
      <c r="S132" s="466"/>
      <c r="T132" s="467"/>
      <c r="U132" s="441"/>
      <c r="V132" s="466"/>
      <c r="W132" s="464"/>
      <c r="X132" s="464"/>
      <c r="Y132" s="464"/>
      <c r="Z132" s="466"/>
      <c r="AA132" s="466"/>
      <c r="AB132" s="466"/>
      <c r="AC132" s="466"/>
      <c r="AD132" s="441"/>
      <c r="AE132" s="466"/>
      <c r="AF132" s="466"/>
      <c r="AG132" s="466"/>
      <c r="AH132" s="466"/>
      <c r="AI132" s="441"/>
      <c r="AJ132" s="466"/>
      <c r="AK132" s="466"/>
      <c r="AL132" s="468"/>
      <c r="AM132" s="441"/>
      <c r="AN132" s="464"/>
      <c r="AO132" s="464"/>
      <c r="AP132" s="466"/>
      <c r="AQ132" s="441"/>
      <c r="AR132" s="464"/>
      <c r="AS132" s="464"/>
      <c r="AT132" s="464"/>
      <c r="AU132" s="464"/>
      <c r="AV132" s="441"/>
      <c r="AW132" s="466"/>
      <c r="AX132" s="472"/>
      <c r="AY132" s="190"/>
    </row>
    <row r="133" ht="45.0" customHeight="1">
      <c r="A133" s="190"/>
      <c r="B133" s="89"/>
      <c r="C133" s="482">
        <f t="shared" si="58"/>
        <v>45778</v>
      </c>
      <c r="D133" s="464" t="str">
        <f t="shared" si="57"/>
        <v>THU</v>
      </c>
      <c r="E133" s="463"/>
      <c r="F133" s="441"/>
      <c r="G133" s="464"/>
      <c r="H133" s="464"/>
      <c r="I133" s="441"/>
      <c r="J133" s="465"/>
      <c r="K133" s="466"/>
      <c r="L133" s="466"/>
      <c r="M133" s="466"/>
      <c r="N133" s="466"/>
      <c r="O133" s="466"/>
      <c r="P133" s="466"/>
      <c r="Q133" s="466"/>
      <c r="R133" s="466"/>
      <c r="S133" s="466"/>
      <c r="T133" s="467"/>
      <c r="U133" s="441"/>
      <c r="V133" s="466"/>
      <c r="W133" s="464"/>
      <c r="X133" s="464"/>
      <c r="Y133" s="464"/>
      <c r="Z133" s="466"/>
      <c r="AA133" s="466"/>
      <c r="AB133" s="466"/>
      <c r="AC133" s="466"/>
      <c r="AD133" s="441"/>
      <c r="AE133" s="466"/>
      <c r="AF133" s="466"/>
      <c r="AG133" s="466"/>
      <c r="AH133" s="466"/>
      <c r="AI133" s="441"/>
      <c r="AJ133" s="466"/>
      <c r="AK133" s="466"/>
      <c r="AL133" s="468"/>
      <c r="AM133" s="441"/>
      <c r="AN133" s="464"/>
      <c r="AO133" s="464"/>
      <c r="AP133" s="466"/>
      <c r="AQ133" s="441"/>
      <c r="AR133" s="464"/>
      <c r="AS133" s="464"/>
      <c r="AT133" s="464"/>
      <c r="AU133" s="464"/>
      <c r="AV133" s="441"/>
      <c r="AW133" s="466"/>
      <c r="AX133" s="470"/>
      <c r="AY133" s="190"/>
    </row>
    <row r="134" ht="45.0" customHeight="1">
      <c r="A134" s="190"/>
      <c r="B134" s="34"/>
      <c r="C134" s="473" t="s">
        <v>542</v>
      </c>
      <c r="D134" s="44"/>
      <c r="E134" s="474" t="str">
        <f>iferror(AVERAGE(E127:E133))</f>
        <v/>
      </c>
      <c r="F134" s="441"/>
      <c r="G134" s="475"/>
      <c r="H134" s="475"/>
      <c r="I134" s="441"/>
      <c r="J134" s="475" t="str">
        <f>iferror(AVERAGE(J127:J133))</f>
        <v/>
      </c>
      <c r="K134" s="476"/>
      <c r="L134" s="476" t="str">
        <f t="shared" ref="L134:N134" si="59">iferror(AVERAGE(L127:L133))</f>
        <v/>
      </c>
      <c r="M134" s="476" t="str">
        <f t="shared" si="59"/>
        <v/>
      </c>
      <c r="N134" s="476" t="str">
        <f t="shared" si="59"/>
        <v/>
      </c>
      <c r="O134" s="476">
        <f>iferror(SUM(O127:O133))</f>
        <v>0</v>
      </c>
      <c r="P134" s="476" t="str">
        <f t="shared" ref="P134:S134" si="60">iferror(AVERAGE(P127:P133))</f>
        <v/>
      </c>
      <c r="Q134" s="476" t="str">
        <f t="shared" si="60"/>
        <v/>
      </c>
      <c r="R134" s="476" t="str">
        <f t="shared" si="60"/>
        <v/>
      </c>
      <c r="S134" s="476" t="str">
        <f t="shared" si="60"/>
        <v/>
      </c>
      <c r="T134" s="477"/>
      <c r="U134" s="441"/>
      <c r="V134" s="476" t="str">
        <f>iferror(AVERAGE(V127:V133))</f>
        <v/>
      </c>
      <c r="W134" s="476"/>
      <c r="X134" s="476">
        <f>SUM(X127:X133)</f>
        <v>0</v>
      </c>
      <c r="Y134" s="476" t="str">
        <f>IFERROR(AVERAGE(Y127:Y133))</f>
        <v/>
      </c>
      <c r="Z134" s="476"/>
      <c r="AA134" s="476" t="str">
        <f t="shared" ref="AA134:AC134" si="61">iferror(AVERAGE(AA127:AA133))</f>
        <v/>
      </c>
      <c r="AB134" s="476" t="str">
        <f t="shared" si="61"/>
        <v/>
      </c>
      <c r="AC134" s="476" t="str">
        <f t="shared" si="61"/>
        <v/>
      </c>
      <c r="AD134" s="441"/>
      <c r="AE134" s="476" t="str">
        <f t="shared" ref="AE134:AF134" si="62">iferror(AVERAGE(AE127:AE133))</f>
        <v/>
      </c>
      <c r="AF134" s="476" t="str">
        <f t="shared" si="62"/>
        <v/>
      </c>
      <c r="AG134" s="476"/>
      <c r="AH134" s="476" t="str">
        <f>iferror(AVERAGE(AH127:AH133))</f>
        <v/>
      </c>
      <c r="AI134" s="441"/>
      <c r="AJ134" s="476" t="str">
        <f>iferror(average(AJ127:AJ133))</f>
        <v/>
      </c>
      <c r="AK134" s="476"/>
      <c r="AL134" s="476"/>
      <c r="AM134" s="441"/>
      <c r="AN134" s="464"/>
      <c r="AO134" s="464" t="str">
        <f>iferror(average(AO127:AO133))</f>
        <v/>
      </c>
      <c r="AP134" s="476" t="str">
        <f>iferror(AVERAGE(AP127:AP133))</f>
        <v/>
      </c>
      <c r="AQ134" s="441"/>
      <c r="AR134" s="464" t="str">
        <f t="shared" ref="AR134:AU134" si="63">iferror(average(AR127:AR133))</f>
        <v/>
      </c>
      <c r="AS134" s="464" t="str">
        <f t="shared" si="63"/>
        <v/>
      </c>
      <c r="AT134" s="464" t="str">
        <f t="shared" si="63"/>
        <v/>
      </c>
      <c r="AU134" s="464" t="str">
        <f t="shared" si="63"/>
        <v/>
      </c>
      <c r="AV134" s="441"/>
      <c r="AW134" s="476" t="str">
        <f>iferror(AVERAGE(AW127:AW133))</f>
        <v/>
      </c>
      <c r="AX134" s="472"/>
      <c r="AY134" s="190"/>
    </row>
    <row r="135" ht="15.0" customHeight="1">
      <c r="A135" s="441"/>
      <c r="B135" s="441"/>
      <c r="C135" s="441"/>
      <c r="D135" s="441"/>
      <c r="E135" s="441"/>
      <c r="F135" s="441"/>
      <c r="G135" s="441"/>
      <c r="H135" s="441"/>
      <c r="I135" s="441"/>
      <c r="J135" s="441"/>
      <c r="K135" s="441"/>
      <c r="L135" s="441"/>
      <c r="M135" s="441"/>
      <c r="N135" s="441"/>
      <c r="O135" s="441"/>
      <c r="P135" s="441"/>
      <c r="Q135" s="441"/>
      <c r="R135" s="441"/>
      <c r="S135" s="441"/>
      <c r="T135" s="441"/>
      <c r="U135" s="441"/>
      <c r="V135" s="441"/>
      <c r="W135" s="441"/>
      <c r="X135" s="441"/>
      <c r="Y135" s="441"/>
      <c r="Z135" s="441"/>
      <c r="AA135" s="441"/>
      <c r="AB135" s="441"/>
      <c r="AC135" s="441"/>
      <c r="AD135" s="441"/>
      <c r="AE135" s="441"/>
      <c r="AF135" s="441"/>
      <c r="AG135" s="441"/>
      <c r="AH135" s="441"/>
      <c r="AI135" s="441"/>
      <c r="AJ135" s="441"/>
      <c r="AK135" s="441"/>
      <c r="AL135" s="441"/>
      <c r="AM135" s="441"/>
      <c r="AN135" s="441"/>
      <c r="AO135" s="441"/>
      <c r="AP135" s="441"/>
      <c r="AQ135" s="441"/>
      <c r="AR135" s="441"/>
      <c r="AS135" s="441"/>
      <c r="AT135" s="441"/>
      <c r="AU135" s="441"/>
      <c r="AV135" s="441"/>
      <c r="AW135" s="441"/>
      <c r="AX135" s="441"/>
      <c r="AY135" s="441"/>
    </row>
    <row r="136" ht="22.5" customHeight="1">
      <c r="A136" s="232"/>
      <c r="B136" s="252" t="s">
        <v>488</v>
      </c>
      <c r="C136" s="68"/>
      <c r="D136" s="478">
        <f>D122+7</f>
        <v>45786</v>
      </c>
      <c r="E136" s="68"/>
      <c r="F136" s="373"/>
      <c r="G136" s="373"/>
      <c r="H136" s="373"/>
      <c r="I136" s="373"/>
      <c r="J136" s="373"/>
      <c r="K136" s="373"/>
      <c r="L136" s="373"/>
      <c r="M136" s="373"/>
      <c r="N136" s="373"/>
      <c r="O136" s="373"/>
      <c r="P136" s="373"/>
      <c r="Q136" s="373"/>
      <c r="R136" s="68"/>
      <c r="S136" s="68"/>
      <c r="T136" s="68"/>
      <c r="U136" s="68"/>
      <c r="V136" s="373"/>
      <c r="W136" s="68"/>
      <c r="X136" s="68"/>
      <c r="Y136" s="373"/>
      <c r="Z136" s="373"/>
      <c r="AA136" s="373"/>
      <c r="AB136" s="373"/>
      <c r="AC136" s="373"/>
      <c r="AD136" s="373"/>
      <c r="AE136" s="373"/>
      <c r="AF136" s="373"/>
      <c r="AG136" s="373"/>
      <c r="AH136" s="373"/>
      <c r="AI136" s="373"/>
      <c r="AJ136" s="373"/>
      <c r="AK136" s="373"/>
      <c r="AL136" s="373"/>
      <c r="AM136" s="373"/>
      <c r="AN136" s="373"/>
      <c r="AO136" s="373"/>
      <c r="AP136" s="373"/>
      <c r="AQ136" s="373"/>
      <c r="AR136" s="373"/>
      <c r="AS136" s="373"/>
      <c r="AT136" s="373"/>
      <c r="AU136" s="373"/>
      <c r="AV136" s="373"/>
      <c r="AW136" s="373"/>
      <c r="AX136" s="479"/>
      <c r="AY136" s="232"/>
    </row>
    <row r="137" ht="15.0" customHeight="1">
      <c r="A137" s="441"/>
      <c r="B137" s="441"/>
      <c r="C137" s="441"/>
      <c r="D137" s="441"/>
      <c r="E137" s="441"/>
      <c r="F137" s="441"/>
      <c r="G137" s="441"/>
      <c r="H137" s="441"/>
      <c r="I137" s="441"/>
      <c r="J137" s="441"/>
      <c r="K137" s="441"/>
      <c r="L137" s="441"/>
      <c r="M137" s="441"/>
      <c r="N137" s="441"/>
      <c r="O137" s="441"/>
      <c r="P137" s="441"/>
      <c r="Q137" s="441"/>
      <c r="R137" s="441"/>
      <c r="S137" s="439"/>
      <c r="T137" s="439"/>
      <c r="U137" s="441"/>
      <c r="V137" s="441"/>
      <c r="W137" s="441"/>
      <c r="X137" s="441"/>
      <c r="Y137" s="441"/>
      <c r="Z137" s="429"/>
      <c r="AA137" s="429"/>
      <c r="AB137" s="429"/>
      <c r="AC137" s="429"/>
      <c r="AD137" s="441"/>
      <c r="AE137" s="429"/>
      <c r="AF137" s="429"/>
      <c r="AG137" s="429"/>
      <c r="AH137" s="429"/>
      <c r="AI137" s="441"/>
      <c r="AJ137" s="429"/>
      <c r="AK137" s="429"/>
      <c r="AL137" s="429"/>
      <c r="AM137" s="441"/>
      <c r="AN137" s="429"/>
      <c r="AO137" s="429"/>
      <c r="AP137" s="429"/>
      <c r="AQ137" s="441"/>
      <c r="AR137" s="429"/>
      <c r="AS137" s="429"/>
      <c r="AT137" s="429"/>
      <c r="AU137" s="429"/>
      <c r="AV137" s="441"/>
      <c r="AW137" s="429"/>
      <c r="AX137" s="429"/>
      <c r="AY137" s="441"/>
    </row>
    <row r="138" ht="27.0" customHeight="1">
      <c r="A138" s="232"/>
      <c r="B138" s="447" t="s">
        <v>489</v>
      </c>
      <c r="C138" s="252" t="s">
        <v>490</v>
      </c>
      <c r="D138" s="44"/>
      <c r="E138" s="447" t="s">
        <v>491</v>
      </c>
      <c r="F138" s="441"/>
      <c r="G138" s="252" t="s">
        <v>492</v>
      </c>
      <c r="H138" s="44"/>
      <c r="I138" s="441"/>
      <c r="J138" s="252" t="s">
        <v>29</v>
      </c>
      <c r="K138" s="68"/>
      <c r="L138" s="68"/>
      <c r="M138" s="68"/>
      <c r="N138" s="68"/>
      <c r="O138" s="68"/>
      <c r="P138" s="68"/>
      <c r="Q138" s="68"/>
      <c r="R138" s="68"/>
      <c r="S138" s="68"/>
      <c r="T138" s="44"/>
      <c r="U138" s="441"/>
      <c r="V138" s="252" t="s">
        <v>493</v>
      </c>
      <c r="W138" s="68"/>
      <c r="X138" s="68"/>
      <c r="Y138" s="68"/>
      <c r="Z138" s="68"/>
      <c r="AA138" s="68"/>
      <c r="AB138" s="68"/>
      <c r="AC138" s="44"/>
      <c r="AD138" s="441"/>
      <c r="AE138" s="252" t="s">
        <v>494</v>
      </c>
      <c r="AF138" s="68"/>
      <c r="AG138" s="68"/>
      <c r="AH138" s="44"/>
      <c r="AI138" s="441"/>
      <c r="AJ138" s="252" t="s">
        <v>495</v>
      </c>
      <c r="AK138" s="68"/>
      <c r="AL138" s="44"/>
      <c r="AM138" s="441"/>
      <c r="AN138" s="252" t="s">
        <v>496</v>
      </c>
      <c r="AO138" s="68"/>
      <c r="AP138" s="44"/>
      <c r="AQ138" s="441"/>
      <c r="AR138" s="252" t="s">
        <v>497</v>
      </c>
      <c r="AS138" s="68"/>
      <c r="AT138" s="68"/>
      <c r="AU138" s="44"/>
      <c r="AV138" s="441"/>
      <c r="AW138" s="448" t="s">
        <v>498</v>
      </c>
      <c r="AX138" s="3"/>
      <c r="AY138" s="232"/>
    </row>
    <row r="139" ht="30.0" customHeight="1">
      <c r="A139" s="190"/>
      <c r="B139" s="480">
        <f>B125+1</f>
        <v>10</v>
      </c>
      <c r="C139" s="66" t="s">
        <v>48</v>
      </c>
      <c r="D139" s="254" t="s">
        <v>27</v>
      </c>
      <c r="E139" s="450" t="s">
        <v>499</v>
      </c>
      <c r="F139" s="441"/>
      <c r="G139" s="451" t="s">
        <v>500</v>
      </c>
      <c r="H139" s="451" t="s">
        <v>501</v>
      </c>
      <c r="I139" s="441"/>
      <c r="J139" s="452" t="s">
        <v>502</v>
      </c>
      <c r="K139" s="453" t="s">
        <v>503</v>
      </c>
      <c r="L139" s="452" t="s">
        <v>17</v>
      </c>
      <c r="M139" s="453" t="s">
        <v>18</v>
      </c>
      <c r="N139" s="453" t="s">
        <v>19</v>
      </c>
      <c r="O139" s="453" t="s">
        <v>20</v>
      </c>
      <c r="P139" s="453" t="s">
        <v>504</v>
      </c>
      <c r="Q139" s="453" t="s">
        <v>505</v>
      </c>
      <c r="R139" s="453" t="s">
        <v>506</v>
      </c>
      <c r="S139" s="454" t="s">
        <v>507</v>
      </c>
      <c r="T139" s="454" t="s">
        <v>508</v>
      </c>
      <c r="U139" s="441"/>
      <c r="V139" s="453" t="s">
        <v>485</v>
      </c>
      <c r="W139" s="452" t="s">
        <v>30</v>
      </c>
      <c r="X139" s="2"/>
      <c r="Y139" s="3"/>
      <c r="Z139" s="453" t="s">
        <v>28</v>
      </c>
      <c r="AA139" s="453" t="s">
        <v>509</v>
      </c>
      <c r="AB139" s="453" t="s">
        <v>510</v>
      </c>
      <c r="AC139" s="453" t="s">
        <v>511</v>
      </c>
      <c r="AD139" s="441"/>
      <c r="AE139" s="453" t="s">
        <v>512</v>
      </c>
      <c r="AF139" s="453" t="s">
        <v>513</v>
      </c>
      <c r="AG139" s="453" t="s">
        <v>514</v>
      </c>
      <c r="AH139" s="453" t="s">
        <v>515</v>
      </c>
      <c r="AI139" s="441"/>
      <c r="AJ139" s="453" t="s">
        <v>516</v>
      </c>
      <c r="AK139" s="453" t="s">
        <v>517</v>
      </c>
      <c r="AL139" s="453" t="s">
        <v>518</v>
      </c>
      <c r="AM139" s="441"/>
      <c r="AN139" s="453" t="s">
        <v>519</v>
      </c>
      <c r="AO139" s="452" t="s">
        <v>520</v>
      </c>
      <c r="AP139" s="453" t="s">
        <v>521</v>
      </c>
      <c r="AQ139" s="441"/>
      <c r="AR139" s="451" t="s">
        <v>522</v>
      </c>
      <c r="AS139" s="451" t="s">
        <v>522</v>
      </c>
      <c r="AT139" s="451" t="s">
        <v>523</v>
      </c>
      <c r="AU139" s="451" t="s">
        <v>524</v>
      </c>
      <c r="AV139" s="441"/>
      <c r="AW139" s="453" t="s">
        <v>525</v>
      </c>
      <c r="AX139" s="453" t="s">
        <v>526</v>
      </c>
      <c r="AY139" s="190"/>
    </row>
    <row r="140" ht="30.0" customHeight="1">
      <c r="A140" s="190"/>
      <c r="B140" s="89"/>
      <c r="C140" s="34"/>
      <c r="D140" s="6"/>
      <c r="E140" s="455" t="s">
        <v>527</v>
      </c>
      <c r="F140" s="441"/>
      <c r="G140" s="34"/>
      <c r="H140" s="34"/>
      <c r="I140" s="441"/>
      <c r="J140" s="456" t="s">
        <v>528</v>
      </c>
      <c r="K140" s="34"/>
      <c r="L140" s="456" t="s">
        <v>529</v>
      </c>
      <c r="M140" s="457" t="s">
        <v>529</v>
      </c>
      <c r="N140" s="457" t="s">
        <v>529</v>
      </c>
      <c r="O140" s="34"/>
      <c r="P140" s="457" t="s">
        <v>530</v>
      </c>
      <c r="Q140" s="458" t="s">
        <v>531</v>
      </c>
      <c r="R140" s="458" t="s">
        <v>531</v>
      </c>
      <c r="S140" s="458" t="s">
        <v>531</v>
      </c>
      <c r="T140" s="458" t="s">
        <v>532</v>
      </c>
      <c r="U140" s="441"/>
      <c r="V140" s="34"/>
      <c r="W140" s="459" t="s">
        <v>533</v>
      </c>
      <c r="X140" s="459" t="s">
        <v>534</v>
      </c>
      <c r="Y140" s="459" t="s">
        <v>535</v>
      </c>
      <c r="Z140" s="457" t="s">
        <v>536</v>
      </c>
      <c r="AA140" s="458" t="s">
        <v>531</v>
      </c>
      <c r="AB140" s="458" t="s">
        <v>531</v>
      </c>
      <c r="AC140" s="458" t="s">
        <v>531</v>
      </c>
      <c r="AD140" s="441"/>
      <c r="AE140" s="458" t="s">
        <v>531</v>
      </c>
      <c r="AF140" s="458" t="s">
        <v>531</v>
      </c>
      <c r="AG140" s="458" t="s">
        <v>531</v>
      </c>
      <c r="AH140" s="458" t="s">
        <v>531</v>
      </c>
      <c r="AI140" s="441"/>
      <c r="AJ140" s="34"/>
      <c r="AK140" s="34"/>
      <c r="AL140" s="457" t="s">
        <v>537</v>
      </c>
      <c r="AM140" s="441"/>
      <c r="AN140" s="457" t="s">
        <v>538</v>
      </c>
      <c r="AO140" s="456" t="s">
        <v>539</v>
      </c>
      <c r="AP140" s="457" t="s">
        <v>531</v>
      </c>
      <c r="AQ140" s="441"/>
      <c r="AR140" s="460" t="s">
        <v>540</v>
      </c>
      <c r="AS140" s="460" t="s">
        <v>541</v>
      </c>
      <c r="AT140" s="34"/>
      <c r="AU140" s="34"/>
      <c r="AV140" s="441"/>
      <c r="AW140" s="457" t="s">
        <v>531</v>
      </c>
      <c r="AX140" s="34"/>
      <c r="AY140" s="190"/>
    </row>
    <row r="141" ht="45.0" customHeight="1">
      <c r="A141" s="190"/>
      <c r="B141" s="89"/>
      <c r="C141" s="481">
        <f>C133+1</f>
        <v>45779</v>
      </c>
      <c r="D141" s="464" t="str">
        <f t="shared" ref="D141:D147" si="64">D127</f>
        <v>FRI</v>
      </c>
      <c r="E141" s="463"/>
      <c r="F141" s="441"/>
      <c r="G141" s="464"/>
      <c r="H141" s="464"/>
      <c r="I141" s="441"/>
      <c r="J141" s="465"/>
      <c r="K141" s="466"/>
      <c r="L141" s="466"/>
      <c r="M141" s="466"/>
      <c r="N141" s="466"/>
      <c r="O141" s="466"/>
      <c r="P141" s="466"/>
      <c r="Q141" s="466"/>
      <c r="R141" s="466"/>
      <c r="S141" s="466"/>
      <c r="T141" s="467"/>
      <c r="U141" s="441"/>
      <c r="V141" s="466"/>
      <c r="W141" s="464"/>
      <c r="X141" s="464"/>
      <c r="Y141" s="464"/>
      <c r="Z141" s="466"/>
      <c r="AA141" s="466"/>
      <c r="AB141" s="466"/>
      <c r="AC141" s="466"/>
      <c r="AD141" s="441"/>
      <c r="AE141" s="466"/>
      <c r="AF141" s="466"/>
      <c r="AG141" s="466"/>
      <c r="AH141" s="466"/>
      <c r="AI141" s="441"/>
      <c r="AJ141" s="466"/>
      <c r="AK141" s="466"/>
      <c r="AL141" s="468"/>
      <c r="AM141" s="441"/>
      <c r="AN141" s="469"/>
      <c r="AO141" s="464"/>
      <c r="AP141" s="466"/>
      <c r="AQ141" s="441"/>
      <c r="AR141" s="464"/>
      <c r="AS141" s="464"/>
      <c r="AT141" s="464"/>
      <c r="AU141" s="464"/>
      <c r="AV141" s="441"/>
      <c r="AW141" s="466"/>
      <c r="AX141" s="470"/>
      <c r="AY141" s="190"/>
    </row>
    <row r="142" ht="45.0" customHeight="1">
      <c r="A142" s="190"/>
      <c r="B142" s="89"/>
      <c r="C142" s="482">
        <f t="shared" ref="C142:C147" si="65">C141+1</f>
        <v>45780</v>
      </c>
      <c r="D142" s="464" t="str">
        <f t="shared" si="64"/>
        <v>SAT</v>
      </c>
      <c r="E142" s="463"/>
      <c r="F142" s="441"/>
      <c r="G142" s="464"/>
      <c r="H142" s="464"/>
      <c r="I142" s="441"/>
      <c r="J142" s="465"/>
      <c r="K142" s="466"/>
      <c r="L142" s="466"/>
      <c r="M142" s="466"/>
      <c r="N142" s="466"/>
      <c r="O142" s="466"/>
      <c r="P142" s="466"/>
      <c r="Q142" s="466"/>
      <c r="R142" s="466"/>
      <c r="S142" s="466"/>
      <c r="T142" s="467"/>
      <c r="U142" s="441"/>
      <c r="V142" s="466"/>
      <c r="W142" s="464"/>
      <c r="X142" s="464"/>
      <c r="Y142" s="464"/>
      <c r="Z142" s="466"/>
      <c r="AA142" s="466"/>
      <c r="AB142" s="466"/>
      <c r="AC142" s="466"/>
      <c r="AD142" s="441"/>
      <c r="AE142" s="466"/>
      <c r="AF142" s="466"/>
      <c r="AG142" s="466"/>
      <c r="AH142" s="466"/>
      <c r="AI142" s="441"/>
      <c r="AJ142" s="466"/>
      <c r="AK142" s="466"/>
      <c r="AL142" s="468"/>
      <c r="AM142" s="441"/>
      <c r="AN142" s="464"/>
      <c r="AO142" s="464"/>
      <c r="AP142" s="466"/>
      <c r="AQ142" s="441"/>
      <c r="AR142" s="464"/>
      <c r="AS142" s="464"/>
      <c r="AT142" s="464"/>
      <c r="AU142" s="464"/>
      <c r="AV142" s="441"/>
      <c r="AW142" s="466"/>
      <c r="AX142" s="470"/>
      <c r="AY142" s="190"/>
    </row>
    <row r="143" ht="45.0" customHeight="1">
      <c r="A143" s="190"/>
      <c r="B143" s="89"/>
      <c r="C143" s="482">
        <f t="shared" si="65"/>
        <v>45781</v>
      </c>
      <c r="D143" s="464" t="str">
        <f t="shared" si="64"/>
        <v>SUN</v>
      </c>
      <c r="E143" s="463"/>
      <c r="F143" s="441"/>
      <c r="G143" s="464"/>
      <c r="H143" s="464"/>
      <c r="I143" s="441"/>
      <c r="J143" s="465"/>
      <c r="K143" s="466"/>
      <c r="L143" s="466"/>
      <c r="M143" s="466"/>
      <c r="N143" s="466"/>
      <c r="O143" s="466"/>
      <c r="P143" s="466"/>
      <c r="Q143" s="466"/>
      <c r="R143" s="466"/>
      <c r="S143" s="466"/>
      <c r="T143" s="467"/>
      <c r="U143" s="441"/>
      <c r="V143" s="466"/>
      <c r="W143" s="464"/>
      <c r="X143" s="464"/>
      <c r="Y143" s="464"/>
      <c r="Z143" s="466"/>
      <c r="AA143" s="466"/>
      <c r="AB143" s="466"/>
      <c r="AC143" s="466"/>
      <c r="AD143" s="441"/>
      <c r="AE143" s="466"/>
      <c r="AF143" s="466"/>
      <c r="AG143" s="466"/>
      <c r="AH143" s="466"/>
      <c r="AI143" s="441"/>
      <c r="AJ143" s="466"/>
      <c r="AK143" s="466"/>
      <c r="AL143" s="468"/>
      <c r="AM143" s="441"/>
      <c r="AN143" s="464"/>
      <c r="AO143" s="464"/>
      <c r="AP143" s="466"/>
      <c r="AQ143" s="441"/>
      <c r="AR143" s="464"/>
      <c r="AS143" s="464"/>
      <c r="AT143" s="464"/>
      <c r="AU143" s="464"/>
      <c r="AV143" s="441"/>
      <c r="AW143" s="466"/>
      <c r="AX143" s="470"/>
      <c r="AY143" s="190"/>
    </row>
    <row r="144" ht="45.0" customHeight="1">
      <c r="A144" s="190"/>
      <c r="B144" s="89"/>
      <c r="C144" s="482">
        <f t="shared" si="65"/>
        <v>45782</v>
      </c>
      <c r="D144" s="464" t="str">
        <f t="shared" si="64"/>
        <v>MON</v>
      </c>
      <c r="E144" s="463"/>
      <c r="F144" s="441"/>
      <c r="G144" s="464"/>
      <c r="H144" s="464"/>
      <c r="I144" s="441"/>
      <c r="J144" s="465"/>
      <c r="K144" s="466"/>
      <c r="L144" s="466"/>
      <c r="M144" s="466"/>
      <c r="N144" s="466"/>
      <c r="O144" s="466"/>
      <c r="P144" s="466"/>
      <c r="Q144" s="466"/>
      <c r="R144" s="466"/>
      <c r="S144" s="466"/>
      <c r="T144" s="467"/>
      <c r="U144" s="441"/>
      <c r="V144" s="466"/>
      <c r="W144" s="464"/>
      <c r="X144" s="464"/>
      <c r="Y144" s="464"/>
      <c r="Z144" s="466"/>
      <c r="AA144" s="466"/>
      <c r="AB144" s="466"/>
      <c r="AC144" s="466"/>
      <c r="AD144" s="441"/>
      <c r="AE144" s="466"/>
      <c r="AF144" s="466"/>
      <c r="AG144" s="466"/>
      <c r="AH144" s="466"/>
      <c r="AI144" s="441"/>
      <c r="AJ144" s="466"/>
      <c r="AK144" s="466"/>
      <c r="AL144" s="468"/>
      <c r="AM144" s="441"/>
      <c r="AN144" s="464"/>
      <c r="AO144" s="464"/>
      <c r="AP144" s="466"/>
      <c r="AQ144" s="441"/>
      <c r="AR144" s="464"/>
      <c r="AS144" s="464"/>
      <c r="AT144" s="464"/>
      <c r="AU144" s="464"/>
      <c r="AV144" s="441"/>
      <c r="AW144" s="466"/>
      <c r="AX144" s="472"/>
      <c r="AY144" s="190"/>
    </row>
    <row r="145" ht="45.0" customHeight="1">
      <c r="A145" s="190"/>
      <c r="B145" s="89"/>
      <c r="C145" s="482">
        <f t="shared" si="65"/>
        <v>45783</v>
      </c>
      <c r="D145" s="464" t="str">
        <f t="shared" si="64"/>
        <v>TUE</v>
      </c>
      <c r="E145" s="463"/>
      <c r="F145" s="441"/>
      <c r="G145" s="464"/>
      <c r="H145" s="464"/>
      <c r="I145" s="441"/>
      <c r="J145" s="465"/>
      <c r="K145" s="466"/>
      <c r="L145" s="466"/>
      <c r="M145" s="466"/>
      <c r="N145" s="466"/>
      <c r="O145" s="466"/>
      <c r="P145" s="466"/>
      <c r="Q145" s="466"/>
      <c r="R145" s="466"/>
      <c r="S145" s="466"/>
      <c r="T145" s="467"/>
      <c r="U145" s="441"/>
      <c r="V145" s="466"/>
      <c r="W145" s="464"/>
      <c r="X145" s="464"/>
      <c r="Y145" s="464"/>
      <c r="Z145" s="466"/>
      <c r="AA145" s="466"/>
      <c r="AB145" s="466"/>
      <c r="AC145" s="466"/>
      <c r="AD145" s="441"/>
      <c r="AE145" s="466"/>
      <c r="AF145" s="466"/>
      <c r="AG145" s="466"/>
      <c r="AH145" s="466"/>
      <c r="AI145" s="441"/>
      <c r="AJ145" s="466"/>
      <c r="AK145" s="466"/>
      <c r="AL145" s="468"/>
      <c r="AM145" s="441"/>
      <c r="AN145" s="464"/>
      <c r="AO145" s="464"/>
      <c r="AP145" s="466"/>
      <c r="AQ145" s="441"/>
      <c r="AR145" s="464"/>
      <c r="AS145" s="464"/>
      <c r="AT145" s="464"/>
      <c r="AU145" s="464"/>
      <c r="AV145" s="441"/>
      <c r="AW145" s="466"/>
      <c r="AX145" s="472"/>
      <c r="AY145" s="190"/>
    </row>
    <row r="146" ht="45.0" customHeight="1">
      <c r="A146" s="190"/>
      <c r="B146" s="89"/>
      <c r="C146" s="482">
        <f t="shared" si="65"/>
        <v>45784</v>
      </c>
      <c r="D146" s="464" t="str">
        <f t="shared" si="64"/>
        <v>WED</v>
      </c>
      <c r="E146" s="463"/>
      <c r="F146" s="441"/>
      <c r="G146" s="464"/>
      <c r="H146" s="464"/>
      <c r="I146" s="441"/>
      <c r="J146" s="465"/>
      <c r="K146" s="466"/>
      <c r="L146" s="466"/>
      <c r="M146" s="466"/>
      <c r="N146" s="466"/>
      <c r="O146" s="466"/>
      <c r="P146" s="466"/>
      <c r="Q146" s="466"/>
      <c r="R146" s="466"/>
      <c r="S146" s="466"/>
      <c r="T146" s="467"/>
      <c r="U146" s="441"/>
      <c r="V146" s="466"/>
      <c r="W146" s="464"/>
      <c r="X146" s="464"/>
      <c r="Y146" s="464"/>
      <c r="Z146" s="466"/>
      <c r="AA146" s="466"/>
      <c r="AB146" s="466"/>
      <c r="AC146" s="466"/>
      <c r="AD146" s="441"/>
      <c r="AE146" s="466"/>
      <c r="AF146" s="466"/>
      <c r="AG146" s="466"/>
      <c r="AH146" s="466"/>
      <c r="AI146" s="441"/>
      <c r="AJ146" s="466"/>
      <c r="AK146" s="466"/>
      <c r="AL146" s="468"/>
      <c r="AM146" s="441"/>
      <c r="AN146" s="464"/>
      <c r="AO146" s="464"/>
      <c r="AP146" s="466"/>
      <c r="AQ146" s="441"/>
      <c r="AR146" s="464"/>
      <c r="AS146" s="464"/>
      <c r="AT146" s="464"/>
      <c r="AU146" s="464"/>
      <c r="AV146" s="441"/>
      <c r="AW146" s="466"/>
      <c r="AX146" s="472"/>
      <c r="AY146" s="190"/>
    </row>
    <row r="147" ht="45.0" customHeight="1">
      <c r="A147" s="190"/>
      <c r="B147" s="89"/>
      <c r="C147" s="482">
        <f t="shared" si="65"/>
        <v>45785</v>
      </c>
      <c r="D147" s="464" t="str">
        <f t="shared" si="64"/>
        <v>THU</v>
      </c>
      <c r="E147" s="463"/>
      <c r="F147" s="441"/>
      <c r="G147" s="464"/>
      <c r="H147" s="464"/>
      <c r="I147" s="441"/>
      <c r="J147" s="465"/>
      <c r="K147" s="466"/>
      <c r="L147" s="466"/>
      <c r="M147" s="466"/>
      <c r="N147" s="466"/>
      <c r="O147" s="466"/>
      <c r="P147" s="466"/>
      <c r="Q147" s="466"/>
      <c r="R147" s="466"/>
      <c r="S147" s="466"/>
      <c r="T147" s="467"/>
      <c r="U147" s="441"/>
      <c r="V147" s="466"/>
      <c r="W147" s="464"/>
      <c r="X147" s="464"/>
      <c r="Y147" s="464"/>
      <c r="Z147" s="466"/>
      <c r="AA147" s="466"/>
      <c r="AB147" s="466"/>
      <c r="AC147" s="466"/>
      <c r="AD147" s="441"/>
      <c r="AE147" s="466"/>
      <c r="AF147" s="466"/>
      <c r="AG147" s="466"/>
      <c r="AH147" s="466"/>
      <c r="AI147" s="441"/>
      <c r="AJ147" s="466"/>
      <c r="AK147" s="466"/>
      <c r="AL147" s="468"/>
      <c r="AM147" s="441"/>
      <c r="AN147" s="464"/>
      <c r="AO147" s="464"/>
      <c r="AP147" s="466"/>
      <c r="AQ147" s="441"/>
      <c r="AR147" s="464"/>
      <c r="AS147" s="464"/>
      <c r="AT147" s="464"/>
      <c r="AU147" s="464"/>
      <c r="AV147" s="441"/>
      <c r="AW147" s="466"/>
      <c r="AX147" s="470"/>
      <c r="AY147" s="190"/>
    </row>
    <row r="148" ht="45.0" customHeight="1">
      <c r="A148" s="190"/>
      <c r="B148" s="34"/>
      <c r="C148" s="473" t="s">
        <v>542</v>
      </c>
      <c r="D148" s="44"/>
      <c r="E148" s="474" t="str">
        <f>iferror(AVERAGE(E141:E147))</f>
        <v/>
      </c>
      <c r="F148" s="441"/>
      <c r="G148" s="475"/>
      <c r="H148" s="475"/>
      <c r="I148" s="441"/>
      <c r="J148" s="475" t="str">
        <f>iferror(AVERAGE(J141:J147))</f>
        <v/>
      </c>
      <c r="K148" s="476"/>
      <c r="L148" s="476" t="str">
        <f t="shared" ref="L148:N148" si="66">iferror(AVERAGE(L141:L147))</f>
        <v/>
      </c>
      <c r="M148" s="476" t="str">
        <f t="shared" si="66"/>
        <v/>
      </c>
      <c r="N148" s="476" t="str">
        <f t="shared" si="66"/>
        <v/>
      </c>
      <c r="O148" s="476">
        <f>iferror(SUM(O141:O147))</f>
        <v>0</v>
      </c>
      <c r="P148" s="476" t="str">
        <f t="shared" ref="P148:S148" si="67">iferror(AVERAGE(P141:P147))</f>
        <v/>
      </c>
      <c r="Q148" s="476" t="str">
        <f t="shared" si="67"/>
        <v/>
      </c>
      <c r="R148" s="476" t="str">
        <f t="shared" si="67"/>
        <v/>
      </c>
      <c r="S148" s="476" t="str">
        <f t="shared" si="67"/>
        <v/>
      </c>
      <c r="T148" s="477"/>
      <c r="U148" s="441"/>
      <c r="V148" s="476" t="str">
        <f>iferror(AVERAGE(V141:V147))</f>
        <v/>
      </c>
      <c r="W148" s="476"/>
      <c r="X148" s="476">
        <f>SUM(X141:X147)</f>
        <v>0</v>
      </c>
      <c r="Y148" s="476" t="str">
        <f>IFERROR(AVERAGE(Y141:Y147))</f>
        <v/>
      </c>
      <c r="Z148" s="476"/>
      <c r="AA148" s="476" t="str">
        <f t="shared" ref="AA148:AC148" si="68">iferror(AVERAGE(AA141:AA147))</f>
        <v/>
      </c>
      <c r="AB148" s="476" t="str">
        <f t="shared" si="68"/>
        <v/>
      </c>
      <c r="AC148" s="476" t="str">
        <f t="shared" si="68"/>
        <v/>
      </c>
      <c r="AD148" s="441"/>
      <c r="AE148" s="476" t="str">
        <f t="shared" ref="AE148:AF148" si="69">iferror(AVERAGE(AE141:AE147))</f>
        <v/>
      </c>
      <c r="AF148" s="476" t="str">
        <f t="shared" si="69"/>
        <v/>
      </c>
      <c r="AG148" s="476"/>
      <c r="AH148" s="476" t="str">
        <f>iferror(AVERAGE(AH141:AH147))</f>
        <v/>
      </c>
      <c r="AI148" s="441"/>
      <c r="AJ148" s="476" t="str">
        <f>iferror(average(AJ141:AJ147))</f>
        <v/>
      </c>
      <c r="AK148" s="476"/>
      <c r="AL148" s="476"/>
      <c r="AM148" s="441"/>
      <c r="AN148" s="464"/>
      <c r="AO148" s="464" t="str">
        <f>iferror(average(AO141:AO147))</f>
        <v/>
      </c>
      <c r="AP148" s="476" t="str">
        <f>iferror(AVERAGE(AP141:AP147))</f>
        <v/>
      </c>
      <c r="AQ148" s="441"/>
      <c r="AR148" s="464" t="str">
        <f t="shared" ref="AR148:AU148" si="70">iferror(average(AR141:AR147))</f>
        <v/>
      </c>
      <c r="AS148" s="464" t="str">
        <f t="shared" si="70"/>
        <v/>
      </c>
      <c r="AT148" s="464" t="str">
        <f t="shared" si="70"/>
        <v/>
      </c>
      <c r="AU148" s="464" t="str">
        <f t="shared" si="70"/>
        <v/>
      </c>
      <c r="AV148" s="441"/>
      <c r="AW148" s="476" t="str">
        <f>iferror(AVERAGE(AW141:AW147))</f>
        <v/>
      </c>
      <c r="AX148" s="472"/>
      <c r="AY148" s="190"/>
    </row>
    <row r="149" ht="15.0" customHeight="1">
      <c r="A149" s="441"/>
      <c r="B149" s="441"/>
      <c r="C149" s="441"/>
      <c r="D149" s="441"/>
      <c r="E149" s="441"/>
      <c r="F149" s="441"/>
      <c r="G149" s="441"/>
      <c r="H149" s="441"/>
      <c r="I149" s="441"/>
      <c r="J149" s="441"/>
      <c r="K149" s="441"/>
      <c r="L149" s="441"/>
      <c r="M149" s="441"/>
      <c r="N149" s="441"/>
      <c r="O149" s="441"/>
      <c r="P149" s="441"/>
      <c r="Q149" s="441"/>
      <c r="R149" s="441"/>
      <c r="S149" s="441"/>
      <c r="T149" s="441"/>
      <c r="U149" s="441"/>
      <c r="V149" s="441"/>
      <c r="W149" s="441"/>
      <c r="X149" s="441"/>
      <c r="Y149" s="441"/>
      <c r="Z149" s="441"/>
      <c r="AA149" s="441"/>
      <c r="AB149" s="441"/>
      <c r="AC149" s="441"/>
      <c r="AD149" s="441"/>
      <c r="AE149" s="441"/>
      <c r="AF149" s="441"/>
      <c r="AG149" s="441"/>
      <c r="AH149" s="441"/>
      <c r="AI149" s="441"/>
      <c r="AJ149" s="441"/>
      <c r="AK149" s="441"/>
      <c r="AL149" s="441"/>
      <c r="AM149" s="441"/>
      <c r="AN149" s="441"/>
      <c r="AO149" s="441"/>
      <c r="AP149" s="441"/>
      <c r="AQ149" s="441"/>
      <c r="AR149" s="441"/>
      <c r="AS149" s="441"/>
      <c r="AT149" s="441"/>
      <c r="AU149" s="441"/>
      <c r="AV149" s="441"/>
      <c r="AW149" s="441"/>
      <c r="AX149" s="441"/>
      <c r="AY149" s="441"/>
    </row>
    <row r="150" ht="22.5" customHeight="1">
      <c r="A150" s="232"/>
      <c r="B150" s="252" t="s">
        <v>488</v>
      </c>
      <c r="C150" s="68"/>
      <c r="D150" s="478">
        <f>D136+7</f>
        <v>45793</v>
      </c>
      <c r="E150" s="68"/>
      <c r="F150" s="373"/>
      <c r="G150" s="373"/>
      <c r="H150" s="373"/>
      <c r="I150" s="373"/>
      <c r="J150" s="373"/>
      <c r="K150" s="373"/>
      <c r="L150" s="373"/>
      <c r="M150" s="373"/>
      <c r="N150" s="373"/>
      <c r="O150" s="373"/>
      <c r="P150" s="373"/>
      <c r="Q150" s="373"/>
      <c r="R150" s="68"/>
      <c r="S150" s="68"/>
      <c r="T150" s="68"/>
      <c r="U150" s="68"/>
      <c r="V150" s="373"/>
      <c r="W150" s="68"/>
      <c r="X150" s="68"/>
      <c r="Y150" s="373"/>
      <c r="Z150" s="373"/>
      <c r="AA150" s="373"/>
      <c r="AB150" s="373"/>
      <c r="AC150" s="373"/>
      <c r="AD150" s="373"/>
      <c r="AE150" s="373"/>
      <c r="AF150" s="373"/>
      <c r="AG150" s="373"/>
      <c r="AH150" s="373"/>
      <c r="AI150" s="373"/>
      <c r="AJ150" s="373"/>
      <c r="AK150" s="373"/>
      <c r="AL150" s="373"/>
      <c r="AM150" s="373"/>
      <c r="AN150" s="373"/>
      <c r="AO150" s="373"/>
      <c r="AP150" s="373"/>
      <c r="AQ150" s="373"/>
      <c r="AR150" s="373"/>
      <c r="AS150" s="373"/>
      <c r="AT150" s="373"/>
      <c r="AU150" s="373"/>
      <c r="AV150" s="373"/>
      <c r="AW150" s="373"/>
      <c r="AX150" s="479"/>
      <c r="AY150" s="232"/>
    </row>
    <row r="151" ht="15.0" customHeight="1">
      <c r="A151" s="441"/>
      <c r="B151" s="441"/>
      <c r="C151" s="441"/>
      <c r="D151" s="441"/>
      <c r="E151" s="441"/>
      <c r="F151" s="441"/>
      <c r="G151" s="441"/>
      <c r="H151" s="441"/>
      <c r="I151" s="441"/>
      <c r="J151" s="441"/>
      <c r="K151" s="441"/>
      <c r="L151" s="441"/>
      <c r="M151" s="441"/>
      <c r="N151" s="441"/>
      <c r="O151" s="441"/>
      <c r="P151" s="441"/>
      <c r="Q151" s="441"/>
      <c r="R151" s="441"/>
      <c r="S151" s="439"/>
      <c r="T151" s="439"/>
      <c r="U151" s="441"/>
      <c r="V151" s="441"/>
      <c r="W151" s="441"/>
      <c r="X151" s="441"/>
      <c r="Y151" s="441"/>
      <c r="Z151" s="429"/>
      <c r="AA151" s="429"/>
      <c r="AB151" s="429"/>
      <c r="AC151" s="429"/>
      <c r="AD151" s="441"/>
      <c r="AE151" s="429"/>
      <c r="AF151" s="429"/>
      <c r="AG151" s="429"/>
      <c r="AH151" s="429"/>
      <c r="AI151" s="441"/>
      <c r="AJ151" s="429"/>
      <c r="AK151" s="429"/>
      <c r="AL151" s="429"/>
      <c r="AM151" s="441"/>
      <c r="AN151" s="429"/>
      <c r="AO151" s="429"/>
      <c r="AP151" s="429"/>
      <c r="AQ151" s="441"/>
      <c r="AR151" s="429"/>
      <c r="AS151" s="429"/>
      <c r="AT151" s="429"/>
      <c r="AU151" s="429"/>
      <c r="AV151" s="441"/>
      <c r="AW151" s="429"/>
      <c r="AX151" s="429"/>
      <c r="AY151" s="441"/>
    </row>
    <row r="152" ht="27.0" customHeight="1">
      <c r="A152" s="232"/>
      <c r="B152" s="447" t="s">
        <v>489</v>
      </c>
      <c r="C152" s="252" t="s">
        <v>490</v>
      </c>
      <c r="D152" s="44"/>
      <c r="E152" s="447" t="s">
        <v>491</v>
      </c>
      <c r="F152" s="441"/>
      <c r="G152" s="252" t="s">
        <v>492</v>
      </c>
      <c r="H152" s="44"/>
      <c r="I152" s="441"/>
      <c r="J152" s="252" t="s">
        <v>29</v>
      </c>
      <c r="K152" s="68"/>
      <c r="L152" s="68"/>
      <c r="M152" s="68"/>
      <c r="N152" s="68"/>
      <c r="O152" s="68"/>
      <c r="P152" s="68"/>
      <c r="Q152" s="68"/>
      <c r="R152" s="68"/>
      <c r="S152" s="68"/>
      <c r="T152" s="44"/>
      <c r="U152" s="441"/>
      <c r="V152" s="252" t="s">
        <v>493</v>
      </c>
      <c r="W152" s="68"/>
      <c r="X152" s="68"/>
      <c r="Y152" s="68"/>
      <c r="Z152" s="68"/>
      <c r="AA152" s="68"/>
      <c r="AB152" s="68"/>
      <c r="AC152" s="44"/>
      <c r="AD152" s="441"/>
      <c r="AE152" s="252" t="s">
        <v>494</v>
      </c>
      <c r="AF152" s="68"/>
      <c r="AG152" s="68"/>
      <c r="AH152" s="44"/>
      <c r="AI152" s="441"/>
      <c r="AJ152" s="252" t="s">
        <v>495</v>
      </c>
      <c r="AK152" s="68"/>
      <c r="AL152" s="44"/>
      <c r="AM152" s="441"/>
      <c r="AN152" s="252" t="s">
        <v>496</v>
      </c>
      <c r="AO152" s="68"/>
      <c r="AP152" s="44"/>
      <c r="AQ152" s="441"/>
      <c r="AR152" s="252" t="s">
        <v>497</v>
      </c>
      <c r="AS152" s="68"/>
      <c r="AT152" s="68"/>
      <c r="AU152" s="44"/>
      <c r="AV152" s="441"/>
      <c r="AW152" s="448" t="s">
        <v>498</v>
      </c>
      <c r="AX152" s="3"/>
      <c r="AY152" s="232"/>
    </row>
    <row r="153" ht="30.0" customHeight="1">
      <c r="A153" s="190"/>
      <c r="B153" s="480">
        <f>B139+1</f>
        <v>11</v>
      </c>
      <c r="C153" s="66" t="s">
        <v>48</v>
      </c>
      <c r="D153" s="254" t="s">
        <v>27</v>
      </c>
      <c r="E153" s="450" t="s">
        <v>499</v>
      </c>
      <c r="F153" s="441"/>
      <c r="G153" s="451" t="s">
        <v>500</v>
      </c>
      <c r="H153" s="451" t="s">
        <v>501</v>
      </c>
      <c r="I153" s="441"/>
      <c r="J153" s="452" t="s">
        <v>502</v>
      </c>
      <c r="K153" s="453" t="s">
        <v>503</v>
      </c>
      <c r="L153" s="452" t="s">
        <v>17</v>
      </c>
      <c r="M153" s="453" t="s">
        <v>18</v>
      </c>
      <c r="N153" s="453" t="s">
        <v>19</v>
      </c>
      <c r="O153" s="453" t="s">
        <v>20</v>
      </c>
      <c r="P153" s="453" t="s">
        <v>504</v>
      </c>
      <c r="Q153" s="453" t="s">
        <v>505</v>
      </c>
      <c r="R153" s="453" t="s">
        <v>506</v>
      </c>
      <c r="S153" s="454" t="s">
        <v>507</v>
      </c>
      <c r="T153" s="454" t="s">
        <v>508</v>
      </c>
      <c r="U153" s="441"/>
      <c r="V153" s="453" t="s">
        <v>485</v>
      </c>
      <c r="W153" s="452" t="s">
        <v>30</v>
      </c>
      <c r="X153" s="2"/>
      <c r="Y153" s="3"/>
      <c r="Z153" s="453" t="s">
        <v>28</v>
      </c>
      <c r="AA153" s="453" t="s">
        <v>509</v>
      </c>
      <c r="AB153" s="453" t="s">
        <v>510</v>
      </c>
      <c r="AC153" s="453" t="s">
        <v>511</v>
      </c>
      <c r="AD153" s="441"/>
      <c r="AE153" s="453" t="s">
        <v>512</v>
      </c>
      <c r="AF153" s="453" t="s">
        <v>513</v>
      </c>
      <c r="AG153" s="453" t="s">
        <v>514</v>
      </c>
      <c r="AH153" s="453" t="s">
        <v>515</v>
      </c>
      <c r="AI153" s="441"/>
      <c r="AJ153" s="453" t="s">
        <v>516</v>
      </c>
      <c r="AK153" s="453" t="s">
        <v>517</v>
      </c>
      <c r="AL153" s="453" t="s">
        <v>518</v>
      </c>
      <c r="AM153" s="441"/>
      <c r="AN153" s="453" t="s">
        <v>519</v>
      </c>
      <c r="AO153" s="452" t="s">
        <v>520</v>
      </c>
      <c r="AP153" s="453" t="s">
        <v>521</v>
      </c>
      <c r="AQ153" s="441"/>
      <c r="AR153" s="451" t="s">
        <v>522</v>
      </c>
      <c r="AS153" s="451" t="s">
        <v>522</v>
      </c>
      <c r="AT153" s="451" t="s">
        <v>523</v>
      </c>
      <c r="AU153" s="451" t="s">
        <v>524</v>
      </c>
      <c r="AV153" s="441"/>
      <c r="AW153" s="453" t="s">
        <v>525</v>
      </c>
      <c r="AX153" s="453" t="s">
        <v>526</v>
      </c>
      <c r="AY153" s="190"/>
    </row>
    <row r="154" ht="30.0" customHeight="1">
      <c r="A154" s="190"/>
      <c r="B154" s="89"/>
      <c r="C154" s="34"/>
      <c r="D154" s="6"/>
      <c r="E154" s="455" t="s">
        <v>527</v>
      </c>
      <c r="F154" s="441"/>
      <c r="G154" s="34"/>
      <c r="H154" s="34"/>
      <c r="I154" s="441"/>
      <c r="J154" s="456" t="s">
        <v>528</v>
      </c>
      <c r="K154" s="34"/>
      <c r="L154" s="456" t="s">
        <v>529</v>
      </c>
      <c r="M154" s="457" t="s">
        <v>529</v>
      </c>
      <c r="N154" s="457" t="s">
        <v>529</v>
      </c>
      <c r="O154" s="34"/>
      <c r="P154" s="457" t="s">
        <v>530</v>
      </c>
      <c r="Q154" s="458" t="s">
        <v>531</v>
      </c>
      <c r="R154" s="458" t="s">
        <v>531</v>
      </c>
      <c r="S154" s="458" t="s">
        <v>531</v>
      </c>
      <c r="T154" s="458" t="s">
        <v>532</v>
      </c>
      <c r="U154" s="441"/>
      <c r="V154" s="34"/>
      <c r="W154" s="459" t="s">
        <v>533</v>
      </c>
      <c r="X154" s="459" t="s">
        <v>534</v>
      </c>
      <c r="Y154" s="459" t="s">
        <v>535</v>
      </c>
      <c r="Z154" s="457" t="s">
        <v>536</v>
      </c>
      <c r="AA154" s="458" t="s">
        <v>531</v>
      </c>
      <c r="AB154" s="458" t="s">
        <v>531</v>
      </c>
      <c r="AC154" s="458" t="s">
        <v>531</v>
      </c>
      <c r="AD154" s="441"/>
      <c r="AE154" s="458" t="s">
        <v>531</v>
      </c>
      <c r="AF154" s="458" t="s">
        <v>531</v>
      </c>
      <c r="AG154" s="458" t="s">
        <v>531</v>
      </c>
      <c r="AH154" s="458" t="s">
        <v>531</v>
      </c>
      <c r="AI154" s="441"/>
      <c r="AJ154" s="34"/>
      <c r="AK154" s="34"/>
      <c r="AL154" s="457" t="s">
        <v>537</v>
      </c>
      <c r="AM154" s="441"/>
      <c r="AN154" s="457" t="s">
        <v>538</v>
      </c>
      <c r="AO154" s="456" t="s">
        <v>539</v>
      </c>
      <c r="AP154" s="457" t="s">
        <v>531</v>
      </c>
      <c r="AQ154" s="441"/>
      <c r="AR154" s="460" t="s">
        <v>540</v>
      </c>
      <c r="AS154" s="460" t="s">
        <v>541</v>
      </c>
      <c r="AT154" s="34"/>
      <c r="AU154" s="34"/>
      <c r="AV154" s="441"/>
      <c r="AW154" s="457" t="s">
        <v>531</v>
      </c>
      <c r="AX154" s="34"/>
      <c r="AY154" s="190"/>
    </row>
    <row r="155" ht="45.0" customHeight="1">
      <c r="A155" s="190"/>
      <c r="B155" s="89"/>
      <c r="C155" s="481">
        <f>C147+1</f>
        <v>45786</v>
      </c>
      <c r="D155" s="464" t="str">
        <f t="shared" ref="D155:D161" si="71">D141</f>
        <v>FRI</v>
      </c>
      <c r="E155" s="463"/>
      <c r="F155" s="441"/>
      <c r="G155" s="464"/>
      <c r="H155" s="464"/>
      <c r="I155" s="441"/>
      <c r="J155" s="465"/>
      <c r="K155" s="466"/>
      <c r="L155" s="466"/>
      <c r="M155" s="466"/>
      <c r="N155" s="466"/>
      <c r="O155" s="466"/>
      <c r="P155" s="466"/>
      <c r="Q155" s="466"/>
      <c r="R155" s="466"/>
      <c r="S155" s="466"/>
      <c r="T155" s="467"/>
      <c r="U155" s="441"/>
      <c r="V155" s="466"/>
      <c r="W155" s="464"/>
      <c r="X155" s="464"/>
      <c r="Y155" s="464"/>
      <c r="Z155" s="466"/>
      <c r="AA155" s="466"/>
      <c r="AB155" s="466"/>
      <c r="AC155" s="466"/>
      <c r="AD155" s="441"/>
      <c r="AE155" s="466"/>
      <c r="AF155" s="466"/>
      <c r="AG155" s="466"/>
      <c r="AH155" s="466"/>
      <c r="AI155" s="441"/>
      <c r="AJ155" s="466"/>
      <c r="AK155" s="466"/>
      <c r="AL155" s="468"/>
      <c r="AM155" s="441"/>
      <c r="AN155" s="469"/>
      <c r="AO155" s="464"/>
      <c r="AP155" s="466"/>
      <c r="AQ155" s="441"/>
      <c r="AR155" s="464"/>
      <c r="AS155" s="464"/>
      <c r="AT155" s="464"/>
      <c r="AU155" s="464"/>
      <c r="AV155" s="441"/>
      <c r="AW155" s="466"/>
      <c r="AX155" s="470"/>
      <c r="AY155" s="190"/>
    </row>
    <row r="156" ht="45.0" customHeight="1">
      <c r="A156" s="190"/>
      <c r="B156" s="89"/>
      <c r="C156" s="482">
        <f t="shared" ref="C156:C161" si="72">C155+1</f>
        <v>45787</v>
      </c>
      <c r="D156" s="464" t="str">
        <f t="shared" si="71"/>
        <v>SAT</v>
      </c>
      <c r="E156" s="463"/>
      <c r="F156" s="441"/>
      <c r="G156" s="464"/>
      <c r="H156" s="464"/>
      <c r="I156" s="441"/>
      <c r="J156" s="465"/>
      <c r="K156" s="466"/>
      <c r="L156" s="466"/>
      <c r="M156" s="466"/>
      <c r="N156" s="466"/>
      <c r="O156" s="466"/>
      <c r="P156" s="466"/>
      <c r="Q156" s="466"/>
      <c r="R156" s="466"/>
      <c r="S156" s="466"/>
      <c r="T156" s="467"/>
      <c r="U156" s="441"/>
      <c r="V156" s="466"/>
      <c r="W156" s="464"/>
      <c r="X156" s="464"/>
      <c r="Y156" s="464"/>
      <c r="Z156" s="466"/>
      <c r="AA156" s="466"/>
      <c r="AB156" s="466"/>
      <c r="AC156" s="466"/>
      <c r="AD156" s="441"/>
      <c r="AE156" s="466"/>
      <c r="AF156" s="466"/>
      <c r="AG156" s="466"/>
      <c r="AH156" s="466"/>
      <c r="AI156" s="441"/>
      <c r="AJ156" s="466"/>
      <c r="AK156" s="466"/>
      <c r="AL156" s="468"/>
      <c r="AM156" s="441"/>
      <c r="AN156" s="464"/>
      <c r="AO156" s="464"/>
      <c r="AP156" s="466"/>
      <c r="AQ156" s="441"/>
      <c r="AR156" s="464"/>
      <c r="AS156" s="464"/>
      <c r="AT156" s="464"/>
      <c r="AU156" s="464"/>
      <c r="AV156" s="441"/>
      <c r="AW156" s="466"/>
      <c r="AX156" s="470"/>
      <c r="AY156" s="190"/>
    </row>
    <row r="157" ht="45.0" customHeight="1">
      <c r="A157" s="190"/>
      <c r="B157" s="89"/>
      <c r="C157" s="482">
        <f t="shared" si="72"/>
        <v>45788</v>
      </c>
      <c r="D157" s="464" t="str">
        <f t="shared" si="71"/>
        <v>SUN</v>
      </c>
      <c r="E157" s="463"/>
      <c r="F157" s="441"/>
      <c r="G157" s="464"/>
      <c r="H157" s="464"/>
      <c r="I157" s="441"/>
      <c r="J157" s="465"/>
      <c r="K157" s="466"/>
      <c r="L157" s="466"/>
      <c r="M157" s="466"/>
      <c r="N157" s="466"/>
      <c r="O157" s="466"/>
      <c r="P157" s="466"/>
      <c r="Q157" s="466"/>
      <c r="R157" s="466"/>
      <c r="S157" s="466"/>
      <c r="T157" s="467"/>
      <c r="U157" s="441"/>
      <c r="V157" s="466"/>
      <c r="W157" s="464"/>
      <c r="X157" s="464"/>
      <c r="Y157" s="464"/>
      <c r="Z157" s="466"/>
      <c r="AA157" s="466"/>
      <c r="AB157" s="466"/>
      <c r="AC157" s="466"/>
      <c r="AD157" s="441"/>
      <c r="AE157" s="466"/>
      <c r="AF157" s="466"/>
      <c r="AG157" s="466"/>
      <c r="AH157" s="466"/>
      <c r="AI157" s="441"/>
      <c r="AJ157" s="466"/>
      <c r="AK157" s="466"/>
      <c r="AL157" s="468"/>
      <c r="AM157" s="441"/>
      <c r="AN157" s="464"/>
      <c r="AO157" s="464"/>
      <c r="AP157" s="466"/>
      <c r="AQ157" s="441"/>
      <c r="AR157" s="464"/>
      <c r="AS157" s="464"/>
      <c r="AT157" s="464"/>
      <c r="AU157" s="464"/>
      <c r="AV157" s="441"/>
      <c r="AW157" s="466"/>
      <c r="AX157" s="470"/>
      <c r="AY157" s="190"/>
    </row>
    <row r="158" ht="45.0" customHeight="1">
      <c r="A158" s="190"/>
      <c r="B158" s="89"/>
      <c r="C158" s="482">
        <f t="shared" si="72"/>
        <v>45789</v>
      </c>
      <c r="D158" s="464" t="str">
        <f t="shared" si="71"/>
        <v>MON</v>
      </c>
      <c r="E158" s="463"/>
      <c r="F158" s="441"/>
      <c r="G158" s="464"/>
      <c r="H158" s="464"/>
      <c r="I158" s="441"/>
      <c r="J158" s="465"/>
      <c r="K158" s="466"/>
      <c r="L158" s="466"/>
      <c r="M158" s="466"/>
      <c r="N158" s="466"/>
      <c r="O158" s="466"/>
      <c r="P158" s="466"/>
      <c r="Q158" s="466"/>
      <c r="R158" s="466"/>
      <c r="S158" s="466"/>
      <c r="T158" s="467"/>
      <c r="U158" s="441"/>
      <c r="V158" s="466"/>
      <c r="W158" s="464"/>
      <c r="X158" s="464"/>
      <c r="Y158" s="464"/>
      <c r="Z158" s="466"/>
      <c r="AA158" s="466"/>
      <c r="AB158" s="466"/>
      <c r="AC158" s="466"/>
      <c r="AD158" s="441"/>
      <c r="AE158" s="466"/>
      <c r="AF158" s="466"/>
      <c r="AG158" s="466"/>
      <c r="AH158" s="466"/>
      <c r="AI158" s="441"/>
      <c r="AJ158" s="466"/>
      <c r="AK158" s="466"/>
      <c r="AL158" s="468"/>
      <c r="AM158" s="441"/>
      <c r="AN158" s="464"/>
      <c r="AO158" s="464"/>
      <c r="AP158" s="466"/>
      <c r="AQ158" s="441"/>
      <c r="AR158" s="464"/>
      <c r="AS158" s="464"/>
      <c r="AT158" s="464"/>
      <c r="AU158" s="464"/>
      <c r="AV158" s="441"/>
      <c r="AW158" s="466"/>
      <c r="AX158" s="472"/>
      <c r="AY158" s="190"/>
    </row>
    <row r="159" ht="45.0" customHeight="1">
      <c r="A159" s="190"/>
      <c r="B159" s="89"/>
      <c r="C159" s="482">
        <f t="shared" si="72"/>
        <v>45790</v>
      </c>
      <c r="D159" s="464" t="str">
        <f t="shared" si="71"/>
        <v>TUE</v>
      </c>
      <c r="E159" s="463"/>
      <c r="F159" s="441"/>
      <c r="G159" s="464"/>
      <c r="H159" s="464"/>
      <c r="I159" s="441"/>
      <c r="J159" s="465"/>
      <c r="K159" s="466"/>
      <c r="L159" s="466"/>
      <c r="M159" s="466"/>
      <c r="N159" s="466"/>
      <c r="O159" s="466"/>
      <c r="P159" s="466"/>
      <c r="Q159" s="466"/>
      <c r="R159" s="466"/>
      <c r="S159" s="466"/>
      <c r="T159" s="467"/>
      <c r="U159" s="441"/>
      <c r="V159" s="466"/>
      <c r="W159" s="464"/>
      <c r="X159" s="464"/>
      <c r="Y159" s="464"/>
      <c r="Z159" s="466"/>
      <c r="AA159" s="466"/>
      <c r="AB159" s="466"/>
      <c r="AC159" s="466"/>
      <c r="AD159" s="441"/>
      <c r="AE159" s="466"/>
      <c r="AF159" s="466"/>
      <c r="AG159" s="466"/>
      <c r="AH159" s="466"/>
      <c r="AI159" s="441"/>
      <c r="AJ159" s="466"/>
      <c r="AK159" s="466"/>
      <c r="AL159" s="468"/>
      <c r="AM159" s="441"/>
      <c r="AN159" s="464"/>
      <c r="AO159" s="464"/>
      <c r="AP159" s="466"/>
      <c r="AQ159" s="441"/>
      <c r="AR159" s="464"/>
      <c r="AS159" s="464"/>
      <c r="AT159" s="464"/>
      <c r="AU159" s="464"/>
      <c r="AV159" s="441"/>
      <c r="AW159" s="466"/>
      <c r="AX159" s="472"/>
      <c r="AY159" s="190"/>
    </row>
    <row r="160" ht="45.0" customHeight="1">
      <c r="A160" s="190"/>
      <c r="B160" s="89"/>
      <c r="C160" s="482">
        <f t="shared" si="72"/>
        <v>45791</v>
      </c>
      <c r="D160" s="464" t="str">
        <f t="shared" si="71"/>
        <v>WED</v>
      </c>
      <c r="E160" s="463"/>
      <c r="F160" s="441"/>
      <c r="G160" s="464"/>
      <c r="H160" s="464"/>
      <c r="I160" s="441"/>
      <c r="J160" s="465"/>
      <c r="K160" s="466"/>
      <c r="L160" s="466"/>
      <c r="M160" s="466"/>
      <c r="N160" s="466"/>
      <c r="O160" s="466"/>
      <c r="P160" s="466"/>
      <c r="Q160" s="466"/>
      <c r="R160" s="466"/>
      <c r="S160" s="466"/>
      <c r="T160" s="467"/>
      <c r="U160" s="441"/>
      <c r="V160" s="466"/>
      <c r="W160" s="464"/>
      <c r="X160" s="464"/>
      <c r="Y160" s="464"/>
      <c r="Z160" s="466"/>
      <c r="AA160" s="466"/>
      <c r="AB160" s="466"/>
      <c r="AC160" s="466"/>
      <c r="AD160" s="441"/>
      <c r="AE160" s="466"/>
      <c r="AF160" s="466"/>
      <c r="AG160" s="466"/>
      <c r="AH160" s="466"/>
      <c r="AI160" s="441"/>
      <c r="AJ160" s="466"/>
      <c r="AK160" s="466"/>
      <c r="AL160" s="468"/>
      <c r="AM160" s="441"/>
      <c r="AN160" s="464"/>
      <c r="AO160" s="464"/>
      <c r="AP160" s="466"/>
      <c r="AQ160" s="441"/>
      <c r="AR160" s="464"/>
      <c r="AS160" s="464"/>
      <c r="AT160" s="464"/>
      <c r="AU160" s="464"/>
      <c r="AV160" s="441"/>
      <c r="AW160" s="466"/>
      <c r="AX160" s="472"/>
      <c r="AY160" s="190"/>
    </row>
    <row r="161" ht="45.0" customHeight="1">
      <c r="A161" s="190"/>
      <c r="B161" s="89"/>
      <c r="C161" s="482">
        <f t="shared" si="72"/>
        <v>45792</v>
      </c>
      <c r="D161" s="464" t="str">
        <f t="shared" si="71"/>
        <v>THU</v>
      </c>
      <c r="E161" s="463"/>
      <c r="F161" s="441"/>
      <c r="G161" s="464"/>
      <c r="H161" s="464"/>
      <c r="I161" s="441"/>
      <c r="J161" s="465"/>
      <c r="K161" s="466"/>
      <c r="L161" s="466"/>
      <c r="M161" s="466"/>
      <c r="N161" s="466"/>
      <c r="O161" s="466"/>
      <c r="P161" s="466"/>
      <c r="Q161" s="466"/>
      <c r="R161" s="466"/>
      <c r="S161" s="466"/>
      <c r="T161" s="467"/>
      <c r="U161" s="441"/>
      <c r="V161" s="466"/>
      <c r="W161" s="464"/>
      <c r="X161" s="464"/>
      <c r="Y161" s="464"/>
      <c r="Z161" s="466"/>
      <c r="AA161" s="466"/>
      <c r="AB161" s="466"/>
      <c r="AC161" s="466"/>
      <c r="AD161" s="441"/>
      <c r="AE161" s="466"/>
      <c r="AF161" s="466"/>
      <c r="AG161" s="466"/>
      <c r="AH161" s="466"/>
      <c r="AI161" s="441"/>
      <c r="AJ161" s="466"/>
      <c r="AK161" s="466"/>
      <c r="AL161" s="468"/>
      <c r="AM161" s="441"/>
      <c r="AN161" s="464"/>
      <c r="AO161" s="464"/>
      <c r="AP161" s="466"/>
      <c r="AQ161" s="441"/>
      <c r="AR161" s="464"/>
      <c r="AS161" s="464"/>
      <c r="AT161" s="464"/>
      <c r="AU161" s="464"/>
      <c r="AV161" s="441"/>
      <c r="AW161" s="466"/>
      <c r="AX161" s="470"/>
      <c r="AY161" s="190"/>
    </row>
    <row r="162" ht="45.0" customHeight="1">
      <c r="A162" s="190"/>
      <c r="B162" s="34"/>
      <c r="C162" s="473" t="s">
        <v>542</v>
      </c>
      <c r="D162" s="44"/>
      <c r="E162" s="474" t="str">
        <f>iferror(AVERAGE(E155:E161))</f>
        <v/>
      </c>
      <c r="F162" s="441"/>
      <c r="G162" s="475"/>
      <c r="H162" s="475"/>
      <c r="I162" s="441"/>
      <c r="J162" s="475" t="str">
        <f>iferror(AVERAGE(J155:J161))</f>
        <v/>
      </c>
      <c r="K162" s="476"/>
      <c r="L162" s="476" t="str">
        <f t="shared" ref="L162:N162" si="73">iferror(AVERAGE(L155:L161))</f>
        <v/>
      </c>
      <c r="M162" s="476" t="str">
        <f t="shared" si="73"/>
        <v/>
      </c>
      <c r="N162" s="476" t="str">
        <f t="shared" si="73"/>
        <v/>
      </c>
      <c r="O162" s="476">
        <f>iferror(SUM(O155:O161))</f>
        <v>0</v>
      </c>
      <c r="P162" s="476" t="str">
        <f t="shared" ref="P162:S162" si="74">iferror(AVERAGE(P155:P161))</f>
        <v/>
      </c>
      <c r="Q162" s="476" t="str">
        <f t="shared" si="74"/>
        <v/>
      </c>
      <c r="R162" s="476" t="str">
        <f t="shared" si="74"/>
        <v/>
      </c>
      <c r="S162" s="476" t="str">
        <f t="shared" si="74"/>
        <v/>
      </c>
      <c r="T162" s="477"/>
      <c r="U162" s="441"/>
      <c r="V162" s="476" t="str">
        <f>iferror(AVERAGE(V155:V161))</f>
        <v/>
      </c>
      <c r="W162" s="476"/>
      <c r="X162" s="476">
        <f>SUM(X155:X161)</f>
        <v>0</v>
      </c>
      <c r="Y162" s="476" t="str">
        <f>IFERROR(AVERAGE(Y155:Y161))</f>
        <v/>
      </c>
      <c r="Z162" s="476"/>
      <c r="AA162" s="476" t="str">
        <f t="shared" ref="AA162:AC162" si="75">iferror(AVERAGE(AA155:AA161))</f>
        <v/>
      </c>
      <c r="AB162" s="476" t="str">
        <f t="shared" si="75"/>
        <v/>
      </c>
      <c r="AC162" s="476" t="str">
        <f t="shared" si="75"/>
        <v/>
      </c>
      <c r="AD162" s="441"/>
      <c r="AE162" s="476" t="str">
        <f t="shared" ref="AE162:AF162" si="76">iferror(AVERAGE(AE155:AE161))</f>
        <v/>
      </c>
      <c r="AF162" s="476" t="str">
        <f t="shared" si="76"/>
        <v/>
      </c>
      <c r="AG162" s="476"/>
      <c r="AH162" s="476" t="str">
        <f>iferror(AVERAGE(AH155:AH161))</f>
        <v/>
      </c>
      <c r="AI162" s="441"/>
      <c r="AJ162" s="476" t="str">
        <f>iferror(average(AJ155:AJ161))</f>
        <v/>
      </c>
      <c r="AK162" s="476"/>
      <c r="AL162" s="476"/>
      <c r="AM162" s="441"/>
      <c r="AN162" s="464"/>
      <c r="AO162" s="464" t="str">
        <f>iferror(average(AO155:AO161))</f>
        <v/>
      </c>
      <c r="AP162" s="476" t="str">
        <f>iferror(AVERAGE(AP155:AP161))</f>
        <v/>
      </c>
      <c r="AQ162" s="441"/>
      <c r="AR162" s="464" t="str">
        <f t="shared" ref="AR162:AU162" si="77">iferror(average(AR155:AR161))</f>
        <v/>
      </c>
      <c r="AS162" s="464" t="str">
        <f t="shared" si="77"/>
        <v/>
      </c>
      <c r="AT162" s="464" t="str">
        <f t="shared" si="77"/>
        <v/>
      </c>
      <c r="AU162" s="464" t="str">
        <f t="shared" si="77"/>
        <v/>
      </c>
      <c r="AV162" s="441"/>
      <c r="AW162" s="476" t="str">
        <f>iferror(AVERAGE(AW155:AW161))</f>
        <v/>
      </c>
      <c r="AX162" s="472"/>
      <c r="AY162" s="190"/>
    </row>
    <row r="163" ht="15.0" customHeight="1">
      <c r="A163" s="441"/>
      <c r="B163" s="441"/>
      <c r="C163" s="441"/>
      <c r="D163" s="441"/>
      <c r="E163" s="441"/>
      <c r="F163" s="441"/>
      <c r="G163" s="441"/>
      <c r="H163" s="441"/>
      <c r="I163" s="441"/>
      <c r="J163" s="441"/>
      <c r="K163" s="441"/>
      <c r="L163" s="441"/>
      <c r="M163" s="441"/>
      <c r="N163" s="441"/>
      <c r="O163" s="441"/>
      <c r="P163" s="441"/>
      <c r="Q163" s="441"/>
      <c r="R163" s="441"/>
      <c r="S163" s="441"/>
      <c r="T163" s="441"/>
      <c r="U163" s="441"/>
      <c r="V163" s="441"/>
      <c r="W163" s="441"/>
      <c r="X163" s="441"/>
      <c r="Y163" s="441"/>
      <c r="Z163" s="441"/>
      <c r="AA163" s="441"/>
      <c r="AB163" s="441"/>
      <c r="AC163" s="441"/>
      <c r="AD163" s="441"/>
      <c r="AE163" s="441"/>
      <c r="AF163" s="441"/>
      <c r="AG163" s="441"/>
      <c r="AH163" s="441"/>
      <c r="AI163" s="441"/>
      <c r="AJ163" s="441"/>
      <c r="AK163" s="441"/>
      <c r="AL163" s="441"/>
      <c r="AM163" s="441"/>
      <c r="AN163" s="441"/>
      <c r="AO163" s="441"/>
      <c r="AP163" s="441"/>
      <c r="AQ163" s="441"/>
      <c r="AR163" s="441"/>
      <c r="AS163" s="441"/>
      <c r="AT163" s="441"/>
      <c r="AU163" s="441"/>
      <c r="AV163" s="441"/>
      <c r="AW163" s="441"/>
      <c r="AX163" s="441"/>
      <c r="AY163" s="441"/>
    </row>
    <row r="164" ht="22.5" customHeight="1">
      <c r="A164" s="232"/>
      <c r="B164" s="252" t="s">
        <v>488</v>
      </c>
      <c r="C164" s="68"/>
      <c r="D164" s="478">
        <f>D150+7</f>
        <v>45800</v>
      </c>
      <c r="E164" s="68"/>
      <c r="F164" s="373"/>
      <c r="G164" s="373"/>
      <c r="H164" s="373"/>
      <c r="I164" s="373"/>
      <c r="J164" s="373"/>
      <c r="K164" s="373"/>
      <c r="L164" s="373"/>
      <c r="M164" s="373"/>
      <c r="N164" s="373"/>
      <c r="O164" s="373"/>
      <c r="P164" s="373"/>
      <c r="Q164" s="373"/>
      <c r="R164" s="68"/>
      <c r="S164" s="68"/>
      <c r="T164" s="68"/>
      <c r="U164" s="68"/>
      <c r="V164" s="373"/>
      <c r="W164" s="68"/>
      <c r="X164" s="68"/>
      <c r="Y164" s="373"/>
      <c r="Z164" s="373"/>
      <c r="AA164" s="373"/>
      <c r="AB164" s="373"/>
      <c r="AC164" s="373"/>
      <c r="AD164" s="373"/>
      <c r="AE164" s="373"/>
      <c r="AF164" s="373"/>
      <c r="AG164" s="373"/>
      <c r="AH164" s="373"/>
      <c r="AI164" s="373"/>
      <c r="AJ164" s="373"/>
      <c r="AK164" s="373"/>
      <c r="AL164" s="373"/>
      <c r="AM164" s="373"/>
      <c r="AN164" s="373"/>
      <c r="AO164" s="373"/>
      <c r="AP164" s="373"/>
      <c r="AQ164" s="373"/>
      <c r="AR164" s="373"/>
      <c r="AS164" s="373"/>
      <c r="AT164" s="373"/>
      <c r="AU164" s="373"/>
      <c r="AV164" s="373"/>
      <c r="AW164" s="373"/>
      <c r="AX164" s="479"/>
      <c r="AY164" s="232"/>
    </row>
    <row r="165" ht="15.0" customHeight="1">
      <c r="A165" s="441"/>
      <c r="B165" s="441"/>
      <c r="C165" s="441"/>
      <c r="D165" s="441"/>
      <c r="E165" s="441"/>
      <c r="F165" s="441"/>
      <c r="G165" s="441"/>
      <c r="H165" s="441"/>
      <c r="I165" s="441"/>
      <c r="J165" s="441"/>
      <c r="K165" s="441"/>
      <c r="L165" s="441"/>
      <c r="M165" s="441"/>
      <c r="N165" s="441"/>
      <c r="O165" s="441"/>
      <c r="P165" s="441"/>
      <c r="Q165" s="441"/>
      <c r="R165" s="441"/>
      <c r="S165" s="439"/>
      <c r="T165" s="439"/>
      <c r="U165" s="441"/>
      <c r="V165" s="441"/>
      <c r="W165" s="441"/>
      <c r="X165" s="441"/>
      <c r="Y165" s="441"/>
      <c r="Z165" s="429"/>
      <c r="AA165" s="429"/>
      <c r="AB165" s="429"/>
      <c r="AC165" s="429"/>
      <c r="AD165" s="441"/>
      <c r="AE165" s="429"/>
      <c r="AF165" s="429"/>
      <c r="AG165" s="429"/>
      <c r="AH165" s="429"/>
      <c r="AI165" s="441"/>
      <c r="AJ165" s="429"/>
      <c r="AK165" s="429"/>
      <c r="AL165" s="429"/>
      <c r="AM165" s="441"/>
      <c r="AN165" s="429"/>
      <c r="AO165" s="429"/>
      <c r="AP165" s="429"/>
      <c r="AQ165" s="441"/>
      <c r="AR165" s="429"/>
      <c r="AS165" s="429"/>
      <c r="AT165" s="429"/>
      <c r="AU165" s="429"/>
      <c r="AV165" s="441"/>
      <c r="AW165" s="429"/>
      <c r="AX165" s="429"/>
      <c r="AY165" s="441"/>
    </row>
    <row r="166" ht="27.0" customHeight="1">
      <c r="A166" s="232"/>
      <c r="B166" s="447" t="s">
        <v>489</v>
      </c>
      <c r="C166" s="252" t="s">
        <v>490</v>
      </c>
      <c r="D166" s="44"/>
      <c r="E166" s="447" t="s">
        <v>491</v>
      </c>
      <c r="F166" s="441"/>
      <c r="G166" s="252" t="s">
        <v>492</v>
      </c>
      <c r="H166" s="44"/>
      <c r="I166" s="441"/>
      <c r="J166" s="252" t="s">
        <v>29</v>
      </c>
      <c r="K166" s="68"/>
      <c r="L166" s="68"/>
      <c r="M166" s="68"/>
      <c r="N166" s="68"/>
      <c r="O166" s="68"/>
      <c r="P166" s="68"/>
      <c r="Q166" s="68"/>
      <c r="R166" s="68"/>
      <c r="S166" s="68"/>
      <c r="T166" s="44"/>
      <c r="U166" s="441"/>
      <c r="V166" s="252" t="s">
        <v>493</v>
      </c>
      <c r="W166" s="68"/>
      <c r="X166" s="68"/>
      <c r="Y166" s="68"/>
      <c r="Z166" s="68"/>
      <c r="AA166" s="68"/>
      <c r="AB166" s="68"/>
      <c r="AC166" s="44"/>
      <c r="AD166" s="441"/>
      <c r="AE166" s="252" t="s">
        <v>494</v>
      </c>
      <c r="AF166" s="68"/>
      <c r="AG166" s="68"/>
      <c r="AH166" s="44"/>
      <c r="AI166" s="441"/>
      <c r="AJ166" s="252" t="s">
        <v>495</v>
      </c>
      <c r="AK166" s="68"/>
      <c r="AL166" s="44"/>
      <c r="AM166" s="441"/>
      <c r="AN166" s="252" t="s">
        <v>496</v>
      </c>
      <c r="AO166" s="68"/>
      <c r="AP166" s="44"/>
      <c r="AQ166" s="441"/>
      <c r="AR166" s="252" t="s">
        <v>497</v>
      </c>
      <c r="AS166" s="68"/>
      <c r="AT166" s="68"/>
      <c r="AU166" s="44"/>
      <c r="AV166" s="441"/>
      <c r="AW166" s="448" t="s">
        <v>498</v>
      </c>
      <c r="AX166" s="3"/>
      <c r="AY166" s="232"/>
    </row>
    <row r="167" ht="30.0" customHeight="1">
      <c r="A167" s="190"/>
      <c r="B167" s="480">
        <f>B153+1</f>
        <v>12</v>
      </c>
      <c r="C167" s="66" t="s">
        <v>48</v>
      </c>
      <c r="D167" s="254" t="s">
        <v>27</v>
      </c>
      <c r="E167" s="450" t="s">
        <v>499</v>
      </c>
      <c r="F167" s="441"/>
      <c r="G167" s="451" t="s">
        <v>500</v>
      </c>
      <c r="H167" s="451" t="s">
        <v>501</v>
      </c>
      <c r="I167" s="441"/>
      <c r="J167" s="452" t="s">
        <v>502</v>
      </c>
      <c r="K167" s="453" t="s">
        <v>503</v>
      </c>
      <c r="L167" s="452" t="s">
        <v>17</v>
      </c>
      <c r="M167" s="453" t="s">
        <v>18</v>
      </c>
      <c r="N167" s="453" t="s">
        <v>19</v>
      </c>
      <c r="O167" s="453" t="s">
        <v>20</v>
      </c>
      <c r="P167" s="453" t="s">
        <v>504</v>
      </c>
      <c r="Q167" s="453" t="s">
        <v>505</v>
      </c>
      <c r="R167" s="453" t="s">
        <v>506</v>
      </c>
      <c r="S167" s="454" t="s">
        <v>507</v>
      </c>
      <c r="T167" s="454" t="s">
        <v>508</v>
      </c>
      <c r="U167" s="441"/>
      <c r="V167" s="453" t="s">
        <v>485</v>
      </c>
      <c r="W167" s="452" t="s">
        <v>30</v>
      </c>
      <c r="X167" s="2"/>
      <c r="Y167" s="3"/>
      <c r="Z167" s="453" t="s">
        <v>28</v>
      </c>
      <c r="AA167" s="453" t="s">
        <v>509</v>
      </c>
      <c r="AB167" s="453" t="s">
        <v>510</v>
      </c>
      <c r="AC167" s="453" t="s">
        <v>511</v>
      </c>
      <c r="AD167" s="441"/>
      <c r="AE167" s="453" t="s">
        <v>512</v>
      </c>
      <c r="AF167" s="453" t="s">
        <v>513</v>
      </c>
      <c r="AG167" s="453" t="s">
        <v>514</v>
      </c>
      <c r="AH167" s="453" t="s">
        <v>515</v>
      </c>
      <c r="AI167" s="441"/>
      <c r="AJ167" s="453" t="s">
        <v>516</v>
      </c>
      <c r="AK167" s="453" t="s">
        <v>517</v>
      </c>
      <c r="AL167" s="453" t="s">
        <v>518</v>
      </c>
      <c r="AM167" s="441"/>
      <c r="AN167" s="453" t="s">
        <v>519</v>
      </c>
      <c r="AO167" s="452" t="s">
        <v>520</v>
      </c>
      <c r="AP167" s="453" t="s">
        <v>521</v>
      </c>
      <c r="AQ167" s="441"/>
      <c r="AR167" s="451" t="s">
        <v>522</v>
      </c>
      <c r="AS167" s="451" t="s">
        <v>522</v>
      </c>
      <c r="AT167" s="451" t="s">
        <v>523</v>
      </c>
      <c r="AU167" s="451" t="s">
        <v>524</v>
      </c>
      <c r="AV167" s="441"/>
      <c r="AW167" s="453" t="s">
        <v>525</v>
      </c>
      <c r="AX167" s="453" t="s">
        <v>526</v>
      </c>
      <c r="AY167" s="190"/>
    </row>
    <row r="168" ht="30.0" customHeight="1">
      <c r="A168" s="190"/>
      <c r="B168" s="89"/>
      <c r="C168" s="34"/>
      <c r="D168" s="6"/>
      <c r="E168" s="455" t="s">
        <v>527</v>
      </c>
      <c r="F168" s="441"/>
      <c r="G168" s="34"/>
      <c r="H168" s="34"/>
      <c r="I168" s="441"/>
      <c r="J168" s="456" t="s">
        <v>528</v>
      </c>
      <c r="K168" s="34"/>
      <c r="L168" s="456" t="s">
        <v>529</v>
      </c>
      <c r="M168" s="457" t="s">
        <v>529</v>
      </c>
      <c r="N168" s="457" t="s">
        <v>529</v>
      </c>
      <c r="O168" s="34"/>
      <c r="P168" s="457" t="s">
        <v>530</v>
      </c>
      <c r="Q168" s="458" t="s">
        <v>531</v>
      </c>
      <c r="R168" s="458" t="s">
        <v>531</v>
      </c>
      <c r="S168" s="458" t="s">
        <v>531</v>
      </c>
      <c r="T168" s="458" t="s">
        <v>532</v>
      </c>
      <c r="U168" s="441"/>
      <c r="V168" s="34"/>
      <c r="W168" s="459" t="s">
        <v>533</v>
      </c>
      <c r="X168" s="459" t="s">
        <v>534</v>
      </c>
      <c r="Y168" s="459" t="s">
        <v>535</v>
      </c>
      <c r="Z168" s="457" t="s">
        <v>536</v>
      </c>
      <c r="AA168" s="458" t="s">
        <v>531</v>
      </c>
      <c r="AB168" s="458" t="s">
        <v>531</v>
      </c>
      <c r="AC168" s="458" t="s">
        <v>531</v>
      </c>
      <c r="AD168" s="441"/>
      <c r="AE168" s="458" t="s">
        <v>531</v>
      </c>
      <c r="AF168" s="458" t="s">
        <v>531</v>
      </c>
      <c r="AG168" s="458" t="s">
        <v>531</v>
      </c>
      <c r="AH168" s="458" t="s">
        <v>531</v>
      </c>
      <c r="AI168" s="441"/>
      <c r="AJ168" s="34"/>
      <c r="AK168" s="34"/>
      <c r="AL168" s="457" t="s">
        <v>537</v>
      </c>
      <c r="AM168" s="441"/>
      <c r="AN168" s="457" t="s">
        <v>538</v>
      </c>
      <c r="AO168" s="456" t="s">
        <v>539</v>
      </c>
      <c r="AP168" s="457" t="s">
        <v>531</v>
      </c>
      <c r="AQ168" s="441"/>
      <c r="AR168" s="460" t="s">
        <v>540</v>
      </c>
      <c r="AS168" s="460" t="s">
        <v>541</v>
      </c>
      <c r="AT168" s="34"/>
      <c r="AU168" s="34"/>
      <c r="AV168" s="441"/>
      <c r="AW168" s="457" t="s">
        <v>531</v>
      </c>
      <c r="AX168" s="34"/>
      <c r="AY168" s="190"/>
    </row>
    <row r="169" ht="45.0" customHeight="1">
      <c r="A169" s="190"/>
      <c r="B169" s="89"/>
      <c r="C169" s="481">
        <f>C161+1</f>
        <v>45793</v>
      </c>
      <c r="D169" s="464" t="str">
        <f t="shared" ref="D169:D175" si="78">D155</f>
        <v>FRI</v>
      </c>
      <c r="E169" s="463"/>
      <c r="F169" s="441"/>
      <c r="G169" s="464"/>
      <c r="H169" s="464"/>
      <c r="I169" s="441"/>
      <c r="J169" s="465"/>
      <c r="K169" s="466"/>
      <c r="L169" s="466"/>
      <c r="M169" s="466"/>
      <c r="N169" s="466"/>
      <c r="O169" s="466"/>
      <c r="P169" s="466"/>
      <c r="Q169" s="466"/>
      <c r="R169" s="466"/>
      <c r="S169" s="466"/>
      <c r="T169" s="467"/>
      <c r="U169" s="441"/>
      <c r="V169" s="466"/>
      <c r="W169" s="464"/>
      <c r="X169" s="464"/>
      <c r="Y169" s="464"/>
      <c r="Z169" s="466"/>
      <c r="AA169" s="466"/>
      <c r="AB169" s="466"/>
      <c r="AC169" s="466"/>
      <c r="AD169" s="441"/>
      <c r="AE169" s="466"/>
      <c r="AF169" s="466"/>
      <c r="AG169" s="466"/>
      <c r="AH169" s="466"/>
      <c r="AI169" s="441"/>
      <c r="AJ169" s="466"/>
      <c r="AK169" s="466"/>
      <c r="AL169" s="468"/>
      <c r="AM169" s="441"/>
      <c r="AN169" s="469"/>
      <c r="AO169" s="464"/>
      <c r="AP169" s="466"/>
      <c r="AQ169" s="441"/>
      <c r="AR169" s="464"/>
      <c r="AS169" s="464"/>
      <c r="AT169" s="464"/>
      <c r="AU169" s="464"/>
      <c r="AV169" s="441"/>
      <c r="AW169" s="466"/>
      <c r="AX169" s="470"/>
      <c r="AY169" s="190"/>
    </row>
    <row r="170" ht="45.0" customHeight="1">
      <c r="A170" s="190"/>
      <c r="B170" s="89"/>
      <c r="C170" s="482">
        <f t="shared" ref="C170:C175" si="79">C169+1</f>
        <v>45794</v>
      </c>
      <c r="D170" s="464" t="str">
        <f t="shared" si="78"/>
        <v>SAT</v>
      </c>
      <c r="E170" s="463"/>
      <c r="F170" s="441"/>
      <c r="G170" s="464"/>
      <c r="H170" s="464"/>
      <c r="I170" s="441"/>
      <c r="J170" s="465"/>
      <c r="K170" s="466"/>
      <c r="L170" s="466"/>
      <c r="M170" s="466"/>
      <c r="N170" s="466"/>
      <c r="O170" s="466"/>
      <c r="P170" s="466"/>
      <c r="Q170" s="466"/>
      <c r="R170" s="466"/>
      <c r="S170" s="466"/>
      <c r="T170" s="467"/>
      <c r="U170" s="441"/>
      <c r="V170" s="466"/>
      <c r="W170" s="464"/>
      <c r="X170" s="464"/>
      <c r="Y170" s="464"/>
      <c r="Z170" s="466"/>
      <c r="AA170" s="466"/>
      <c r="AB170" s="466"/>
      <c r="AC170" s="466"/>
      <c r="AD170" s="441"/>
      <c r="AE170" s="466"/>
      <c r="AF170" s="466"/>
      <c r="AG170" s="466"/>
      <c r="AH170" s="466"/>
      <c r="AI170" s="441"/>
      <c r="AJ170" s="466"/>
      <c r="AK170" s="466"/>
      <c r="AL170" s="468"/>
      <c r="AM170" s="441"/>
      <c r="AN170" s="464"/>
      <c r="AO170" s="464"/>
      <c r="AP170" s="466"/>
      <c r="AQ170" s="441"/>
      <c r="AR170" s="464"/>
      <c r="AS170" s="464"/>
      <c r="AT170" s="464"/>
      <c r="AU170" s="464"/>
      <c r="AV170" s="441"/>
      <c r="AW170" s="466"/>
      <c r="AX170" s="470"/>
      <c r="AY170" s="190"/>
    </row>
    <row r="171" ht="45.0" customHeight="1">
      <c r="A171" s="190"/>
      <c r="B171" s="89"/>
      <c r="C171" s="482">
        <f t="shared" si="79"/>
        <v>45795</v>
      </c>
      <c r="D171" s="464" t="str">
        <f t="shared" si="78"/>
        <v>SUN</v>
      </c>
      <c r="E171" s="463"/>
      <c r="F171" s="441"/>
      <c r="G171" s="464"/>
      <c r="H171" s="464"/>
      <c r="I171" s="441"/>
      <c r="J171" s="465"/>
      <c r="K171" s="466"/>
      <c r="L171" s="466"/>
      <c r="M171" s="466"/>
      <c r="N171" s="466"/>
      <c r="O171" s="466"/>
      <c r="P171" s="466"/>
      <c r="Q171" s="466"/>
      <c r="R171" s="466"/>
      <c r="S171" s="466"/>
      <c r="T171" s="467"/>
      <c r="U171" s="441"/>
      <c r="V171" s="466"/>
      <c r="W171" s="464"/>
      <c r="X171" s="464"/>
      <c r="Y171" s="464"/>
      <c r="Z171" s="466"/>
      <c r="AA171" s="466"/>
      <c r="AB171" s="466"/>
      <c r="AC171" s="466"/>
      <c r="AD171" s="441"/>
      <c r="AE171" s="466"/>
      <c r="AF171" s="466"/>
      <c r="AG171" s="466"/>
      <c r="AH171" s="466"/>
      <c r="AI171" s="441"/>
      <c r="AJ171" s="466"/>
      <c r="AK171" s="466"/>
      <c r="AL171" s="468"/>
      <c r="AM171" s="441"/>
      <c r="AN171" s="464"/>
      <c r="AO171" s="464"/>
      <c r="AP171" s="466"/>
      <c r="AQ171" s="441"/>
      <c r="AR171" s="464"/>
      <c r="AS171" s="464"/>
      <c r="AT171" s="464"/>
      <c r="AU171" s="464"/>
      <c r="AV171" s="441"/>
      <c r="AW171" s="466"/>
      <c r="AX171" s="470"/>
      <c r="AY171" s="190"/>
    </row>
    <row r="172" ht="45.0" customHeight="1">
      <c r="A172" s="190"/>
      <c r="B172" s="89"/>
      <c r="C172" s="482">
        <f t="shared" si="79"/>
        <v>45796</v>
      </c>
      <c r="D172" s="464" t="str">
        <f t="shared" si="78"/>
        <v>MON</v>
      </c>
      <c r="E172" s="463"/>
      <c r="F172" s="441"/>
      <c r="G172" s="464"/>
      <c r="H172" s="464"/>
      <c r="I172" s="441"/>
      <c r="J172" s="465"/>
      <c r="K172" s="466"/>
      <c r="L172" s="466"/>
      <c r="M172" s="466"/>
      <c r="N172" s="466"/>
      <c r="O172" s="466"/>
      <c r="P172" s="466"/>
      <c r="Q172" s="466"/>
      <c r="R172" s="466"/>
      <c r="S172" s="466"/>
      <c r="T172" s="467"/>
      <c r="U172" s="441"/>
      <c r="V172" s="466"/>
      <c r="W172" s="464"/>
      <c r="X172" s="464"/>
      <c r="Y172" s="464"/>
      <c r="Z172" s="466"/>
      <c r="AA172" s="466"/>
      <c r="AB172" s="466"/>
      <c r="AC172" s="466"/>
      <c r="AD172" s="441"/>
      <c r="AE172" s="466"/>
      <c r="AF172" s="466"/>
      <c r="AG172" s="466"/>
      <c r="AH172" s="466"/>
      <c r="AI172" s="441"/>
      <c r="AJ172" s="466"/>
      <c r="AK172" s="466"/>
      <c r="AL172" s="468"/>
      <c r="AM172" s="441"/>
      <c r="AN172" s="464"/>
      <c r="AO172" s="464"/>
      <c r="AP172" s="466"/>
      <c r="AQ172" s="441"/>
      <c r="AR172" s="464"/>
      <c r="AS172" s="464"/>
      <c r="AT172" s="464"/>
      <c r="AU172" s="464"/>
      <c r="AV172" s="441"/>
      <c r="AW172" s="466"/>
      <c r="AX172" s="472"/>
      <c r="AY172" s="190"/>
    </row>
    <row r="173" ht="45.0" customHeight="1">
      <c r="A173" s="190"/>
      <c r="B173" s="89"/>
      <c r="C173" s="482">
        <f t="shared" si="79"/>
        <v>45797</v>
      </c>
      <c r="D173" s="464" t="str">
        <f t="shared" si="78"/>
        <v>TUE</v>
      </c>
      <c r="E173" s="463"/>
      <c r="F173" s="441"/>
      <c r="G173" s="464"/>
      <c r="H173" s="464"/>
      <c r="I173" s="441"/>
      <c r="J173" s="465"/>
      <c r="K173" s="466"/>
      <c r="L173" s="466"/>
      <c r="M173" s="466"/>
      <c r="N173" s="466"/>
      <c r="O173" s="466"/>
      <c r="P173" s="466"/>
      <c r="Q173" s="466"/>
      <c r="R173" s="466"/>
      <c r="S173" s="466"/>
      <c r="T173" s="467"/>
      <c r="U173" s="441"/>
      <c r="V173" s="466"/>
      <c r="W173" s="464"/>
      <c r="X173" s="464"/>
      <c r="Y173" s="464"/>
      <c r="Z173" s="466"/>
      <c r="AA173" s="466"/>
      <c r="AB173" s="466"/>
      <c r="AC173" s="466"/>
      <c r="AD173" s="441"/>
      <c r="AE173" s="466"/>
      <c r="AF173" s="466"/>
      <c r="AG173" s="466"/>
      <c r="AH173" s="466"/>
      <c r="AI173" s="441"/>
      <c r="AJ173" s="466"/>
      <c r="AK173" s="466"/>
      <c r="AL173" s="468"/>
      <c r="AM173" s="441"/>
      <c r="AN173" s="464"/>
      <c r="AO173" s="464"/>
      <c r="AP173" s="466"/>
      <c r="AQ173" s="441"/>
      <c r="AR173" s="464"/>
      <c r="AS173" s="464"/>
      <c r="AT173" s="464"/>
      <c r="AU173" s="464"/>
      <c r="AV173" s="441"/>
      <c r="AW173" s="466"/>
      <c r="AX173" s="472"/>
      <c r="AY173" s="190"/>
    </row>
    <row r="174" ht="45.0" customHeight="1">
      <c r="A174" s="190"/>
      <c r="B174" s="89"/>
      <c r="C174" s="482">
        <f t="shared" si="79"/>
        <v>45798</v>
      </c>
      <c r="D174" s="464" t="str">
        <f t="shared" si="78"/>
        <v>WED</v>
      </c>
      <c r="E174" s="463"/>
      <c r="F174" s="441"/>
      <c r="G174" s="464"/>
      <c r="H174" s="464"/>
      <c r="I174" s="441"/>
      <c r="J174" s="465"/>
      <c r="K174" s="466"/>
      <c r="L174" s="466"/>
      <c r="M174" s="466"/>
      <c r="N174" s="466"/>
      <c r="O174" s="466"/>
      <c r="P174" s="466"/>
      <c r="Q174" s="466"/>
      <c r="R174" s="466"/>
      <c r="S174" s="466"/>
      <c r="T174" s="467"/>
      <c r="U174" s="441"/>
      <c r="V174" s="466"/>
      <c r="W174" s="464"/>
      <c r="X174" s="464"/>
      <c r="Y174" s="464"/>
      <c r="Z174" s="466"/>
      <c r="AA174" s="466"/>
      <c r="AB174" s="466"/>
      <c r="AC174" s="466"/>
      <c r="AD174" s="441"/>
      <c r="AE174" s="466"/>
      <c r="AF174" s="466"/>
      <c r="AG174" s="466"/>
      <c r="AH174" s="466"/>
      <c r="AI174" s="441"/>
      <c r="AJ174" s="466"/>
      <c r="AK174" s="466"/>
      <c r="AL174" s="468"/>
      <c r="AM174" s="441"/>
      <c r="AN174" s="464"/>
      <c r="AO174" s="464"/>
      <c r="AP174" s="466"/>
      <c r="AQ174" s="441"/>
      <c r="AR174" s="464"/>
      <c r="AS174" s="464"/>
      <c r="AT174" s="464"/>
      <c r="AU174" s="464"/>
      <c r="AV174" s="441"/>
      <c r="AW174" s="466"/>
      <c r="AX174" s="472"/>
      <c r="AY174" s="190"/>
    </row>
    <row r="175" ht="45.0" customHeight="1">
      <c r="A175" s="190"/>
      <c r="B175" s="89"/>
      <c r="C175" s="482">
        <f t="shared" si="79"/>
        <v>45799</v>
      </c>
      <c r="D175" s="464" t="str">
        <f t="shared" si="78"/>
        <v>THU</v>
      </c>
      <c r="E175" s="463"/>
      <c r="F175" s="441"/>
      <c r="G175" s="464"/>
      <c r="H175" s="464"/>
      <c r="I175" s="441"/>
      <c r="J175" s="465"/>
      <c r="K175" s="466"/>
      <c r="L175" s="466"/>
      <c r="M175" s="466"/>
      <c r="N175" s="466"/>
      <c r="O175" s="466"/>
      <c r="P175" s="466"/>
      <c r="Q175" s="466"/>
      <c r="R175" s="466"/>
      <c r="S175" s="466"/>
      <c r="T175" s="467"/>
      <c r="U175" s="441"/>
      <c r="V175" s="466"/>
      <c r="W175" s="464"/>
      <c r="X175" s="464"/>
      <c r="Y175" s="464"/>
      <c r="Z175" s="466"/>
      <c r="AA175" s="466"/>
      <c r="AB175" s="466"/>
      <c r="AC175" s="466"/>
      <c r="AD175" s="441"/>
      <c r="AE175" s="466"/>
      <c r="AF175" s="466"/>
      <c r="AG175" s="466"/>
      <c r="AH175" s="466"/>
      <c r="AI175" s="441"/>
      <c r="AJ175" s="466"/>
      <c r="AK175" s="466"/>
      <c r="AL175" s="468"/>
      <c r="AM175" s="441"/>
      <c r="AN175" s="464"/>
      <c r="AO175" s="464"/>
      <c r="AP175" s="466"/>
      <c r="AQ175" s="441"/>
      <c r="AR175" s="464"/>
      <c r="AS175" s="464"/>
      <c r="AT175" s="464"/>
      <c r="AU175" s="464"/>
      <c r="AV175" s="441"/>
      <c r="AW175" s="466"/>
      <c r="AX175" s="470"/>
      <c r="AY175" s="190"/>
    </row>
    <row r="176" ht="45.0" customHeight="1">
      <c r="A176" s="190"/>
      <c r="B176" s="34"/>
      <c r="C176" s="473" t="s">
        <v>542</v>
      </c>
      <c r="D176" s="44"/>
      <c r="E176" s="474" t="str">
        <f>iferror(AVERAGE(E169:E175))</f>
        <v/>
      </c>
      <c r="F176" s="441"/>
      <c r="G176" s="475"/>
      <c r="H176" s="475"/>
      <c r="I176" s="441"/>
      <c r="J176" s="475" t="str">
        <f>iferror(AVERAGE(J169:J175))</f>
        <v/>
      </c>
      <c r="K176" s="476"/>
      <c r="L176" s="476" t="str">
        <f t="shared" ref="L176:N176" si="80">iferror(AVERAGE(L169:L175))</f>
        <v/>
      </c>
      <c r="M176" s="476" t="str">
        <f t="shared" si="80"/>
        <v/>
      </c>
      <c r="N176" s="476" t="str">
        <f t="shared" si="80"/>
        <v/>
      </c>
      <c r="O176" s="476">
        <f>iferror(SUM(O169:O175))</f>
        <v>0</v>
      </c>
      <c r="P176" s="476" t="str">
        <f t="shared" ref="P176:S176" si="81">iferror(AVERAGE(P169:P175))</f>
        <v/>
      </c>
      <c r="Q176" s="476" t="str">
        <f t="shared" si="81"/>
        <v/>
      </c>
      <c r="R176" s="476" t="str">
        <f t="shared" si="81"/>
        <v/>
      </c>
      <c r="S176" s="476" t="str">
        <f t="shared" si="81"/>
        <v/>
      </c>
      <c r="T176" s="477"/>
      <c r="U176" s="441"/>
      <c r="V176" s="476" t="str">
        <f>iferror(AVERAGE(V169:V175))</f>
        <v/>
      </c>
      <c r="W176" s="476"/>
      <c r="X176" s="476">
        <f>SUM(X169:X175)</f>
        <v>0</v>
      </c>
      <c r="Y176" s="476" t="str">
        <f>IFERROR(AVERAGE(Y169:Y175))</f>
        <v/>
      </c>
      <c r="Z176" s="476"/>
      <c r="AA176" s="476" t="str">
        <f t="shared" ref="AA176:AC176" si="82">iferror(AVERAGE(AA169:AA175))</f>
        <v/>
      </c>
      <c r="AB176" s="476" t="str">
        <f t="shared" si="82"/>
        <v/>
      </c>
      <c r="AC176" s="476" t="str">
        <f t="shared" si="82"/>
        <v/>
      </c>
      <c r="AD176" s="441"/>
      <c r="AE176" s="476" t="str">
        <f t="shared" ref="AE176:AF176" si="83">iferror(AVERAGE(AE169:AE175))</f>
        <v/>
      </c>
      <c r="AF176" s="476" t="str">
        <f t="shared" si="83"/>
        <v/>
      </c>
      <c r="AG176" s="476"/>
      <c r="AH176" s="476" t="str">
        <f>iferror(AVERAGE(AH169:AH175))</f>
        <v/>
      </c>
      <c r="AI176" s="441"/>
      <c r="AJ176" s="476" t="str">
        <f>iferror(average(AJ169:AJ175))</f>
        <v/>
      </c>
      <c r="AK176" s="476"/>
      <c r="AL176" s="476"/>
      <c r="AM176" s="441"/>
      <c r="AN176" s="464"/>
      <c r="AO176" s="464" t="str">
        <f>iferror(average(AO169:AO175))</f>
        <v/>
      </c>
      <c r="AP176" s="476" t="str">
        <f>iferror(AVERAGE(AP169:AP175))</f>
        <v/>
      </c>
      <c r="AQ176" s="441"/>
      <c r="AR176" s="464" t="str">
        <f t="shared" ref="AR176:AU176" si="84">iferror(average(AR169:AR175))</f>
        <v/>
      </c>
      <c r="AS176" s="464" t="str">
        <f t="shared" si="84"/>
        <v/>
      </c>
      <c r="AT176" s="464" t="str">
        <f t="shared" si="84"/>
        <v/>
      </c>
      <c r="AU176" s="464" t="str">
        <f t="shared" si="84"/>
        <v/>
      </c>
      <c r="AV176" s="441"/>
      <c r="AW176" s="476" t="str">
        <f>iferror(AVERAGE(AW169:AW175))</f>
        <v/>
      </c>
      <c r="AX176" s="472"/>
      <c r="AY176" s="190"/>
    </row>
    <row r="177" ht="15.0" customHeight="1">
      <c r="A177" s="441"/>
      <c r="B177" s="441"/>
      <c r="C177" s="441"/>
      <c r="D177" s="441"/>
      <c r="E177" s="441"/>
      <c r="F177" s="441"/>
      <c r="G177" s="441"/>
      <c r="H177" s="441"/>
      <c r="I177" s="441"/>
      <c r="J177" s="441"/>
      <c r="K177" s="441"/>
      <c r="L177" s="441"/>
      <c r="M177" s="441"/>
      <c r="N177" s="441"/>
      <c r="O177" s="441"/>
      <c r="P177" s="441"/>
      <c r="Q177" s="441"/>
      <c r="R177" s="441"/>
      <c r="S177" s="441"/>
      <c r="T177" s="441"/>
      <c r="U177" s="441"/>
      <c r="V177" s="441"/>
      <c r="W177" s="441"/>
      <c r="X177" s="441"/>
      <c r="Y177" s="441"/>
      <c r="Z177" s="441"/>
      <c r="AA177" s="441"/>
      <c r="AB177" s="441"/>
      <c r="AC177" s="441"/>
      <c r="AD177" s="441"/>
      <c r="AE177" s="441"/>
      <c r="AF177" s="441"/>
      <c r="AG177" s="441"/>
      <c r="AH177" s="441"/>
      <c r="AI177" s="441"/>
      <c r="AJ177" s="441"/>
      <c r="AK177" s="441"/>
      <c r="AL177" s="441"/>
      <c r="AM177" s="441"/>
      <c r="AN177" s="441"/>
      <c r="AO177" s="441"/>
      <c r="AP177" s="441"/>
      <c r="AQ177" s="441"/>
      <c r="AR177" s="441"/>
      <c r="AS177" s="441"/>
      <c r="AT177" s="441"/>
      <c r="AU177" s="441"/>
      <c r="AV177" s="441"/>
      <c r="AW177" s="441"/>
      <c r="AX177" s="441"/>
      <c r="AY177" s="441"/>
    </row>
  </sheetData>
  <mergeCells count="347">
    <mergeCell ref="AA1:AP8"/>
    <mergeCell ref="B2:D2"/>
    <mergeCell ref="K2:P2"/>
    <mergeCell ref="V2:Y2"/>
    <mergeCell ref="B3:D3"/>
    <mergeCell ref="W3:Y3"/>
    <mergeCell ref="W4:Y5"/>
    <mergeCell ref="AJ12:AL12"/>
    <mergeCell ref="AN12:AP12"/>
    <mergeCell ref="AR12:AU12"/>
    <mergeCell ref="AW12:AX12"/>
    <mergeCell ref="O3:P3"/>
    <mergeCell ref="P4:P5"/>
    <mergeCell ref="Q10:U10"/>
    <mergeCell ref="V10:X10"/>
    <mergeCell ref="J12:T12"/>
    <mergeCell ref="V12:AC12"/>
    <mergeCell ref="AE12:AH12"/>
    <mergeCell ref="C13:C14"/>
    <mergeCell ref="D13:D14"/>
    <mergeCell ref="C26:D26"/>
    <mergeCell ref="G13:G14"/>
    <mergeCell ref="H13:H14"/>
    <mergeCell ref="K13:K14"/>
    <mergeCell ref="O13:O14"/>
    <mergeCell ref="V13:V14"/>
    <mergeCell ref="W13:Y13"/>
    <mergeCell ref="AJ13:AJ14"/>
    <mergeCell ref="B4:D4"/>
    <mergeCell ref="B5:D5"/>
    <mergeCell ref="B10:C10"/>
    <mergeCell ref="D10:E10"/>
    <mergeCell ref="C12:D12"/>
    <mergeCell ref="G12:H12"/>
    <mergeCell ref="B13:B22"/>
    <mergeCell ref="G26:H26"/>
    <mergeCell ref="AT27:AT28"/>
    <mergeCell ref="AU27:AU28"/>
    <mergeCell ref="AX27:AX28"/>
    <mergeCell ref="AK13:AK14"/>
    <mergeCell ref="AT13:AT14"/>
    <mergeCell ref="AU13:AU14"/>
    <mergeCell ref="AX13:AX14"/>
    <mergeCell ref="AN26:AP26"/>
    <mergeCell ref="AR26:AU26"/>
    <mergeCell ref="AW26:AX26"/>
    <mergeCell ref="AE26:AH26"/>
    <mergeCell ref="AJ26:AL26"/>
    <mergeCell ref="AJ27:AJ28"/>
    <mergeCell ref="AK27:AK28"/>
    <mergeCell ref="B24:C24"/>
    <mergeCell ref="C27:C28"/>
    <mergeCell ref="B41:B50"/>
    <mergeCell ref="C41:C42"/>
    <mergeCell ref="C50:D50"/>
    <mergeCell ref="H27:H28"/>
    <mergeCell ref="K27:K28"/>
    <mergeCell ref="C22:D22"/>
    <mergeCell ref="D24:E24"/>
    <mergeCell ref="Q24:U24"/>
    <mergeCell ref="J26:T26"/>
    <mergeCell ref="V26:AC26"/>
    <mergeCell ref="O27:O28"/>
    <mergeCell ref="W27:Y27"/>
    <mergeCell ref="AJ40:AL40"/>
    <mergeCell ref="AN40:AP40"/>
    <mergeCell ref="AR40:AU40"/>
    <mergeCell ref="AW40:AX40"/>
    <mergeCell ref="V24:X24"/>
    <mergeCell ref="V27:V28"/>
    <mergeCell ref="Q38:U38"/>
    <mergeCell ref="V38:X38"/>
    <mergeCell ref="J40:T40"/>
    <mergeCell ref="V40:AC40"/>
    <mergeCell ref="AE40:AH40"/>
    <mergeCell ref="AU83:AU84"/>
    <mergeCell ref="AX83:AX84"/>
    <mergeCell ref="K83:K84"/>
    <mergeCell ref="O83:O84"/>
    <mergeCell ref="V83:V84"/>
    <mergeCell ref="W83:Y83"/>
    <mergeCell ref="AJ83:AJ84"/>
    <mergeCell ref="AK83:AK84"/>
    <mergeCell ref="AT83:AT84"/>
    <mergeCell ref="C111:C112"/>
    <mergeCell ref="D111:D112"/>
    <mergeCell ref="B83:B92"/>
    <mergeCell ref="C97:C98"/>
    <mergeCell ref="D97:D98"/>
    <mergeCell ref="C106:D106"/>
    <mergeCell ref="B108:C108"/>
    <mergeCell ref="D108:E108"/>
    <mergeCell ref="C110:D110"/>
    <mergeCell ref="C125:C126"/>
    <mergeCell ref="D125:D126"/>
    <mergeCell ref="B97:B106"/>
    <mergeCell ref="B111:B120"/>
    <mergeCell ref="C120:D120"/>
    <mergeCell ref="B122:C122"/>
    <mergeCell ref="D122:E122"/>
    <mergeCell ref="C124:D124"/>
    <mergeCell ref="B125:B134"/>
    <mergeCell ref="C134:D134"/>
    <mergeCell ref="B136:C136"/>
    <mergeCell ref="D136:E136"/>
    <mergeCell ref="C138:D138"/>
    <mergeCell ref="B139:B148"/>
    <mergeCell ref="C139:C140"/>
    <mergeCell ref="D139:D140"/>
    <mergeCell ref="C162:D162"/>
    <mergeCell ref="B164:C164"/>
    <mergeCell ref="D164:E164"/>
    <mergeCell ref="C166:D166"/>
    <mergeCell ref="B167:B176"/>
    <mergeCell ref="C167:C168"/>
    <mergeCell ref="D167:D168"/>
    <mergeCell ref="C176:D176"/>
    <mergeCell ref="C148:D148"/>
    <mergeCell ref="B150:C150"/>
    <mergeCell ref="D150:E150"/>
    <mergeCell ref="C152:D152"/>
    <mergeCell ref="B153:B162"/>
    <mergeCell ref="C153:C154"/>
    <mergeCell ref="D153:D154"/>
    <mergeCell ref="D27:D28"/>
    <mergeCell ref="G27:G28"/>
    <mergeCell ref="B27:B36"/>
    <mergeCell ref="C36:D36"/>
    <mergeCell ref="B38:C38"/>
    <mergeCell ref="D38:E38"/>
    <mergeCell ref="C40:D40"/>
    <mergeCell ref="G40:H40"/>
    <mergeCell ref="D41:D42"/>
    <mergeCell ref="G55:G56"/>
    <mergeCell ref="H55:H56"/>
    <mergeCell ref="B52:C52"/>
    <mergeCell ref="D52:E52"/>
    <mergeCell ref="C54:D54"/>
    <mergeCell ref="G54:H54"/>
    <mergeCell ref="B55:B64"/>
    <mergeCell ref="C55:C56"/>
    <mergeCell ref="D55:D56"/>
    <mergeCell ref="C64:D64"/>
    <mergeCell ref="B66:C66"/>
    <mergeCell ref="D66:E66"/>
    <mergeCell ref="C68:D68"/>
    <mergeCell ref="B69:B78"/>
    <mergeCell ref="C69:C70"/>
    <mergeCell ref="D69:D70"/>
    <mergeCell ref="G68:H68"/>
    <mergeCell ref="G69:G70"/>
    <mergeCell ref="H69:H70"/>
    <mergeCell ref="G97:G98"/>
    <mergeCell ref="H97:H98"/>
    <mergeCell ref="G110:H110"/>
    <mergeCell ref="G111:G112"/>
    <mergeCell ref="G152:H152"/>
    <mergeCell ref="G153:G154"/>
    <mergeCell ref="H153:H154"/>
    <mergeCell ref="G166:H166"/>
    <mergeCell ref="G167:G168"/>
    <mergeCell ref="H167:H168"/>
    <mergeCell ref="H111:H112"/>
    <mergeCell ref="G124:H124"/>
    <mergeCell ref="G125:G126"/>
    <mergeCell ref="H125:H126"/>
    <mergeCell ref="G138:H138"/>
    <mergeCell ref="G139:G140"/>
    <mergeCell ref="H139:H140"/>
    <mergeCell ref="AR82:AU82"/>
    <mergeCell ref="AW82:AX82"/>
    <mergeCell ref="Q80:U80"/>
    <mergeCell ref="V80:X80"/>
    <mergeCell ref="J82:T82"/>
    <mergeCell ref="V82:AC82"/>
    <mergeCell ref="AE82:AH82"/>
    <mergeCell ref="AJ82:AL82"/>
    <mergeCell ref="AN82:AP82"/>
    <mergeCell ref="AR96:AU96"/>
    <mergeCell ref="AW96:AX96"/>
    <mergeCell ref="AT97:AT98"/>
    <mergeCell ref="AU97:AU98"/>
    <mergeCell ref="AX97:AX98"/>
    <mergeCell ref="V94:X94"/>
    <mergeCell ref="V97:V98"/>
    <mergeCell ref="AJ96:AL96"/>
    <mergeCell ref="AJ97:AJ98"/>
    <mergeCell ref="AK97:AK98"/>
    <mergeCell ref="Q94:U94"/>
    <mergeCell ref="J96:T96"/>
    <mergeCell ref="V96:AC96"/>
    <mergeCell ref="AE96:AH96"/>
    <mergeCell ref="AN96:AP96"/>
    <mergeCell ref="O97:O98"/>
    <mergeCell ref="W97:Y97"/>
    <mergeCell ref="AR138:AU138"/>
    <mergeCell ref="AW138:AX138"/>
    <mergeCell ref="Q136:U136"/>
    <mergeCell ref="V136:X136"/>
    <mergeCell ref="J138:T138"/>
    <mergeCell ref="V138:AC138"/>
    <mergeCell ref="AE138:AH138"/>
    <mergeCell ref="AJ138:AL138"/>
    <mergeCell ref="AN138:AP138"/>
    <mergeCell ref="AU139:AU140"/>
    <mergeCell ref="AX139:AX140"/>
    <mergeCell ref="K139:K140"/>
    <mergeCell ref="O139:O140"/>
    <mergeCell ref="V139:V140"/>
    <mergeCell ref="W139:Y139"/>
    <mergeCell ref="AJ139:AJ140"/>
    <mergeCell ref="AK139:AK140"/>
    <mergeCell ref="AT139:AT140"/>
    <mergeCell ref="AR152:AU152"/>
    <mergeCell ref="AW152:AX152"/>
    <mergeCell ref="Q150:U150"/>
    <mergeCell ref="V150:X150"/>
    <mergeCell ref="J152:T152"/>
    <mergeCell ref="V152:AC152"/>
    <mergeCell ref="AE152:AH152"/>
    <mergeCell ref="AJ152:AL152"/>
    <mergeCell ref="AN152:AP152"/>
    <mergeCell ref="AU153:AU154"/>
    <mergeCell ref="AX153:AX154"/>
    <mergeCell ref="K153:K154"/>
    <mergeCell ref="O153:O154"/>
    <mergeCell ref="V153:V154"/>
    <mergeCell ref="W153:Y153"/>
    <mergeCell ref="AJ153:AJ154"/>
    <mergeCell ref="AK153:AK154"/>
    <mergeCell ref="AT153:AT154"/>
    <mergeCell ref="AR166:AU166"/>
    <mergeCell ref="AW166:AX166"/>
    <mergeCell ref="Q164:U164"/>
    <mergeCell ref="V164:X164"/>
    <mergeCell ref="J166:T166"/>
    <mergeCell ref="V166:AC166"/>
    <mergeCell ref="AE166:AH166"/>
    <mergeCell ref="AJ166:AL166"/>
    <mergeCell ref="AN166:AP166"/>
    <mergeCell ref="C78:D78"/>
    <mergeCell ref="B80:C80"/>
    <mergeCell ref="D80:E80"/>
    <mergeCell ref="C82:D82"/>
    <mergeCell ref="G82:H82"/>
    <mergeCell ref="G83:G84"/>
    <mergeCell ref="H83:H84"/>
    <mergeCell ref="C83:C84"/>
    <mergeCell ref="D83:D84"/>
    <mergeCell ref="C92:D92"/>
    <mergeCell ref="B94:C94"/>
    <mergeCell ref="D94:E94"/>
    <mergeCell ref="C96:D96"/>
    <mergeCell ref="G96:H96"/>
    <mergeCell ref="AN110:AP110"/>
    <mergeCell ref="AR110:AU110"/>
    <mergeCell ref="AW110:AX110"/>
    <mergeCell ref="AU111:AU112"/>
    <mergeCell ref="AX111:AX112"/>
    <mergeCell ref="K111:K112"/>
    <mergeCell ref="O111:O112"/>
    <mergeCell ref="V111:V112"/>
    <mergeCell ref="W111:Y111"/>
    <mergeCell ref="AJ111:AJ112"/>
    <mergeCell ref="AK111:AK112"/>
    <mergeCell ref="AT111:AT112"/>
    <mergeCell ref="K97:K98"/>
    <mergeCell ref="Q108:U108"/>
    <mergeCell ref="V108:X108"/>
    <mergeCell ref="J110:T110"/>
    <mergeCell ref="V110:AC110"/>
    <mergeCell ref="AE110:AH110"/>
    <mergeCell ref="AJ110:AL110"/>
    <mergeCell ref="AU167:AU168"/>
    <mergeCell ref="AX167:AX168"/>
    <mergeCell ref="K167:K168"/>
    <mergeCell ref="O167:O168"/>
    <mergeCell ref="V167:V168"/>
    <mergeCell ref="W167:Y167"/>
    <mergeCell ref="AJ167:AJ168"/>
    <mergeCell ref="AK167:AK168"/>
    <mergeCell ref="AT167:AT168"/>
    <mergeCell ref="AK41:AK42"/>
    <mergeCell ref="AT41:AT42"/>
    <mergeCell ref="AU41:AU42"/>
    <mergeCell ref="AX41:AX42"/>
    <mergeCell ref="G41:G42"/>
    <mergeCell ref="H41:H42"/>
    <mergeCell ref="K41:K42"/>
    <mergeCell ref="O41:O42"/>
    <mergeCell ref="V41:V42"/>
    <mergeCell ref="W41:Y41"/>
    <mergeCell ref="AJ41:AJ42"/>
    <mergeCell ref="AR54:AU54"/>
    <mergeCell ref="AW54:AX54"/>
    <mergeCell ref="Q52:U52"/>
    <mergeCell ref="V52:X52"/>
    <mergeCell ref="J54:T54"/>
    <mergeCell ref="V54:AC54"/>
    <mergeCell ref="AE54:AH54"/>
    <mergeCell ref="AJ54:AL54"/>
    <mergeCell ref="AN54:AP54"/>
    <mergeCell ref="AU55:AU56"/>
    <mergeCell ref="AX55:AX56"/>
    <mergeCell ref="K55:K56"/>
    <mergeCell ref="O55:O56"/>
    <mergeCell ref="V55:V56"/>
    <mergeCell ref="W55:Y55"/>
    <mergeCell ref="AJ55:AJ56"/>
    <mergeCell ref="AK55:AK56"/>
    <mergeCell ref="AT55:AT56"/>
    <mergeCell ref="AR68:AU68"/>
    <mergeCell ref="AW68:AX68"/>
    <mergeCell ref="Q66:U66"/>
    <mergeCell ref="V66:X66"/>
    <mergeCell ref="J68:T68"/>
    <mergeCell ref="V68:AC68"/>
    <mergeCell ref="AE68:AH68"/>
    <mergeCell ref="AJ68:AL68"/>
    <mergeCell ref="AN68:AP68"/>
    <mergeCell ref="AU69:AU70"/>
    <mergeCell ref="AX69:AX70"/>
    <mergeCell ref="K69:K70"/>
    <mergeCell ref="O69:O70"/>
    <mergeCell ref="V69:V70"/>
    <mergeCell ref="W69:Y69"/>
    <mergeCell ref="AJ69:AJ70"/>
    <mergeCell ref="AK69:AK70"/>
    <mergeCell ref="AT69:AT70"/>
    <mergeCell ref="AR124:AU124"/>
    <mergeCell ref="AW124:AX124"/>
    <mergeCell ref="Q122:U122"/>
    <mergeCell ref="V122:X122"/>
    <mergeCell ref="J124:T124"/>
    <mergeCell ref="V124:AC124"/>
    <mergeCell ref="AE124:AH124"/>
    <mergeCell ref="AJ124:AL124"/>
    <mergeCell ref="AN124:AP124"/>
    <mergeCell ref="AU125:AU126"/>
    <mergeCell ref="AX125:AX126"/>
    <mergeCell ref="K125:K126"/>
    <mergeCell ref="O125:O126"/>
    <mergeCell ref="V125:V126"/>
    <mergeCell ref="W125:Y125"/>
    <mergeCell ref="AJ125:AJ126"/>
    <mergeCell ref="AK125:AK126"/>
    <mergeCell ref="AT125:AT126"/>
  </mergeCells>
  <dataValidations>
    <dataValidation type="list" allowBlank="1" sqref="AJ15:AJ21 AJ29:AJ35 AJ43:AJ49 AJ57:AJ63 AJ71:AJ77 AJ85:AJ91 AJ99:AJ105 AJ113:AJ119 AJ127:AJ133 AJ141:AJ147 AJ155:AJ161 AJ169:AJ175">
      <formula1>"1,2,3,4,5+"</formula1>
    </dataValidation>
    <dataValidation type="list" allowBlank="1" sqref="AK15:AK21 AK29:AK35 AK43:AK49 AK57:AK63 AK71:AK77 AK85:AK91 AK99:AK105 AK113:AK119 AK127:AK133 AK141:AK147 AK155:AK161 AK169:AK175">
      <formula1>"LOOSE,REGULAR,SOLID"</formula1>
    </dataValidation>
    <dataValidation type="list" allowBlank="1" sqref="K15:K21 K29:K35 K43:K49 K57:K63 K71:K77 K85:K91 K99:K105 K113:K119 K127:K133 K141:K147 K155:K161 K169:K175">
      <formula1>"LOW,MODERATE,HIGH,TRAINING,REST,DIET BREAK,PLAN"</formula1>
    </dataValidation>
    <dataValidation type="list" allowBlank="1" sqref="G15:H21 G29:H35 G43:H49 G57:H63 G71:H77 G85:H91 G99:H105 G113:H119 G127:H133 G141:H147 G155:H161 G169:H175">
      <formula1>"Y,N"</formula1>
    </dataValidation>
    <dataValidation type="list" allowBlank="1" sqref="Q15:S21 AA15:AC21 AE15:AH21 AP15:AP21 AW15:AW21 Q29:S35 AA29:AC35 AE29:AH35 AP29:AP35 AW29:AW35 Q43:S49 AA43:AC49 AE43:AH49 AP43:AP49 AW43:AW49 Q57:S63 AA57:AC63 AE57:AH63 AP57:AP63 AW57:AW63 Q71:S77 AA71:AC77 AE71:AH77 AP71:AP77 AW71:AW77 Q85:S91 AA85:AC91 AE85:AH91 AP85:AP91 AW85:AW91 Q99:S105 AA99:AC105 AE99:AH105 AP99:AP105 AW99:AW105 Q113:S119 AA113:AC119 AE113:AH119 AP113:AP119 AW113:AW119 Q127:S133 AA127:AC133 AE127:AH133 AP127:AP133 AW127:AW133 Q141:S147 AA141:AC147 AE141:AH147 AP141:AP147 AW141:AW147 Q155:S161 AA155:AC161 AE155:AH161 AP155:AP161 AW155:AW161 Q169:S175 AA169:AC175 AE169:AH175 AP169:AP175 AW169:AW175">
      <formula1>"1,2,3,4,5,6,7,8,9,10"</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9B40"/>
    <outlinePr summaryBelow="0" summaryRight="0"/>
  </sheetPr>
  <sheetViews>
    <sheetView showGridLines="0" workbookViewId="0">
      <pane xSplit="7.0" topLeftCell="H1" activePane="topRight" state="frozen"/>
      <selection activeCell="I2" sqref="I2" pane="topRight"/>
    </sheetView>
  </sheetViews>
  <sheetFormatPr customHeight="1" defaultColWidth="12.63" defaultRowHeight="15.75"/>
  <cols>
    <col customWidth="1" min="1" max="1" width="1.38"/>
    <col customWidth="1" min="2" max="2" width="6.38"/>
    <col customWidth="1" min="3" max="4" width="15.75"/>
    <col customWidth="1" min="5" max="5" width="1.38"/>
    <col customWidth="1" min="6" max="6" width="22.0"/>
    <col customWidth="1" min="7" max="7" width="1.38"/>
    <col customWidth="1" min="8" max="55" width="62.63"/>
  </cols>
  <sheetData>
    <row r="1" ht="37.5" customHeight="1">
      <c r="A1" s="146"/>
      <c r="B1" s="11"/>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ht="37.5" customHeight="1">
      <c r="A2" s="14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ht="37.5" customHeight="1">
      <c r="A3" s="149"/>
      <c r="G3" s="119"/>
      <c r="H3" s="119"/>
      <c r="I3" s="119"/>
      <c r="J3" s="119"/>
      <c r="K3" s="119"/>
      <c r="L3" s="119"/>
      <c r="M3" s="119"/>
      <c r="N3" s="119"/>
      <c r="O3" s="119"/>
      <c r="P3" s="119"/>
      <c r="Q3" s="119"/>
      <c r="R3" s="119"/>
      <c r="S3" s="119"/>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ht="37.5" customHeight="1">
      <c r="A4" s="149"/>
      <c r="G4" s="119"/>
      <c r="H4" s="119"/>
      <c r="I4" s="119"/>
      <c r="J4" s="119"/>
      <c r="K4" s="119"/>
      <c r="L4" s="119"/>
      <c r="M4" s="119"/>
      <c r="N4" s="119"/>
      <c r="O4" s="119"/>
      <c r="P4" s="119"/>
      <c r="Q4" s="119"/>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119"/>
    </row>
    <row r="5" ht="22.5" customHeight="1">
      <c r="A5" s="149"/>
      <c r="B5" s="135"/>
      <c r="C5" s="491" t="s">
        <v>47</v>
      </c>
      <c r="D5" s="44"/>
      <c r="E5" s="258" t="str">
        <f>'Client Dashboard'!D9</f>
        <v>Meshal Alawein</v>
      </c>
      <c r="F5" s="44"/>
      <c r="G5" s="119"/>
      <c r="H5" s="119"/>
      <c r="I5" s="119"/>
      <c r="J5" s="119"/>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row>
    <row r="6" ht="22.5" customHeight="1">
      <c r="A6" s="149"/>
      <c r="B6" s="135"/>
      <c r="C6" s="491" t="s">
        <v>50</v>
      </c>
      <c r="D6" s="44"/>
      <c r="E6" s="492">
        <f>TODAY()</f>
        <v>45759</v>
      </c>
      <c r="F6" s="44"/>
      <c r="G6" s="119"/>
      <c r="H6" s="119"/>
      <c r="I6" s="119"/>
      <c r="J6" s="119"/>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row>
    <row r="7" ht="22.5" customHeight="1">
      <c r="A7" s="149"/>
      <c r="B7" s="135"/>
      <c r="C7" s="491" t="s">
        <v>51</v>
      </c>
      <c r="D7" s="44"/>
      <c r="E7" s="493">
        <f>'Coaching Roadmap'!G7</f>
        <v>7</v>
      </c>
      <c r="F7" s="44"/>
      <c r="G7" s="119"/>
      <c r="H7" s="119"/>
      <c r="I7" s="119"/>
      <c r="J7" s="119"/>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row>
    <row r="8" ht="22.5" customHeight="1">
      <c r="A8" s="149"/>
      <c r="B8" s="135"/>
      <c r="C8" s="135"/>
      <c r="D8" s="135"/>
      <c r="E8" s="135"/>
      <c r="G8" s="119"/>
      <c r="H8" s="135"/>
      <c r="I8" s="135"/>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row>
    <row r="9" ht="22.5" customHeight="1">
      <c r="A9" s="149"/>
      <c r="B9" s="494" t="s">
        <v>622</v>
      </c>
      <c r="C9" s="194" t="s">
        <v>623</v>
      </c>
      <c r="D9" s="68"/>
      <c r="E9" s="68"/>
      <c r="F9" s="44"/>
      <c r="G9" s="333"/>
      <c r="H9" s="494" t="s">
        <v>156</v>
      </c>
      <c r="I9" s="494" t="s">
        <v>157</v>
      </c>
      <c r="J9" s="494" t="s">
        <v>158</v>
      </c>
      <c r="K9" s="494" t="s">
        <v>159</v>
      </c>
      <c r="L9" s="494" t="s">
        <v>160</v>
      </c>
      <c r="M9" s="495" t="s">
        <v>161</v>
      </c>
      <c r="N9" s="495" t="s">
        <v>162</v>
      </c>
      <c r="O9" s="495" t="s">
        <v>163</v>
      </c>
      <c r="P9" s="495" t="s">
        <v>164</v>
      </c>
      <c r="Q9" s="495" t="s">
        <v>165</v>
      </c>
      <c r="R9" s="495" t="s">
        <v>166</v>
      </c>
      <c r="S9" s="495" t="s">
        <v>167</v>
      </c>
      <c r="T9" s="495" t="s">
        <v>624</v>
      </c>
      <c r="U9" s="495" t="s">
        <v>625</v>
      </c>
      <c r="V9" s="495" t="s">
        <v>626</v>
      </c>
      <c r="W9" s="495" t="s">
        <v>627</v>
      </c>
      <c r="X9" s="495" t="s">
        <v>628</v>
      </c>
      <c r="Y9" s="495" t="s">
        <v>629</v>
      </c>
      <c r="Z9" s="495" t="s">
        <v>630</v>
      </c>
      <c r="AA9" s="495" t="s">
        <v>631</v>
      </c>
      <c r="AB9" s="495" t="s">
        <v>632</v>
      </c>
      <c r="AC9" s="495" t="s">
        <v>633</v>
      </c>
      <c r="AD9" s="495" t="s">
        <v>634</v>
      </c>
      <c r="AE9" s="495" t="s">
        <v>635</v>
      </c>
      <c r="AF9" s="495" t="s">
        <v>636</v>
      </c>
      <c r="AG9" s="495" t="s">
        <v>637</v>
      </c>
      <c r="AH9" s="495" t="s">
        <v>638</v>
      </c>
      <c r="AI9" s="495" t="s">
        <v>639</v>
      </c>
      <c r="AJ9" s="495" t="s">
        <v>640</v>
      </c>
      <c r="AK9" s="495" t="s">
        <v>641</v>
      </c>
      <c r="AL9" s="495" t="s">
        <v>642</v>
      </c>
      <c r="AM9" s="495" t="s">
        <v>643</v>
      </c>
      <c r="AN9" s="495" t="s">
        <v>644</v>
      </c>
      <c r="AO9" s="495" t="s">
        <v>645</v>
      </c>
      <c r="AP9" s="495" t="s">
        <v>646</v>
      </c>
      <c r="AQ9" s="495" t="s">
        <v>647</v>
      </c>
      <c r="AR9" s="495" t="s">
        <v>648</v>
      </c>
      <c r="AS9" s="495" t="s">
        <v>649</v>
      </c>
      <c r="AT9" s="495" t="s">
        <v>650</v>
      </c>
      <c r="AU9" s="495" t="s">
        <v>651</v>
      </c>
      <c r="AV9" s="495" t="s">
        <v>652</v>
      </c>
      <c r="AW9" s="495" t="s">
        <v>653</v>
      </c>
      <c r="AX9" s="495" t="s">
        <v>654</v>
      </c>
      <c r="AY9" s="495" t="s">
        <v>655</v>
      </c>
      <c r="AZ9" s="495" t="s">
        <v>656</v>
      </c>
      <c r="BA9" s="495" t="s">
        <v>657</v>
      </c>
      <c r="BB9" s="495" t="s">
        <v>658</v>
      </c>
      <c r="BC9" s="495" t="s">
        <v>659</v>
      </c>
    </row>
    <row r="10" ht="150.0" customHeight="1">
      <c r="A10" s="149"/>
      <c r="B10" s="494">
        <v>1.0</v>
      </c>
      <c r="C10" s="258" t="s">
        <v>660</v>
      </c>
      <c r="D10" s="68"/>
      <c r="E10" s="68"/>
      <c r="F10" s="44"/>
      <c r="G10" s="333"/>
      <c r="H10" s="257" t="s">
        <v>661</v>
      </c>
      <c r="I10" s="257" t="s">
        <v>662</v>
      </c>
      <c r="J10" s="496" t="s">
        <v>663</v>
      </c>
      <c r="K10" s="257" t="s">
        <v>664</v>
      </c>
      <c r="L10" s="257" t="s">
        <v>665</v>
      </c>
      <c r="M10" s="257" t="s">
        <v>663</v>
      </c>
      <c r="N10" s="257"/>
      <c r="O10" s="257"/>
      <c r="P10" s="257"/>
      <c r="Q10" s="257"/>
      <c r="R10" s="257"/>
      <c r="S10" s="257"/>
      <c r="T10" s="257"/>
      <c r="U10" s="257"/>
      <c r="V10" s="257"/>
      <c r="W10" s="257"/>
      <c r="X10" s="257"/>
      <c r="Y10" s="257"/>
      <c r="Z10" s="257"/>
      <c r="AA10" s="257"/>
      <c r="AB10" s="257"/>
      <c r="AC10" s="257"/>
      <c r="AD10" s="257"/>
      <c r="AE10" s="257"/>
      <c r="AF10" s="257"/>
      <c r="AG10" s="257"/>
      <c r="AH10" s="257"/>
      <c r="AI10" s="257"/>
      <c r="AJ10" s="257"/>
      <c r="AK10" s="257"/>
      <c r="AL10" s="257"/>
      <c r="AM10" s="257"/>
      <c r="AN10" s="257"/>
      <c r="AO10" s="257"/>
      <c r="AP10" s="257"/>
      <c r="AQ10" s="257"/>
      <c r="AR10" s="257"/>
      <c r="AS10" s="257"/>
      <c r="AT10" s="257"/>
      <c r="AU10" s="257"/>
      <c r="AV10" s="257"/>
      <c r="AW10" s="257"/>
      <c r="AX10" s="257"/>
      <c r="AY10" s="257"/>
      <c r="AZ10" s="257"/>
      <c r="BA10" s="257"/>
      <c r="BB10" s="257"/>
      <c r="BC10" s="257"/>
    </row>
    <row r="11" ht="150.0" customHeight="1">
      <c r="A11" s="149"/>
      <c r="B11" s="494">
        <f t="shared" ref="B11:B21" si="1">B10+1</f>
        <v>2</v>
      </c>
      <c r="C11" s="258" t="s">
        <v>666</v>
      </c>
      <c r="D11" s="68"/>
      <c r="E11" s="68"/>
      <c r="F11" s="44"/>
      <c r="G11" s="333"/>
      <c r="H11" s="257" t="s">
        <v>667</v>
      </c>
      <c r="I11" s="257" t="s">
        <v>667</v>
      </c>
      <c r="J11" s="496" t="s">
        <v>668</v>
      </c>
      <c r="K11" s="257" t="s">
        <v>664</v>
      </c>
      <c r="L11" s="257" t="s">
        <v>669</v>
      </c>
      <c r="M11" s="257" t="s">
        <v>668</v>
      </c>
      <c r="N11" s="257"/>
      <c r="O11" s="257"/>
      <c r="P11" s="257"/>
      <c r="Q11" s="257"/>
      <c r="R11" s="257"/>
      <c r="S11" s="257"/>
      <c r="T11" s="257"/>
      <c r="U11" s="257"/>
      <c r="V11" s="257"/>
      <c r="W11" s="257"/>
      <c r="X11" s="257"/>
      <c r="Y11" s="257"/>
      <c r="Z11" s="257"/>
      <c r="AA11" s="257"/>
      <c r="AB11" s="257"/>
      <c r="AC11" s="257"/>
      <c r="AD11" s="257"/>
      <c r="AE11" s="257"/>
      <c r="AF11" s="257"/>
      <c r="AG11" s="257"/>
      <c r="AH11" s="257"/>
      <c r="AI11" s="257"/>
      <c r="AJ11" s="257"/>
      <c r="AK11" s="257"/>
      <c r="AL11" s="257"/>
      <c r="AM11" s="257"/>
      <c r="AN11" s="257"/>
      <c r="AO11" s="257"/>
      <c r="AP11" s="257"/>
      <c r="AQ11" s="257"/>
      <c r="AR11" s="257"/>
      <c r="AS11" s="257"/>
      <c r="AT11" s="257"/>
      <c r="AU11" s="257"/>
      <c r="AV11" s="257"/>
      <c r="AW11" s="257"/>
      <c r="AX11" s="257"/>
      <c r="AY11" s="257"/>
      <c r="AZ11" s="257"/>
      <c r="BA11" s="257"/>
      <c r="BB11" s="257"/>
      <c r="BC11" s="257"/>
    </row>
    <row r="12" ht="150.0" customHeight="1">
      <c r="A12" s="149"/>
      <c r="B12" s="494">
        <f t="shared" si="1"/>
        <v>3</v>
      </c>
      <c r="C12" s="258" t="s">
        <v>670</v>
      </c>
      <c r="D12" s="68"/>
      <c r="E12" s="68"/>
      <c r="F12" s="44"/>
      <c r="G12" s="333"/>
      <c r="H12" s="257" t="s">
        <v>671</v>
      </c>
      <c r="I12" s="257" t="s">
        <v>672</v>
      </c>
      <c r="J12" s="496" t="s">
        <v>673</v>
      </c>
      <c r="K12" s="257" t="s">
        <v>664</v>
      </c>
      <c r="L12" s="257" t="s">
        <v>674</v>
      </c>
      <c r="M12" s="257" t="s">
        <v>675</v>
      </c>
      <c r="N12" s="257"/>
      <c r="O12" s="257"/>
      <c r="P12" s="257"/>
      <c r="Q12" s="257"/>
      <c r="R12" s="257"/>
      <c r="S12" s="257"/>
      <c r="T12" s="257"/>
      <c r="U12" s="257"/>
      <c r="V12" s="257"/>
      <c r="W12" s="257"/>
      <c r="X12" s="257"/>
      <c r="Y12" s="257"/>
      <c r="Z12" s="257"/>
      <c r="AA12" s="257"/>
      <c r="AB12" s="257"/>
      <c r="AC12" s="257"/>
      <c r="AD12" s="257"/>
      <c r="AE12" s="257"/>
      <c r="AF12" s="257"/>
      <c r="AG12" s="257"/>
      <c r="AH12" s="257"/>
      <c r="AI12" s="257"/>
      <c r="AJ12" s="257"/>
      <c r="AK12" s="257"/>
      <c r="AL12" s="257"/>
      <c r="AM12" s="257"/>
      <c r="AN12" s="257"/>
      <c r="AO12" s="257"/>
      <c r="AP12" s="257"/>
      <c r="AQ12" s="257"/>
      <c r="AR12" s="257"/>
      <c r="AS12" s="257"/>
      <c r="AT12" s="257"/>
      <c r="AU12" s="257"/>
      <c r="AV12" s="257"/>
      <c r="AW12" s="257"/>
      <c r="AX12" s="257"/>
      <c r="AY12" s="257"/>
      <c r="AZ12" s="257"/>
      <c r="BA12" s="257"/>
      <c r="BB12" s="257"/>
      <c r="BC12" s="257"/>
    </row>
    <row r="13" ht="150.0" customHeight="1">
      <c r="A13" s="149"/>
      <c r="B13" s="494">
        <f t="shared" si="1"/>
        <v>4</v>
      </c>
      <c r="C13" s="258" t="s">
        <v>676</v>
      </c>
      <c r="D13" s="68"/>
      <c r="E13" s="68"/>
      <c r="F13" s="44"/>
      <c r="G13" s="333"/>
      <c r="H13" s="257" t="s">
        <v>668</v>
      </c>
      <c r="I13" s="257" t="s">
        <v>668</v>
      </c>
      <c r="J13" s="496" t="s">
        <v>668</v>
      </c>
      <c r="K13" s="257" t="s">
        <v>664</v>
      </c>
      <c r="L13" s="257" t="s">
        <v>668</v>
      </c>
      <c r="M13" s="257" t="s">
        <v>668</v>
      </c>
      <c r="N13" s="257"/>
      <c r="O13" s="257"/>
      <c r="P13" s="257"/>
      <c r="Q13" s="257"/>
      <c r="R13" s="257"/>
      <c r="S13" s="257"/>
      <c r="T13" s="257"/>
      <c r="U13" s="257"/>
      <c r="V13" s="257"/>
      <c r="W13" s="257"/>
      <c r="X13" s="257"/>
      <c r="Y13" s="257"/>
      <c r="Z13" s="257"/>
      <c r="AA13" s="257"/>
      <c r="AB13" s="257"/>
      <c r="AC13" s="257"/>
      <c r="AD13" s="257"/>
      <c r="AE13" s="257"/>
      <c r="AF13" s="257"/>
      <c r="AG13" s="257"/>
      <c r="AH13" s="257"/>
      <c r="AI13" s="257"/>
      <c r="AJ13" s="257"/>
      <c r="AK13" s="257"/>
      <c r="AL13" s="257"/>
      <c r="AM13" s="257"/>
      <c r="AN13" s="257"/>
      <c r="AO13" s="257"/>
      <c r="AP13" s="257"/>
      <c r="AQ13" s="257"/>
      <c r="AR13" s="257"/>
      <c r="AS13" s="257"/>
      <c r="AT13" s="257"/>
      <c r="AU13" s="257"/>
      <c r="AV13" s="257"/>
      <c r="AW13" s="257"/>
      <c r="AX13" s="257"/>
      <c r="AY13" s="257"/>
      <c r="AZ13" s="257"/>
      <c r="BA13" s="257"/>
      <c r="BB13" s="257"/>
      <c r="BC13" s="257"/>
    </row>
    <row r="14" ht="150.0" customHeight="1">
      <c r="A14" s="149"/>
      <c r="B14" s="494">
        <f t="shared" si="1"/>
        <v>5</v>
      </c>
      <c r="C14" s="258" t="s">
        <v>677</v>
      </c>
      <c r="D14" s="68"/>
      <c r="E14" s="68"/>
      <c r="F14" s="44"/>
      <c r="G14" s="333"/>
      <c r="H14" s="257" t="s">
        <v>678</v>
      </c>
      <c r="I14" s="257" t="s">
        <v>679</v>
      </c>
      <c r="J14" s="496" t="s">
        <v>668</v>
      </c>
      <c r="K14" s="257" t="s">
        <v>664</v>
      </c>
      <c r="L14" s="257" t="s">
        <v>680</v>
      </c>
      <c r="M14" s="257" t="s">
        <v>681</v>
      </c>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57"/>
      <c r="AL14" s="257"/>
      <c r="AM14" s="257"/>
      <c r="AN14" s="257"/>
      <c r="AO14" s="257"/>
      <c r="AP14" s="257"/>
      <c r="AQ14" s="257"/>
      <c r="AR14" s="257"/>
      <c r="AS14" s="257"/>
      <c r="AT14" s="257"/>
      <c r="AU14" s="257"/>
      <c r="AV14" s="257"/>
      <c r="AW14" s="257"/>
      <c r="AX14" s="257"/>
      <c r="AY14" s="257"/>
      <c r="AZ14" s="257"/>
      <c r="BA14" s="257"/>
      <c r="BB14" s="257"/>
      <c r="BC14" s="257"/>
    </row>
    <row r="15" ht="150.0" customHeight="1">
      <c r="A15" s="149"/>
      <c r="B15" s="494">
        <f t="shared" si="1"/>
        <v>6</v>
      </c>
      <c r="C15" s="258" t="s">
        <v>682</v>
      </c>
      <c r="D15" s="68"/>
      <c r="E15" s="68"/>
      <c r="F15" s="44"/>
      <c r="G15" s="333"/>
      <c r="H15" s="257" t="s">
        <v>668</v>
      </c>
      <c r="I15" s="257" t="s">
        <v>668</v>
      </c>
      <c r="J15" s="496" t="s">
        <v>683</v>
      </c>
      <c r="K15" s="257" t="s">
        <v>664</v>
      </c>
      <c r="L15" s="257" t="s">
        <v>668</v>
      </c>
      <c r="M15" s="257" t="s">
        <v>668</v>
      </c>
      <c r="N15" s="257"/>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M15" s="257"/>
      <c r="AN15" s="257"/>
      <c r="AO15" s="257"/>
      <c r="AP15" s="257"/>
      <c r="AQ15" s="257"/>
      <c r="AR15" s="257"/>
      <c r="AS15" s="257"/>
      <c r="AT15" s="257"/>
      <c r="AU15" s="257"/>
      <c r="AV15" s="257"/>
      <c r="AW15" s="257"/>
      <c r="AX15" s="257"/>
      <c r="AY15" s="257"/>
      <c r="AZ15" s="257"/>
      <c r="BA15" s="257"/>
      <c r="BB15" s="257"/>
      <c r="BC15" s="257"/>
    </row>
    <row r="16" ht="150.0" customHeight="1">
      <c r="A16" s="149"/>
      <c r="B16" s="494">
        <f t="shared" si="1"/>
        <v>7</v>
      </c>
      <c r="C16" s="497" t="s">
        <v>684</v>
      </c>
      <c r="D16" s="68"/>
      <c r="E16" s="68"/>
      <c r="F16" s="44"/>
      <c r="G16" s="333"/>
      <c r="H16" s="498" t="s">
        <v>685</v>
      </c>
      <c r="I16" s="498" t="s">
        <v>685</v>
      </c>
      <c r="J16" s="498" t="s">
        <v>685</v>
      </c>
      <c r="K16" s="498" t="s">
        <v>664</v>
      </c>
      <c r="L16" s="498" t="s">
        <v>685</v>
      </c>
      <c r="M16" s="498" t="s">
        <v>685</v>
      </c>
      <c r="N16" s="498"/>
      <c r="O16" s="498"/>
      <c r="P16" s="498"/>
      <c r="Q16" s="498"/>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row>
    <row r="17" ht="150.0" customHeight="1">
      <c r="A17" s="149"/>
      <c r="B17" s="494">
        <f t="shared" si="1"/>
        <v>8</v>
      </c>
      <c r="C17" s="258"/>
      <c r="D17" s="68"/>
      <c r="E17" s="68"/>
      <c r="F17" s="44"/>
      <c r="G17" s="333"/>
      <c r="H17" s="257"/>
      <c r="I17" s="257"/>
      <c r="J17" s="257"/>
      <c r="K17" s="257"/>
      <c r="L17" s="257"/>
      <c r="M17" s="257"/>
      <c r="N17" s="257"/>
      <c r="O17" s="257"/>
      <c r="P17" s="257"/>
      <c r="Q17" s="257"/>
      <c r="R17" s="257"/>
      <c r="S17" s="257"/>
      <c r="T17" s="257"/>
      <c r="U17" s="257"/>
      <c r="V17" s="257"/>
      <c r="W17" s="257"/>
      <c r="X17" s="257"/>
      <c r="Y17" s="257"/>
      <c r="Z17" s="257"/>
      <c r="AA17" s="257"/>
      <c r="AB17" s="257"/>
      <c r="AC17" s="257"/>
      <c r="AD17" s="257"/>
      <c r="AE17" s="257"/>
      <c r="AF17" s="257"/>
      <c r="AG17" s="257"/>
      <c r="AH17" s="257"/>
      <c r="AI17" s="257"/>
      <c r="AJ17" s="257"/>
      <c r="AK17" s="257"/>
      <c r="AL17" s="257"/>
      <c r="AM17" s="257"/>
      <c r="AN17" s="257"/>
      <c r="AO17" s="257"/>
      <c r="AP17" s="257"/>
      <c r="AQ17" s="257"/>
      <c r="AR17" s="257"/>
      <c r="AS17" s="257"/>
      <c r="AT17" s="257"/>
      <c r="AU17" s="257"/>
      <c r="AV17" s="257"/>
      <c r="AW17" s="257"/>
      <c r="AX17" s="257"/>
      <c r="AY17" s="257"/>
      <c r="AZ17" s="257"/>
      <c r="BA17" s="257"/>
      <c r="BB17" s="257"/>
      <c r="BC17" s="257"/>
    </row>
    <row r="18" ht="150.0" customHeight="1">
      <c r="A18" s="149"/>
      <c r="B18" s="494">
        <f t="shared" si="1"/>
        <v>9</v>
      </c>
      <c r="C18" s="258"/>
      <c r="D18" s="68"/>
      <c r="E18" s="68"/>
      <c r="F18" s="44"/>
      <c r="G18" s="333"/>
      <c r="H18" s="257"/>
      <c r="I18" s="257"/>
      <c r="J18" s="257"/>
      <c r="K18" s="257"/>
      <c r="L18" s="257"/>
      <c r="M18" s="257"/>
      <c r="N18" s="257"/>
      <c r="O18" s="257"/>
      <c r="P18" s="257"/>
      <c r="Q18" s="257"/>
      <c r="R18" s="257"/>
      <c r="S18" s="257"/>
      <c r="T18" s="257"/>
      <c r="U18" s="257"/>
      <c r="V18" s="257"/>
      <c r="W18" s="257"/>
      <c r="X18" s="257"/>
      <c r="Y18" s="257"/>
      <c r="Z18" s="257"/>
      <c r="AA18" s="257"/>
      <c r="AB18" s="257"/>
      <c r="AC18" s="257"/>
      <c r="AD18" s="257"/>
      <c r="AE18" s="257"/>
      <c r="AF18" s="257"/>
      <c r="AG18" s="257"/>
      <c r="AH18" s="257"/>
      <c r="AI18" s="257"/>
      <c r="AJ18" s="257"/>
      <c r="AK18" s="257"/>
      <c r="AL18" s="257"/>
      <c r="AM18" s="257"/>
      <c r="AN18" s="257"/>
      <c r="AO18" s="257"/>
      <c r="AP18" s="257"/>
      <c r="AQ18" s="257"/>
      <c r="AR18" s="257"/>
      <c r="AS18" s="257"/>
      <c r="AT18" s="257"/>
      <c r="AU18" s="257"/>
      <c r="AV18" s="257"/>
      <c r="AW18" s="257"/>
      <c r="AX18" s="257"/>
      <c r="AY18" s="257"/>
      <c r="AZ18" s="257"/>
      <c r="BA18" s="257"/>
      <c r="BB18" s="257"/>
      <c r="BC18" s="257"/>
    </row>
    <row r="19" ht="150.0" customHeight="1">
      <c r="A19" s="149"/>
      <c r="B19" s="494">
        <f t="shared" si="1"/>
        <v>10</v>
      </c>
      <c r="C19" s="258"/>
      <c r="D19" s="68"/>
      <c r="E19" s="68"/>
      <c r="F19" s="44"/>
      <c r="G19" s="333"/>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7"/>
      <c r="AQ19" s="257"/>
      <c r="AR19" s="257"/>
      <c r="AS19" s="257"/>
      <c r="AT19" s="257"/>
      <c r="AU19" s="257"/>
      <c r="AV19" s="257"/>
      <c r="AW19" s="257"/>
      <c r="AX19" s="257"/>
      <c r="AY19" s="257"/>
      <c r="AZ19" s="257"/>
      <c r="BA19" s="257"/>
      <c r="BB19" s="257"/>
      <c r="BC19" s="257"/>
    </row>
    <row r="20" ht="150.0" customHeight="1">
      <c r="A20" s="149"/>
      <c r="B20" s="494">
        <f t="shared" si="1"/>
        <v>11</v>
      </c>
      <c r="C20" s="258"/>
      <c r="D20" s="68"/>
      <c r="E20" s="68"/>
      <c r="F20" s="44"/>
      <c r="G20" s="333"/>
      <c r="H20" s="257"/>
      <c r="I20" s="257"/>
      <c r="J20" s="257"/>
      <c r="K20" s="257"/>
      <c r="L20" s="257"/>
      <c r="M20" s="257"/>
      <c r="N20" s="257"/>
      <c r="O20" s="257"/>
      <c r="P20" s="257"/>
      <c r="Q20" s="257"/>
      <c r="R20" s="257"/>
      <c r="S20" s="257"/>
      <c r="T20" s="257"/>
      <c r="U20" s="257"/>
      <c r="V20" s="257"/>
      <c r="W20" s="257"/>
      <c r="X20" s="257"/>
      <c r="Y20" s="257"/>
      <c r="Z20" s="257"/>
      <c r="AA20" s="257"/>
      <c r="AB20" s="257"/>
      <c r="AC20" s="257"/>
      <c r="AD20" s="257"/>
      <c r="AE20" s="257"/>
      <c r="AF20" s="257"/>
      <c r="AG20" s="257"/>
      <c r="AH20" s="257"/>
      <c r="AI20" s="257"/>
      <c r="AJ20" s="257"/>
      <c r="AK20" s="257"/>
      <c r="AL20" s="257"/>
      <c r="AM20" s="257"/>
      <c r="AN20" s="257"/>
      <c r="AO20" s="257"/>
      <c r="AP20" s="257"/>
      <c r="AQ20" s="257"/>
      <c r="AR20" s="257"/>
      <c r="AS20" s="257"/>
      <c r="AT20" s="257"/>
      <c r="AU20" s="257"/>
      <c r="AV20" s="257"/>
      <c r="AW20" s="257"/>
      <c r="AX20" s="257"/>
      <c r="AY20" s="257"/>
      <c r="AZ20" s="257"/>
      <c r="BA20" s="257"/>
      <c r="BB20" s="257"/>
      <c r="BC20" s="257"/>
    </row>
    <row r="21" ht="150.0" customHeight="1">
      <c r="A21" s="149"/>
      <c r="B21" s="494">
        <f t="shared" si="1"/>
        <v>12</v>
      </c>
      <c r="C21" s="258"/>
      <c r="D21" s="68"/>
      <c r="E21" s="68"/>
      <c r="F21" s="44"/>
      <c r="G21" s="333"/>
      <c r="H21" s="257"/>
      <c r="I21" s="257"/>
      <c r="J21" s="257"/>
      <c r="K21" s="257"/>
      <c r="L21" s="257"/>
      <c r="M21" s="257"/>
      <c r="N21" s="257"/>
      <c r="O21" s="257"/>
      <c r="P21" s="257"/>
      <c r="Q21" s="257"/>
      <c r="R21" s="257"/>
      <c r="S21" s="257"/>
      <c r="T21" s="257"/>
      <c r="U21" s="257"/>
      <c r="V21" s="257"/>
      <c r="W21" s="257"/>
      <c r="X21" s="257"/>
      <c r="Y21" s="257"/>
      <c r="Z21" s="257"/>
      <c r="AA21" s="257"/>
      <c r="AB21" s="257"/>
      <c r="AC21" s="257"/>
      <c r="AD21" s="257"/>
      <c r="AE21" s="257"/>
      <c r="AF21" s="257"/>
      <c r="AG21" s="257"/>
      <c r="AH21" s="257"/>
      <c r="AI21" s="257"/>
      <c r="AJ21" s="257"/>
      <c r="AK21" s="257"/>
      <c r="AL21" s="257"/>
      <c r="AM21" s="257"/>
      <c r="AN21" s="257"/>
      <c r="AO21" s="257"/>
      <c r="AP21" s="257"/>
      <c r="AQ21" s="257"/>
      <c r="AR21" s="257"/>
      <c r="AS21" s="257"/>
      <c r="AT21" s="257"/>
      <c r="AU21" s="257"/>
      <c r="AV21" s="257"/>
      <c r="AW21" s="257"/>
      <c r="AX21" s="257"/>
      <c r="AY21" s="257"/>
      <c r="AZ21" s="257"/>
      <c r="BA21" s="257"/>
      <c r="BB21" s="257"/>
      <c r="BC21" s="257"/>
    </row>
    <row r="22">
      <c r="A22" s="149"/>
      <c r="B22" s="499"/>
      <c r="C22" s="499"/>
      <c r="D22" s="499"/>
      <c r="E22" s="149"/>
      <c r="F22" s="499"/>
      <c r="G22" s="333"/>
      <c r="H22" s="499"/>
      <c r="I22" s="499"/>
      <c r="J22" s="499"/>
      <c r="K22" s="499"/>
      <c r="L22" s="499"/>
      <c r="M22" s="499"/>
      <c r="N22" s="499"/>
      <c r="O22" s="499"/>
      <c r="P22" s="499"/>
      <c r="Q22" s="499"/>
      <c r="R22" s="499"/>
      <c r="S22" s="499"/>
      <c r="T22" s="499"/>
      <c r="U22" s="499"/>
      <c r="V22" s="499"/>
      <c r="W22" s="499"/>
      <c r="X22" s="499"/>
      <c r="Y22" s="499"/>
      <c r="Z22" s="499"/>
      <c r="AA22" s="499"/>
      <c r="AB22" s="499"/>
      <c r="AC22" s="499"/>
      <c r="AD22" s="499"/>
      <c r="AE22" s="499"/>
      <c r="AF22" s="499"/>
      <c r="AG22" s="499"/>
      <c r="AH22" s="499"/>
      <c r="AI22" s="499"/>
      <c r="AJ22" s="499"/>
      <c r="AK22" s="499"/>
      <c r="AL22" s="499"/>
      <c r="AM22" s="499"/>
      <c r="AN22" s="499"/>
      <c r="AO22" s="499"/>
      <c r="AP22" s="499"/>
      <c r="AQ22" s="499"/>
      <c r="AR22" s="499"/>
      <c r="AS22" s="499"/>
      <c r="AT22" s="499"/>
      <c r="AU22" s="499"/>
      <c r="AV22" s="499"/>
      <c r="AW22" s="499"/>
      <c r="AX22" s="499"/>
      <c r="AY22" s="499"/>
      <c r="AZ22" s="499"/>
      <c r="BA22" s="499"/>
      <c r="BB22" s="499"/>
      <c r="BC22" s="499"/>
    </row>
  </sheetData>
  <mergeCells count="21">
    <mergeCell ref="B1:F4"/>
    <mergeCell ref="C5:D5"/>
    <mergeCell ref="E5:F5"/>
    <mergeCell ref="C6:D6"/>
    <mergeCell ref="E6:F6"/>
    <mergeCell ref="C7:D7"/>
    <mergeCell ref="E7:F7"/>
    <mergeCell ref="C15:F15"/>
    <mergeCell ref="C16:F16"/>
    <mergeCell ref="C17:F17"/>
    <mergeCell ref="C18:F18"/>
    <mergeCell ref="C19:F19"/>
    <mergeCell ref="C20:F20"/>
    <mergeCell ref="C21:F21"/>
    <mergeCell ref="E8:F8"/>
    <mergeCell ref="C9:F9"/>
    <mergeCell ref="C10:F10"/>
    <mergeCell ref="C11:F11"/>
    <mergeCell ref="C12:F12"/>
    <mergeCell ref="C13:F13"/>
    <mergeCell ref="C14:F14"/>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42" width="0.75"/>
    <col customWidth="1" min="43" max="43" width="66.63"/>
    <col customWidth="1" min="44" max="44" width="97.63"/>
    <col customWidth="1" min="45" max="45" width="75.13"/>
  </cols>
  <sheetData>
    <row r="1" ht="187.5" customHeight="1">
      <c r="A1" s="500"/>
      <c r="B1" s="500"/>
      <c r="C1" s="500"/>
      <c r="D1" s="500"/>
      <c r="E1" s="500"/>
      <c r="F1" s="501"/>
      <c r="G1" s="501"/>
      <c r="H1" s="501"/>
      <c r="I1" s="501"/>
      <c r="J1" s="502"/>
      <c r="K1" s="502"/>
      <c r="L1" s="502"/>
      <c r="M1" s="502"/>
      <c r="N1" s="502"/>
      <c r="O1" s="502"/>
      <c r="P1" s="502"/>
      <c r="Q1" s="502"/>
      <c r="R1" s="502"/>
      <c r="S1" s="502"/>
      <c r="T1" s="502"/>
      <c r="U1" s="502"/>
      <c r="V1" s="502"/>
      <c r="W1" s="502"/>
      <c r="X1" s="502"/>
      <c r="Y1" s="502"/>
      <c r="Z1" s="502"/>
      <c r="AA1" s="502"/>
      <c r="AB1" s="502"/>
      <c r="AC1" s="502"/>
      <c r="AD1" s="502"/>
      <c r="AE1" s="502"/>
      <c r="AF1" s="502"/>
      <c r="AG1" s="502"/>
      <c r="AH1" s="502"/>
      <c r="AI1" s="502"/>
      <c r="AJ1" s="502"/>
      <c r="AK1" s="502"/>
      <c r="AL1" s="502"/>
      <c r="AM1" s="502"/>
      <c r="AN1" s="502"/>
      <c r="AO1" s="502"/>
      <c r="AP1" s="502"/>
      <c r="AQ1" s="502"/>
      <c r="AR1" s="503" t="s">
        <v>686</v>
      </c>
      <c r="AS1" s="501"/>
    </row>
    <row r="2" ht="22.5" customHeight="1">
      <c r="A2" s="504"/>
      <c r="B2" s="504" t="s">
        <v>544</v>
      </c>
      <c r="C2" s="504" t="s">
        <v>687</v>
      </c>
      <c r="D2" s="505"/>
      <c r="E2" s="506"/>
      <c r="F2" s="507"/>
      <c r="G2" s="507"/>
      <c r="H2" s="507"/>
      <c r="I2" s="507"/>
      <c r="J2" s="507" t="s">
        <v>688</v>
      </c>
      <c r="K2" s="507" t="s">
        <v>689</v>
      </c>
      <c r="L2" s="507" t="s">
        <v>690</v>
      </c>
      <c r="M2" s="507" t="s">
        <v>72</v>
      </c>
      <c r="N2" s="507" t="s">
        <v>691</v>
      </c>
      <c r="O2" s="507" t="s">
        <v>692</v>
      </c>
      <c r="P2" s="507" t="s">
        <v>693</v>
      </c>
      <c r="Q2" s="508"/>
      <c r="R2" s="507" t="s">
        <v>694</v>
      </c>
      <c r="S2" s="508" t="s">
        <v>30</v>
      </c>
      <c r="T2" s="508" t="s">
        <v>695</v>
      </c>
      <c r="U2" s="508"/>
      <c r="V2" s="508" t="s">
        <v>696</v>
      </c>
      <c r="W2" s="508" t="s">
        <v>697</v>
      </c>
      <c r="X2" s="508" t="s">
        <v>698</v>
      </c>
      <c r="Y2" s="508"/>
      <c r="Z2" s="508" t="s">
        <v>699</v>
      </c>
      <c r="AA2" s="508" t="s">
        <v>700</v>
      </c>
      <c r="AB2" s="508" t="s">
        <v>701</v>
      </c>
      <c r="AC2" s="508"/>
      <c r="AD2" s="508"/>
      <c r="AE2" s="508"/>
      <c r="AF2" s="508"/>
      <c r="AG2" s="508"/>
      <c r="AH2" s="508" t="s">
        <v>496</v>
      </c>
      <c r="AI2" s="508" t="s">
        <v>702</v>
      </c>
      <c r="AJ2" s="508" t="s">
        <v>703</v>
      </c>
      <c r="AK2" s="508"/>
      <c r="AL2" s="507" t="s">
        <v>540</v>
      </c>
      <c r="AM2" s="507" t="s">
        <v>541</v>
      </c>
      <c r="AN2" s="507" t="s">
        <v>523</v>
      </c>
      <c r="AO2" s="507" t="s">
        <v>704</v>
      </c>
      <c r="AP2" s="508"/>
      <c r="AQ2" s="509" t="s">
        <v>705</v>
      </c>
      <c r="AS2" s="45"/>
    </row>
    <row r="3" ht="7.5" customHeight="1">
      <c r="A3" s="510"/>
      <c r="B3" s="511">
        <v>0.0</v>
      </c>
      <c r="C3" s="512">
        <f>'Client Dashboard'!D15</f>
        <v>88.9</v>
      </c>
      <c r="D3" s="513"/>
      <c r="E3" s="513"/>
      <c r="F3" s="514"/>
      <c r="G3" s="514"/>
      <c r="H3" s="514"/>
      <c r="I3" s="514"/>
      <c r="J3" s="514"/>
      <c r="K3" s="514"/>
      <c r="L3" s="514"/>
      <c r="M3" s="514"/>
      <c r="N3" s="514"/>
      <c r="O3" s="514"/>
      <c r="P3" s="514"/>
      <c r="Q3" s="514"/>
      <c r="R3" s="514"/>
      <c r="S3" s="514"/>
      <c r="T3" s="514"/>
      <c r="U3" s="514"/>
      <c r="V3" s="514"/>
      <c r="W3" s="514"/>
      <c r="X3" s="514"/>
      <c r="Y3" s="514"/>
      <c r="Z3" s="514"/>
      <c r="AA3" s="514"/>
      <c r="AB3" s="514"/>
      <c r="AC3" s="514"/>
      <c r="AD3" s="514"/>
      <c r="AE3" s="514"/>
      <c r="AF3" s="514"/>
      <c r="AG3" s="514"/>
      <c r="AH3" s="514"/>
      <c r="AI3" s="514"/>
      <c r="AJ3" s="514"/>
      <c r="AK3" s="514"/>
      <c r="AL3" s="514"/>
      <c r="AM3" s="514"/>
      <c r="AN3" s="514"/>
      <c r="AO3" s="514"/>
      <c r="AP3" s="514"/>
      <c r="AQ3" s="515"/>
      <c r="AS3" s="516"/>
    </row>
    <row r="4" ht="22.5" customHeight="1">
      <c r="A4" s="510"/>
      <c r="B4" s="517" t="s">
        <v>551</v>
      </c>
      <c r="C4" s="518">
        <f>'W1 - 12'!E22</f>
        <v>88.18495586</v>
      </c>
      <c r="D4" s="519" t="str">
        <f>'W1 - 12'!F22</f>
        <v/>
      </c>
      <c r="E4" s="519"/>
      <c r="F4" s="520"/>
      <c r="G4" s="520"/>
      <c r="H4" s="520"/>
      <c r="I4" s="521" t="str">
        <f>'W1 - 12'!K22</f>
        <v/>
      </c>
      <c r="J4" s="521">
        <f>'W1 - 12'!L22</f>
        <v>216.9285714</v>
      </c>
      <c r="K4" s="521">
        <f>'W1 - 12'!M22</f>
        <v>72.4</v>
      </c>
      <c r="L4" s="521">
        <f>'W1 - 12'!N22</f>
        <v>176.1571429</v>
      </c>
      <c r="M4" s="521">
        <f>'W1 - 12'!O22</f>
        <v>15659</v>
      </c>
      <c r="N4" s="521">
        <f>'W1 - 12'!P22</f>
        <v>4.857142857</v>
      </c>
      <c r="O4" s="521">
        <f>'W1 - 12'!Q22</f>
        <v>8.571428571</v>
      </c>
      <c r="P4" s="521">
        <f>'W1 - 12'!R22</f>
        <v>7.571428571</v>
      </c>
      <c r="Q4" s="521" t="str">
        <f>'W1 - 12'!U22</f>
        <v/>
      </c>
      <c r="R4" s="521">
        <f>'W1 - 12'!V22</f>
        <v>11490.42857</v>
      </c>
      <c r="S4" s="521">
        <f>'W1 - 12'!X22</f>
        <v>338</v>
      </c>
      <c r="T4" s="521">
        <f>'W1 - 12'!Y22</f>
        <v>120.1428571</v>
      </c>
      <c r="U4" s="521" t="str">
        <f>'W1 - 12'!Z22</f>
        <v/>
      </c>
      <c r="V4" s="521">
        <f>'W1 - 12'!AA22</f>
        <v>9</v>
      </c>
      <c r="W4" s="521">
        <f>'W1 - 12'!AB22</f>
        <v>9</v>
      </c>
      <c r="X4" s="521">
        <f>'W1 - 12'!AC22</f>
        <v>9.2</v>
      </c>
      <c r="Y4" s="521" t="str">
        <f>'W1 - 12'!AD22</f>
        <v/>
      </c>
      <c r="Z4" s="521">
        <f>'W1 - 12'!AE22</f>
        <v>9.285714286</v>
      </c>
      <c r="AA4" s="521">
        <f>'W1 - 12'!AF22</f>
        <v>7.285714286</v>
      </c>
      <c r="AB4" s="521">
        <f>'W1 - 12'!AH22</f>
        <v>6.142857143</v>
      </c>
      <c r="AC4" s="521" t="str">
        <f>'W1 - 12'!AI22</f>
        <v/>
      </c>
      <c r="AD4" s="521">
        <f>'W1 - 12'!AJ22</f>
        <v>2.142857143</v>
      </c>
      <c r="AE4" s="521" t="str">
        <f>'W1 - 12'!AK22</f>
        <v/>
      </c>
      <c r="AF4" s="521" t="str">
        <f>'W1 - 12'!AL22</f>
        <v/>
      </c>
      <c r="AG4" s="521" t="str">
        <f>'W1 - 12'!AM22</f>
        <v/>
      </c>
      <c r="AH4" s="521" t="str">
        <f>'W1 - 12'!AN22</f>
        <v/>
      </c>
      <c r="AI4" s="521">
        <f>'W1 - 12'!AO22</f>
        <v>82.14285714</v>
      </c>
      <c r="AJ4" s="521">
        <f>'W1 - 12'!AP22</f>
        <v>7.428571429</v>
      </c>
      <c r="AK4" s="521" t="str">
        <f>'W1 - 12'!AQ22</f>
        <v/>
      </c>
      <c r="AL4" s="521">
        <f>'W1 - 12'!AR22</f>
        <v>124.1428571</v>
      </c>
      <c r="AM4" s="521">
        <f>'W1 - 12'!AS22</f>
        <v>80.14285714</v>
      </c>
      <c r="AN4" s="521">
        <f>'W1 - 12'!AT22</f>
        <v>67.28571429</v>
      </c>
      <c r="AO4" s="521">
        <f>'W1 - 12'!AU22</f>
        <v>81.85714286</v>
      </c>
      <c r="AP4" s="521" t="str">
        <f>'W1 - 12'!AV22</f>
        <v/>
      </c>
      <c r="AQ4" s="522">
        <f>'W1 - 12'!AW22</f>
        <v>7.142857143</v>
      </c>
      <c r="AS4" s="516"/>
    </row>
    <row r="5" ht="22.5" customHeight="1">
      <c r="A5" s="510"/>
      <c r="B5" s="517" t="s">
        <v>552</v>
      </c>
      <c r="C5" s="523">
        <f>'W1 - 12'!E36</f>
        <v>88.60779357</v>
      </c>
      <c r="D5" s="523" t="str">
        <f>'W1 - 12'!F36</f>
        <v/>
      </c>
      <c r="E5" s="523"/>
      <c r="F5" s="524"/>
      <c r="G5" s="524"/>
      <c r="H5" s="524"/>
      <c r="I5" s="524" t="str">
        <f>'W1 - 12'!K36</f>
        <v/>
      </c>
      <c r="J5" s="525">
        <f>'W1 - 12'!L36</f>
        <v>234.4857143</v>
      </c>
      <c r="K5" s="525">
        <f>'W1 - 12'!M36</f>
        <v>79.57142857</v>
      </c>
      <c r="L5" s="525">
        <f>'W1 - 12'!N36</f>
        <v>222.7428571</v>
      </c>
      <c r="M5" s="525">
        <f>'W1 - 12'!O36</f>
        <v>18728.7</v>
      </c>
      <c r="N5" s="525">
        <f>'W1 - 12'!P36</f>
        <v>4.428571429</v>
      </c>
      <c r="O5" s="525">
        <f>'W1 - 12'!Q36</f>
        <v>9.285714286</v>
      </c>
      <c r="P5" s="525">
        <f>'W1 - 12'!R36</f>
        <v>9.142857143</v>
      </c>
      <c r="Q5" s="525" t="str">
        <f>'W1 - 12'!U36</f>
        <v/>
      </c>
      <c r="R5" s="525">
        <f>'W1 - 12'!V36</f>
        <v>10341.85714</v>
      </c>
      <c r="S5" s="525">
        <f>'W1 - 12'!X36</f>
        <v>170</v>
      </c>
      <c r="T5" s="525">
        <f>'W1 - 12'!Y36</f>
        <v>125.5</v>
      </c>
      <c r="U5" s="525" t="str">
        <f>'W1 - 12'!Z36</f>
        <v/>
      </c>
      <c r="V5" s="525">
        <f>'W1 - 12'!AA36</f>
        <v>8.8</v>
      </c>
      <c r="W5" s="525">
        <f>'W1 - 12'!AB36</f>
        <v>10</v>
      </c>
      <c r="X5" s="525">
        <f>'W1 - 12'!AC36</f>
        <v>9.8</v>
      </c>
      <c r="Y5" s="525" t="str">
        <f>'W1 - 12'!AD36</f>
        <v/>
      </c>
      <c r="Z5" s="525">
        <f>'W1 - 12'!AE36</f>
        <v>9</v>
      </c>
      <c r="AA5" s="525">
        <f>'W1 - 12'!AF36</f>
        <v>8.857142857</v>
      </c>
      <c r="AB5" s="525">
        <f>'W1 - 12'!AH36</f>
        <v>7.285714286</v>
      </c>
      <c r="AC5" s="525" t="str">
        <f>'W1 - 12'!AI36</f>
        <v/>
      </c>
      <c r="AD5" s="525">
        <f>'W1 - 12'!AJ36</f>
        <v>2.142857143</v>
      </c>
      <c r="AE5" s="525" t="str">
        <f>'W1 - 12'!AK36</f>
        <v/>
      </c>
      <c r="AF5" s="525" t="str">
        <f>'W1 - 12'!AL36</f>
        <v/>
      </c>
      <c r="AG5" s="525" t="str">
        <f>'W1 - 12'!AM36</f>
        <v/>
      </c>
      <c r="AH5" s="525" t="str">
        <f>'W1 - 12'!AN36</f>
        <v/>
      </c>
      <c r="AI5" s="525">
        <f>'W1 - 12'!AO36</f>
        <v>82.85714286</v>
      </c>
      <c r="AJ5" s="525">
        <f>'W1 - 12'!AP36</f>
        <v>8.142857143</v>
      </c>
      <c r="AK5" s="525" t="str">
        <f>'W1 - 12'!AQ36</f>
        <v/>
      </c>
      <c r="AL5" s="525">
        <f>'W1 - 12'!AR36</f>
        <v>124.4285714</v>
      </c>
      <c r="AM5" s="525">
        <f>'W1 - 12'!AS36</f>
        <v>80.57142857</v>
      </c>
      <c r="AN5" s="525">
        <f>'W1 - 12'!AT36</f>
        <v>65.28571429</v>
      </c>
      <c r="AO5" s="525">
        <f>'W1 - 12'!AU36</f>
        <v>82.85714286</v>
      </c>
      <c r="AP5" s="525" t="str">
        <f>'W1 - 12'!AV36</f>
        <v/>
      </c>
      <c r="AQ5" s="525">
        <f>'W1 - 12'!AW36</f>
        <v>5.714285714</v>
      </c>
      <c r="AS5" s="516"/>
    </row>
    <row r="6" ht="22.5" customHeight="1">
      <c r="A6" s="510"/>
      <c r="B6" s="517" t="s">
        <v>553</v>
      </c>
      <c r="C6" s="523">
        <f>'W1 - 12'!E50</f>
        <v>87.39289729</v>
      </c>
      <c r="D6" s="523" t="str">
        <f>'W1 - 12'!F50</f>
        <v/>
      </c>
      <c r="E6" s="523"/>
      <c r="F6" s="524"/>
      <c r="G6" s="524"/>
      <c r="H6" s="524"/>
      <c r="I6" s="524" t="str">
        <f>'W1 - 12'!K50</f>
        <v/>
      </c>
      <c r="J6" s="525">
        <f>'W1 - 12'!L50</f>
        <v>194.3</v>
      </c>
      <c r="K6" s="525">
        <f>'W1 - 12'!M50</f>
        <v>77.18571429</v>
      </c>
      <c r="L6" s="525">
        <f>'W1 - 12'!N50</f>
        <v>137.2857143</v>
      </c>
      <c r="M6" s="525">
        <f>'W1 - 12'!O50</f>
        <v>15011.2</v>
      </c>
      <c r="N6" s="525">
        <f>'W1 - 12'!P50</f>
        <v>4</v>
      </c>
      <c r="O6" s="525">
        <f>'W1 - 12'!Q50</f>
        <v>6.285714286</v>
      </c>
      <c r="P6" s="525">
        <f>'W1 - 12'!R50</f>
        <v>6.571428571</v>
      </c>
      <c r="Q6" s="525" t="str">
        <f>'W1 - 12'!U50</f>
        <v/>
      </c>
      <c r="R6" s="525">
        <f>'W1 - 12'!V50</f>
        <v>8475.714286</v>
      </c>
      <c r="S6" s="525">
        <f>'W1 - 12'!X50</f>
        <v>135</v>
      </c>
      <c r="T6" s="525">
        <f>'W1 - 12'!Y50</f>
        <v>126.6666667</v>
      </c>
      <c r="U6" s="525" t="str">
        <f>'W1 - 12'!Z50</f>
        <v/>
      </c>
      <c r="V6" s="525">
        <f>'W1 - 12'!AA50</f>
        <v>9.6</v>
      </c>
      <c r="W6" s="525">
        <f>'W1 - 12'!AB50</f>
        <v>10</v>
      </c>
      <c r="X6" s="525">
        <f>'W1 - 12'!AC50</f>
        <v>9.8</v>
      </c>
      <c r="Y6" s="525" t="str">
        <f>'W1 - 12'!AD50</f>
        <v/>
      </c>
      <c r="Z6" s="525">
        <f>'W1 - 12'!AE50</f>
        <v>8.142857143</v>
      </c>
      <c r="AA6" s="525">
        <f>'W1 - 12'!AF50</f>
        <v>8.285714286</v>
      </c>
      <c r="AB6" s="525">
        <f>'W1 - 12'!AH50</f>
        <v>8.285714286</v>
      </c>
      <c r="AC6" s="525" t="str">
        <f>'W1 - 12'!AI50</f>
        <v/>
      </c>
      <c r="AD6" s="525">
        <f>'W1 - 12'!AJ50</f>
        <v>2.285714286</v>
      </c>
      <c r="AE6" s="525" t="str">
        <f>'W1 - 12'!AK50</f>
        <v/>
      </c>
      <c r="AF6" s="525" t="str">
        <f>'W1 - 12'!AL50</f>
        <v/>
      </c>
      <c r="AG6" s="525" t="str">
        <f>'W1 - 12'!AM50</f>
        <v/>
      </c>
      <c r="AH6" s="525" t="str">
        <f>'W1 - 12'!AN50</f>
        <v/>
      </c>
      <c r="AI6" s="525">
        <f>'W1 - 12'!AO50</f>
        <v>84.28571429</v>
      </c>
      <c r="AJ6" s="525">
        <f>'W1 - 12'!AP50</f>
        <v>7</v>
      </c>
      <c r="AK6" s="525" t="str">
        <f>'W1 - 12'!AQ50</f>
        <v/>
      </c>
      <c r="AL6" s="525">
        <f>'W1 - 12'!AR50</f>
        <v>129.5714286</v>
      </c>
      <c r="AM6" s="525">
        <f>'W1 - 12'!AS50</f>
        <v>82.57142857</v>
      </c>
      <c r="AN6" s="525">
        <f>'W1 - 12'!AT50</f>
        <v>70.42857143</v>
      </c>
      <c r="AO6" s="525">
        <f>'W1 - 12'!AU50</f>
        <v>80.71428571</v>
      </c>
      <c r="AP6" s="525" t="str">
        <f>'W1 - 12'!AV50</f>
        <v/>
      </c>
      <c r="AQ6" s="525">
        <f>'W1 - 12'!AW50</f>
        <v>7.857142857</v>
      </c>
      <c r="AR6" s="526"/>
      <c r="AS6" s="516"/>
    </row>
    <row r="7" ht="22.5" customHeight="1">
      <c r="A7" s="510"/>
      <c r="B7" s="517" t="s">
        <v>554</v>
      </c>
      <c r="C7" s="527">
        <f>'W1 - 12'!E64</f>
        <v>84.761312</v>
      </c>
      <c r="D7" s="527" t="str">
        <f>'W1 - 12'!F64</f>
        <v/>
      </c>
      <c r="E7" s="527"/>
      <c r="F7" s="528"/>
      <c r="G7" s="528"/>
      <c r="H7" s="528"/>
      <c r="I7" s="528" t="str">
        <f>'W1 - 12'!K64</f>
        <v/>
      </c>
      <c r="J7" s="529">
        <f>'W1 - 12'!L64</f>
        <v>191.15</v>
      </c>
      <c r="K7" s="529">
        <f>'W1 - 12'!M64</f>
        <v>59</v>
      </c>
      <c r="L7" s="529">
        <f>'W1 - 12'!N64</f>
        <v>232.75</v>
      </c>
      <c r="M7" s="529">
        <f>'W1 - 12'!O64</f>
        <v>4553.8</v>
      </c>
      <c r="N7" s="529">
        <f>'W1 - 12'!P64</f>
        <v>4.5</v>
      </c>
      <c r="O7" s="529">
        <f>'W1 - 12'!Q64</f>
        <v>4.5</v>
      </c>
      <c r="P7" s="529">
        <f>'W1 - 12'!R64</f>
        <v>5.5</v>
      </c>
      <c r="Q7" s="529" t="str">
        <f>'W1 - 12'!U64</f>
        <v/>
      </c>
      <c r="R7" s="529">
        <f>'W1 - 12'!V64</f>
        <v>9619</v>
      </c>
      <c r="S7" s="529">
        <f>'W1 - 12'!X64</f>
        <v>90</v>
      </c>
      <c r="T7" s="529">
        <f>'W1 - 12'!Y64</f>
        <v>118.5</v>
      </c>
      <c r="U7" s="529" t="str">
        <f>'W1 - 12'!Z64</f>
        <v/>
      </c>
      <c r="V7" s="529">
        <f>'W1 - 12'!AA64</f>
        <v>10</v>
      </c>
      <c r="W7" s="529">
        <f>'W1 - 12'!AB64</f>
        <v>10</v>
      </c>
      <c r="X7" s="529">
        <f>'W1 - 12'!AC64</f>
        <v>10</v>
      </c>
      <c r="Y7" s="529" t="str">
        <f>'W1 - 12'!AD64</f>
        <v/>
      </c>
      <c r="Z7" s="529">
        <f>'W1 - 12'!AE64</f>
        <v>9</v>
      </c>
      <c r="AA7" s="529">
        <f>'W1 - 12'!AF64</f>
        <v>9</v>
      </c>
      <c r="AB7" s="529">
        <f>'W1 - 12'!AH64</f>
        <v>7.666666667</v>
      </c>
      <c r="AC7" s="529" t="str">
        <f>'W1 - 12'!AI64</f>
        <v/>
      </c>
      <c r="AD7" s="529">
        <f>'W1 - 12'!AJ64</f>
        <v>1.5</v>
      </c>
      <c r="AE7" s="529" t="str">
        <f>'W1 - 12'!AK64</f>
        <v/>
      </c>
      <c r="AF7" s="529" t="str">
        <f>'W1 - 12'!AL64</f>
        <v/>
      </c>
      <c r="AG7" s="529" t="str">
        <f>'W1 - 12'!AM64</f>
        <v/>
      </c>
      <c r="AH7" s="529" t="str">
        <f>'W1 - 12'!AN64</f>
        <v/>
      </c>
      <c r="AI7" s="529">
        <f>'W1 - 12'!AO64</f>
        <v>87.5</v>
      </c>
      <c r="AJ7" s="529">
        <f>'W1 - 12'!AP64</f>
        <v>9</v>
      </c>
      <c r="AK7" s="529" t="str">
        <f>'W1 - 12'!AQ64</f>
        <v/>
      </c>
      <c r="AL7" s="529">
        <f>'W1 - 12'!AR64</f>
        <v>128</v>
      </c>
      <c r="AM7" s="529">
        <f>'W1 - 12'!AS64</f>
        <v>73.33333333</v>
      </c>
      <c r="AN7" s="529">
        <f>'W1 - 12'!AT64</f>
        <v>72</v>
      </c>
      <c r="AO7" s="529">
        <f>'W1 - 12'!AU64</f>
        <v>82</v>
      </c>
      <c r="AP7" s="529" t="str">
        <f>'W1 - 12'!AV64</f>
        <v/>
      </c>
      <c r="AQ7" s="529">
        <f>'W1 - 12'!AW64</f>
        <v>9</v>
      </c>
      <c r="AR7" s="526"/>
      <c r="AS7" s="516"/>
    </row>
    <row r="8" ht="22.5" customHeight="1">
      <c r="A8" s="510"/>
      <c r="B8" s="517" t="s">
        <v>555</v>
      </c>
      <c r="C8" s="527">
        <f>'W1 - 12'!E78</f>
        <v>85.23419457</v>
      </c>
      <c r="D8" s="527" t="str">
        <f>'W1 - 12'!F78</f>
        <v/>
      </c>
      <c r="E8" s="527"/>
      <c r="F8" s="528"/>
      <c r="G8" s="528"/>
      <c r="H8" s="528"/>
      <c r="I8" s="528" t="str">
        <f>'W1 - 12'!K78</f>
        <v/>
      </c>
      <c r="J8" s="529">
        <f>'W1 - 12'!L78</f>
        <v>196.7714286</v>
      </c>
      <c r="K8" s="529">
        <f>'W1 - 12'!M78</f>
        <v>78.22857143</v>
      </c>
      <c r="L8" s="529">
        <f>'W1 - 12'!N78</f>
        <v>229.8714286</v>
      </c>
      <c r="M8" s="529">
        <f>'W1 - 12'!O78</f>
        <v>17509.3</v>
      </c>
      <c r="N8" s="529">
        <f>'W1 - 12'!P78</f>
        <v>4.428571429</v>
      </c>
      <c r="O8" s="529">
        <f>'W1 - 12'!Q78</f>
        <v>7.142857143</v>
      </c>
      <c r="P8" s="529">
        <f>'W1 - 12'!R78</f>
        <v>7.142857143</v>
      </c>
      <c r="Q8" s="529" t="str">
        <f>'W1 - 12'!U78</f>
        <v/>
      </c>
      <c r="R8" s="529">
        <f>'W1 - 12'!V78</f>
        <v>7693.285714</v>
      </c>
      <c r="S8" s="529">
        <f>'W1 - 12'!X78</f>
        <v>150</v>
      </c>
      <c r="T8" s="529" t="str">
        <f>'W1 - 12'!Y78</f>
        <v/>
      </c>
      <c r="U8" s="529" t="str">
        <f>'W1 - 12'!Z78</f>
        <v/>
      </c>
      <c r="V8" s="529">
        <f>'W1 - 12'!AA78</f>
        <v>9.8</v>
      </c>
      <c r="W8" s="529">
        <f>'W1 - 12'!AB78</f>
        <v>10</v>
      </c>
      <c r="X8" s="529">
        <f>'W1 - 12'!AC78</f>
        <v>9.6</v>
      </c>
      <c r="Y8" s="529" t="str">
        <f>'W1 - 12'!AD78</f>
        <v/>
      </c>
      <c r="Z8" s="529">
        <f>'W1 - 12'!AE78</f>
        <v>8.571428571</v>
      </c>
      <c r="AA8" s="529">
        <f>'W1 - 12'!AF78</f>
        <v>9.285714286</v>
      </c>
      <c r="AB8" s="529">
        <f>'W1 - 12'!AH78</f>
        <v>7.857142857</v>
      </c>
      <c r="AC8" s="529" t="str">
        <f>'W1 - 12'!AI78</f>
        <v/>
      </c>
      <c r="AD8" s="529">
        <f>'W1 - 12'!AJ78</f>
        <v>1.571428571</v>
      </c>
      <c r="AE8" s="529" t="str">
        <f>'W1 - 12'!AK78</f>
        <v/>
      </c>
      <c r="AF8" s="529" t="str">
        <f>'W1 - 12'!AL78</f>
        <v/>
      </c>
      <c r="AG8" s="529" t="str">
        <f>'W1 - 12'!AM78</f>
        <v/>
      </c>
      <c r="AH8" s="529" t="str">
        <f>'W1 - 12'!AN78</f>
        <v/>
      </c>
      <c r="AI8" s="529">
        <f>'W1 - 12'!AO78</f>
        <v>75</v>
      </c>
      <c r="AJ8" s="529">
        <f>'W1 - 12'!AP78</f>
        <v>7.428571429</v>
      </c>
      <c r="AK8" s="529" t="str">
        <f>'W1 - 12'!AQ78</f>
        <v/>
      </c>
      <c r="AL8" s="529">
        <f>'W1 - 12'!AR78</f>
        <v>136.4285714</v>
      </c>
      <c r="AM8" s="529">
        <f>'W1 - 12'!AS78</f>
        <v>81.85714286</v>
      </c>
      <c r="AN8" s="529">
        <f>'W1 - 12'!AT78</f>
        <v>70</v>
      </c>
      <c r="AO8" s="529">
        <f>'W1 - 12'!AU78</f>
        <v>82</v>
      </c>
      <c r="AP8" s="529" t="str">
        <f>'W1 - 12'!AV78</f>
        <v/>
      </c>
      <c r="AQ8" s="529">
        <f>'W1 - 12'!AW78</f>
        <v>7.428571429</v>
      </c>
      <c r="AR8" s="526"/>
      <c r="AS8" s="516"/>
    </row>
    <row r="9" ht="22.5" customHeight="1">
      <c r="A9" s="510"/>
      <c r="B9" s="517" t="s">
        <v>556</v>
      </c>
      <c r="C9" s="527">
        <f>'W1 - 12'!E92</f>
        <v>84.91668614</v>
      </c>
      <c r="D9" s="527" t="str">
        <f>'W1 - 12'!F92</f>
        <v/>
      </c>
      <c r="E9" s="527"/>
      <c r="F9" s="528"/>
      <c r="G9" s="528"/>
      <c r="H9" s="528"/>
      <c r="I9" s="528" t="str">
        <f>'W1 - 12'!K92</f>
        <v/>
      </c>
      <c r="J9" s="529">
        <f>'W1 - 12'!L92</f>
        <v>194.8428571</v>
      </c>
      <c r="K9" s="529">
        <f>'W1 - 12'!M92</f>
        <v>56.77142857</v>
      </c>
      <c r="L9" s="529">
        <f>'W1 - 12'!N92</f>
        <v>220.4571429</v>
      </c>
      <c r="M9" s="529">
        <f>'W1 - 12'!O92</f>
        <v>15266.7</v>
      </c>
      <c r="N9" s="529">
        <f>'W1 - 12'!P92</f>
        <v>4.142857143</v>
      </c>
      <c r="O9" s="529">
        <f>'W1 - 12'!Q92</f>
        <v>4.714285714</v>
      </c>
      <c r="P9" s="529">
        <f>'W1 - 12'!R92</f>
        <v>4</v>
      </c>
      <c r="Q9" s="529" t="str">
        <f>'W1 - 12'!U92</f>
        <v/>
      </c>
      <c r="R9" s="529">
        <f>'W1 - 12'!V92</f>
        <v>10363.57143</v>
      </c>
      <c r="S9" s="529">
        <f>'W1 - 12'!X92</f>
        <v>345</v>
      </c>
      <c r="T9" s="529">
        <f>'W1 - 12'!Y92</f>
        <v>115</v>
      </c>
      <c r="U9" s="529" t="str">
        <f>'W1 - 12'!Z92</f>
        <v/>
      </c>
      <c r="V9" s="529">
        <f>'W1 - 12'!AA92</f>
        <v>9.2</v>
      </c>
      <c r="W9" s="529">
        <f>'W1 - 12'!AB92</f>
        <v>9.6</v>
      </c>
      <c r="X9" s="529">
        <f>'W1 - 12'!AC92</f>
        <v>8.8</v>
      </c>
      <c r="Y9" s="529" t="str">
        <f>'W1 - 12'!AD92</f>
        <v/>
      </c>
      <c r="Z9" s="529">
        <f>'W1 - 12'!AE92</f>
        <v>9.571428571</v>
      </c>
      <c r="AA9" s="529">
        <f>'W1 - 12'!AF92</f>
        <v>7.857142857</v>
      </c>
      <c r="AB9" s="529">
        <f>'W1 - 12'!AH92</f>
        <v>8.571428571</v>
      </c>
      <c r="AC9" s="529" t="str">
        <f>'W1 - 12'!AI92</f>
        <v/>
      </c>
      <c r="AD9" s="529">
        <f>'W1 - 12'!AJ92</f>
        <v>2</v>
      </c>
      <c r="AE9" s="529" t="str">
        <f>'W1 - 12'!AK92</f>
        <v/>
      </c>
      <c r="AF9" s="529" t="str">
        <f>'W1 - 12'!AL92</f>
        <v/>
      </c>
      <c r="AG9" s="529" t="str">
        <f>'W1 - 12'!AM92</f>
        <v/>
      </c>
      <c r="AH9" s="529" t="str">
        <f>'W1 - 12'!AN92</f>
        <v/>
      </c>
      <c r="AI9" s="529">
        <f>'W1 - 12'!AO92</f>
        <v>87.85714286</v>
      </c>
      <c r="AJ9" s="529">
        <f>'W1 - 12'!AP92</f>
        <v>9.142857143</v>
      </c>
      <c r="AK9" s="529" t="str">
        <f>'W1 - 12'!AQ92</f>
        <v/>
      </c>
      <c r="AL9" s="529">
        <f>'W1 - 12'!AR92</f>
        <v>124.1428571</v>
      </c>
      <c r="AM9" s="529">
        <f>'W1 - 12'!AS92</f>
        <v>76.28571429</v>
      </c>
      <c r="AN9" s="529">
        <f>'W1 - 12'!AT92</f>
        <v>69</v>
      </c>
      <c r="AO9" s="529">
        <f>'W1 - 12'!AU92</f>
        <v>81.28571429</v>
      </c>
      <c r="AP9" s="529" t="str">
        <f>'W1 - 12'!AV92</f>
        <v/>
      </c>
      <c r="AQ9" s="529">
        <f>'W1 - 12'!AW92</f>
        <v>9.428571429</v>
      </c>
      <c r="AR9" s="526"/>
      <c r="AS9" s="516"/>
    </row>
    <row r="10" ht="22.5" customHeight="1">
      <c r="A10" s="510"/>
      <c r="B10" s="517" t="s">
        <v>557</v>
      </c>
      <c r="C10" s="527">
        <f>'W1 - 12'!E106</f>
        <v>86.409346</v>
      </c>
      <c r="D10" s="527" t="str">
        <f>'W1 - 12'!F106</f>
        <v/>
      </c>
      <c r="E10" s="527"/>
      <c r="F10" s="528"/>
      <c r="G10" s="528"/>
      <c r="H10" s="528"/>
      <c r="I10" s="528" t="str">
        <f>'W1 - 12'!K106</f>
        <v/>
      </c>
      <c r="J10" s="529" t="str">
        <f>'W1 - 12'!L106</f>
        <v/>
      </c>
      <c r="K10" s="529" t="str">
        <f>'W1 - 12'!M106</f>
        <v/>
      </c>
      <c r="L10" s="529" t="str">
        <f>'W1 - 12'!N106</f>
        <v/>
      </c>
      <c r="M10" s="529">
        <f>'W1 - 12'!O106</f>
        <v>0</v>
      </c>
      <c r="N10" s="529" t="str">
        <f>'W1 - 12'!P106</f>
        <v/>
      </c>
      <c r="O10" s="529" t="str">
        <f>'W1 - 12'!Q106</f>
        <v/>
      </c>
      <c r="P10" s="529" t="str">
        <f>'W1 - 12'!R106</f>
        <v/>
      </c>
      <c r="Q10" s="529" t="str">
        <f>'W1 - 12'!U106</f>
        <v/>
      </c>
      <c r="R10" s="529" t="str">
        <f>'W1 - 12'!V106</f>
        <v/>
      </c>
      <c r="S10" s="529">
        <f>'W1 - 12'!X106</f>
        <v>0</v>
      </c>
      <c r="T10" s="529" t="str">
        <f>'W1 - 12'!Y106</f>
        <v/>
      </c>
      <c r="U10" s="529" t="str">
        <f>'W1 - 12'!Z106</f>
        <v/>
      </c>
      <c r="V10" s="529" t="str">
        <f>'W1 - 12'!AA106</f>
        <v/>
      </c>
      <c r="W10" s="529" t="str">
        <f>'W1 - 12'!AB106</f>
        <v/>
      </c>
      <c r="X10" s="529" t="str">
        <f>'W1 - 12'!AC106</f>
        <v/>
      </c>
      <c r="Y10" s="529" t="str">
        <f>'W1 - 12'!AD106</f>
        <v/>
      </c>
      <c r="Z10" s="529" t="str">
        <f>'W1 - 12'!AE106</f>
        <v/>
      </c>
      <c r="AA10" s="529" t="str">
        <f>'W1 - 12'!AF106</f>
        <v/>
      </c>
      <c r="AB10" s="529" t="str">
        <f>'W1 - 12'!AH106</f>
        <v/>
      </c>
      <c r="AC10" s="529" t="str">
        <f>'W1 - 12'!AI106</f>
        <v/>
      </c>
      <c r="AD10" s="529" t="str">
        <f>'W1 - 12'!AJ106</f>
        <v/>
      </c>
      <c r="AE10" s="529" t="str">
        <f>'W1 - 12'!AK106</f>
        <v/>
      </c>
      <c r="AF10" s="529" t="str">
        <f>'W1 - 12'!AL106</f>
        <v/>
      </c>
      <c r="AG10" s="529" t="str">
        <f>'W1 - 12'!AM106</f>
        <v/>
      </c>
      <c r="AH10" s="529" t="str">
        <f>'W1 - 12'!AN106</f>
        <v/>
      </c>
      <c r="AI10" s="529">
        <f>'W1 - 12'!AO106</f>
        <v>85</v>
      </c>
      <c r="AJ10" s="529">
        <f>'W1 - 12'!AP106</f>
        <v>9</v>
      </c>
      <c r="AK10" s="529" t="str">
        <f>'W1 - 12'!AQ106</f>
        <v/>
      </c>
      <c r="AL10" s="529">
        <f>'W1 - 12'!AR106</f>
        <v>123</v>
      </c>
      <c r="AM10" s="529">
        <f>'W1 - 12'!AS106</f>
        <v>82</v>
      </c>
      <c r="AN10" s="529">
        <f>'W1 - 12'!AT106</f>
        <v>65</v>
      </c>
      <c r="AO10" s="529">
        <f>'W1 - 12'!AU106</f>
        <v>85</v>
      </c>
      <c r="AP10" s="529" t="str">
        <f>'W1 - 12'!AV106</f>
        <v/>
      </c>
      <c r="AQ10" s="529" t="str">
        <f>'W1 - 12'!AW106</f>
        <v/>
      </c>
      <c r="AR10" s="526"/>
      <c r="AS10" s="516"/>
    </row>
    <row r="11" ht="375.0" customHeight="1">
      <c r="A11" s="510"/>
      <c r="B11" s="517" t="s">
        <v>558</v>
      </c>
      <c r="C11" s="527" t="str">
        <f>'W1 - 12'!E120</f>
        <v/>
      </c>
      <c r="D11" s="527" t="str">
        <f>'W1 - 12'!F120</f>
        <v/>
      </c>
      <c r="E11" s="527"/>
      <c r="F11" s="528"/>
      <c r="G11" s="528"/>
      <c r="H11" s="528"/>
      <c r="I11" s="528" t="str">
        <f>'W1 - 12'!K120</f>
        <v/>
      </c>
      <c r="J11" s="529" t="str">
        <f>'W1 - 12'!L120</f>
        <v/>
      </c>
      <c r="K11" s="529" t="str">
        <f>'W1 - 12'!M120</f>
        <v/>
      </c>
      <c r="L11" s="529" t="str">
        <f>'W1 - 12'!N120</f>
        <v/>
      </c>
      <c r="M11" s="529">
        <f>'W1 - 12'!O120</f>
        <v>0</v>
      </c>
      <c r="N11" s="529" t="str">
        <f>'W1 - 12'!P120</f>
        <v/>
      </c>
      <c r="O11" s="529" t="str">
        <f>'W1 - 12'!Q120</f>
        <v/>
      </c>
      <c r="P11" s="529" t="str">
        <f>'W1 - 12'!R120</f>
        <v/>
      </c>
      <c r="Q11" s="529" t="str">
        <f>'W1 - 12'!U120</f>
        <v/>
      </c>
      <c r="R11" s="529" t="str">
        <f>'W1 - 12'!V120</f>
        <v/>
      </c>
      <c r="S11" s="529">
        <f>'W1 - 12'!X120</f>
        <v>0</v>
      </c>
      <c r="T11" s="529" t="str">
        <f>'W1 - 12'!Y120</f>
        <v/>
      </c>
      <c r="U11" s="529" t="str">
        <f>'W1 - 12'!Z120</f>
        <v/>
      </c>
      <c r="V11" s="529" t="str">
        <f>'W1 - 12'!AA120</f>
        <v/>
      </c>
      <c r="W11" s="529" t="str">
        <f>'W1 - 12'!AB120</f>
        <v/>
      </c>
      <c r="X11" s="529" t="str">
        <f>'W1 - 12'!AC120</f>
        <v/>
      </c>
      <c r="Y11" s="529" t="str">
        <f>'W1 - 12'!AD120</f>
        <v/>
      </c>
      <c r="Z11" s="529" t="str">
        <f>'W1 - 12'!AE120</f>
        <v/>
      </c>
      <c r="AA11" s="529" t="str">
        <f>'W1 - 12'!AF120</f>
        <v/>
      </c>
      <c r="AB11" s="529" t="str">
        <f>'W1 - 12'!AH120</f>
        <v/>
      </c>
      <c r="AC11" s="529" t="str">
        <f>'W1 - 12'!AI120</f>
        <v/>
      </c>
      <c r="AD11" s="529" t="str">
        <f>'W1 - 12'!AJ120</f>
        <v/>
      </c>
      <c r="AE11" s="529" t="str">
        <f>'W1 - 12'!AK120</f>
        <v/>
      </c>
      <c r="AF11" s="529" t="str">
        <f>'W1 - 12'!AL120</f>
        <v/>
      </c>
      <c r="AG11" s="529" t="str">
        <f>'W1 - 12'!AM120</f>
        <v/>
      </c>
      <c r="AH11" s="529" t="str">
        <f>'W1 - 12'!AN120</f>
        <v/>
      </c>
      <c r="AI11" s="529" t="str">
        <f>'W1 - 12'!AO120</f>
        <v/>
      </c>
      <c r="AJ11" s="529" t="str">
        <f>'W1 - 12'!AP120</f>
        <v/>
      </c>
      <c r="AK11" s="529" t="str">
        <f>'W1 - 12'!AQ120</f>
        <v/>
      </c>
      <c r="AL11" s="529" t="str">
        <f>'W1 - 12'!AR120</f>
        <v/>
      </c>
      <c r="AM11" s="529" t="str">
        <f>'W1 - 12'!AS120</f>
        <v/>
      </c>
      <c r="AN11" s="529" t="str">
        <f>'W1 - 12'!AT120</f>
        <v/>
      </c>
      <c r="AO11" s="529" t="str">
        <f>'W1 - 12'!AU120</f>
        <v/>
      </c>
      <c r="AP11" s="529" t="str">
        <f>'W1 - 12'!AV120</f>
        <v/>
      </c>
      <c r="AQ11" s="529" t="str">
        <f>'W1 - 12'!AW120</f>
        <v/>
      </c>
      <c r="AR11" s="526"/>
      <c r="AS11" s="530"/>
    </row>
    <row r="12" ht="375.0" customHeight="1">
      <c r="A12" s="510"/>
      <c r="B12" s="517" t="s">
        <v>559</v>
      </c>
      <c r="C12" s="527" t="str">
        <f>'W1 - 12'!E134</f>
        <v/>
      </c>
      <c r="D12" s="527" t="str">
        <f>'W1 - 12'!F134</f>
        <v/>
      </c>
      <c r="E12" s="527"/>
      <c r="F12" s="528"/>
      <c r="G12" s="528"/>
      <c r="H12" s="528"/>
      <c r="I12" s="528" t="str">
        <f>'W1 - 12'!K134</f>
        <v/>
      </c>
      <c r="J12" s="529" t="str">
        <f>'W1 - 12'!L134</f>
        <v/>
      </c>
      <c r="K12" s="529" t="str">
        <f>'W1 - 12'!M134</f>
        <v/>
      </c>
      <c r="L12" s="529" t="str">
        <f>'W1 - 12'!N134</f>
        <v/>
      </c>
      <c r="M12" s="529">
        <f>'W1 - 12'!O134</f>
        <v>0</v>
      </c>
      <c r="N12" s="529" t="str">
        <f>'W1 - 12'!P134</f>
        <v/>
      </c>
      <c r="O12" s="529" t="str">
        <f>'W1 - 12'!Q134</f>
        <v/>
      </c>
      <c r="P12" s="529" t="str">
        <f>'W1 - 12'!R134</f>
        <v/>
      </c>
      <c r="Q12" s="529" t="str">
        <f>'W1 - 12'!U134</f>
        <v/>
      </c>
      <c r="R12" s="529" t="str">
        <f>'W1 - 12'!V134</f>
        <v/>
      </c>
      <c r="S12" s="529">
        <f>'W1 - 12'!X134</f>
        <v>0</v>
      </c>
      <c r="T12" s="529" t="str">
        <f>'W1 - 12'!Y134</f>
        <v/>
      </c>
      <c r="U12" s="529" t="str">
        <f>'W1 - 12'!Z134</f>
        <v/>
      </c>
      <c r="V12" s="529" t="str">
        <f>'W1 - 12'!AA134</f>
        <v/>
      </c>
      <c r="W12" s="529" t="str">
        <f>'W1 - 12'!AB134</f>
        <v/>
      </c>
      <c r="X12" s="529" t="str">
        <f>'W1 - 12'!AC134</f>
        <v/>
      </c>
      <c r="Y12" s="529" t="str">
        <f>'W1 - 12'!AD134</f>
        <v/>
      </c>
      <c r="Z12" s="529" t="str">
        <f>'W1 - 12'!AE134</f>
        <v/>
      </c>
      <c r="AA12" s="529" t="str">
        <f>'W1 - 12'!AF134</f>
        <v/>
      </c>
      <c r="AB12" s="529" t="str">
        <f>'W1 - 12'!AH134</f>
        <v/>
      </c>
      <c r="AC12" s="529" t="str">
        <f>'W1 - 12'!AI134</f>
        <v/>
      </c>
      <c r="AD12" s="529" t="str">
        <f>'W1 - 12'!AJ134</f>
        <v/>
      </c>
      <c r="AE12" s="529" t="str">
        <f>'W1 - 12'!AK134</f>
        <v/>
      </c>
      <c r="AF12" s="529" t="str">
        <f>'W1 - 12'!AL134</f>
        <v/>
      </c>
      <c r="AG12" s="529" t="str">
        <f>'W1 - 12'!AM134</f>
        <v/>
      </c>
      <c r="AH12" s="529" t="str">
        <f>'W1 - 12'!AN134</f>
        <v/>
      </c>
      <c r="AI12" s="529" t="str">
        <f>'W1 - 12'!AO134</f>
        <v/>
      </c>
      <c r="AJ12" s="529" t="str">
        <f>'W1 - 12'!AP134</f>
        <v/>
      </c>
      <c r="AK12" s="529" t="str">
        <f>'W1 - 12'!AQ134</f>
        <v/>
      </c>
      <c r="AL12" s="529" t="str">
        <f>'W1 - 12'!AR134</f>
        <v/>
      </c>
      <c r="AM12" s="529" t="str">
        <f>'W1 - 12'!AS134</f>
        <v/>
      </c>
      <c r="AN12" s="529" t="str">
        <f>'W1 - 12'!AT134</f>
        <v/>
      </c>
      <c r="AO12" s="529" t="str">
        <f>'W1 - 12'!AU134</f>
        <v/>
      </c>
      <c r="AP12" s="529" t="str">
        <f>'W1 - 12'!AV134</f>
        <v/>
      </c>
      <c r="AQ12" s="529" t="str">
        <f>'W1 - 12'!AW134</f>
        <v/>
      </c>
      <c r="AR12" s="531"/>
      <c r="AS12" s="45"/>
    </row>
    <row r="13" ht="22.5" customHeight="1">
      <c r="A13" s="510"/>
      <c r="B13" s="517" t="s">
        <v>560</v>
      </c>
      <c r="C13" s="527" t="str">
        <f>'W1 - 12'!E148</f>
        <v/>
      </c>
      <c r="D13" s="527" t="str">
        <f>'W1 - 12'!F148</f>
        <v/>
      </c>
      <c r="E13" s="527"/>
      <c r="F13" s="528"/>
      <c r="G13" s="528"/>
      <c r="H13" s="528"/>
      <c r="I13" s="528" t="str">
        <f>'W1 - 12'!K148</f>
        <v/>
      </c>
      <c r="J13" s="529" t="str">
        <f>'W1 - 12'!L148</f>
        <v/>
      </c>
      <c r="K13" s="529" t="str">
        <f>'W1 - 12'!M148</f>
        <v/>
      </c>
      <c r="L13" s="529" t="str">
        <f>'W1 - 12'!N148</f>
        <v/>
      </c>
      <c r="M13" s="529">
        <f>'W1 - 12'!O148</f>
        <v>0</v>
      </c>
      <c r="N13" s="529" t="str">
        <f>'W1 - 12'!P148</f>
        <v/>
      </c>
      <c r="O13" s="529" t="str">
        <f>'W1 - 12'!Q148</f>
        <v/>
      </c>
      <c r="P13" s="529" t="str">
        <f>'W1 - 12'!R148</f>
        <v/>
      </c>
      <c r="Q13" s="529" t="str">
        <f>'W1 - 12'!U148</f>
        <v/>
      </c>
      <c r="R13" s="529" t="str">
        <f>'W1 - 12'!V148</f>
        <v/>
      </c>
      <c r="S13" s="529">
        <f>'W1 - 12'!X148</f>
        <v>0</v>
      </c>
      <c r="T13" s="529" t="str">
        <f>'W1 - 12'!Y148</f>
        <v/>
      </c>
      <c r="U13" s="529" t="str">
        <f>'W1 - 12'!Z148</f>
        <v/>
      </c>
      <c r="V13" s="529" t="str">
        <f>'W1 - 12'!AA148</f>
        <v/>
      </c>
      <c r="W13" s="529" t="str">
        <f>'W1 - 12'!AB148</f>
        <v/>
      </c>
      <c r="X13" s="529" t="str">
        <f>'W1 - 12'!AC148</f>
        <v/>
      </c>
      <c r="Y13" s="529" t="str">
        <f>'W1 - 12'!AD148</f>
        <v/>
      </c>
      <c r="Z13" s="529" t="str">
        <f>'W1 - 12'!AE148</f>
        <v/>
      </c>
      <c r="AA13" s="529" t="str">
        <f>'W1 - 12'!AF148</f>
        <v/>
      </c>
      <c r="AB13" s="529" t="str">
        <f>'W1 - 12'!AH148</f>
        <v/>
      </c>
      <c r="AC13" s="529" t="str">
        <f>'W1 - 12'!AI148</f>
        <v/>
      </c>
      <c r="AD13" s="529" t="str">
        <f>'W1 - 12'!AJ148</f>
        <v/>
      </c>
      <c r="AE13" s="529" t="str">
        <f>'W1 - 12'!AK148</f>
        <v/>
      </c>
      <c r="AF13" s="529" t="str">
        <f>'W1 - 12'!AL148</f>
        <v/>
      </c>
      <c r="AG13" s="529" t="str">
        <f>'W1 - 12'!AM148</f>
        <v/>
      </c>
      <c r="AH13" s="529" t="str">
        <f>'W1 - 12'!AN148</f>
        <v/>
      </c>
      <c r="AI13" s="529" t="str">
        <f>'W1 - 12'!AO148</f>
        <v/>
      </c>
      <c r="AJ13" s="529" t="str">
        <f>'W1 - 12'!AP148</f>
        <v/>
      </c>
      <c r="AK13" s="529" t="str">
        <f>'W1 - 12'!AQ148</f>
        <v/>
      </c>
      <c r="AL13" s="529" t="str">
        <f>'W1 - 12'!AR148</f>
        <v/>
      </c>
      <c r="AM13" s="529" t="str">
        <f>'W1 - 12'!AS148</f>
        <v/>
      </c>
      <c r="AN13" s="529" t="str">
        <f>'W1 - 12'!AT148</f>
        <v/>
      </c>
      <c r="AO13" s="529" t="str">
        <f>'W1 - 12'!AU148</f>
        <v/>
      </c>
      <c r="AP13" s="529" t="str">
        <f>'W1 - 12'!AV148</f>
        <v/>
      </c>
      <c r="AQ13" s="529" t="str">
        <f>'W1 - 12'!AW148</f>
        <v/>
      </c>
      <c r="AR13" s="531"/>
      <c r="AS13" s="516"/>
    </row>
    <row r="14" ht="22.5" customHeight="1">
      <c r="A14" s="510"/>
      <c r="B14" s="517" t="s">
        <v>561</v>
      </c>
      <c r="C14" s="527" t="str">
        <f>'W1 - 12'!E162</f>
        <v/>
      </c>
      <c r="D14" s="527" t="str">
        <f>'W1 - 12'!F162</f>
        <v/>
      </c>
      <c r="E14" s="527"/>
      <c r="F14" s="528"/>
      <c r="G14" s="528"/>
      <c r="H14" s="528"/>
      <c r="I14" s="528" t="str">
        <f>'W1 - 12'!K162</f>
        <v/>
      </c>
      <c r="J14" s="529" t="str">
        <f>'W1 - 12'!L162</f>
        <v/>
      </c>
      <c r="K14" s="529" t="str">
        <f>'W1 - 12'!M162</f>
        <v/>
      </c>
      <c r="L14" s="529" t="str">
        <f>'W1 - 12'!N162</f>
        <v/>
      </c>
      <c r="M14" s="529">
        <f>'W1 - 12'!O162</f>
        <v>0</v>
      </c>
      <c r="N14" s="529" t="str">
        <f>'W1 - 12'!P162</f>
        <v/>
      </c>
      <c r="O14" s="529" t="str">
        <f>'W1 - 12'!Q162</f>
        <v/>
      </c>
      <c r="P14" s="529" t="str">
        <f>'W1 - 12'!R162</f>
        <v/>
      </c>
      <c r="Q14" s="529" t="str">
        <f>'W1 - 12'!U162</f>
        <v/>
      </c>
      <c r="R14" s="529" t="str">
        <f>'W1 - 12'!V162</f>
        <v/>
      </c>
      <c r="S14" s="529">
        <f>'W1 - 12'!X162</f>
        <v>0</v>
      </c>
      <c r="T14" s="529" t="str">
        <f>'W1 - 12'!Y162</f>
        <v/>
      </c>
      <c r="U14" s="529" t="str">
        <f>'W1 - 12'!Z162</f>
        <v/>
      </c>
      <c r="V14" s="529" t="str">
        <f>'W1 - 12'!AA162</f>
        <v/>
      </c>
      <c r="W14" s="529" t="str">
        <f>'W1 - 12'!AB162</f>
        <v/>
      </c>
      <c r="X14" s="529" t="str">
        <f>'W1 - 12'!AC162</f>
        <v/>
      </c>
      <c r="Y14" s="529" t="str">
        <f>'W1 - 12'!AD162</f>
        <v/>
      </c>
      <c r="Z14" s="529" t="str">
        <f>'W1 - 12'!AE162</f>
        <v/>
      </c>
      <c r="AA14" s="529" t="str">
        <f>'W1 - 12'!AF162</f>
        <v/>
      </c>
      <c r="AB14" s="529" t="str">
        <f>'W1 - 12'!AH162</f>
        <v/>
      </c>
      <c r="AC14" s="529" t="str">
        <f>'W1 - 12'!AI162</f>
        <v/>
      </c>
      <c r="AD14" s="529" t="str">
        <f>'W1 - 12'!AJ162</f>
        <v/>
      </c>
      <c r="AE14" s="529" t="str">
        <f>'W1 - 12'!AK162</f>
        <v/>
      </c>
      <c r="AF14" s="529" t="str">
        <f>'W1 - 12'!AL162</f>
        <v/>
      </c>
      <c r="AG14" s="529" t="str">
        <f>'W1 - 12'!AM162</f>
        <v/>
      </c>
      <c r="AH14" s="529" t="str">
        <f>'W1 - 12'!AN162</f>
        <v/>
      </c>
      <c r="AI14" s="529" t="str">
        <f>'W1 - 12'!AO162</f>
        <v/>
      </c>
      <c r="AJ14" s="529" t="str">
        <f>'W1 - 12'!AP162</f>
        <v/>
      </c>
      <c r="AK14" s="529" t="str">
        <f>'W1 - 12'!AQ162</f>
        <v/>
      </c>
      <c r="AL14" s="529" t="str">
        <f>'W1 - 12'!AR162</f>
        <v/>
      </c>
      <c r="AM14" s="529" t="str">
        <f>'W1 - 12'!AS162</f>
        <v/>
      </c>
      <c r="AN14" s="529" t="str">
        <f>'W1 - 12'!AT162</f>
        <v/>
      </c>
      <c r="AO14" s="529" t="str">
        <f>'W1 - 12'!AU162</f>
        <v/>
      </c>
      <c r="AP14" s="529" t="str">
        <f>'W1 - 12'!AV162</f>
        <v/>
      </c>
      <c r="AQ14" s="529" t="str">
        <f>'W1 - 12'!AW162</f>
        <v/>
      </c>
      <c r="AR14" s="531"/>
      <c r="AS14" s="516"/>
    </row>
    <row r="15" ht="22.5" customHeight="1">
      <c r="A15" s="510"/>
      <c r="B15" s="517" t="s">
        <v>562</v>
      </c>
      <c r="C15" s="527" t="str">
        <f>'W1 - 12'!E176</f>
        <v/>
      </c>
      <c r="D15" s="527" t="str">
        <f>'W1 - 12'!F176</f>
        <v/>
      </c>
      <c r="E15" s="527"/>
      <c r="F15" s="528"/>
      <c r="G15" s="528"/>
      <c r="H15" s="528"/>
      <c r="I15" s="528" t="str">
        <f>'W1 - 12'!K176</f>
        <v/>
      </c>
      <c r="J15" s="529" t="str">
        <f>'W1 - 12'!L176</f>
        <v/>
      </c>
      <c r="K15" s="529" t="str">
        <f>'W1 - 12'!M176</f>
        <v/>
      </c>
      <c r="L15" s="529" t="str">
        <f>'W1 - 12'!N176</f>
        <v/>
      </c>
      <c r="M15" s="529">
        <f>'W1 - 12'!O176</f>
        <v>0</v>
      </c>
      <c r="N15" s="529" t="str">
        <f>'W1 - 12'!P176</f>
        <v/>
      </c>
      <c r="O15" s="529" t="str">
        <f>'W1 - 12'!Q176</f>
        <v/>
      </c>
      <c r="P15" s="529" t="str">
        <f>'W1 - 12'!R176</f>
        <v/>
      </c>
      <c r="Q15" s="529" t="str">
        <f>'W1 - 12'!U176</f>
        <v/>
      </c>
      <c r="R15" s="529" t="str">
        <f>'W1 - 12'!V176</f>
        <v/>
      </c>
      <c r="S15" s="529">
        <f>'W1 - 12'!X176</f>
        <v>0</v>
      </c>
      <c r="T15" s="529" t="str">
        <f>'W1 - 12'!Y176</f>
        <v/>
      </c>
      <c r="U15" s="529" t="str">
        <f>'W1 - 12'!Z176</f>
        <v/>
      </c>
      <c r="V15" s="529" t="str">
        <f>'W1 - 12'!AA176</f>
        <v/>
      </c>
      <c r="W15" s="529" t="str">
        <f>'W1 - 12'!AB176</f>
        <v/>
      </c>
      <c r="X15" s="529" t="str">
        <f>'W1 - 12'!AC176</f>
        <v/>
      </c>
      <c r="Y15" s="529" t="str">
        <f>'W1 - 12'!AD176</f>
        <v/>
      </c>
      <c r="Z15" s="529" t="str">
        <f>'W1 - 12'!AE176</f>
        <v/>
      </c>
      <c r="AA15" s="529" t="str">
        <f>'W1 - 12'!AF176</f>
        <v/>
      </c>
      <c r="AB15" s="529" t="str">
        <f>'W1 - 12'!AH176</f>
        <v/>
      </c>
      <c r="AC15" s="529" t="str">
        <f>'W1 - 12'!AI176</f>
        <v/>
      </c>
      <c r="AD15" s="529" t="str">
        <f>'W1 - 12'!AJ176</f>
        <v/>
      </c>
      <c r="AE15" s="529" t="str">
        <f>'W1 - 12'!AK176</f>
        <v/>
      </c>
      <c r="AF15" s="529" t="str">
        <f>'W1 - 12'!AL176</f>
        <v/>
      </c>
      <c r="AG15" s="529" t="str">
        <f>'W1 - 12'!AM176</f>
        <v/>
      </c>
      <c r="AH15" s="529" t="str">
        <f>'W1 - 12'!AN176</f>
        <v/>
      </c>
      <c r="AI15" s="529" t="str">
        <f>'W1 - 12'!AO176</f>
        <v/>
      </c>
      <c r="AJ15" s="529" t="str">
        <f>'W1 - 12'!AP176</f>
        <v/>
      </c>
      <c r="AK15" s="529" t="str">
        <f>'W1 - 12'!AQ176</f>
        <v/>
      </c>
      <c r="AL15" s="529" t="str">
        <f>'W1 - 12'!AR176</f>
        <v/>
      </c>
      <c r="AM15" s="529" t="str">
        <f>'W1 - 12'!AS176</f>
        <v/>
      </c>
      <c r="AN15" s="529" t="str">
        <f>'W1 - 12'!AT176</f>
        <v/>
      </c>
      <c r="AO15" s="529" t="str">
        <f>'W1 - 12'!AU176</f>
        <v/>
      </c>
      <c r="AP15" s="529" t="str">
        <f>'W1 - 12'!AV176</f>
        <v/>
      </c>
      <c r="AQ15" s="529" t="str">
        <f>'W1 - 12'!AW176</f>
        <v/>
      </c>
      <c r="AR15" s="531"/>
      <c r="AS15" s="516"/>
    </row>
    <row r="16" ht="22.5" customHeight="1">
      <c r="A16" s="510"/>
      <c r="B16" s="517" t="s">
        <v>563</v>
      </c>
      <c r="C16" s="527" t="str">
        <f>'W13 - 24'!E22</f>
        <v/>
      </c>
      <c r="D16" s="527" t="str">
        <f>'W13 - 24'!F22</f>
        <v/>
      </c>
      <c r="E16" s="527"/>
      <c r="F16" s="528"/>
      <c r="G16" s="528"/>
      <c r="H16" s="528"/>
      <c r="I16" s="528" t="str">
        <f>'W13 - 24'!K22</f>
        <v/>
      </c>
      <c r="J16" s="529" t="str">
        <f>'W13 - 24'!L22</f>
        <v/>
      </c>
      <c r="K16" s="529" t="str">
        <f>'W13 - 24'!M22</f>
        <v/>
      </c>
      <c r="L16" s="529" t="str">
        <f>'W13 - 24'!N22</f>
        <v/>
      </c>
      <c r="M16" s="529">
        <f>'W13 - 24'!O22</f>
        <v>0</v>
      </c>
      <c r="N16" s="529" t="str">
        <f>'W13 - 24'!P22</f>
        <v/>
      </c>
      <c r="O16" s="529" t="str">
        <f>'W13 - 24'!Q22</f>
        <v/>
      </c>
      <c r="P16" s="529" t="str">
        <f>'W13 - 24'!R22</f>
        <v/>
      </c>
      <c r="Q16" s="529" t="str">
        <f>'W13 - 24'!U22</f>
        <v/>
      </c>
      <c r="R16" s="529" t="str">
        <f>'W13 - 24'!V22</f>
        <v/>
      </c>
      <c r="S16" s="529">
        <f>'W13 - 24'!X22</f>
        <v>0</v>
      </c>
      <c r="T16" s="529" t="str">
        <f>'W13 - 24'!Y22</f>
        <v/>
      </c>
      <c r="U16" s="529" t="str">
        <f>'W13 - 24'!Z22</f>
        <v/>
      </c>
      <c r="V16" s="529" t="str">
        <f>'W13 - 24'!AA22</f>
        <v/>
      </c>
      <c r="W16" s="529" t="str">
        <f>'W13 - 24'!AB22</f>
        <v/>
      </c>
      <c r="X16" s="529" t="str">
        <f>'W13 - 24'!AC22</f>
        <v/>
      </c>
      <c r="Y16" s="529" t="str">
        <f>'W13 - 24'!AD22</f>
        <v/>
      </c>
      <c r="Z16" s="529" t="str">
        <f>'W13 - 24'!AE22</f>
        <v/>
      </c>
      <c r="AA16" s="529" t="str">
        <f>'W13 - 24'!AF22</f>
        <v/>
      </c>
      <c r="AB16" s="529" t="str">
        <f>'W13 - 24'!AH22</f>
        <v/>
      </c>
      <c r="AC16" s="529" t="str">
        <f>'W13 - 24'!AI22</f>
        <v/>
      </c>
      <c r="AD16" s="529" t="str">
        <f>'W13 - 24'!AJ22</f>
        <v/>
      </c>
      <c r="AE16" s="529" t="str">
        <f>'W13 - 24'!AK22</f>
        <v/>
      </c>
      <c r="AF16" s="529" t="str">
        <f>'W13 - 24'!AL22</f>
        <v/>
      </c>
      <c r="AG16" s="529" t="str">
        <f>'W13 - 24'!AM22</f>
        <v/>
      </c>
      <c r="AH16" s="529" t="str">
        <f>'W13 - 24'!AN22</f>
        <v/>
      </c>
      <c r="AI16" s="529" t="str">
        <f>'W13 - 24'!AO22</f>
        <v/>
      </c>
      <c r="AJ16" s="529" t="str">
        <f>'W13 - 24'!AP22</f>
        <v/>
      </c>
      <c r="AK16" s="529" t="str">
        <f>'W13 - 24'!AQ22</f>
        <v/>
      </c>
      <c r="AL16" s="529" t="str">
        <f>'W13 - 24'!AR22</f>
        <v/>
      </c>
      <c r="AM16" s="529" t="str">
        <f>'W13 - 24'!AS22</f>
        <v/>
      </c>
      <c r="AN16" s="529" t="str">
        <f>'W13 - 24'!AT22</f>
        <v/>
      </c>
      <c r="AO16" s="529" t="str">
        <f>'W13 - 24'!AU22</f>
        <v/>
      </c>
      <c r="AP16" s="529" t="str">
        <f>'W13 - 24'!AV22</f>
        <v/>
      </c>
      <c r="AQ16" s="529" t="str">
        <f>'W13 - 24'!AW22</f>
        <v/>
      </c>
      <c r="AR16" s="531"/>
      <c r="AS16" s="516"/>
    </row>
    <row r="17" ht="22.5" customHeight="1">
      <c r="A17" s="510"/>
      <c r="B17" s="517" t="s">
        <v>564</v>
      </c>
      <c r="C17" s="527" t="str">
        <f>'W13 - 24'!E36</f>
        <v/>
      </c>
      <c r="D17" s="527" t="str">
        <f>'W13 - 24'!F36</f>
        <v/>
      </c>
      <c r="E17" s="527"/>
      <c r="F17" s="528"/>
      <c r="G17" s="528"/>
      <c r="H17" s="528"/>
      <c r="I17" s="528" t="str">
        <f>'W13 - 24'!K36</f>
        <v/>
      </c>
      <c r="J17" s="529" t="str">
        <f>'W13 - 24'!L36</f>
        <v/>
      </c>
      <c r="K17" s="529" t="str">
        <f>'W13 - 24'!M36</f>
        <v/>
      </c>
      <c r="L17" s="529" t="str">
        <f>'W13 - 24'!N36</f>
        <v/>
      </c>
      <c r="M17" s="529">
        <f>'W13 - 24'!O36</f>
        <v>0</v>
      </c>
      <c r="N17" s="529" t="str">
        <f>'W13 - 24'!P36</f>
        <v/>
      </c>
      <c r="O17" s="529" t="str">
        <f>'W13 - 24'!Q36</f>
        <v/>
      </c>
      <c r="P17" s="529" t="str">
        <f>'W13 - 24'!R36</f>
        <v/>
      </c>
      <c r="Q17" s="529" t="str">
        <f>'W13 - 24'!U36</f>
        <v/>
      </c>
      <c r="R17" s="529" t="str">
        <f>'W13 - 24'!V36</f>
        <v/>
      </c>
      <c r="S17" s="529">
        <f>'W13 - 24'!X36</f>
        <v>0</v>
      </c>
      <c r="T17" s="529" t="str">
        <f>'W13 - 24'!Y36</f>
        <v/>
      </c>
      <c r="U17" s="529" t="str">
        <f>'W13 - 24'!Z36</f>
        <v/>
      </c>
      <c r="V17" s="529" t="str">
        <f>'W13 - 24'!AA36</f>
        <v/>
      </c>
      <c r="W17" s="529" t="str">
        <f>'W13 - 24'!AB36</f>
        <v/>
      </c>
      <c r="X17" s="529" t="str">
        <f>'W13 - 24'!AC36</f>
        <v/>
      </c>
      <c r="Y17" s="529" t="str">
        <f>'W13 - 24'!AD36</f>
        <v/>
      </c>
      <c r="Z17" s="529" t="str">
        <f>'W13 - 24'!AE36</f>
        <v/>
      </c>
      <c r="AA17" s="529" t="str">
        <f>'W13 - 24'!AF36</f>
        <v/>
      </c>
      <c r="AB17" s="529" t="str">
        <f>'W13 - 24'!AH36</f>
        <v/>
      </c>
      <c r="AC17" s="529" t="str">
        <f>'W13 - 24'!AI36</f>
        <v/>
      </c>
      <c r="AD17" s="529" t="str">
        <f>'W13 - 24'!AJ36</f>
        <v/>
      </c>
      <c r="AE17" s="529" t="str">
        <f>'W13 - 24'!AK36</f>
        <v/>
      </c>
      <c r="AF17" s="529" t="str">
        <f>'W13 - 24'!AL36</f>
        <v/>
      </c>
      <c r="AG17" s="529" t="str">
        <f>'W13 - 24'!AM36</f>
        <v/>
      </c>
      <c r="AH17" s="529" t="str">
        <f>'W13 - 24'!AN36</f>
        <v/>
      </c>
      <c r="AI17" s="529" t="str">
        <f>'W13 - 24'!AO36</f>
        <v/>
      </c>
      <c r="AJ17" s="529" t="str">
        <f>'W13 - 24'!AP36</f>
        <v/>
      </c>
      <c r="AK17" s="529" t="str">
        <f>'W13 - 24'!AQ36</f>
        <v/>
      </c>
      <c r="AL17" s="529" t="str">
        <f>'W13 - 24'!AR36</f>
        <v/>
      </c>
      <c r="AM17" s="529" t="str">
        <f>'W13 - 24'!AS36</f>
        <v/>
      </c>
      <c r="AN17" s="529" t="str">
        <f>'W13 - 24'!AT36</f>
        <v/>
      </c>
      <c r="AO17" s="529" t="str">
        <f>'W13 - 24'!AU36</f>
        <v/>
      </c>
      <c r="AP17" s="529" t="str">
        <f>'W13 - 24'!AV36</f>
        <v/>
      </c>
      <c r="AQ17" s="529" t="str">
        <f>'W13 - 24'!AW36</f>
        <v/>
      </c>
      <c r="AR17" s="531"/>
      <c r="AS17" s="516"/>
    </row>
    <row r="18" ht="22.5" customHeight="1">
      <c r="A18" s="510"/>
      <c r="B18" s="517" t="s">
        <v>565</v>
      </c>
      <c r="C18" s="527" t="str">
        <f>'W13 - 24'!E50</f>
        <v/>
      </c>
      <c r="D18" s="527" t="str">
        <f>'W13 - 24'!F50</f>
        <v/>
      </c>
      <c r="E18" s="527"/>
      <c r="F18" s="528"/>
      <c r="G18" s="528"/>
      <c r="H18" s="528"/>
      <c r="I18" s="528" t="str">
        <f>'W13 - 24'!K50</f>
        <v/>
      </c>
      <c r="J18" s="529" t="str">
        <f>'W13 - 24'!L50</f>
        <v/>
      </c>
      <c r="K18" s="529" t="str">
        <f>'W13 - 24'!M50</f>
        <v/>
      </c>
      <c r="L18" s="529" t="str">
        <f>'W13 - 24'!N50</f>
        <v/>
      </c>
      <c r="M18" s="529">
        <f>'W13 - 24'!O50</f>
        <v>0</v>
      </c>
      <c r="N18" s="529" t="str">
        <f>'W13 - 24'!P50</f>
        <v/>
      </c>
      <c r="O18" s="529" t="str">
        <f>'W13 - 24'!Q50</f>
        <v/>
      </c>
      <c r="P18" s="529" t="str">
        <f>'W13 - 24'!R50</f>
        <v/>
      </c>
      <c r="Q18" s="529" t="str">
        <f>'W13 - 24'!U50</f>
        <v/>
      </c>
      <c r="R18" s="529" t="str">
        <f>'W13 - 24'!V50</f>
        <v/>
      </c>
      <c r="S18" s="529">
        <f>'W13 - 24'!X50</f>
        <v>0</v>
      </c>
      <c r="T18" s="529" t="str">
        <f>'W13 - 24'!Y50</f>
        <v/>
      </c>
      <c r="U18" s="529" t="str">
        <f>'W13 - 24'!Z50</f>
        <v/>
      </c>
      <c r="V18" s="529" t="str">
        <f>'W13 - 24'!AA50</f>
        <v/>
      </c>
      <c r="W18" s="529" t="str">
        <f>'W13 - 24'!AB50</f>
        <v/>
      </c>
      <c r="X18" s="529" t="str">
        <f>'W13 - 24'!AC50</f>
        <v/>
      </c>
      <c r="Y18" s="529" t="str">
        <f>'W13 - 24'!AD50</f>
        <v/>
      </c>
      <c r="Z18" s="529" t="str">
        <f>'W13 - 24'!AE50</f>
        <v/>
      </c>
      <c r="AA18" s="529" t="str">
        <f>'W13 - 24'!AF50</f>
        <v/>
      </c>
      <c r="AB18" s="529" t="str">
        <f>'W13 - 24'!AH50</f>
        <v/>
      </c>
      <c r="AC18" s="529" t="str">
        <f>'W13 - 24'!AI50</f>
        <v/>
      </c>
      <c r="AD18" s="529" t="str">
        <f>'W13 - 24'!AJ50</f>
        <v/>
      </c>
      <c r="AE18" s="529" t="str">
        <f>'W13 - 24'!AK50</f>
        <v/>
      </c>
      <c r="AF18" s="529" t="str">
        <f>'W13 - 24'!AL50</f>
        <v/>
      </c>
      <c r="AG18" s="529" t="str">
        <f>'W13 - 24'!AM50</f>
        <v/>
      </c>
      <c r="AH18" s="529" t="str">
        <f>'W13 - 24'!AN50</f>
        <v/>
      </c>
      <c r="AI18" s="529" t="str">
        <f>'W13 - 24'!AO50</f>
        <v/>
      </c>
      <c r="AJ18" s="529" t="str">
        <f>'W13 - 24'!AP50</f>
        <v/>
      </c>
      <c r="AK18" s="529" t="str">
        <f>'W13 - 24'!AQ50</f>
        <v/>
      </c>
      <c r="AL18" s="529" t="str">
        <f>'W13 - 24'!AR50</f>
        <v/>
      </c>
      <c r="AM18" s="529" t="str">
        <f>'W13 - 24'!AS50</f>
        <v/>
      </c>
      <c r="AN18" s="529" t="str">
        <f>'W13 - 24'!AT50</f>
        <v/>
      </c>
      <c r="AO18" s="529" t="str">
        <f>'W13 - 24'!AU50</f>
        <v/>
      </c>
      <c r="AP18" s="529" t="str">
        <f>'W13 - 24'!AV50</f>
        <v/>
      </c>
      <c r="AQ18" s="529" t="str">
        <f>'W13 - 24'!AW50</f>
        <v/>
      </c>
      <c r="AR18" s="531"/>
      <c r="AS18" s="516"/>
    </row>
    <row r="19" ht="22.5" customHeight="1">
      <c r="A19" s="510"/>
      <c r="B19" s="517" t="s">
        <v>566</v>
      </c>
      <c r="C19" s="527" t="str">
        <f>'W13 - 24'!E64</f>
        <v/>
      </c>
      <c r="D19" s="527" t="str">
        <f>'W13 - 24'!F64</f>
        <v/>
      </c>
      <c r="E19" s="527"/>
      <c r="F19" s="528"/>
      <c r="G19" s="528"/>
      <c r="H19" s="528"/>
      <c r="I19" s="528" t="str">
        <f>'W13 - 24'!K64</f>
        <v/>
      </c>
      <c r="J19" s="529" t="str">
        <f>'W13 - 24'!L64</f>
        <v/>
      </c>
      <c r="K19" s="529" t="str">
        <f>'W13 - 24'!M64</f>
        <v/>
      </c>
      <c r="L19" s="529" t="str">
        <f>'W13 - 24'!N64</f>
        <v/>
      </c>
      <c r="M19" s="529">
        <f>'W13 - 24'!O64</f>
        <v>0</v>
      </c>
      <c r="N19" s="529" t="str">
        <f>'W13 - 24'!P64</f>
        <v/>
      </c>
      <c r="O19" s="529" t="str">
        <f>'W13 - 24'!Q64</f>
        <v/>
      </c>
      <c r="P19" s="529" t="str">
        <f>'W13 - 24'!R64</f>
        <v/>
      </c>
      <c r="Q19" s="529" t="str">
        <f>'W13 - 24'!U64</f>
        <v/>
      </c>
      <c r="R19" s="529" t="str">
        <f>'W13 - 24'!V64</f>
        <v/>
      </c>
      <c r="S19" s="529">
        <f>'W13 - 24'!X64</f>
        <v>0</v>
      </c>
      <c r="T19" s="529" t="str">
        <f>'W13 - 24'!Y64</f>
        <v/>
      </c>
      <c r="U19" s="529" t="str">
        <f>'W13 - 24'!Z64</f>
        <v/>
      </c>
      <c r="V19" s="529" t="str">
        <f>'W13 - 24'!AA64</f>
        <v/>
      </c>
      <c r="W19" s="529" t="str">
        <f>'W13 - 24'!AB64</f>
        <v/>
      </c>
      <c r="X19" s="529" t="str">
        <f>'W13 - 24'!AC64</f>
        <v/>
      </c>
      <c r="Y19" s="529" t="str">
        <f>'W13 - 24'!AD64</f>
        <v/>
      </c>
      <c r="Z19" s="529" t="str">
        <f>'W13 - 24'!AE64</f>
        <v/>
      </c>
      <c r="AA19" s="529" t="str">
        <f>'W13 - 24'!AF64</f>
        <v/>
      </c>
      <c r="AB19" s="529" t="str">
        <f>'W13 - 24'!AH64</f>
        <v/>
      </c>
      <c r="AC19" s="529" t="str">
        <f>'W13 - 24'!AI64</f>
        <v/>
      </c>
      <c r="AD19" s="529" t="str">
        <f>'W13 - 24'!AJ64</f>
        <v/>
      </c>
      <c r="AE19" s="529" t="str">
        <f>'W13 - 24'!AK64</f>
        <v/>
      </c>
      <c r="AF19" s="529" t="str">
        <f>'W13 - 24'!AL64</f>
        <v/>
      </c>
      <c r="AG19" s="529" t="str">
        <f>'W13 - 24'!AM64</f>
        <v/>
      </c>
      <c r="AH19" s="529" t="str">
        <f>'W13 - 24'!AN64</f>
        <v/>
      </c>
      <c r="AI19" s="529" t="str">
        <f>'W13 - 24'!AO64</f>
        <v/>
      </c>
      <c r="AJ19" s="529" t="str">
        <f>'W13 - 24'!AP64</f>
        <v/>
      </c>
      <c r="AK19" s="529" t="str">
        <f>'W13 - 24'!AQ64</f>
        <v/>
      </c>
      <c r="AL19" s="529" t="str">
        <f>'W13 - 24'!AR64</f>
        <v/>
      </c>
      <c r="AM19" s="529" t="str">
        <f>'W13 - 24'!AS64</f>
        <v/>
      </c>
      <c r="AN19" s="529" t="str">
        <f>'W13 - 24'!AT64</f>
        <v/>
      </c>
      <c r="AO19" s="529" t="str">
        <f>'W13 - 24'!AU64</f>
        <v/>
      </c>
      <c r="AP19" s="529" t="str">
        <f>'W13 - 24'!AV64</f>
        <v/>
      </c>
      <c r="AQ19" s="529" t="str">
        <f>'W13 - 24'!AW64</f>
        <v/>
      </c>
      <c r="AR19" s="531"/>
      <c r="AS19" s="516"/>
    </row>
    <row r="20" ht="22.5" customHeight="1">
      <c r="A20" s="510"/>
      <c r="B20" s="517" t="s">
        <v>567</v>
      </c>
      <c r="C20" s="527" t="str">
        <f>'W13 - 24'!E78</f>
        <v/>
      </c>
      <c r="D20" s="527" t="str">
        <f>'W13 - 24'!F78</f>
        <v/>
      </c>
      <c r="E20" s="527"/>
      <c r="F20" s="528"/>
      <c r="G20" s="528"/>
      <c r="H20" s="528"/>
      <c r="I20" s="528" t="str">
        <f>'W13 - 24'!K78</f>
        <v/>
      </c>
      <c r="J20" s="529" t="str">
        <f>'W13 - 24'!L78</f>
        <v/>
      </c>
      <c r="K20" s="529" t="str">
        <f>'W13 - 24'!M78</f>
        <v/>
      </c>
      <c r="L20" s="529" t="str">
        <f>'W13 - 24'!N78</f>
        <v/>
      </c>
      <c r="M20" s="529">
        <f>'W13 - 24'!O78</f>
        <v>0</v>
      </c>
      <c r="N20" s="529" t="str">
        <f>'W13 - 24'!P78</f>
        <v/>
      </c>
      <c r="O20" s="529" t="str">
        <f>'W13 - 24'!Q78</f>
        <v/>
      </c>
      <c r="P20" s="529" t="str">
        <f>'W13 - 24'!R78</f>
        <v/>
      </c>
      <c r="Q20" s="529" t="str">
        <f>'W13 - 24'!U78</f>
        <v/>
      </c>
      <c r="R20" s="529" t="str">
        <f>'W13 - 24'!V78</f>
        <v/>
      </c>
      <c r="S20" s="529">
        <f>'W13 - 24'!X78</f>
        <v>0</v>
      </c>
      <c r="T20" s="529" t="str">
        <f>'W13 - 24'!Y78</f>
        <v/>
      </c>
      <c r="U20" s="529" t="str">
        <f>'W13 - 24'!Z78</f>
        <v/>
      </c>
      <c r="V20" s="529" t="str">
        <f>'W13 - 24'!AA78</f>
        <v/>
      </c>
      <c r="W20" s="529" t="str">
        <f>'W13 - 24'!AB78</f>
        <v/>
      </c>
      <c r="X20" s="529" t="str">
        <f>'W13 - 24'!AC78</f>
        <v/>
      </c>
      <c r="Y20" s="529" t="str">
        <f>'W13 - 24'!AD78</f>
        <v/>
      </c>
      <c r="Z20" s="529" t="str">
        <f>'W13 - 24'!AE78</f>
        <v/>
      </c>
      <c r="AA20" s="529" t="str">
        <f>'W13 - 24'!AF78</f>
        <v/>
      </c>
      <c r="AB20" s="529" t="str">
        <f>'W13 - 24'!AH78</f>
        <v/>
      </c>
      <c r="AC20" s="529" t="str">
        <f>'W13 - 24'!AI78</f>
        <v/>
      </c>
      <c r="AD20" s="529" t="str">
        <f>'W13 - 24'!AJ78</f>
        <v/>
      </c>
      <c r="AE20" s="529" t="str">
        <f>'W13 - 24'!AK78</f>
        <v/>
      </c>
      <c r="AF20" s="529" t="str">
        <f>'W13 - 24'!AL78</f>
        <v/>
      </c>
      <c r="AG20" s="529" t="str">
        <f>'W13 - 24'!AM78</f>
        <v/>
      </c>
      <c r="AH20" s="529" t="str">
        <f>'W13 - 24'!AN78</f>
        <v/>
      </c>
      <c r="AI20" s="529" t="str">
        <f>'W13 - 24'!AO78</f>
        <v/>
      </c>
      <c r="AJ20" s="529" t="str">
        <f>'W13 - 24'!AP78</f>
        <v/>
      </c>
      <c r="AK20" s="529" t="str">
        <f>'W13 - 24'!AQ78</f>
        <v/>
      </c>
      <c r="AL20" s="529" t="str">
        <f>'W13 - 24'!AR78</f>
        <v/>
      </c>
      <c r="AM20" s="529" t="str">
        <f>'W13 - 24'!AS78</f>
        <v/>
      </c>
      <c r="AN20" s="529" t="str">
        <f>'W13 - 24'!AT78</f>
        <v/>
      </c>
      <c r="AO20" s="529" t="str">
        <f>'W13 - 24'!AU78</f>
        <v/>
      </c>
      <c r="AP20" s="529" t="str">
        <f>'W13 - 24'!AV78</f>
        <v/>
      </c>
      <c r="AQ20" s="529" t="str">
        <f>'W13 - 24'!AW78</f>
        <v/>
      </c>
      <c r="AR20" s="531"/>
      <c r="AS20" s="516"/>
    </row>
    <row r="21" ht="22.5" customHeight="1">
      <c r="A21" s="510"/>
      <c r="B21" s="517" t="s">
        <v>568</v>
      </c>
      <c r="C21" s="527" t="str">
        <f>'W13 - 24'!E92</f>
        <v/>
      </c>
      <c r="D21" s="527" t="str">
        <f>'W13 - 24'!F92</f>
        <v/>
      </c>
      <c r="E21" s="527"/>
      <c r="F21" s="528"/>
      <c r="G21" s="528"/>
      <c r="H21" s="528"/>
      <c r="I21" s="528" t="str">
        <f>'W13 - 24'!K92</f>
        <v/>
      </c>
      <c r="J21" s="529" t="str">
        <f>'W13 - 24'!L92</f>
        <v/>
      </c>
      <c r="K21" s="529" t="str">
        <f>'W13 - 24'!M92</f>
        <v/>
      </c>
      <c r="L21" s="529" t="str">
        <f>'W13 - 24'!N92</f>
        <v/>
      </c>
      <c r="M21" s="529">
        <f>'W13 - 24'!O92</f>
        <v>0</v>
      </c>
      <c r="N21" s="529" t="str">
        <f>'W13 - 24'!P92</f>
        <v/>
      </c>
      <c r="O21" s="529" t="str">
        <f>'W13 - 24'!Q92</f>
        <v/>
      </c>
      <c r="P21" s="529" t="str">
        <f>'W13 - 24'!R92</f>
        <v/>
      </c>
      <c r="Q21" s="529" t="str">
        <f>'W13 - 24'!U92</f>
        <v/>
      </c>
      <c r="R21" s="529" t="str">
        <f>'W13 - 24'!V92</f>
        <v/>
      </c>
      <c r="S21" s="529">
        <f>'W13 - 24'!X92</f>
        <v>0</v>
      </c>
      <c r="T21" s="529" t="str">
        <f>'W13 - 24'!Y92</f>
        <v/>
      </c>
      <c r="U21" s="529" t="str">
        <f>'W13 - 24'!Z92</f>
        <v/>
      </c>
      <c r="V21" s="529" t="str">
        <f>'W13 - 24'!AA92</f>
        <v/>
      </c>
      <c r="W21" s="529" t="str">
        <f>'W13 - 24'!AB92</f>
        <v/>
      </c>
      <c r="X21" s="529" t="str">
        <f>'W13 - 24'!AC92</f>
        <v/>
      </c>
      <c r="Y21" s="529" t="str">
        <f>'W13 - 24'!AD92</f>
        <v/>
      </c>
      <c r="Z21" s="529" t="str">
        <f>'W13 - 24'!AE92</f>
        <v/>
      </c>
      <c r="AA21" s="529" t="str">
        <f>'W13 - 24'!AF92</f>
        <v/>
      </c>
      <c r="AB21" s="529" t="str">
        <f>'W13 - 24'!AH92</f>
        <v/>
      </c>
      <c r="AC21" s="529" t="str">
        <f>'W13 - 24'!AI92</f>
        <v/>
      </c>
      <c r="AD21" s="529" t="str">
        <f>'W13 - 24'!AJ92</f>
        <v/>
      </c>
      <c r="AE21" s="529" t="str">
        <f>'W13 - 24'!AK92</f>
        <v/>
      </c>
      <c r="AF21" s="529" t="str">
        <f>'W13 - 24'!AL92</f>
        <v/>
      </c>
      <c r="AG21" s="529" t="str">
        <f>'W13 - 24'!AM92</f>
        <v/>
      </c>
      <c r="AH21" s="529" t="str">
        <f>'W13 - 24'!AN92</f>
        <v/>
      </c>
      <c r="AI21" s="529" t="str">
        <f>'W13 - 24'!AO92</f>
        <v/>
      </c>
      <c r="AJ21" s="529" t="str">
        <f>'W13 - 24'!AP92</f>
        <v/>
      </c>
      <c r="AK21" s="529" t="str">
        <f>'W13 - 24'!AQ92</f>
        <v/>
      </c>
      <c r="AL21" s="529" t="str">
        <f>'W13 - 24'!AR92</f>
        <v/>
      </c>
      <c r="AM21" s="529" t="str">
        <f>'W13 - 24'!AS92</f>
        <v/>
      </c>
      <c r="AN21" s="529" t="str">
        <f>'W13 - 24'!AT92</f>
        <v/>
      </c>
      <c r="AO21" s="529" t="str">
        <f>'W13 - 24'!AU92</f>
        <v/>
      </c>
      <c r="AP21" s="529" t="str">
        <f>'W13 - 24'!AV92</f>
        <v/>
      </c>
      <c r="AQ21" s="529" t="str">
        <f>'W13 - 24'!AW92</f>
        <v/>
      </c>
      <c r="AR21" s="531"/>
      <c r="AS21" s="45"/>
    </row>
    <row r="22" ht="22.5" customHeight="1">
      <c r="A22" s="510"/>
      <c r="B22" s="517"/>
      <c r="C22" s="527"/>
      <c r="D22" s="527"/>
      <c r="E22" s="527"/>
      <c r="F22" s="528"/>
      <c r="G22" s="528"/>
      <c r="H22" s="528"/>
      <c r="I22" s="528"/>
      <c r="J22" s="529"/>
      <c r="K22" s="529"/>
      <c r="L22" s="529"/>
      <c r="M22" s="529"/>
      <c r="N22" s="529"/>
      <c r="O22" s="529"/>
      <c r="P22" s="529"/>
      <c r="Q22" s="529"/>
      <c r="R22" s="529"/>
      <c r="S22" s="529"/>
      <c r="T22" s="529"/>
      <c r="U22" s="529"/>
      <c r="V22" s="529"/>
      <c r="W22" s="529"/>
      <c r="X22" s="529"/>
      <c r="Y22" s="529"/>
      <c r="Z22" s="529"/>
      <c r="AA22" s="529"/>
      <c r="AB22" s="529"/>
      <c r="AC22" s="529"/>
      <c r="AD22" s="529"/>
      <c r="AE22" s="529"/>
      <c r="AF22" s="529"/>
      <c r="AG22" s="529"/>
      <c r="AH22" s="529"/>
      <c r="AI22" s="529"/>
      <c r="AJ22" s="529"/>
      <c r="AK22" s="529"/>
      <c r="AL22" s="529"/>
      <c r="AM22" s="529"/>
      <c r="AN22" s="529"/>
      <c r="AO22" s="529"/>
      <c r="AP22" s="529"/>
      <c r="AQ22" s="529"/>
      <c r="AR22" s="531"/>
      <c r="AS22" s="45"/>
    </row>
    <row r="23" ht="22.5" customHeight="1">
      <c r="A23" s="510"/>
      <c r="B23" s="517"/>
      <c r="C23" s="527"/>
      <c r="D23" s="527"/>
      <c r="E23" s="527"/>
      <c r="F23" s="528"/>
      <c r="G23" s="528"/>
      <c r="H23" s="528"/>
      <c r="I23" s="528"/>
      <c r="J23" s="529"/>
      <c r="K23" s="529"/>
      <c r="L23" s="529"/>
      <c r="M23" s="529"/>
      <c r="N23" s="529"/>
      <c r="O23" s="529"/>
      <c r="P23" s="529"/>
      <c r="Q23" s="529"/>
      <c r="R23" s="529"/>
      <c r="S23" s="529"/>
      <c r="T23" s="529"/>
      <c r="U23" s="529"/>
      <c r="V23" s="529"/>
      <c r="W23" s="529"/>
      <c r="X23" s="529"/>
      <c r="Y23" s="529"/>
      <c r="Z23" s="529"/>
      <c r="AA23" s="529"/>
      <c r="AB23" s="529"/>
      <c r="AC23" s="529"/>
      <c r="AD23" s="529"/>
      <c r="AE23" s="529"/>
      <c r="AF23" s="529"/>
      <c r="AG23" s="529"/>
      <c r="AH23" s="529"/>
      <c r="AI23" s="529"/>
      <c r="AJ23" s="529"/>
      <c r="AK23" s="529"/>
      <c r="AL23" s="529"/>
      <c r="AM23" s="529"/>
      <c r="AN23" s="529"/>
      <c r="AO23" s="529"/>
      <c r="AP23" s="529"/>
      <c r="AQ23" s="529"/>
      <c r="AR23" s="531"/>
      <c r="AS23" s="45"/>
    </row>
    <row r="24" ht="22.5" customHeight="1">
      <c r="A24" s="510"/>
      <c r="B24" s="517"/>
      <c r="C24" s="527"/>
      <c r="D24" s="527"/>
      <c r="E24" s="527"/>
      <c r="F24" s="528"/>
      <c r="G24" s="528"/>
      <c r="H24" s="528"/>
      <c r="I24" s="528"/>
      <c r="J24" s="529"/>
      <c r="K24" s="529"/>
      <c r="L24" s="529"/>
      <c r="M24" s="529"/>
      <c r="N24" s="529"/>
      <c r="O24" s="529"/>
      <c r="P24" s="529"/>
      <c r="Q24" s="529"/>
      <c r="R24" s="529"/>
      <c r="S24" s="529"/>
      <c r="T24" s="529"/>
      <c r="U24" s="529"/>
      <c r="V24" s="529"/>
      <c r="W24" s="529"/>
      <c r="X24" s="529"/>
      <c r="Y24" s="529"/>
      <c r="Z24" s="529"/>
      <c r="AA24" s="529"/>
      <c r="AB24" s="529"/>
      <c r="AC24" s="529"/>
      <c r="AD24" s="529"/>
      <c r="AE24" s="529"/>
      <c r="AF24" s="529"/>
      <c r="AG24" s="529"/>
      <c r="AH24" s="529"/>
      <c r="AI24" s="529"/>
      <c r="AJ24" s="529"/>
      <c r="AK24" s="529"/>
      <c r="AL24" s="529"/>
      <c r="AM24" s="529"/>
      <c r="AN24" s="529"/>
      <c r="AO24" s="529"/>
      <c r="AP24" s="529"/>
      <c r="AQ24" s="529"/>
      <c r="AR24" s="531"/>
      <c r="AS24" s="45"/>
    </row>
    <row r="25" ht="22.5" customHeight="1">
      <c r="A25" s="510"/>
      <c r="B25" s="517"/>
      <c r="C25" s="527"/>
      <c r="D25" s="527"/>
      <c r="E25" s="527"/>
      <c r="F25" s="528"/>
      <c r="G25" s="528"/>
      <c r="H25" s="528"/>
      <c r="I25" s="528"/>
      <c r="J25" s="529"/>
      <c r="K25" s="529"/>
      <c r="L25" s="529"/>
      <c r="M25" s="529"/>
      <c r="N25" s="529"/>
      <c r="O25" s="529"/>
      <c r="P25" s="529"/>
      <c r="Q25" s="529"/>
      <c r="R25" s="529"/>
      <c r="S25" s="529"/>
      <c r="T25" s="529"/>
      <c r="U25" s="529"/>
      <c r="V25" s="529"/>
      <c r="W25" s="529"/>
      <c r="X25" s="529"/>
      <c r="Y25" s="529"/>
      <c r="Z25" s="529"/>
      <c r="AA25" s="529"/>
      <c r="AB25" s="529"/>
      <c r="AC25" s="529"/>
      <c r="AD25" s="529"/>
      <c r="AE25" s="529"/>
      <c r="AF25" s="529"/>
      <c r="AG25" s="529"/>
      <c r="AH25" s="529"/>
      <c r="AI25" s="529"/>
      <c r="AJ25" s="529"/>
      <c r="AK25" s="529"/>
      <c r="AL25" s="529"/>
      <c r="AM25" s="529"/>
      <c r="AN25" s="529"/>
      <c r="AO25" s="529"/>
      <c r="AP25" s="529"/>
      <c r="AQ25" s="529"/>
      <c r="AR25" s="531"/>
      <c r="AS25" s="45"/>
    </row>
    <row r="26" ht="22.5" customHeight="1">
      <c r="A26" s="510"/>
      <c r="B26" s="517"/>
      <c r="C26" s="527"/>
      <c r="D26" s="527"/>
      <c r="E26" s="527"/>
      <c r="F26" s="528"/>
      <c r="G26" s="528"/>
      <c r="H26" s="528"/>
      <c r="I26" s="528"/>
      <c r="J26" s="529"/>
      <c r="K26" s="529"/>
      <c r="L26" s="529"/>
      <c r="M26" s="529"/>
      <c r="N26" s="529"/>
      <c r="O26" s="529"/>
      <c r="P26" s="529"/>
      <c r="Q26" s="529"/>
      <c r="R26" s="529"/>
      <c r="S26" s="529"/>
      <c r="T26" s="529"/>
      <c r="U26" s="529"/>
      <c r="V26" s="529"/>
      <c r="W26" s="529"/>
      <c r="X26" s="529"/>
      <c r="Y26" s="529"/>
      <c r="Z26" s="529"/>
      <c r="AA26" s="529"/>
      <c r="AB26" s="529"/>
      <c r="AC26" s="529"/>
      <c r="AD26" s="529"/>
      <c r="AE26" s="529"/>
      <c r="AF26" s="529"/>
      <c r="AG26" s="529"/>
      <c r="AH26" s="529"/>
      <c r="AI26" s="529"/>
      <c r="AJ26" s="529"/>
      <c r="AK26" s="529"/>
      <c r="AL26" s="529"/>
      <c r="AM26" s="529"/>
      <c r="AN26" s="529"/>
      <c r="AO26" s="529"/>
      <c r="AP26" s="529"/>
      <c r="AQ26" s="529"/>
      <c r="AR26" s="531"/>
      <c r="AS26" s="45"/>
    </row>
    <row r="27" ht="22.5" customHeight="1">
      <c r="A27" s="510"/>
      <c r="B27" s="517"/>
      <c r="C27" s="527"/>
      <c r="D27" s="527"/>
      <c r="E27" s="527"/>
      <c r="F27" s="528"/>
      <c r="G27" s="528"/>
      <c r="H27" s="528"/>
      <c r="I27" s="528"/>
      <c r="J27" s="529"/>
      <c r="K27" s="529"/>
      <c r="L27" s="529"/>
      <c r="M27" s="529"/>
      <c r="N27" s="529"/>
      <c r="O27" s="529"/>
      <c r="P27" s="529"/>
      <c r="Q27" s="529"/>
      <c r="R27" s="529"/>
      <c r="S27" s="529"/>
      <c r="T27" s="529"/>
      <c r="U27" s="529"/>
      <c r="V27" s="529"/>
      <c r="W27" s="529"/>
      <c r="X27" s="529"/>
      <c r="Y27" s="529"/>
      <c r="Z27" s="529"/>
      <c r="AA27" s="529"/>
      <c r="AB27" s="529"/>
      <c r="AC27" s="529"/>
      <c r="AD27" s="529"/>
      <c r="AE27" s="529"/>
      <c r="AF27" s="529"/>
      <c r="AG27" s="529"/>
      <c r="AH27" s="529"/>
      <c r="AI27" s="529"/>
      <c r="AJ27" s="529"/>
      <c r="AK27" s="529"/>
      <c r="AL27" s="529"/>
      <c r="AM27" s="529"/>
      <c r="AN27" s="529"/>
      <c r="AO27" s="529"/>
      <c r="AP27" s="529"/>
      <c r="AQ27" s="529"/>
      <c r="AR27" s="531"/>
      <c r="AS27" s="45"/>
    </row>
    <row r="28" ht="22.5" customHeight="1">
      <c r="A28" s="510"/>
      <c r="B28" s="517"/>
      <c r="C28" s="527"/>
      <c r="D28" s="527"/>
      <c r="E28" s="527"/>
      <c r="F28" s="528"/>
      <c r="G28" s="528"/>
      <c r="H28" s="528"/>
      <c r="I28" s="528"/>
      <c r="J28" s="529"/>
      <c r="K28" s="529"/>
      <c r="L28" s="529"/>
      <c r="M28" s="529"/>
      <c r="N28" s="529"/>
      <c r="O28" s="529"/>
      <c r="P28" s="529"/>
      <c r="Q28" s="529"/>
      <c r="R28" s="529"/>
      <c r="S28" s="529"/>
      <c r="T28" s="529"/>
      <c r="U28" s="529"/>
      <c r="V28" s="529"/>
      <c r="W28" s="529"/>
      <c r="X28" s="529"/>
      <c r="Y28" s="529"/>
      <c r="Z28" s="529"/>
      <c r="AA28" s="529"/>
      <c r="AB28" s="529"/>
      <c r="AC28" s="529"/>
      <c r="AD28" s="529"/>
      <c r="AE28" s="529"/>
      <c r="AF28" s="529"/>
      <c r="AG28" s="529"/>
      <c r="AH28" s="529"/>
      <c r="AI28" s="529"/>
      <c r="AJ28" s="529"/>
      <c r="AK28" s="529"/>
      <c r="AL28" s="529"/>
      <c r="AM28" s="529"/>
      <c r="AN28" s="529"/>
      <c r="AO28" s="529"/>
      <c r="AP28" s="529"/>
      <c r="AQ28" s="529"/>
      <c r="AR28" s="531"/>
      <c r="AS28" s="45"/>
    </row>
    <row r="29" ht="22.5" customHeight="1">
      <c r="A29" s="510"/>
      <c r="B29" s="517"/>
      <c r="C29" s="527"/>
      <c r="D29" s="527"/>
      <c r="E29" s="527"/>
      <c r="F29" s="528"/>
      <c r="G29" s="528"/>
      <c r="H29" s="528"/>
      <c r="I29" s="528"/>
      <c r="J29" s="529"/>
      <c r="K29" s="529"/>
      <c r="L29" s="529"/>
      <c r="M29" s="529"/>
      <c r="N29" s="529"/>
      <c r="O29" s="529"/>
      <c r="P29" s="529"/>
      <c r="Q29" s="529"/>
      <c r="R29" s="529"/>
      <c r="S29" s="529"/>
      <c r="T29" s="529"/>
      <c r="U29" s="529"/>
      <c r="V29" s="529"/>
      <c r="W29" s="529"/>
      <c r="X29" s="529"/>
      <c r="Y29" s="529"/>
      <c r="Z29" s="529"/>
      <c r="AA29" s="529"/>
      <c r="AB29" s="529"/>
      <c r="AC29" s="529"/>
      <c r="AD29" s="529"/>
      <c r="AE29" s="529"/>
      <c r="AF29" s="529"/>
      <c r="AG29" s="529"/>
      <c r="AH29" s="529"/>
      <c r="AI29" s="529"/>
      <c r="AJ29" s="529"/>
      <c r="AK29" s="529"/>
      <c r="AL29" s="529"/>
      <c r="AM29" s="529"/>
      <c r="AN29" s="529"/>
      <c r="AO29" s="529"/>
      <c r="AP29" s="529"/>
      <c r="AQ29" s="529"/>
      <c r="AR29" s="531"/>
      <c r="AS29" s="45"/>
    </row>
    <row r="30" ht="22.5" customHeight="1">
      <c r="A30" s="510"/>
      <c r="B30" s="517"/>
      <c r="C30" s="527"/>
      <c r="D30" s="527"/>
      <c r="E30" s="527"/>
      <c r="F30" s="528"/>
      <c r="G30" s="528"/>
      <c r="H30" s="528"/>
      <c r="I30" s="528"/>
      <c r="J30" s="529"/>
      <c r="K30" s="529"/>
      <c r="L30" s="529"/>
      <c r="M30" s="529"/>
      <c r="N30" s="529"/>
      <c r="O30" s="529"/>
      <c r="P30" s="529"/>
      <c r="Q30" s="529"/>
      <c r="R30" s="529"/>
      <c r="S30" s="529"/>
      <c r="T30" s="529"/>
      <c r="U30" s="529"/>
      <c r="V30" s="529"/>
      <c r="W30" s="529"/>
      <c r="X30" s="529"/>
      <c r="Y30" s="529"/>
      <c r="Z30" s="529"/>
      <c r="AA30" s="529"/>
      <c r="AB30" s="529"/>
      <c r="AC30" s="529"/>
      <c r="AD30" s="529"/>
      <c r="AE30" s="529"/>
      <c r="AF30" s="529"/>
      <c r="AG30" s="529"/>
      <c r="AH30" s="529"/>
      <c r="AI30" s="529"/>
      <c r="AJ30" s="529"/>
      <c r="AK30" s="529"/>
      <c r="AL30" s="529"/>
      <c r="AM30" s="529"/>
      <c r="AN30" s="529"/>
      <c r="AO30" s="529"/>
      <c r="AP30" s="529"/>
      <c r="AQ30" s="529"/>
      <c r="AR30" s="531"/>
      <c r="AS30" s="45"/>
    </row>
    <row r="31" ht="22.5" customHeight="1">
      <c r="A31" s="510"/>
      <c r="B31" s="517"/>
      <c r="C31" s="527"/>
      <c r="D31" s="527"/>
      <c r="E31" s="527"/>
      <c r="F31" s="528"/>
      <c r="G31" s="528"/>
      <c r="H31" s="528"/>
      <c r="I31" s="528"/>
      <c r="J31" s="529"/>
      <c r="K31" s="529"/>
      <c r="L31" s="529"/>
      <c r="M31" s="529"/>
      <c r="N31" s="529"/>
      <c r="O31" s="529"/>
      <c r="P31" s="529"/>
      <c r="Q31" s="529"/>
      <c r="R31" s="529"/>
      <c r="S31" s="529"/>
      <c r="T31" s="529"/>
      <c r="U31" s="529"/>
      <c r="V31" s="529"/>
      <c r="W31" s="529"/>
      <c r="X31" s="529"/>
      <c r="Y31" s="529"/>
      <c r="Z31" s="529"/>
      <c r="AA31" s="529"/>
      <c r="AB31" s="529"/>
      <c r="AC31" s="529"/>
      <c r="AD31" s="529"/>
      <c r="AE31" s="529"/>
      <c r="AF31" s="529"/>
      <c r="AG31" s="529"/>
      <c r="AH31" s="529"/>
      <c r="AI31" s="529"/>
      <c r="AJ31" s="529"/>
      <c r="AK31" s="529"/>
      <c r="AL31" s="529"/>
      <c r="AM31" s="529"/>
      <c r="AN31" s="529"/>
      <c r="AO31" s="529"/>
      <c r="AP31" s="529"/>
      <c r="AQ31" s="529"/>
      <c r="AR31" s="531"/>
      <c r="AS31" s="45"/>
    </row>
    <row r="32" ht="22.5" customHeight="1">
      <c r="A32" s="510"/>
      <c r="B32" s="517" t="s">
        <v>569</v>
      </c>
      <c r="C32" s="527" t="str">
        <f>'W13 - 24'!E106</f>
        <v/>
      </c>
      <c r="D32" s="527" t="str">
        <f>'W13 - 24'!F106</f>
        <v/>
      </c>
      <c r="E32" s="527"/>
      <c r="F32" s="528"/>
      <c r="G32" s="528"/>
      <c r="H32" s="528"/>
      <c r="I32" s="528" t="str">
        <f>'W13 - 24'!K106</f>
        <v/>
      </c>
      <c r="J32" s="529" t="str">
        <f>'W13 - 24'!L106</f>
        <v/>
      </c>
      <c r="K32" s="529" t="str">
        <f>'W13 - 24'!M106</f>
        <v/>
      </c>
      <c r="L32" s="529" t="str">
        <f>'W13 - 24'!N106</f>
        <v/>
      </c>
      <c r="M32" s="529">
        <f>'W13 - 24'!O106</f>
        <v>0</v>
      </c>
      <c r="N32" s="529" t="str">
        <f>'W13 - 24'!P106</f>
        <v/>
      </c>
      <c r="O32" s="529" t="str">
        <f>'W13 - 24'!Q106</f>
        <v/>
      </c>
      <c r="P32" s="529" t="str">
        <f>'W13 - 24'!R106</f>
        <v/>
      </c>
      <c r="Q32" s="529" t="str">
        <f>'W13 - 24'!U106</f>
        <v/>
      </c>
      <c r="R32" s="529" t="str">
        <f>'W13 - 24'!V106</f>
        <v/>
      </c>
      <c r="S32" s="529">
        <f>'W13 - 24'!X106</f>
        <v>0</v>
      </c>
      <c r="T32" s="529" t="str">
        <f>'W13 - 24'!Y106</f>
        <v/>
      </c>
      <c r="U32" s="529" t="str">
        <f>'W13 - 24'!Z106</f>
        <v/>
      </c>
      <c r="V32" s="529" t="str">
        <f>'W13 - 24'!AA106</f>
        <v/>
      </c>
      <c r="W32" s="529" t="str">
        <f>'W13 - 24'!AB106</f>
        <v/>
      </c>
      <c r="X32" s="529" t="str">
        <f>'W13 - 24'!AC106</f>
        <v/>
      </c>
      <c r="Y32" s="529" t="str">
        <f>'W13 - 24'!AD106</f>
        <v/>
      </c>
      <c r="Z32" s="529" t="str">
        <f>'W13 - 24'!AE106</f>
        <v/>
      </c>
      <c r="AA32" s="529" t="str">
        <f>'W13 - 24'!AF106</f>
        <v/>
      </c>
      <c r="AB32" s="529" t="str">
        <f>'W13 - 24'!AH106</f>
        <v/>
      </c>
      <c r="AC32" s="529" t="str">
        <f>'W13 - 24'!AI106</f>
        <v/>
      </c>
      <c r="AD32" s="529" t="str">
        <f>'W13 - 24'!AJ106</f>
        <v/>
      </c>
      <c r="AE32" s="529" t="str">
        <f>'W13 - 24'!AK106</f>
        <v/>
      </c>
      <c r="AF32" s="529" t="str">
        <f>'W13 - 24'!AL106</f>
        <v/>
      </c>
      <c r="AG32" s="529" t="str">
        <f>'W13 - 24'!AM106</f>
        <v/>
      </c>
      <c r="AH32" s="529" t="str">
        <f>'W13 - 24'!AN106</f>
        <v/>
      </c>
      <c r="AI32" s="529" t="str">
        <f>'W13 - 24'!AO106</f>
        <v/>
      </c>
      <c r="AJ32" s="529" t="str">
        <f>'W13 - 24'!AP106</f>
        <v/>
      </c>
      <c r="AK32" s="529" t="str">
        <f>'W13 - 24'!AQ106</f>
        <v/>
      </c>
      <c r="AL32" s="529" t="str">
        <f>'W13 - 24'!AR106</f>
        <v/>
      </c>
      <c r="AM32" s="529" t="str">
        <f>'W13 - 24'!AS106</f>
        <v/>
      </c>
      <c r="AN32" s="529" t="str">
        <f>'W13 - 24'!AT106</f>
        <v/>
      </c>
      <c r="AO32" s="529" t="str">
        <f>'W13 - 24'!AU106</f>
        <v/>
      </c>
      <c r="AP32" s="529" t="str">
        <f>'W13 - 24'!AV106</f>
        <v/>
      </c>
      <c r="AQ32" s="529" t="str">
        <f>'W13 - 24'!AW106</f>
        <v/>
      </c>
      <c r="AR32" s="531"/>
      <c r="AS32" s="516"/>
    </row>
    <row r="33" ht="22.5" customHeight="1">
      <c r="A33" s="510"/>
      <c r="B33" s="517" t="s">
        <v>570</v>
      </c>
      <c r="C33" s="527" t="str">
        <f>'W13 - 24'!E120</f>
        <v/>
      </c>
      <c r="D33" s="527" t="str">
        <f>'W13 - 24'!F120</f>
        <v/>
      </c>
      <c r="E33" s="527"/>
      <c r="F33" s="528"/>
      <c r="G33" s="528"/>
      <c r="H33" s="528"/>
      <c r="I33" s="528" t="str">
        <f>'W13 - 24'!K120</f>
        <v/>
      </c>
      <c r="J33" s="529" t="str">
        <f>'W13 - 24'!L120</f>
        <v/>
      </c>
      <c r="K33" s="529" t="str">
        <f>'W13 - 24'!M120</f>
        <v/>
      </c>
      <c r="L33" s="529" t="str">
        <f>'W13 - 24'!N120</f>
        <v/>
      </c>
      <c r="M33" s="529">
        <f>'W13 - 24'!O120</f>
        <v>0</v>
      </c>
      <c r="N33" s="529" t="str">
        <f>'W13 - 24'!P120</f>
        <v/>
      </c>
      <c r="O33" s="529" t="str">
        <f>'W13 - 24'!Q120</f>
        <v/>
      </c>
      <c r="P33" s="529" t="str">
        <f>'W13 - 24'!R120</f>
        <v/>
      </c>
      <c r="Q33" s="529" t="str">
        <f>'W13 - 24'!U120</f>
        <v/>
      </c>
      <c r="R33" s="529" t="str">
        <f>'W13 - 24'!V120</f>
        <v/>
      </c>
      <c r="S33" s="529">
        <f>'W13 - 24'!X120</f>
        <v>0</v>
      </c>
      <c r="T33" s="529" t="str">
        <f>'W13 - 24'!Y120</f>
        <v/>
      </c>
      <c r="U33" s="529" t="str">
        <f>'W13 - 24'!Z120</f>
        <v/>
      </c>
      <c r="V33" s="529" t="str">
        <f>'W13 - 24'!AA120</f>
        <v/>
      </c>
      <c r="W33" s="529" t="str">
        <f>'W13 - 24'!AB120</f>
        <v/>
      </c>
      <c r="X33" s="529" t="str">
        <f>'W13 - 24'!AC120</f>
        <v/>
      </c>
      <c r="Y33" s="529" t="str">
        <f>'W13 - 24'!AD120</f>
        <v/>
      </c>
      <c r="Z33" s="529" t="str">
        <f>'W13 - 24'!AE120</f>
        <v/>
      </c>
      <c r="AA33" s="529" t="str">
        <f>'W13 - 24'!AF120</f>
        <v/>
      </c>
      <c r="AB33" s="529" t="str">
        <f>'W13 - 24'!AH120</f>
        <v/>
      </c>
      <c r="AC33" s="529" t="str">
        <f>'W13 - 24'!AI120</f>
        <v/>
      </c>
      <c r="AD33" s="529" t="str">
        <f>'W13 - 24'!AJ120</f>
        <v/>
      </c>
      <c r="AE33" s="529" t="str">
        <f>'W13 - 24'!AK120</f>
        <v/>
      </c>
      <c r="AF33" s="529" t="str">
        <f>'W13 - 24'!AL120</f>
        <v/>
      </c>
      <c r="AG33" s="529" t="str">
        <f>'W13 - 24'!AM120</f>
        <v/>
      </c>
      <c r="AH33" s="529" t="str">
        <f>'W13 - 24'!AN120</f>
        <v/>
      </c>
      <c r="AI33" s="529" t="str">
        <f>'W13 - 24'!AO120</f>
        <v/>
      </c>
      <c r="AJ33" s="529" t="str">
        <f>'W13 - 24'!AP120</f>
        <v/>
      </c>
      <c r="AK33" s="529" t="str">
        <f>'W13 - 24'!AQ120</f>
        <v/>
      </c>
      <c r="AL33" s="529" t="str">
        <f>'W13 - 24'!AR120</f>
        <v/>
      </c>
      <c r="AM33" s="529" t="str">
        <f>'W13 - 24'!AS120</f>
        <v/>
      </c>
      <c r="AN33" s="529" t="str">
        <f>'W13 - 24'!AT120</f>
        <v/>
      </c>
      <c r="AO33" s="529" t="str">
        <f>'W13 - 24'!AU120</f>
        <v/>
      </c>
      <c r="AP33" s="529" t="str">
        <f>'W13 - 24'!AV120</f>
        <v/>
      </c>
      <c r="AQ33" s="529" t="str">
        <f>'W13 - 24'!AW120</f>
        <v/>
      </c>
      <c r="AR33" s="531"/>
      <c r="AS33" s="516"/>
    </row>
    <row r="34" ht="22.5" customHeight="1">
      <c r="A34" s="510"/>
      <c r="B34" s="517" t="s">
        <v>571</v>
      </c>
      <c r="C34" s="527" t="str">
        <f>'W13 - 24'!E134</f>
        <v/>
      </c>
      <c r="D34" s="527" t="str">
        <f>'W13 - 24'!F134</f>
        <v/>
      </c>
      <c r="E34" s="527"/>
      <c r="F34" s="528"/>
      <c r="G34" s="528"/>
      <c r="H34" s="528"/>
      <c r="I34" s="528" t="str">
        <f>'W13 - 24'!K134</f>
        <v/>
      </c>
      <c r="J34" s="529" t="str">
        <f>'W13 - 24'!L134</f>
        <v/>
      </c>
      <c r="K34" s="529" t="str">
        <f>'W13 - 24'!M134</f>
        <v/>
      </c>
      <c r="L34" s="529" t="str">
        <f>'W13 - 24'!N134</f>
        <v/>
      </c>
      <c r="M34" s="529">
        <f>'W13 - 24'!O134</f>
        <v>0</v>
      </c>
      <c r="N34" s="529" t="str">
        <f>'W13 - 24'!P134</f>
        <v/>
      </c>
      <c r="O34" s="529" t="str">
        <f>'W13 - 24'!Q134</f>
        <v/>
      </c>
      <c r="P34" s="529" t="str">
        <f>'W13 - 24'!R134</f>
        <v/>
      </c>
      <c r="Q34" s="529" t="str">
        <f>'W13 - 24'!U134</f>
        <v/>
      </c>
      <c r="R34" s="529" t="str">
        <f>'W13 - 24'!V134</f>
        <v/>
      </c>
      <c r="S34" s="529">
        <f>'W13 - 24'!X134</f>
        <v>0</v>
      </c>
      <c r="T34" s="529" t="str">
        <f>'W13 - 24'!Y134</f>
        <v/>
      </c>
      <c r="U34" s="529" t="str">
        <f>'W13 - 24'!Z134</f>
        <v/>
      </c>
      <c r="V34" s="529" t="str">
        <f>'W13 - 24'!AA134</f>
        <v/>
      </c>
      <c r="W34" s="529" t="str">
        <f>'W13 - 24'!AB134</f>
        <v/>
      </c>
      <c r="X34" s="529" t="str">
        <f>'W13 - 24'!AC134</f>
        <v/>
      </c>
      <c r="Y34" s="529" t="str">
        <f>'W13 - 24'!AD134</f>
        <v/>
      </c>
      <c r="Z34" s="529" t="str">
        <f>'W13 - 24'!AE134</f>
        <v/>
      </c>
      <c r="AA34" s="529" t="str">
        <f>'W13 - 24'!AF134</f>
        <v/>
      </c>
      <c r="AB34" s="529" t="str">
        <f>'W13 - 24'!AH134</f>
        <v/>
      </c>
      <c r="AC34" s="529" t="str">
        <f>'W13 - 24'!AI134</f>
        <v/>
      </c>
      <c r="AD34" s="529" t="str">
        <f>'W13 - 24'!AJ134</f>
        <v/>
      </c>
      <c r="AE34" s="529" t="str">
        <f>'W13 - 24'!AK134</f>
        <v/>
      </c>
      <c r="AF34" s="529" t="str">
        <f>'W13 - 24'!AL134</f>
        <v/>
      </c>
      <c r="AG34" s="529" t="str">
        <f>'W13 - 24'!AM134</f>
        <v/>
      </c>
      <c r="AH34" s="529" t="str">
        <f>'W13 - 24'!AN134</f>
        <v/>
      </c>
      <c r="AI34" s="529" t="str">
        <f>'W13 - 24'!AO134</f>
        <v/>
      </c>
      <c r="AJ34" s="529" t="str">
        <f>'W13 - 24'!AP134</f>
        <v/>
      </c>
      <c r="AK34" s="529" t="str">
        <f>'W13 - 24'!AQ134</f>
        <v/>
      </c>
      <c r="AL34" s="529" t="str">
        <f>'W13 - 24'!AR134</f>
        <v/>
      </c>
      <c r="AM34" s="529" t="str">
        <f>'W13 - 24'!AS134</f>
        <v/>
      </c>
      <c r="AN34" s="529" t="str">
        <f>'W13 - 24'!AT134</f>
        <v/>
      </c>
      <c r="AO34" s="529" t="str">
        <f>'W13 - 24'!AU134</f>
        <v/>
      </c>
      <c r="AP34" s="529" t="str">
        <f>'W13 - 24'!AV134</f>
        <v/>
      </c>
      <c r="AQ34" s="529" t="str">
        <f>'W13 - 24'!AW134</f>
        <v/>
      </c>
      <c r="AR34" s="531"/>
      <c r="AS34" s="516"/>
    </row>
    <row r="35" ht="22.5" customHeight="1">
      <c r="A35" s="510"/>
      <c r="B35" s="517" t="s">
        <v>572</v>
      </c>
      <c r="C35" s="527" t="str">
        <f>'W13 - 24'!E148</f>
        <v/>
      </c>
      <c r="D35" s="527" t="str">
        <f>'W13 - 24'!F148</f>
        <v/>
      </c>
      <c r="E35" s="527"/>
      <c r="F35" s="528"/>
      <c r="G35" s="528"/>
      <c r="H35" s="528"/>
      <c r="I35" s="528" t="str">
        <f>'W13 - 24'!K148</f>
        <v/>
      </c>
      <c r="J35" s="529" t="str">
        <f>'W13 - 24'!L148</f>
        <v/>
      </c>
      <c r="K35" s="529" t="str">
        <f>'W13 - 24'!M148</f>
        <v/>
      </c>
      <c r="L35" s="529" t="str">
        <f>'W13 - 24'!N148</f>
        <v/>
      </c>
      <c r="M35" s="529">
        <f>'W13 - 24'!O148</f>
        <v>0</v>
      </c>
      <c r="N35" s="529" t="str">
        <f>'W13 - 24'!P148</f>
        <v/>
      </c>
      <c r="O35" s="529" t="str">
        <f>'W13 - 24'!Q148</f>
        <v/>
      </c>
      <c r="P35" s="529" t="str">
        <f>'W13 - 24'!R148</f>
        <v/>
      </c>
      <c r="Q35" s="529" t="str">
        <f>'W13 - 24'!U148</f>
        <v/>
      </c>
      <c r="R35" s="529" t="str">
        <f>'W13 - 24'!V148</f>
        <v/>
      </c>
      <c r="S35" s="529">
        <f>'W13 - 24'!X148</f>
        <v>0</v>
      </c>
      <c r="T35" s="529" t="str">
        <f>'W13 - 24'!Y148</f>
        <v/>
      </c>
      <c r="U35" s="529" t="str">
        <f>'W13 - 24'!Z148</f>
        <v/>
      </c>
      <c r="V35" s="529" t="str">
        <f>'W13 - 24'!AA148</f>
        <v/>
      </c>
      <c r="W35" s="529" t="str">
        <f>'W13 - 24'!AB148</f>
        <v/>
      </c>
      <c r="X35" s="529" t="str">
        <f>'W13 - 24'!AC148</f>
        <v/>
      </c>
      <c r="Y35" s="529" t="str">
        <f>'W13 - 24'!AD148</f>
        <v/>
      </c>
      <c r="Z35" s="529" t="str">
        <f>'W13 - 24'!AE148</f>
        <v/>
      </c>
      <c r="AA35" s="529" t="str">
        <f>'W13 - 24'!AF148</f>
        <v/>
      </c>
      <c r="AB35" s="529" t="str">
        <f>'W13 - 24'!AH148</f>
        <v/>
      </c>
      <c r="AC35" s="529" t="str">
        <f>'W13 - 24'!AI148</f>
        <v/>
      </c>
      <c r="AD35" s="529" t="str">
        <f>'W13 - 24'!AJ148</f>
        <v/>
      </c>
      <c r="AE35" s="529" t="str">
        <f>'W13 - 24'!AK148</f>
        <v/>
      </c>
      <c r="AF35" s="529" t="str">
        <f>'W13 - 24'!AL148</f>
        <v/>
      </c>
      <c r="AG35" s="529" t="str">
        <f>'W13 - 24'!AM148</f>
        <v/>
      </c>
      <c r="AH35" s="529" t="str">
        <f>'W13 - 24'!AN148</f>
        <v/>
      </c>
      <c r="AI35" s="529" t="str">
        <f>'W13 - 24'!AO148</f>
        <v/>
      </c>
      <c r="AJ35" s="529" t="str">
        <f>'W13 - 24'!AP148</f>
        <v/>
      </c>
      <c r="AK35" s="529" t="str">
        <f>'W13 - 24'!AQ148</f>
        <v/>
      </c>
      <c r="AL35" s="529" t="str">
        <f>'W13 - 24'!AR148</f>
        <v/>
      </c>
      <c r="AM35" s="529" t="str">
        <f>'W13 - 24'!AS148</f>
        <v/>
      </c>
      <c r="AN35" s="529" t="str">
        <f>'W13 - 24'!AT148</f>
        <v/>
      </c>
      <c r="AO35" s="529" t="str">
        <f>'W13 - 24'!AU148</f>
        <v/>
      </c>
      <c r="AP35" s="529" t="str">
        <f>'W13 - 24'!AV148</f>
        <v/>
      </c>
      <c r="AQ35" s="529" t="str">
        <f>'W13 - 24'!AW148</f>
        <v/>
      </c>
      <c r="AR35" s="531"/>
      <c r="AS35" s="516"/>
    </row>
    <row r="36" ht="22.5" customHeight="1">
      <c r="A36" s="510"/>
      <c r="B36" s="517" t="s">
        <v>573</v>
      </c>
      <c r="C36" s="527" t="str">
        <f>'W13 - 24'!E162</f>
        <v/>
      </c>
      <c r="D36" s="527" t="str">
        <f>'W13 - 24'!F162</f>
        <v/>
      </c>
      <c r="E36" s="527"/>
      <c r="F36" s="528"/>
      <c r="G36" s="528"/>
      <c r="H36" s="528"/>
      <c r="I36" s="528" t="str">
        <f>'W13 - 24'!K162</f>
        <v/>
      </c>
      <c r="J36" s="529" t="str">
        <f>'W13 - 24'!L162</f>
        <v/>
      </c>
      <c r="K36" s="529" t="str">
        <f>'W13 - 24'!M162</f>
        <v/>
      </c>
      <c r="L36" s="529" t="str">
        <f>'W13 - 24'!N162</f>
        <v/>
      </c>
      <c r="M36" s="529">
        <f>'W13 - 24'!O162</f>
        <v>0</v>
      </c>
      <c r="N36" s="529" t="str">
        <f>'W13 - 24'!P162</f>
        <v/>
      </c>
      <c r="O36" s="529" t="str">
        <f>'W13 - 24'!Q162</f>
        <v/>
      </c>
      <c r="P36" s="529" t="str">
        <f>'W13 - 24'!R162</f>
        <v/>
      </c>
      <c r="Q36" s="529" t="str">
        <f>'W13 - 24'!U162</f>
        <v/>
      </c>
      <c r="R36" s="529" t="str">
        <f>'W13 - 24'!V162</f>
        <v/>
      </c>
      <c r="S36" s="529">
        <f>'W13 - 24'!X162</f>
        <v>0</v>
      </c>
      <c r="T36" s="529" t="str">
        <f>'W13 - 24'!Y162</f>
        <v/>
      </c>
      <c r="U36" s="529" t="str">
        <f>'W13 - 24'!Z162</f>
        <v/>
      </c>
      <c r="V36" s="529" t="str">
        <f>'W13 - 24'!AA162</f>
        <v/>
      </c>
      <c r="W36" s="529" t="str">
        <f>'W13 - 24'!AB162</f>
        <v/>
      </c>
      <c r="X36" s="529" t="str">
        <f>'W13 - 24'!AC162</f>
        <v/>
      </c>
      <c r="Y36" s="529" t="str">
        <f>'W13 - 24'!AD162</f>
        <v/>
      </c>
      <c r="Z36" s="529" t="str">
        <f>'W13 - 24'!AE162</f>
        <v/>
      </c>
      <c r="AA36" s="529" t="str">
        <f>'W13 - 24'!AF162</f>
        <v/>
      </c>
      <c r="AB36" s="529" t="str">
        <f>'W13 - 24'!AH162</f>
        <v/>
      </c>
      <c r="AC36" s="529" t="str">
        <f>'W13 - 24'!AI162</f>
        <v/>
      </c>
      <c r="AD36" s="529" t="str">
        <f>'W13 - 24'!AJ162</f>
        <v/>
      </c>
      <c r="AE36" s="529" t="str">
        <f>'W13 - 24'!AK162</f>
        <v/>
      </c>
      <c r="AF36" s="529" t="str">
        <f>'W13 - 24'!AL162</f>
        <v/>
      </c>
      <c r="AG36" s="529" t="str">
        <f>'W13 - 24'!AM162</f>
        <v/>
      </c>
      <c r="AH36" s="529" t="str">
        <f>'W13 - 24'!AN162</f>
        <v/>
      </c>
      <c r="AI36" s="529" t="str">
        <f>'W13 - 24'!AO162</f>
        <v/>
      </c>
      <c r="AJ36" s="529" t="str">
        <f>'W13 - 24'!AP162</f>
        <v/>
      </c>
      <c r="AK36" s="529" t="str">
        <f>'W13 - 24'!AQ162</f>
        <v/>
      </c>
      <c r="AL36" s="529" t="str">
        <f>'W13 - 24'!AR162</f>
        <v/>
      </c>
      <c r="AM36" s="529" t="str">
        <f>'W13 - 24'!AS162</f>
        <v/>
      </c>
      <c r="AN36" s="529" t="str">
        <f>'W13 - 24'!AT162</f>
        <v/>
      </c>
      <c r="AO36" s="529" t="str">
        <f>'W13 - 24'!AU162</f>
        <v/>
      </c>
      <c r="AP36" s="529" t="str">
        <f>'W13 - 24'!AV162</f>
        <v/>
      </c>
      <c r="AQ36" s="529" t="str">
        <f>'W13 - 24'!AW162</f>
        <v/>
      </c>
      <c r="AR36" s="531"/>
      <c r="AS36" s="516"/>
    </row>
    <row r="37" ht="22.5" customHeight="1">
      <c r="A37" s="510"/>
      <c r="B37" s="517" t="s">
        <v>574</v>
      </c>
      <c r="C37" s="527" t="str">
        <f>'W13 - 24'!E176</f>
        <v/>
      </c>
      <c r="D37" s="527" t="str">
        <f>'W13 - 24'!F176</f>
        <v/>
      </c>
      <c r="E37" s="527"/>
      <c r="F37" s="528"/>
      <c r="G37" s="528"/>
      <c r="H37" s="528"/>
      <c r="I37" s="528" t="str">
        <f>'W13 - 24'!K176</f>
        <v/>
      </c>
      <c r="J37" s="529" t="str">
        <f>'W13 - 24'!L176</f>
        <v/>
      </c>
      <c r="K37" s="529" t="str">
        <f>'W13 - 24'!M176</f>
        <v/>
      </c>
      <c r="L37" s="529" t="str">
        <f>'W13 - 24'!N176</f>
        <v/>
      </c>
      <c r="M37" s="529">
        <f>'W13 - 24'!O176</f>
        <v>0</v>
      </c>
      <c r="N37" s="529" t="str">
        <f>'W13 - 24'!P176</f>
        <v/>
      </c>
      <c r="O37" s="529" t="str">
        <f>'W13 - 24'!Q176</f>
        <v/>
      </c>
      <c r="P37" s="529" t="str">
        <f>'W13 - 24'!R176</f>
        <v/>
      </c>
      <c r="Q37" s="529" t="str">
        <f>'W13 - 24'!U176</f>
        <v/>
      </c>
      <c r="R37" s="529" t="str">
        <f>'W13 - 24'!V176</f>
        <v/>
      </c>
      <c r="S37" s="529">
        <f>'W13 - 24'!X176</f>
        <v>0</v>
      </c>
      <c r="T37" s="529" t="str">
        <f>'W13 - 24'!Y176</f>
        <v/>
      </c>
      <c r="U37" s="529" t="str">
        <f>'W13 - 24'!Z176</f>
        <v/>
      </c>
      <c r="V37" s="529" t="str">
        <f>'W13 - 24'!AA176</f>
        <v/>
      </c>
      <c r="W37" s="529" t="str">
        <f>'W13 - 24'!AB176</f>
        <v/>
      </c>
      <c r="X37" s="529" t="str">
        <f>'W13 - 24'!AC176</f>
        <v/>
      </c>
      <c r="Y37" s="529" t="str">
        <f>'W13 - 24'!AD176</f>
        <v/>
      </c>
      <c r="Z37" s="529" t="str">
        <f>'W13 - 24'!AE176</f>
        <v/>
      </c>
      <c r="AA37" s="529" t="str">
        <f>'W13 - 24'!AF176</f>
        <v/>
      </c>
      <c r="AB37" s="529" t="str">
        <f>'W13 - 24'!AH176</f>
        <v/>
      </c>
      <c r="AC37" s="529" t="str">
        <f>'W13 - 24'!AI176</f>
        <v/>
      </c>
      <c r="AD37" s="529" t="str">
        <f>'W13 - 24'!AJ176</f>
        <v/>
      </c>
      <c r="AE37" s="529" t="str">
        <f>'W13 - 24'!AK176</f>
        <v/>
      </c>
      <c r="AF37" s="529" t="str">
        <f>'W13 - 24'!AL176</f>
        <v/>
      </c>
      <c r="AG37" s="529" t="str">
        <f>'W13 - 24'!AM176</f>
        <v/>
      </c>
      <c r="AH37" s="529" t="str">
        <f>'W13 - 24'!AN176</f>
        <v/>
      </c>
      <c r="AI37" s="529" t="str">
        <f>'W13 - 24'!AO176</f>
        <v/>
      </c>
      <c r="AJ37" s="529" t="str">
        <f>'W13 - 24'!AP176</f>
        <v/>
      </c>
      <c r="AK37" s="529" t="str">
        <f>'W13 - 24'!AQ176</f>
        <v/>
      </c>
      <c r="AL37" s="529" t="str">
        <f>'W13 - 24'!AR176</f>
        <v/>
      </c>
      <c r="AM37" s="529" t="str">
        <f>'W13 - 24'!AS176</f>
        <v/>
      </c>
      <c r="AN37" s="529" t="str">
        <f>'W13 - 24'!AT176</f>
        <v/>
      </c>
      <c r="AO37" s="529" t="str">
        <f>'W13 - 24'!AU176</f>
        <v/>
      </c>
      <c r="AP37" s="529" t="str">
        <f>'W13 - 24'!AV176</f>
        <v/>
      </c>
      <c r="AQ37" s="529" t="str">
        <f>'W13 - 24'!AW176</f>
        <v/>
      </c>
      <c r="AR37" s="531"/>
      <c r="AS37" s="516"/>
    </row>
    <row r="38" ht="150.0" customHeight="1">
      <c r="A38" s="510"/>
      <c r="B38" s="517" t="s">
        <v>575</v>
      </c>
      <c r="C38" s="527" t="str">
        <f>'W25 - 36'!E22</f>
        <v/>
      </c>
      <c r="D38" s="527" t="str">
        <f>'W25 - 36'!F22</f>
        <v/>
      </c>
      <c r="E38" s="527"/>
      <c r="F38" s="528"/>
      <c r="G38" s="528"/>
      <c r="H38" s="528"/>
      <c r="I38" s="528" t="str">
        <f>'W25 - 36'!K22</f>
        <v/>
      </c>
      <c r="J38" s="529" t="str">
        <f>'W25 - 36'!L22</f>
        <v/>
      </c>
      <c r="K38" s="529" t="str">
        <f>'W25 - 36'!M22</f>
        <v/>
      </c>
      <c r="L38" s="529" t="str">
        <f>'W25 - 36'!N22</f>
        <v/>
      </c>
      <c r="M38" s="529">
        <f>'W25 - 36'!O22</f>
        <v>0</v>
      </c>
      <c r="N38" s="529" t="str">
        <f>'W25 - 36'!P22</f>
        <v/>
      </c>
      <c r="O38" s="529" t="str">
        <f>'W25 - 36'!Q22</f>
        <v/>
      </c>
      <c r="P38" s="529" t="str">
        <f>'W25 - 36'!R22</f>
        <v/>
      </c>
      <c r="Q38" s="529" t="str">
        <f>'W25 - 36'!U22</f>
        <v/>
      </c>
      <c r="R38" s="529" t="str">
        <f>'W25 - 36'!V22</f>
        <v/>
      </c>
      <c r="S38" s="529">
        <f>'W25 - 36'!X22</f>
        <v>0</v>
      </c>
      <c r="T38" s="529" t="str">
        <f>'W25 - 36'!Y22</f>
        <v/>
      </c>
      <c r="U38" s="529" t="str">
        <f>'W25 - 36'!Z22</f>
        <v/>
      </c>
      <c r="V38" s="529" t="str">
        <f>'W25 - 36'!AA22</f>
        <v/>
      </c>
      <c r="W38" s="529" t="str">
        <f>'W25 - 36'!AB22</f>
        <v/>
      </c>
      <c r="X38" s="529" t="str">
        <f>'W25 - 36'!AC22</f>
        <v/>
      </c>
      <c r="Y38" s="529" t="str">
        <f>'W25 - 36'!AD22</f>
        <v/>
      </c>
      <c r="Z38" s="529" t="str">
        <f>'W25 - 36'!AE22</f>
        <v/>
      </c>
      <c r="AA38" s="529" t="str">
        <f>'W25 - 36'!AF22</f>
        <v/>
      </c>
      <c r="AB38" s="529" t="str">
        <f>'W25 - 36'!AH22</f>
        <v/>
      </c>
      <c r="AC38" s="529" t="str">
        <f>'W25 - 36'!AI22</f>
        <v/>
      </c>
      <c r="AD38" s="529" t="str">
        <f>'W25 - 36'!AJ22</f>
        <v/>
      </c>
      <c r="AE38" s="529" t="str">
        <f>'W25 - 36'!AK22</f>
        <v/>
      </c>
      <c r="AF38" s="529" t="str">
        <f>'W25 - 36'!AL22</f>
        <v/>
      </c>
      <c r="AG38" s="529" t="str">
        <f>'W25 - 36'!AM22</f>
        <v/>
      </c>
      <c r="AH38" s="529" t="str">
        <f>'W25 - 36'!AN22</f>
        <v/>
      </c>
      <c r="AI38" s="529" t="str">
        <f>'W25 - 36'!AO22</f>
        <v/>
      </c>
      <c r="AJ38" s="529" t="str">
        <f>'W25 - 36'!AP22</f>
        <v/>
      </c>
      <c r="AK38" s="529" t="str">
        <f>'W25 - 36'!AQ22</f>
        <v/>
      </c>
      <c r="AL38" s="529" t="str">
        <f>'W25 - 36'!AR22</f>
        <v/>
      </c>
      <c r="AM38" s="529" t="str">
        <f>'W25 - 36'!AS22</f>
        <v/>
      </c>
      <c r="AN38" s="529" t="str">
        <f>'W25 - 36'!AT22</f>
        <v/>
      </c>
      <c r="AO38" s="529" t="str">
        <f>'W25 - 36'!AU22</f>
        <v/>
      </c>
      <c r="AP38" s="529" t="str">
        <f>'W25 - 36'!AV22</f>
        <v/>
      </c>
      <c r="AQ38" s="529" t="str">
        <f>'W25 - 36'!AW22</f>
        <v/>
      </c>
      <c r="AR38" s="531"/>
      <c r="AS38" s="516"/>
    </row>
    <row r="39" ht="22.5" customHeight="1">
      <c r="A39" s="510"/>
      <c r="B39" s="517" t="s">
        <v>576</v>
      </c>
      <c r="C39" s="527" t="str">
        <f>'W25 - 36'!E36</f>
        <v/>
      </c>
      <c r="D39" s="527" t="str">
        <f>'W25 - 36'!F36</f>
        <v/>
      </c>
      <c r="E39" s="527"/>
      <c r="F39" s="528"/>
      <c r="G39" s="528"/>
      <c r="H39" s="528"/>
      <c r="I39" s="528" t="str">
        <f>'W25 - 36'!K36</f>
        <v/>
      </c>
      <c r="J39" s="529" t="str">
        <f>'W25 - 36'!L36</f>
        <v/>
      </c>
      <c r="K39" s="529" t="str">
        <f>'W25 - 36'!M36</f>
        <v/>
      </c>
      <c r="L39" s="529" t="str">
        <f>'W25 - 36'!N36</f>
        <v/>
      </c>
      <c r="M39" s="529">
        <f>'W25 - 36'!O36</f>
        <v>0</v>
      </c>
      <c r="N39" s="529" t="str">
        <f>'W25 - 36'!P36</f>
        <v/>
      </c>
      <c r="O39" s="529" t="str">
        <f>'W25 - 36'!Q36</f>
        <v/>
      </c>
      <c r="P39" s="529" t="str">
        <f>'W25 - 36'!R36</f>
        <v/>
      </c>
      <c r="Q39" s="529" t="str">
        <f>'W25 - 36'!U36</f>
        <v/>
      </c>
      <c r="R39" s="529" t="str">
        <f>'W25 - 36'!V36</f>
        <v/>
      </c>
      <c r="S39" s="529">
        <f>'W25 - 36'!X36</f>
        <v>0</v>
      </c>
      <c r="T39" s="529" t="str">
        <f>'W25 - 36'!Y36</f>
        <v/>
      </c>
      <c r="U39" s="529" t="str">
        <f>'W25 - 36'!Z36</f>
        <v/>
      </c>
      <c r="V39" s="529" t="str">
        <f>'W25 - 36'!AA36</f>
        <v/>
      </c>
      <c r="W39" s="529" t="str">
        <f>'W25 - 36'!AB36</f>
        <v/>
      </c>
      <c r="X39" s="529" t="str">
        <f>'W25 - 36'!AC36</f>
        <v/>
      </c>
      <c r="Y39" s="529" t="str">
        <f>'W25 - 36'!AD36</f>
        <v/>
      </c>
      <c r="Z39" s="529" t="str">
        <f>'W25 - 36'!AE36</f>
        <v/>
      </c>
      <c r="AA39" s="529" t="str">
        <f>'W25 - 36'!AF36</f>
        <v/>
      </c>
      <c r="AB39" s="529" t="str">
        <f>'W25 - 36'!AH36</f>
        <v/>
      </c>
      <c r="AC39" s="529" t="str">
        <f>'W25 - 36'!AI36</f>
        <v/>
      </c>
      <c r="AD39" s="529" t="str">
        <f>'W25 - 36'!AJ36</f>
        <v/>
      </c>
      <c r="AE39" s="529" t="str">
        <f>'W25 - 36'!AK36</f>
        <v/>
      </c>
      <c r="AF39" s="529" t="str">
        <f>'W25 - 36'!AL36</f>
        <v/>
      </c>
      <c r="AG39" s="529" t="str">
        <f>'W25 - 36'!AM36</f>
        <v/>
      </c>
      <c r="AH39" s="529" t="str">
        <f>'W25 - 36'!AN36</f>
        <v/>
      </c>
      <c r="AI39" s="529" t="str">
        <f>'W25 - 36'!AO36</f>
        <v/>
      </c>
      <c r="AJ39" s="529" t="str">
        <f>'W25 - 36'!AP36</f>
        <v/>
      </c>
      <c r="AK39" s="529" t="str">
        <f>'W25 - 36'!AQ36</f>
        <v/>
      </c>
      <c r="AL39" s="529" t="str">
        <f>'W25 - 36'!AR36</f>
        <v/>
      </c>
      <c r="AM39" s="529" t="str">
        <f>'W25 - 36'!AS36</f>
        <v/>
      </c>
      <c r="AN39" s="529" t="str">
        <f>'W25 - 36'!AT36</f>
        <v/>
      </c>
      <c r="AO39" s="529" t="str">
        <f>'W25 - 36'!AU36</f>
        <v/>
      </c>
      <c r="AP39" s="529" t="str">
        <f>'W25 - 36'!AV36</f>
        <v/>
      </c>
      <c r="AQ39" s="529" t="str">
        <f>'W25 - 36'!AW36</f>
        <v/>
      </c>
      <c r="AR39" s="531"/>
      <c r="AS39" s="516"/>
    </row>
    <row r="40" ht="22.5" customHeight="1">
      <c r="A40" s="510"/>
      <c r="B40" s="517" t="s">
        <v>577</v>
      </c>
      <c r="C40" s="527" t="str">
        <f>'W25 - 36'!E50</f>
        <v/>
      </c>
      <c r="D40" s="527" t="str">
        <f>'W25 - 36'!F50</f>
        <v/>
      </c>
      <c r="E40" s="527"/>
      <c r="F40" s="528"/>
      <c r="G40" s="528"/>
      <c r="H40" s="528"/>
      <c r="I40" s="528" t="str">
        <f>'W25 - 36'!K50</f>
        <v/>
      </c>
      <c r="J40" s="529" t="str">
        <f>'W25 - 36'!L50</f>
        <v/>
      </c>
      <c r="K40" s="529" t="str">
        <f>'W25 - 36'!M50</f>
        <v/>
      </c>
      <c r="L40" s="529" t="str">
        <f>'W25 - 36'!N50</f>
        <v/>
      </c>
      <c r="M40" s="529">
        <f>'W25 - 36'!O50</f>
        <v>0</v>
      </c>
      <c r="N40" s="529" t="str">
        <f>'W25 - 36'!P50</f>
        <v/>
      </c>
      <c r="O40" s="529" t="str">
        <f>'W25 - 36'!Q50</f>
        <v/>
      </c>
      <c r="P40" s="529" t="str">
        <f>'W25 - 36'!R50</f>
        <v/>
      </c>
      <c r="Q40" s="529" t="str">
        <f>'W25 - 36'!U50</f>
        <v/>
      </c>
      <c r="R40" s="529" t="str">
        <f>'W25 - 36'!V50</f>
        <v/>
      </c>
      <c r="S40" s="529">
        <f>'W25 - 36'!X50</f>
        <v>0</v>
      </c>
      <c r="T40" s="529" t="str">
        <f>'W25 - 36'!Y50</f>
        <v/>
      </c>
      <c r="U40" s="529" t="str">
        <f>'W25 - 36'!Z50</f>
        <v/>
      </c>
      <c r="V40" s="529" t="str">
        <f>'W25 - 36'!AA50</f>
        <v/>
      </c>
      <c r="W40" s="529" t="str">
        <f>'W25 - 36'!AB50</f>
        <v/>
      </c>
      <c r="X40" s="529" t="str">
        <f>'W25 - 36'!AC50</f>
        <v/>
      </c>
      <c r="Y40" s="529" t="str">
        <f>'W25 - 36'!AD50</f>
        <v/>
      </c>
      <c r="Z40" s="529" t="str">
        <f>'W25 - 36'!AE50</f>
        <v/>
      </c>
      <c r="AA40" s="529" t="str">
        <f>'W25 - 36'!AF50</f>
        <v/>
      </c>
      <c r="AB40" s="529" t="str">
        <f>'W25 - 36'!AH50</f>
        <v/>
      </c>
      <c r="AC40" s="529" t="str">
        <f>'W25 - 36'!AI50</f>
        <v/>
      </c>
      <c r="AD40" s="529" t="str">
        <f>'W25 - 36'!AJ50</f>
        <v/>
      </c>
      <c r="AE40" s="529" t="str">
        <f>'W25 - 36'!AK50</f>
        <v/>
      </c>
      <c r="AF40" s="529" t="str">
        <f>'W25 - 36'!AL50</f>
        <v/>
      </c>
      <c r="AG40" s="529" t="str">
        <f>'W25 - 36'!AM50</f>
        <v/>
      </c>
      <c r="AH40" s="529" t="str">
        <f>'W25 - 36'!AN50</f>
        <v/>
      </c>
      <c r="AI40" s="529" t="str">
        <f>'W25 - 36'!AO50</f>
        <v/>
      </c>
      <c r="AJ40" s="529" t="str">
        <f>'W25 - 36'!AP50</f>
        <v/>
      </c>
      <c r="AK40" s="529" t="str">
        <f>'W25 - 36'!AQ50</f>
        <v/>
      </c>
      <c r="AL40" s="529" t="str">
        <f>'W25 - 36'!AR50</f>
        <v/>
      </c>
      <c r="AM40" s="529" t="str">
        <f>'W25 - 36'!AS50</f>
        <v/>
      </c>
      <c r="AN40" s="529" t="str">
        <f>'W25 - 36'!AT50</f>
        <v/>
      </c>
      <c r="AO40" s="529" t="str">
        <f>'W25 - 36'!AU50</f>
        <v/>
      </c>
      <c r="AP40" s="529" t="str">
        <f>'W25 - 36'!AV50</f>
        <v/>
      </c>
      <c r="AQ40" s="529" t="str">
        <f>'W25 - 36'!AW50</f>
        <v/>
      </c>
      <c r="AR40" s="531"/>
      <c r="AS40" s="531"/>
    </row>
    <row r="41" ht="22.5" customHeight="1">
      <c r="A41" s="510"/>
      <c r="B41" s="517" t="s">
        <v>578</v>
      </c>
      <c r="C41" s="527" t="str">
        <f>'W25 - 36'!E64</f>
        <v/>
      </c>
      <c r="D41" s="527" t="str">
        <f>'W25 - 36'!F64</f>
        <v/>
      </c>
      <c r="E41" s="527"/>
      <c r="F41" s="528"/>
      <c r="G41" s="528"/>
      <c r="H41" s="528"/>
      <c r="I41" s="528" t="str">
        <f>'W25 - 36'!K64</f>
        <v/>
      </c>
      <c r="J41" s="529" t="str">
        <f>'W25 - 36'!L64</f>
        <v/>
      </c>
      <c r="K41" s="529" t="str">
        <f>'W25 - 36'!M64</f>
        <v/>
      </c>
      <c r="L41" s="529" t="str">
        <f>'W25 - 36'!N64</f>
        <v/>
      </c>
      <c r="M41" s="529">
        <f>'W25 - 36'!O64</f>
        <v>0</v>
      </c>
      <c r="N41" s="529" t="str">
        <f>'W25 - 36'!P64</f>
        <v/>
      </c>
      <c r="O41" s="529" t="str">
        <f>'W25 - 36'!Q64</f>
        <v/>
      </c>
      <c r="P41" s="529" t="str">
        <f>'W25 - 36'!R64</f>
        <v/>
      </c>
      <c r="Q41" s="529" t="str">
        <f>'W25 - 36'!U64</f>
        <v/>
      </c>
      <c r="R41" s="529" t="str">
        <f>'W25 - 36'!V64</f>
        <v/>
      </c>
      <c r="S41" s="529">
        <f>'W25 - 36'!X64</f>
        <v>0</v>
      </c>
      <c r="T41" s="529" t="str">
        <f>'W25 - 36'!Y64</f>
        <v/>
      </c>
      <c r="U41" s="529" t="str">
        <f>'W25 - 36'!Z64</f>
        <v/>
      </c>
      <c r="V41" s="529" t="str">
        <f>'W25 - 36'!AA64</f>
        <v/>
      </c>
      <c r="W41" s="529" t="str">
        <f>'W25 - 36'!AB64</f>
        <v/>
      </c>
      <c r="X41" s="529" t="str">
        <f>'W25 - 36'!AC64</f>
        <v/>
      </c>
      <c r="Y41" s="529" t="str">
        <f>'W25 - 36'!AD64</f>
        <v/>
      </c>
      <c r="Z41" s="529" t="str">
        <f>'W25 - 36'!AE64</f>
        <v/>
      </c>
      <c r="AA41" s="529" t="str">
        <f>'W25 - 36'!AF64</f>
        <v/>
      </c>
      <c r="AB41" s="529" t="str">
        <f>'W25 - 36'!AH64</f>
        <v/>
      </c>
      <c r="AC41" s="529" t="str">
        <f>'W25 - 36'!AI64</f>
        <v/>
      </c>
      <c r="AD41" s="529" t="str">
        <f>'W25 - 36'!AJ64</f>
        <v/>
      </c>
      <c r="AE41" s="529" t="str">
        <f>'W25 - 36'!AK64</f>
        <v/>
      </c>
      <c r="AF41" s="529" t="str">
        <f>'W25 - 36'!AL64</f>
        <v/>
      </c>
      <c r="AG41" s="529" t="str">
        <f>'W25 - 36'!AM64</f>
        <v/>
      </c>
      <c r="AH41" s="529" t="str">
        <f>'W25 - 36'!AN64</f>
        <v/>
      </c>
      <c r="AI41" s="529" t="str">
        <f>'W25 - 36'!AO64</f>
        <v/>
      </c>
      <c r="AJ41" s="529" t="str">
        <f>'W25 - 36'!AP64</f>
        <v/>
      </c>
      <c r="AK41" s="529" t="str">
        <f>'W25 - 36'!AQ64</f>
        <v/>
      </c>
      <c r="AL41" s="529" t="str">
        <f>'W25 - 36'!AR64</f>
        <v/>
      </c>
      <c r="AM41" s="529" t="str">
        <f>'W25 - 36'!AS64</f>
        <v/>
      </c>
      <c r="AN41" s="529" t="str">
        <f>'W25 - 36'!AT64</f>
        <v/>
      </c>
      <c r="AO41" s="529" t="str">
        <f>'W25 - 36'!AU64</f>
        <v/>
      </c>
      <c r="AP41" s="529" t="str">
        <f>'W25 - 36'!AV64</f>
        <v/>
      </c>
      <c r="AQ41" s="529" t="str">
        <f>'W25 - 36'!AW64</f>
        <v/>
      </c>
      <c r="AR41" s="531"/>
      <c r="AS41" s="531"/>
    </row>
    <row r="42" ht="22.5" customHeight="1">
      <c r="A42" s="510"/>
      <c r="B42" s="517" t="s">
        <v>579</v>
      </c>
      <c r="C42" s="527" t="str">
        <f>'W25 - 36'!E78</f>
        <v/>
      </c>
      <c r="D42" s="527" t="str">
        <f>'W25 - 36'!F78</f>
        <v/>
      </c>
      <c r="E42" s="527"/>
      <c r="F42" s="528"/>
      <c r="G42" s="528"/>
      <c r="H42" s="528"/>
      <c r="I42" s="528" t="str">
        <f>'W25 - 36'!K78</f>
        <v/>
      </c>
      <c r="J42" s="529" t="str">
        <f>'W25 - 36'!L78</f>
        <v/>
      </c>
      <c r="K42" s="529" t="str">
        <f>'W25 - 36'!M78</f>
        <v/>
      </c>
      <c r="L42" s="529" t="str">
        <f>'W25 - 36'!N78</f>
        <v/>
      </c>
      <c r="M42" s="529">
        <f>'W25 - 36'!O78</f>
        <v>0</v>
      </c>
      <c r="N42" s="529" t="str">
        <f>'W25 - 36'!P78</f>
        <v/>
      </c>
      <c r="O42" s="529" t="str">
        <f>'W25 - 36'!Q78</f>
        <v/>
      </c>
      <c r="P42" s="529" t="str">
        <f>'W25 - 36'!R78</f>
        <v/>
      </c>
      <c r="Q42" s="529" t="str">
        <f>'W25 - 36'!U78</f>
        <v/>
      </c>
      <c r="R42" s="529" t="str">
        <f>'W25 - 36'!V78</f>
        <v/>
      </c>
      <c r="S42" s="529">
        <f>'W25 - 36'!X78</f>
        <v>0</v>
      </c>
      <c r="T42" s="529" t="str">
        <f>'W25 - 36'!Y78</f>
        <v/>
      </c>
      <c r="U42" s="529" t="str">
        <f>'W25 - 36'!Z78</f>
        <v/>
      </c>
      <c r="V42" s="529" t="str">
        <f>'W25 - 36'!AA78</f>
        <v/>
      </c>
      <c r="W42" s="529" t="str">
        <f>'W25 - 36'!AB78</f>
        <v/>
      </c>
      <c r="X42" s="529" t="str">
        <f>'W25 - 36'!AC78</f>
        <v/>
      </c>
      <c r="Y42" s="529" t="str">
        <f>'W25 - 36'!AD78</f>
        <v/>
      </c>
      <c r="Z42" s="529" t="str">
        <f>'W25 - 36'!AE78</f>
        <v/>
      </c>
      <c r="AA42" s="529" t="str">
        <f>'W25 - 36'!AF78</f>
        <v/>
      </c>
      <c r="AB42" s="529" t="str">
        <f>'W25 - 36'!AH78</f>
        <v/>
      </c>
      <c r="AC42" s="529" t="str">
        <f>'W25 - 36'!AI78</f>
        <v/>
      </c>
      <c r="AD42" s="529" t="str">
        <f>'W25 - 36'!AJ78</f>
        <v/>
      </c>
      <c r="AE42" s="529" t="str">
        <f>'W25 - 36'!AK78</f>
        <v/>
      </c>
      <c r="AF42" s="529" t="str">
        <f>'W25 - 36'!AL78</f>
        <v/>
      </c>
      <c r="AG42" s="529" t="str">
        <f>'W25 - 36'!AM78</f>
        <v/>
      </c>
      <c r="AH42" s="529" t="str">
        <f>'W25 - 36'!AN78</f>
        <v/>
      </c>
      <c r="AI42" s="529" t="str">
        <f>'W25 - 36'!AO78</f>
        <v/>
      </c>
      <c r="AJ42" s="529" t="str">
        <f>'W25 - 36'!AP78</f>
        <v/>
      </c>
      <c r="AK42" s="529" t="str">
        <f>'W25 - 36'!AQ78</f>
        <v/>
      </c>
      <c r="AL42" s="529" t="str">
        <f>'W25 - 36'!AR78</f>
        <v/>
      </c>
      <c r="AM42" s="529" t="str">
        <f>'W25 - 36'!AS78</f>
        <v/>
      </c>
      <c r="AN42" s="529" t="str">
        <f>'W25 - 36'!AT78</f>
        <v/>
      </c>
      <c r="AO42" s="529" t="str">
        <f>'W25 - 36'!AU78</f>
        <v/>
      </c>
      <c r="AP42" s="529" t="str">
        <f>'W25 - 36'!AV78</f>
        <v/>
      </c>
      <c r="AQ42" s="529" t="str">
        <f>'W25 - 36'!AW78</f>
        <v/>
      </c>
      <c r="AR42" s="531"/>
      <c r="AS42" s="531"/>
    </row>
    <row r="43" ht="22.5" customHeight="1">
      <c r="A43" s="510"/>
      <c r="B43" s="517" t="s">
        <v>580</v>
      </c>
      <c r="C43" s="527" t="str">
        <f>'W25 - 36'!E92</f>
        <v/>
      </c>
      <c r="D43" s="527" t="str">
        <f>'W25 - 36'!F92</f>
        <v/>
      </c>
      <c r="E43" s="527"/>
      <c r="F43" s="528"/>
      <c r="G43" s="528"/>
      <c r="H43" s="528"/>
      <c r="I43" s="528" t="str">
        <f>'W25 - 36'!K92</f>
        <v/>
      </c>
      <c r="J43" s="529" t="str">
        <f>'W25 - 36'!L92</f>
        <v/>
      </c>
      <c r="K43" s="529" t="str">
        <f>'W25 - 36'!M92</f>
        <v/>
      </c>
      <c r="L43" s="529" t="str">
        <f>'W25 - 36'!N92</f>
        <v/>
      </c>
      <c r="M43" s="529">
        <f>'W25 - 36'!O92</f>
        <v>0</v>
      </c>
      <c r="N43" s="529" t="str">
        <f>'W25 - 36'!P92</f>
        <v/>
      </c>
      <c r="O43" s="529" t="str">
        <f>'W25 - 36'!Q92</f>
        <v/>
      </c>
      <c r="P43" s="529" t="str">
        <f>'W25 - 36'!R92</f>
        <v/>
      </c>
      <c r="Q43" s="529" t="str">
        <f>'W25 - 36'!U92</f>
        <v/>
      </c>
      <c r="R43" s="529" t="str">
        <f>'W25 - 36'!V92</f>
        <v/>
      </c>
      <c r="S43" s="529">
        <f>'W25 - 36'!X92</f>
        <v>0</v>
      </c>
      <c r="T43" s="529" t="str">
        <f>'W25 - 36'!Y92</f>
        <v/>
      </c>
      <c r="U43" s="529" t="str">
        <f>'W25 - 36'!Z92</f>
        <v/>
      </c>
      <c r="V43" s="529" t="str">
        <f>'W25 - 36'!AA92</f>
        <v/>
      </c>
      <c r="W43" s="529" t="str">
        <f>'W25 - 36'!AB92</f>
        <v/>
      </c>
      <c r="X43" s="529" t="str">
        <f>'W25 - 36'!AC92</f>
        <v/>
      </c>
      <c r="Y43" s="529" t="str">
        <f>'W25 - 36'!AD92</f>
        <v/>
      </c>
      <c r="Z43" s="529" t="str">
        <f>'W25 - 36'!AE92</f>
        <v/>
      </c>
      <c r="AA43" s="529" t="str">
        <f>'W25 - 36'!AF92</f>
        <v/>
      </c>
      <c r="AB43" s="529" t="str">
        <f>'W25 - 36'!AH92</f>
        <v/>
      </c>
      <c r="AC43" s="529" t="str">
        <f>'W25 - 36'!AI92</f>
        <v/>
      </c>
      <c r="AD43" s="529" t="str">
        <f>'W25 - 36'!AJ92</f>
        <v/>
      </c>
      <c r="AE43" s="529" t="str">
        <f>'W25 - 36'!AK92</f>
        <v/>
      </c>
      <c r="AF43" s="529" t="str">
        <f>'W25 - 36'!AL92</f>
        <v/>
      </c>
      <c r="AG43" s="529" t="str">
        <f>'W25 - 36'!AM92</f>
        <v/>
      </c>
      <c r="AH43" s="529" t="str">
        <f>'W25 - 36'!AN92</f>
        <v/>
      </c>
      <c r="AI43" s="529" t="str">
        <f>'W25 - 36'!AO92</f>
        <v/>
      </c>
      <c r="AJ43" s="529" t="str">
        <f>'W25 - 36'!AP92</f>
        <v/>
      </c>
      <c r="AK43" s="529" t="str">
        <f>'W25 - 36'!AQ92</f>
        <v/>
      </c>
      <c r="AL43" s="529" t="str">
        <f>'W25 - 36'!AR92</f>
        <v/>
      </c>
      <c r="AM43" s="529" t="str">
        <f>'W25 - 36'!AS92</f>
        <v/>
      </c>
      <c r="AN43" s="529" t="str">
        <f>'W25 - 36'!AT92</f>
        <v/>
      </c>
      <c r="AO43" s="529" t="str">
        <f>'W25 - 36'!AU92</f>
        <v/>
      </c>
      <c r="AP43" s="529" t="str">
        <f>'W25 - 36'!AV92</f>
        <v/>
      </c>
      <c r="AQ43" s="529" t="str">
        <f>'W25 - 36'!AW92</f>
        <v/>
      </c>
      <c r="AR43" s="531"/>
      <c r="AS43" s="531"/>
    </row>
    <row r="44" ht="22.5" customHeight="1">
      <c r="A44" s="510"/>
      <c r="B44" s="517" t="s">
        <v>581</v>
      </c>
      <c r="C44" s="527" t="str">
        <f>'W25 - 36'!E106</f>
        <v/>
      </c>
      <c r="D44" s="527" t="str">
        <f>'W25 - 36'!F106</f>
        <v/>
      </c>
      <c r="E44" s="527"/>
      <c r="F44" s="528"/>
      <c r="G44" s="528"/>
      <c r="H44" s="528"/>
      <c r="I44" s="528" t="str">
        <f>'W25 - 36'!K106</f>
        <v/>
      </c>
      <c r="J44" s="529" t="str">
        <f>'W25 - 36'!L106</f>
        <v/>
      </c>
      <c r="K44" s="529" t="str">
        <f>'W25 - 36'!M106</f>
        <v/>
      </c>
      <c r="L44" s="529" t="str">
        <f>'W25 - 36'!N106</f>
        <v/>
      </c>
      <c r="M44" s="529">
        <f>'W25 - 36'!O106</f>
        <v>0</v>
      </c>
      <c r="N44" s="529" t="str">
        <f>'W25 - 36'!P106</f>
        <v/>
      </c>
      <c r="O44" s="529" t="str">
        <f>'W25 - 36'!Q106</f>
        <v/>
      </c>
      <c r="P44" s="529" t="str">
        <f>'W25 - 36'!R106</f>
        <v/>
      </c>
      <c r="Q44" s="529" t="str">
        <f>'W25 - 36'!U106</f>
        <v/>
      </c>
      <c r="R44" s="529" t="str">
        <f>'W25 - 36'!V106</f>
        <v/>
      </c>
      <c r="S44" s="529">
        <f>'W25 - 36'!X106</f>
        <v>0</v>
      </c>
      <c r="T44" s="529" t="str">
        <f>'W25 - 36'!Y106</f>
        <v/>
      </c>
      <c r="U44" s="529" t="str">
        <f>'W25 - 36'!Z106</f>
        <v/>
      </c>
      <c r="V44" s="529" t="str">
        <f>'W25 - 36'!AA106</f>
        <v/>
      </c>
      <c r="W44" s="529" t="str">
        <f>'W25 - 36'!AB106</f>
        <v/>
      </c>
      <c r="X44" s="529" t="str">
        <f>'W25 - 36'!AC106</f>
        <v/>
      </c>
      <c r="Y44" s="529" t="str">
        <f>'W25 - 36'!AD106</f>
        <v/>
      </c>
      <c r="Z44" s="529" t="str">
        <f>'W25 - 36'!AE106</f>
        <v/>
      </c>
      <c r="AA44" s="529" t="str">
        <f>'W25 - 36'!AF106</f>
        <v/>
      </c>
      <c r="AB44" s="529" t="str">
        <f>'W25 - 36'!AH106</f>
        <v/>
      </c>
      <c r="AC44" s="529" t="str">
        <f>'W25 - 36'!AI106</f>
        <v/>
      </c>
      <c r="AD44" s="529" t="str">
        <f>'W25 - 36'!AJ106</f>
        <v/>
      </c>
      <c r="AE44" s="529" t="str">
        <f>'W25 - 36'!AK106</f>
        <v/>
      </c>
      <c r="AF44" s="529" t="str">
        <f>'W25 - 36'!AL106</f>
        <v/>
      </c>
      <c r="AG44" s="529" t="str">
        <f>'W25 - 36'!AM106</f>
        <v/>
      </c>
      <c r="AH44" s="529" t="str">
        <f>'W25 - 36'!AN106</f>
        <v/>
      </c>
      <c r="AI44" s="529" t="str">
        <f>'W25 - 36'!AO106</f>
        <v/>
      </c>
      <c r="AJ44" s="529" t="str">
        <f>'W25 - 36'!AP106</f>
        <v/>
      </c>
      <c r="AK44" s="529" t="str">
        <f>'W25 - 36'!AQ106</f>
        <v/>
      </c>
      <c r="AL44" s="529" t="str">
        <f>'W25 - 36'!AR106</f>
        <v/>
      </c>
      <c r="AM44" s="529" t="str">
        <f>'W25 - 36'!AS106</f>
        <v/>
      </c>
      <c r="AN44" s="529" t="str">
        <f>'W25 - 36'!AT106</f>
        <v/>
      </c>
      <c r="AO44" s="529" t="str">
        <f>'W25 - 36'!AU106</f>
        <v/>
      </c>
      <c r="AP44" s="529" t="str">
        <f>'W25 - 36'!AV106</f>
        <v/>
      </c>
      <c r="AQ44" s="529" t="str">
        <f>'W25 - 36'!AW106</f>
        <v/>
      </c>
      <c r="AR44" s="531"/>
      <c r="AS44" s="531"/>
    </row>
    <row r="45" ht="22.5" customHeight="1">
      <c r="A45" s="510"/>
      <c r="B45" s="517" t="s">
        <v>582</v>
      </c>
      <c r="C45" s="527" t="str">
        <f>'W25 - 36'!E120</f>
        <v/>
      </c>
      <c r="D45" s="527" t="str">
        <f>'W25 - 36'!F120</f>
        <v/>
      </c>
      <c r="E45" s="527"/>
      <c r="F45" s="528"/>
      <c r="G45" s="528"/>
      <c r="H45" s="528"/>
      <c r="I45" s="528" t="str">
        <f>'W25 - 36'!K120</f>
        <v/>
      </c>
      <c r="J45" s="529" t="str">
        <f>'W25 - 36'!L120</f>
        <v/>
      </c>
      <c r="K45" s="529" t="str">
        <f>'W25 - 36'!M120</f>
        <v/>
      </c>
      <c r="L45" s="529" t="str">
        <f>'W25 - 36'!N120</f>
        <v/>
      </c>
      <c r="M45" s="529">
        <f>'W25 - 36'!O120</f>
        <v>0</v>
      </c>
      <c r="N45" s="529" t="str">
        <f>'W25 - 36'!P120</f>
        <v/>
      </c>
      <c r="O45" s="529" t="str">
        <f>'W25 - 36'!Q120</f>
        <v/>
      </c>
      <c r="P45" s="529" t="str">
        <f>'W25 - 36'!R120</f>
        <v/>
      </c>
      <c r="Q45" s="529" t="str">
        <f>'W25 - 36'!U120</f>
        <v/>
      </c>
      <c r="R45" s="529" t="str">
        <f>'W25 - 36'!V120</f>
        <v/>
      </c>
      <c r="S45" s="529">
        <f>'W25 - 36'!X120</f>
        <v>0</v>
      </c>
      <c r="T45" s="529" t="str">
        <f>'W25 - 36'!Y120</f>
        <v/>
      </c>
      <c r="U45" s="529" t="str">
        <f>'W25 - 36'!Z120</f>
        <v/>
      </c>
      <c r="V45" s="529" t="str">
        <f>'W25 - 36'!AA120</f>
        <v/>
      </c>
      <c r="W45" s="529" t="str">
        <f>'W25 - 36'!AB120</f>
        <v/>
      </c>
      <c r="X45" s="529" t="str">
        <f>'W25 - 36'!AC120</f>
        <v/>
      </c>
      <c r="Y45" s="529" t="str">
        <f>'W25 - 36'!AD120</f>
        <v/>
      </c>
      <c r="Z45" s="529" t="str">
        <f>'W25 - 36'!AE120</f>
        <v/>
      </c>
      <c r="AA45" s="529" t="str">
        <f>'W25 - 36'!AF120</f>
        <v/>
      </c>
      <c r="AB45" s="529" t="str">
        <f>'W25 - 36'!AH120</f>
        <v/>
      </c>
      <c r="AC45" s="529" t="str">
        <f>'W25 - 36'!AI120</f>
        <v/>
      </c>
      <c r="AD45" s="529" t="str">
        <f>'W25 - 36'!AJ120</f>
        <v/>
      </c>
      <c r="AE45" s="529" t="str">
        <f>'W25 - 36'!AK120</f>
        <v/>
      </c>
      <c r="AF45" s="529" t="str">
        <f>'W25 - 36'!AL120</f>
        <v/>
      </c>
      <c r="AG45" s="529" t="str">
        <f>'W25 - 36'!AM120</f>
        <v/>
      </c>
      <c r="AH45" s="529" t="str">
        <f>'W25 - 36'!AN120</f>
        <v/>
      </c>
      <c r="AI45" s="529" t="str">
        <f>'W25 - 36'!AO120</f>
        <v/>
      </c>
      <c r="AJ45" s="529" t="str">
        <f>'W25 - 36'!AP120</f>
        <v/>
      </c>
      <c r="AK45" s="529" t="str">
        <f>'W25 - 36'!AQ120</f>
        <v/>
      </c>
      <c r="AL45" s="529" t="str">
        <f>'W25 - 36'!AR120</f>
        <v/>
      </c>
      <c r="AM45" s="529" t="str">
        <f>'W25 - 36'!AS120</f>
        <v/>
      </c>
      <c r="AN45" s="529" t="str">
        <f>'W25 - 36'!AT120</f>
        <v/>
      </c>
      <c r="AO45" s="529" t="str">
        <f>'W25 - 36'!AU120</f>
        <v/>
      </c>
      <c r="AP45" s="529" t="str">
        <f>'W25 - 36'!AV120</f>
        <v/>
      </c>
      <c r="AQ45" s="529" t="str">
        <f>'W25 - 36'!AW120</f>
        <v/>
      </c>
      <c r="AR45" s="531"/>
      <c r="AS45" s="531"/>
    </row>
    <row r="46" ht="22.5" customHeight="1">
      <c r="A46" s="510"/>
      <c r="B46" s="517" t="s">
        <v>583</v>
      </c>
      <c r="C46" s="527" t="str">
        <f>'W25 - 36'!E134</f>
        <v/>
      </c>
      <c r="D46" s="527" t="str">
        <f>'W25 - 36'!F134</f>
        <v/>
      </c>
      <c r="E46" s="527"/>
      <c r="F46" s="528"/>
      <c r="G46" s="528"/>
      <c r="H46" s="528"/>
      <c r="I46" s="528" t="str">
        <f>'W25 - 36'!K134</f>
        <v/>
      </c>
      <c r="J46" s="529" t="str">
        <f>'W25 - 36'!L134</f>
        <v/>
      </c>
      <c r="K46" s="529" t="str">
        <f>'W25 - 36'!M134</f>
        <v/>
      </c>
      <c r="L46" s="529" t="str">
        <f>'W25 - 36'!N134</f>
        <v/>
      </c>
      <c r="M46" s="529">
        <f>'W25 - 36'!O134</f>
        <v>0</v>
      </c>
      <c r="N46" s="529" t="str">
        <f>'W25 - 36'!P134</f>
        <v/>
      </c>
      <c r="O46" s="529" t="str">
        <f>'W25 - 36'!Q134</f>
        <v/>
      </c>
      <c r="P46" s="529" t="str">
        <f>'W25 - 36'!R134</f>
        <v/>
      </c>
      <c r="Q46" s="529" t="str">
        <f>'W25 - 36'!U134</f>
        <v/>
      </c>
      <c r="R46" s="529" t="str">
        <f>'W25 - 36'!V134</f>
        <v/>
      </c>
      <c r="S46" s="529">
        <f>'W25 - 36'!X134</f>
        <v>0</v>
      </c>
      <c r="T46" s="529" t="str">
        <f>'W25 - 36'!Y134</f>
        <v/>
      </c>
      <c r="U46" s="529" t="str">
        <f>'W25 - 36'!Z134</f>
        <v/>
      </c>
      <c r="V46" s="529" t="str">
        <f>'W25 - 36'!AA134</f>
        <v/>
      </c>
      <c r="W46" s="529" t="str">
        <f>'W25 - 36'!AB134</f>
        <v/>
      </c>
      <c r="X46" s="529" t="str">
        <f>'W25 - 36'!AC134</f>
        <v/>
      </c>
      <c r="Y46" s="529" t="str">
        <f>'W25 - 36'!AD134</f>
        <v/>
      </c>
      <c r="Z46" s="529" t="str">
        <f>'W25 - 36'!AE134</f>
        <v/>
      </c>
      <c r="AA46" s="529" t="str">
        <f>'W25 - 36'!AF134</f>
        <v/>
      </c>
      <c r="AB46" s="529" t="str">
        <f>'W25 - 36'!AH134</f>
        <v/>
      </c>
      <c r="AC46" s="529" t="str">
        <f>'W25 - 36'!AI134</f>
        <v/>
      </c>
      <c r="AD46" s="529" t="str">
        <f>'W25 - 36'!AJ134</f>
        <v/>
      </c>
      <c r="AE46" s="529" t="str">
        <f>'W25 - 36'!AK134</f>
        <v/>
      </c>
      <c r="AF46" s="529" t="str">
        <f>'W25 - 36'!AL134</f>
        <v/>
      </c>
      <c r="AG46" s="529" t="str">
        <f>'W25 - 36'!AM134</f>
        <v/>
      </c>
      <c r="AH46" s="529" t="str">
        <f>'W25 - 36'!AN134</f>
        <v/>
      </c>
      <c r="AI46" s="529" t="str">
        <f>'W25 - 36'!AO134</f>
        <v/>
      </c>
      <c r="AJ46" s="529" t="str">
        <f>'W25 - 36'!AP134</f>
        <v/>
      </c>
      <c r="AK46" s="529" t="str">
        <f>'W25 - 36'!AQ134</f>
        <v/>
      </c>
      <c r="AL46" s="529" t="str">
        <f>'W25 - 36'!AR134</f>
        <v/>
      </c>
      <c r="AM46" s="529" t="str">
        <f>'W25 - 36'!AS134</f>
        <v/>
      </c>
      <c r="AN46" s="529" t="str">
        <f>'W25 - 36'!AT134</f>
        <v/>
      </c>
      <c r="AO46" s="529" t="str">
        <f>'W25 - 36'!AU134</f>
        <v/>
      </c>
      <c r="AP46" s="529" t="str">
        <f>'W25 - 36'!AV134</f>
        <v/>
      </c>
      <c r="AQ46" s="529" t="str">
        <f>'W25 - 36'!AW134</f>
        <v/>
      </c>
      <c r="AR46" s="531"/>
      <c r="AS46" s="531"/>
    </row>
    <row r="47" ht="22.5" customHeight="1">
      <c r="A47" s="510"/>
      <c r="B47" s="517" t="s">
        <v>584</v>
      </c>
      <c r="C47" s="527" t="str">
        <f>'W25 - 36'!E148</f>
        <v/>
      </c>
      <c r="D47" s="527" t="str">
        <f>'W25 - 36'!F148</f>
        <v/>
      </c>
      <c r="E47" s="527"/>
      <c r="F47" s="528"/>
      <c r="G47" s="528"/>
      <c r="H47" s="528"/>
      <c r="I47" s="528" t="str">
        <f>'W25 - 36'!K148</f>
        <v/>
      </c>
      <c r="J47" s="529" t="str">
        <f>'W25 - 36'!L148</f>
        <v/>
      </c>
      <c r="K47" s="529" t="str">
        <f>'W25 - 36'!M148</f>
        <v/>
      </c>
      <c r="L47" s="529" t="str">
        <f>'W25 - 36'!N148</f>
        <v/>
      </c>
      <c r="M47" s="529">
        <f>'W25 - 36'!O148</f>
        <v>0</v>
      </c>
      <c r="N47" s="529" t="str">
        <f>'W25 - 36'!P148</f>
        <v/>
      </c>
      <c r="O47" s="529" t="str">
        <f>'W25 - 36'!Q148</f>
        <v/>
      </c>
      <c r="P47" s="529" t="str">
        <f>'W25 - 36'!R148</f>
        <v/>
      </c>
      <c r="Q47" s="529" t="str">
        <f>'W25 - 36'!U148</f>
        <v/>
      </c>
      <c r="R47" s="529" t="str">
        <f>'W25 - 36'!V148</f>
        <v/>
      </c>
      <c r="S47" s="529">
        <f>'W25 - 36'!X148</f>
        <v>0</v>
      </c>
      <c r="T47" s="529" t="str">
        <f>'W25 - 36'!Y148</f>
        <v/>
      </c>
      <c r="U47" s="529" t="str">
        <f>'W25 - 36'!Z148</f>
        <v/>
      </c>
      <c r="V47" s="529" t="str">
        <f>'W25 - 36'!AA148</f>
        <v/>
      </c>
      <c r="W47" s="529" t="str">
        <f>'W25 - 36'!AB148</f>
        <v/>
      </c>
      <c r="X47" s="529" t="str">
        <f>'W25 - 36'!AC148</f>
        <v/>
      </c>
      <c r="Y47" s="529" t="str">
        <f>'W25 - 36'!AD148</f>
        <v/>
      </c>
      <c r="Z47" s="529" t="str">
        <f>'W25 - 36'!AE148</f>
        <v/>
      </c>
      <c r="AA47" s="529" t="str">
        <f>'W25 - 36'!AF148</f>
        <v/>
      </c>
      <c r="AB47" s="529" t="str">
        <f>'W25 - 36'!AH148</f>
        <v/>
      </c>
      <c r="AC47" s="529" t="str">
        <f>'W25 - 36'!AI148</f>
        <v/>
      </c>
      <c r="AD47" s="529" t="str">
        <f>'W25 - 36'!AJ148</f>
        <v/>
      </c>
      <c r="AE47" s="529" t="str">
        <f>'W25 - 36'!AK148</f>
        <v/>
      </c>
      <c r="AF47" s="529" t="str">
        <f>'W25 - 36'!AL148</f>
        <v/>
      </c>
      <c r="AG47" s="529" t="str">
        <f>'W25 - 36'!AM148</f>
        <v/>
      </c>
      <c r="AH47" s="529" t="str">
        <f>'W25 - 36'!AN148</f>
        <v/>
      </c>
      <c r="AI47" s="529" t="str">
        <f>'W25 - 36'!AO148</f>
        <v/>
      </c>
      <c r="AJ47" s="529" t="str">
        <f>'W25 - 36'!AP148</f>
        <v/>
      </c>
      <c r="AK47" s="529" t="str">
        <f>'W25 - 36'!AQ148</f>
        <v/>
      </c>
      <c r="AL47" s="529" t="str">
        <f>'W25 - 36'!AR148</f>
        <v/>
      </c>
      <c r="AM47" s="529" t="str">
        <f>'W25 - 36'!AS148</f>
        <v/>
      </c>
      <c r="AN47" s="529" t="str">
        <f>'W25 - 36'!AT148</f>
        <v/>
      </c>
      <c r="AO47" s="529" t="str">
        <f>'W25 - 36'!AU148</f>
        <v/>
      </c>
      <c r="AP47" s="529" t="str">
        <f>'W25 - 36'!AV148</f>
        <v/>
      </c>
      <c r="AQ47" s="529" t="str">
        <f>'W25 - 36'!AW148</f>
        <v/>
      </c>
      <c r="AR47" s="531"/>
      <c r="AS47" s="531"/>
    </row>
    <row r="48" ht="22.5" customHeight="1">
      <c r="A48" s="510"/>
      <c r="B48" s="517" t="s">
        <v>585</v>
      </c>
      <c r="C48" s="527" t="str">
        <f>'W25 - 36'!E162</f>
        <v/>
      </c>
      <c r="D48" s="527" t="str">
        <f>'W25 - 36'!F162</f>
        <v/>
      </c>
      <c r="E48" s="527"/>
      <c r="F48" s="528"/>
      <c r="G48" s="528"/>
      <c r="H48" s="528"/>
      <c r="I48" s="528" t="str">
        <f>'W25 - 36'!K162</f>
        <v/>
      </c>
      <c r="J48" s="529" t="str">
        <f>'W25 - 36'!L162</f>
        <v/>
      </c>
      <c r="K48" s="529" t="str">
        <f>'W25 - 36'!M162</f>
        <v/>
      </c>
      <c r="L48" s="529" t="str">
        <f>'W25 - 36'!N162</f>
        <v/>
      </c>
      <c r="M48" s="529">
        <f>'W25 - 36'!O162</f>
        <v>0</v>
      </c>
      <c r="N48" s="529" t="str">
        <f>'W25 - 36'!P162</f>
        <v/>
      </c>
      <c r="O48" s="529" t="str">
        <f>'W25 - 36'!Q162</f>
        <v/>
      </c>
      <c r="P48" s="529" t="str">
        <f>'W25 - 36'!R162</f>
        <v/>
      </c>
      <c r="Q48" s="529" t="str">
        <f>'W25 - 36'!U162</f>
        <v/>
      </c>
      <c r="R48" s="529" t="str">
        <f>'W25 - 36'!V162</f>
        <v/>
      </c>
      <c r="S48" s="529">
        <f>'W25 - 36'!X162</f>
        <v>0</v>
      </c>
      <c r="T48" s="529" t="str">
        <f>'W25 - 36'!Y162</f>
        <v/>
      </c>
      <c r="U48" s="529" t="str">
        <f>'W25 - 36'!Z162</f>
        <v/>
      </c>
      <c r="V48" s="529" t="str">
        <f>'W25 - 36'!AA162</f>
        <v/>
      </c>
      <c r="W48" s="529" t="str">
        <f>'W25 - 36'!AB162</f>
        <v/>
      </c>
      <c r="X48" s="529" t="str">
        <f>'W25 - 36'!AC162</f>
        <v/>
      </c>
      <c r="Y48" s="529" t="str">
        <f>'W25 - 36'!AD162</f>
        <v/>
      </c>
      <c r="Z48" s="529" t="str">
        <f>'W25 - 36'!AE162</f>
        <v/>
      </c>
      <c r="AA48" s="529" t="str">
        <f>'W25 - 36'!AF162</f>
        <v/>
      </c>
      <c r="AB48" s="529" t="str">
        <f>'W25 - 36'!AH162</f>
        <v/>
      </c>
      <c r="AC48" s="529" t="str">
        <f>'W25 - 36'!AI162</f>
        <v/>
      </c>
      <c r="AD48" s="529" t="str">
        <f>'W25 - 36'!AJ162</f>
        <v/>
      </c>
      <c r="AE48" s="529" t="str">
        <f>'W25 - 36'!AK162</f>
        <v/>
      </c>
      <c r="AF48" s="529" t="str">
        <f>'W25 - 36'!AL162</f>
        <v/>
      </c>
      <c r="AG48" s="529" t="str">
        <f>'W25 - 36'!AM162</f>
        <v/>
      </c>
      <c r="AH48" s="529" t="str">
        <f>'W25 - 36'!AN162</f>
        <v/>
      </c>
      <c r="AI48" s="529" t="str">
        <f>'W25 - 36'!AO162</f>
        <v/>
      </c>
      <c r="AJ48" s="529" t="str">
        <f>'W25 - 36'!AP162</f>
        <v/>
      </c>
      <c r="AK48" s="529" t="str">
        <f>'W25 - 36'!AQ162</f>
        <v/>
      </c>
      <c r="AL48" s="529" t="str">
        <f>'W25 - 36'!AR162</f>
        <v/>
      </c>
      <c r="AM48" s="529" t="str">
        <f>'W25 - 36'!AS162</f>
        <v/>
      </c>
      <c r="AN48" s="529" t="str">
        <f>'W25 - 36'!AT162</f>
        <v/>
      </c>
      <c r="AO48" s="529" t="str">
        <f>'W25 - 36'!AU162</f>
        <v/>
      </c>
      <c r="AP48" s="529" t="str">
        <f>'W25 - 36'!AV162</f>
        <v/>
      </c>
      <c r="AQ48" s="529" t="str">
        <f>'W25 - 36'!AW162</f>
        <v/>
      </c>
      <c r="AR48" s="531"/>
      <c r="AS48" s="532"/>
    </row>
    <row r="49" ht="22.5" customHeight="1">
      <c r="A49" s="510"/>
      <c r="B49" s="517" t="s">
        <v>586</v>
      </c>
      <c r="C49" s="527" t="str">
        <f>'W25 - 36'!E176</f>
        <v/>
      </c>
      <c r="D49" s="527" t="str">
        <f>'W25 - 36'!F176</f>
        <v/>
      </c>
      <c r="E49" s="527"/>
      <c r="F49" s="528"/>
      <c r="G49" s="528"/>
      <c r="H49" s="528"/>
      <c r="I49" s="528" t="str">
        <f>'W25 - 36'!K176</f>
        <v/>
      </c>
      <c r="J49" s="529" t="str">
        <f>'W25 - 36'!L176</f>
        <v/>
      </c>
      <c r="K49" s="529" t="str">
        <f>'W25 - 36'!M176</f>
        <v/>
      </c>
      <c r="L49" s="529" t="str">
        <f>'W25 - 36'!N176</f>
        <v/>
      </c>
      <c r="M49" s="529">
        <f>'W25 - 36'!O176</f>
        <v>0</v>
      </c>
      <c r="N49" s="529" t="str">
        <f>'W25 - 36'!P176</f>
        <v/>
      </c>
      <c r="O49" s="529" t="str">
        <f>'W25 - 36'!Q176</f>
        <v/>
      </c>
      <c r="P49" s="529" t="str">
        <f>'W25 - 36'!R176</f>
        <v/>
      </c>
      <c r="Q49" s="529" t="str">
        <f>'W25 - 36'!U176</f>
        <v/>
      </c>
      <c r="R49" s="529" t="str">
        <f>'W25 - 36'!V176</f>
        <v/>
      </c>
      <c r="S49" s="529">
        <f>'W25 - 36'!X176</f>
        <v>0</v>
      </c>
      <c r="T49" s="529" t="str">
        <f>'W25 - 36'!Y176</f>
        <v/>
      </c>
      <c r="U49" s="529" t="str">
        <f>'W25 - 36'!Z176</f>
        <v/>
      </c>
      <c r="V49" s="529" t="str">
        <f>'W25 - 36'!AA176</f>
        <v/>
      </c>
      <c r="W49" s="529" t="str">
        <f>'W25 - 36'!AB176</f>
        <v/>
      </c>
      <c r="X49" s="529" t="str">
        <f>'W25 - 36'!AC176</f>
        <v/>
      </c>
      <c r="Y49" s="529" t="str">
        <f>'W25 - 36'!AD176</f>
        <v/>
      </c>
      <c r="Z49" s="529" t="str">
        <f>'W25 - 36'!AE176</f>
        <v/>
      </c>
      <c r="AA49" s="529" t="str">
        <f>'W25 - 36'!AF176</f>
        <v/>
      </c>
      <c r="AB49" s="529" t="str">
        <f>'W25 - 36'!AH176</f>
        <v/>
      </c>
      <c r="AC49" s="529" t="str">
        <f>'W25 - 36'!AI176</f>
        <v/>
      </c>
      <c r="AD49" s="529" t="str">
        <f>'W25 - 36'!AJ176</f>
        <v/>
      </c>
      <c r="AE49" s="529" t="str">
        <f>'W25 - 36'!AK176</f>
        <v/>
      </c>
      <c r="AF49" s="529" t="str">
        <f>'W25 - 36'!AL176</f>
        <v/>
      </c>
      <c r="AG49" s="529" t="str">
        <f>'W25 - 36'!AM176</f>
        <v/>
      </c>
      <c r="AH49" s="529" t="str">
        <f>'W25 - 36'!AN176</f>
        <v/>
      </c>
      <c r="AI49" s="529" t="str">
        <f>'W25 - 36'!AO176</f>
        <v/>
      </c>
      <c r="AJ49" s="529" t="str">
        <f>'W25 - 36'!AP176</f>
        <v/>
      </c>
      <c r="AK49" s="529" t="str">
        <f>'W25 - 36'!AQ176</f>
        <v/>
      </c>
      <c r="AL49" s="529" t="str">
        <f>'W25 - 36'!AR176</f>
        <v/>
      </c>
      <c r="AM49" s="529" t="str">
        <f>'W25 - 36'!AS176</f>
        <v/>
      </c>
      <c r="AN49" s="529" t="str">
        <f>'W25 - 36'!AT176</f>
        <v/>
      </c>
      <c r="AO49" s="529" t="str">
        <f>'W25 - 36'!AU176</f>
        <v/>
      </c>
      <c r="AP49" s="529" t="str">
        <f>'W25 - 36'!AV176</f>
        <v/>
      </c>
      <c r="AQ49" s="529" t="str">
        <f>'W25 - 36'!AW176</f>
        <v/>
      </c>
      <c r="AR49" s="531"/>
      <c r="AS49" s="532"/>
    </row>
    <row r="50" ht="22.5" customHeight="1">
      <c r="A50" s="510"/>
      <c r="B50" s="517" t="s">
        <v>587</v>
      </c>
      <c r="C50" s="527" t="str">
        <f>'W37 - 48'!E22</f>
        <v/>
      </c>
      <c r="D50" s="527" t="str">
        <f>'W37 - 48'!F22</f>
        <v/>
      </c>
      <c r="E50" s="527"/>
      <c r="F50" s="528"/>
      <c r="G50" s="528"/>
      <c r="H50" s="528"/>
      <c r="I50" s="528" t="str">
        <f>'W37 - 48'!K22</f>
        <v/>
      </c>
      <c r="J50" s="529" t="str">
        <f>'W37 - 48'!L22</f>
        <v/>
      </c>
      <c r="K50" s="529" t="str">
        <f>'W37 - 48'!M22</f>
        <v/>
      </c>
      <c r="L50" s="529" t="str">
        <f>'W37 - 48'!N22</f>
        <v/>
      </c>
      <c r="M50" s="529">
        <f>'W37 - 48'!O22</f>
        <v>0</v>
      </c>
      <c r="N50" s="529" t="str">
        <f>'W37 - 48'!P22</f>
        <v/>
      </c>
      <c r="O50" s="529" t="str">
        <f>'W37 - 48'!Q22</f>
        <v/>
      </c>
      <c r="P50" s="529" t="str">
        <f>'W37 - 48'!R22</f>
        <v/>
      </c>
      <c r="Q50" s="529" t="str">
        <f>'W37 - 48'!U22</f>
        <v/>
      </c>
      <c r="R50" s="529" t="str">
        <f>'W37 - 48'!V22</f>
        <v/>
      </c>
      <c r="S50" s="529">
        <f>'W37 - 48'!X22</f>
        <v>0</v>
      </c>
      <c r="T50" s="529" t="str">
        <f>'W37 - 48'!Y22</f>
        <v/>
      </c>
      <c r="U50" s="529" t="str">
        <f>'W37 - 48'!Z22</f>
        <v/>
      </c>
      <c r="V50" s="529" t="str">
        <f>'W37 - 48'!AA22</f>
        <v/>
      </c>
      <c r="W50" s="529" t="str">
        <f>'W37 - 48'!AB22</f>
        <v/>
      </c>
      <c r="X50" s="529" t="str">
        <f>'W37 - 48'!AC22</f>
        <v/>
      </c>
      <c r="Y50" s="529" t="str">
        <f>'W37 - 48'!AD22</f>
        <v/>
      </c>
      <c r="Z50" s="529" t="str">
        <f>'W37 - 48'!AE22</f>
        <v/>
      </c>
      <c r="AA50" s="529" t="str">
        <f>'W37 - 48'!AF22</f>
        <v/>
      </c>
      <c r="AB50" s="529" t="str">
        <f>'W37 - 48'!AH22</f>
        <v/>
      </c>
      <c r="AC50" s="529" t="str">
        <f>'W37 - 48'!AI22</f>
        <v/>
      </c>
      <c r="AD50" s="529" t="str">
        <f>'W37 - 48'!AJ22</f>
        <v/>
      </c>
      <c r="AE50" s="529" t="str">
        <f>'W37 - 48'!AK22</f>
        <v/>
      </c>
      <c r="AF50" s="529" t="str">
        <f>'W37 - 48'!AL22</f>
        <v/>
      </c>
      <c r="AG50" s="529" t="str">
        <f>'W37 - 48'!AM22</f>
        <v/>
      </c>
      <c r="AH50" s="529" t="str">
        <f>'W37 - 48'!AN22</f>
        <v/>
      </c>
      <c r="AI50" s="529" t="str">
        <f>'W37 - 48'!AO22</f>
        <v/>
      </c>
      <c r="AJ50" s="529" t="str">
        <f>'W37 - 48'!AP22</f>
        <v/>
      </c>
      <c r="AK50" s="529" t="str">
        <f>'W37 - 48'!AQ22</f>
        <v/>
      </c>
      <c r="AL50" s="529" t="str">
        <f>'W37 - 48'!AR22</f>
        <v/>
      </c>
      <c r="AM50" s="529" t="str">
        <f>'W37 - 48'!AS22</f>
        <v/>
      </c>
      <c r="AN50" s="529" t="str">
        <f>'W37 - 48'!AT22</f>
        <v/>
      </c>
      <c r="AO50" s="529" t="str">
        <f>'W37 - 48'!AU22</f>
        <v/>
      </c>
      <c r="AP50" s="529" t="str">
        <f>'W37 - 48'!AV22</f>
        <v/>
      </c>
      <c r="AQ50" s="529" t="str">
        <f>'W37 - 48'!AW22</f>
        <v/>
      </c>
      <c r="AR50" s="531"/>
      <c r="AS50" s="532"/>
    </row>
    <row r="51" ht="22.5" customHeight="1">
      <c r="A51" s="510"/>
      <c r="B51" s="517" t="s">
        <v>588</v>
      </c>
      <c r="C51" s="527" t="str">
        <f>'W37 - 48'!E36</f>
        <v/>
      </c>
      <c r="D51" s="527" t="str">
        <f>'W37 - 48'!F36</f>
        <v/>
      </c>
      <c r="E51" s="527"/>
      <c r="F51" s="528"/>
      <c r="G51" s="528"/>
      <c r="H51" s="528"/>
      <c r="I51" s="528" t="str">
        <f>'W37 - 48'!K36</f>
        <v/>
      </c>
      <c r="J51" s="529" t="str">
        <f>'W37 - 48'!L36</f>
        <v/>
      </c>
      <c r="K51" s="529" t="str">
        <f>'W37 - 48'!M36</f>
        <v/>
      </c>
      <c r="L51" s="529" t="str">
        <f>'W37 - 48'!N36</f>
        <v/>
      </c>
      <c r="M51" s="529">
        <f>'W37 - 48'!O36</f>
        <v>0</v>
      </c>
      <c r="N51" s="529" t="str">
        <f>'W37 - 48'!P36</f>
        <v/>
      </c>
      <c r="O51" s="529" t="str">
        <f>'W37 - 48'!Q36</f>
        <v/>
      </c>
      <c r="P51" s="529" t="str">
        <f>'W37 - 48'!R36</f>
        <v/>
      </c>
      <c r="Q51" s="529" t="str">
        <f>'W37 - 48'!U36</f>
        <v/>
      </c>
      <c r="R51" s="529" t="str">
        <f>'W37 - 48'!V36</f>
        <v/>
      </c>
      <c r="S51" s="529">
        <f>'W37 - 48'!X36</f>
        <v>0</v>
      </c>
      <c r="T51" s="529" t="str">
        <f>'W37 - 48'!Y36</f>
        <v/>
      </c>
      <c r="U51" s="529" t="str">
        <f>'W37 - 48'!Z36</f>
        <v/>
      </c>
      <c r="V51" s="529" t="str">
        <f>'W37 - 48'!AA36</f>
        <v/>
      </c>
      <c r="W51" s="529" t="str">
        <f>'W37 - 48'!AB36</f>
        <v/>
      </c>
      <c r="X51" s="529" t="str">
        <f>'W37 - 48'!AC36</f>
        <v/>
      </c>
      <c r="Y51" s="529" t="str">
        <f>'W37 - 48'!AD36</f>
        <v/>
      </c>
      <c r="Z51" s="529" t="str">
        <f>'W37 - 48'!AE36</f>
        <v/>
      </c>
      <c r="AA51" s="529" t="str">
        <f>'W37 - 48'!AF36</f>
        <v/>
      </c>
      <c r="AB51" s="529" t="str">
        <f>'W37 - 48'!AH36</f>
        <v/>
      </c>
      <c r="AC51" s="529" t="str">
        <f>'W37 - 48'!AI36</f>
        <v/>
      </c>
      <c r="AD51" s="529" t="str">
        <f>'W37 - 48'!AJ36</f>
        <v/>
      </c>
      <c r="AE51" s="529" t="str">
        <f>'W37 - 48'!AK36</f>
        <v/>
      </c>
      <c r="AF51" s="529" t="str">
        <f>'W37 - 48'!AL36</f>
        <v/>
      </c>
      <c r="AG51" s="529" t="str">
        <f>'W37 - 48'!AM36</f>
        <v/>
      </c>
      <c r="AH51" s="529" t="str">
        <f>'W37 - 48'!AN36</f>
        <v/>
      </c>
      <c r="AI51" s="529" t="str">
        <f>'W37 - 48'!AO36</f>
        <v/>
      </c>
      <c r="AJ51" s="529" t="str">
        <f>'W37 - 48'!AP36</f>
        <v/>
      </c>
      <c r="AK51" s="529" t="str">
        <f>'W37 - 48'!AQ36</f>
        <v/>
      </c>
      <c r="AL51" s="529" t="str">
        <f>'W37 - 48'!AR36</f>
        <v/>
      </c>
      <c r="AM51" s="529" t="str">
        <f>'W37 - 48'!AS36</f>
        <v/>
      </c>
      <c r="AN51" s="529" t="str">
        <f>'W37 - 48'!AT36</f>
        <v/>
      </c>
      <c r="AO51" s="529" t="str">
        <f>'W37 - 48'!AU36</f>
        <v/>
      </c>
      <c r="AP51" s="529" t="str">
        <f>'W37 - 48'!AV36</f>
        <v/>
      </c>
      <c r="AQ51" s="529" t="str">
        <f>'W37 - 48'!AW36</f>
        <v/>
      </c>
      <c r="AR51" s="531"/>
      <c r="AS51" s="532"/>
    </row>
    <row r="52" ht="22.5" customHeight="1">
      <c r="A52" s="510"/>
      <c r="B52" s="517" t="s">
        <v>589</v>
      </c>
      <c r="C52" s="527" t="str">
        <f>'W37 - 48'!E50</f>
        <v/>
      </c>
      <c r="D52" s="527" t="str">
        <f>'W37 - 48'!F50</f>
        <v/>
      </c>
      <c r="E52" s="527"/>
      <c r="F52" s="528"/>
      <c r="G52" s="528"/>
      <c r="H52" s="528"/>
      <c r="I52" s="528" t="str">
        <f>'W37 - 48'!K50</f>
        <v/>
      </c>
      <c r="J52" s="529" t="str">
        <f>'W37 - 48'!L50</f>
        <v/>
      </c>
      <c r="K52" s="529" t="str">
        <f>'W37 - 48'!M50</f>
        <v/>
      </c>
      <c r="L52" s="529" t="str">
        <f>'W37 - 48'!N50</f>
        <v/>
      </c>
      <c r="M52" s="529">
        <f>'W37 - 48'!O50</f>
        <v>0</v>
      </c>
      <c r="N52" s="529" t="str">
        <f>'W37 - 48'!P50</f>
        <v/>
      </c>
      <c r="O52" s="529" t="str">
        <f>'W37 - 48'!Q50</f>
        <v/>
      </c>
      <c r="P52" s="529" t="str">
        <f>'W37 - 48'!R50</f>
        <v/>
      </c>
      <c r="Q52" s="529" t="str">
        <f>'W37 - 48'!U50</f>
        <v/>
      </c>
      <c r="R52" s="529" t="str">
        <f>'W37 - 48'!V50</f>
        <v/>
      </c>
      <c r="S52" s="529">
        <f>'W37 - 48'!X50</f>
        <v>0</v>
      </c>
      <c r="T52" s="529" t="str">
        <f>'W37 - 48'!Y50</f>
        <v/>
      </c>
      <c r="U52" s="529" t="str">
        <f>'W37 - 48'!Z50</f>
        <v/>
      </c>
      <c r="V52" s="529" t="str">
        <f>'W37 - 48'!AA50</f>
        <v/>
      </c>
      <c r="W52" s="529" t="str">
        <f>'W37 - 48'!AB50</f>
        <v/>
      </c>
      <c r="X52" s="529" t="str">
        <f>'W37 - 48'!AC50</f>
        <v/>
      </c>
      <c r="Y52" s="529" t="str">
        <f>'W37 - 48'!AD50</f>
        <v/>
      </c>
      <c r="Z52" s="529" t="str">
        <f>'W37 - 48'!AE50</f>
        <v/>
      </c>
      <c r="AA52" s="529" t="str">
        <f>'W37 - 48'!AF50</f>
        <v/>
      </c>
      <c r="AB52" s="529" t="str">
        <f>'W37 - 48'!AH50</f>
        <v/>
      </c>
      <c r="AC52" s="529" t="str">
        <f>'W37 - 48'!AI50</f>
        <v/>
      </c>
      <c r="AD52" s="529" t="str">
        <f>'W37 - 48'!AJ50</f>
        <v/>
      </c>
      <c r="AE52" s="529" t="str">
        <f>'W37 - 48'!AK50</f>
        <v/>
      </c>
      <c r="AF52" s="529" t="str">
        <f>'W37 - 48'!AL50</f>
        <v/>
      </c>
      <c r="AG52" s="529" t="str">
        <f>'W37 - 48'!AM50</f>
        <v/>
      </c>
      <c r="AH52" s="529" t="str">
        <f>'W37 - 48'!AN50</f>
        <v/>
      </c>
      <c r="AI52" s="529" t="str">
        <f>'W37 - 48'!AO50</f>
        <v/>
      </c>
      <c r="AJ52" s="529" t="str">
        <f>'W37 - 48'!AP50</f>
        <v/>
      </c>
      <c r="AK52" s="529" t="str">
        <f>'W37 - 48'!AQ50</f>
        <v/>
      </c>
      <c r="AL52" s="529" t="str">
        <f>'W37 - 48'!AR50</f>
        <v/>
      </c>
      <c r="AM52" s="529" t="str">
        <f>'W37 - 48'!AS50</f>
        <v/>
      </c>
      <c r="AN52" s="529" t="str">
        <f>'W37 - 48'!AT50</f>
        <v/>
      </c>
      <c r="AO52" s="529" t="str">
        <f>'W37 - 48'!AU50</f>
        <v/>
      </c>
      <c r="AP52" s="529" t="str">
        <f>'W37 - 48'!AV50</f>
        <v/>
      </c>
      <c r="AQ52" s="529" t="str">
        <f>'W37 - 48'!AW50</f>
        <v/>
      </c>
      <c r="AR52" s="531"/>
      <c r="AS52" s="532"/>
    </row>
    <row r="53" ht="22.5" customHeight="1">
      <c r="A53" s="510"/>
      <c r="B53" s="517" t="s">
        <v>590</v>
      </c>
      <c r="C53" s="527" t="str">
        <f>'W37 - 48'!E64</f>
        <v/>
      </c>
      <c r="D53" s="527" t="str">
        <f>'W37 - 48'!F64</f>
        <v/>
      </c>
      <c r="E53" s="527"/>
      <c r="F53" s="528"/>
      <c r="G53" s="528"/>
      <c r="H53" s="528"/>
      <c r="I53" s="528" t="str">
        <f>'W37 - 48'!K64</f>
        <v/>
      </c>
      <c r="J53" s="529" t="str">
        <f>'W37 - 48'!L64</f>
        <v/>
      </c>
      <c r="K53" s="529" t="str">
        <f>'W37 - 48'!M64</f>
        <v/>
      </c>
      <c r="L53" s="529" t="str">
        <f>'W37 - 48'!N64</f>
        <v/>
      </c>
      <c r="M53" s="529">
        <f>'W37 - 48'!O64</f>
        <v>0</v>
      </c>
      <c r="N53" s="529" t="str">
        <f>'W37 - 48'!P64</f>
        <v/>
      </c>
      <c r="O53" s="529" t="str">
        <f>'W37 - 48'!Q64</f>
        <v/>
      </c>
      <c r="P53" s="529" t="str">
        <f>'W37 - 48'!R64</f>
        <v/>
      </c>
      <c r="Q53" s="529" t="str">
        <f>'W37 - 48'!U64</f>
        <v/>
      </c>
      <c r="R53" s="529" t="str">
        <f>'W37 - 48'!V64</f>
        <v/>
      </c>
      <c r="S53" s="529">
        <f>'W37 - 48'!X64</f>
        <v>0</v>
      </c>
      <c r="T53" s="529" t="str">
        <f>'W37 - 48'!Y64</f>
        <v/>
      </c>
      <c r="U53" s="529" t="str">
        <f>'W37 - 48'!Z64</f>
        <v/>
      </c>
      <c r="V53" s="529" t="str">
        <f>'W37 - 48'!AA64</f>
        <v/>
      </c>
      <c r="W53" s="529" t="str">
        <f>'W37 - 48'!AB64</f>
        <v/>
      </c>
      <c r="X53" s="529" t="str">
        <f>'W37 - 48'!AC64</f>
        <v/>
      </c>
      <c r="Y53" s="529" t="str">
        <f>'W37 - 48'!AD64</f>
        <v/>
      </c>
      <c r="Z53" s="529" t="str">
        <f>'W37 - 48'!AE64</f>
        <v/>
      </c>
      <c r="AA53" s="529" t="str">
        <f>'W37 - 48'!AF64</f>
        <v/>
      </c>
      <c r="AB53" s="529" t="str">
        <f>'W37 - 48'!AH64</f>
        <v/>
      </c>
      <c r="AC53" s="529" t="str">
        <f>'W37 - 48'!AI64</f>
        <v/>
      </c>
      <c r="AD53" s="529" t="str">
        <f>'W37 - 48'!AJ64</f>
        <v/>
      </c>
      <c r="AE53" s="529" t="str">
        <f>'W37 - 48'!AK64</f>
        <v/>
      </c>
      <c r="AF53" s="529" t="str">
        <f>'W37 - 48'!AL64</f>
        <v/>
      </c>
      <c r="AG53" s="529" t="str">
        <f>'W37 - 48'!AM64</f>
        <v/>
      </c>
      <c r="AH53" s="529" t="str">
        <f>'W37 - 48'!AN64</f>
        <v/>
      </c>
      <c r="AI53" s="529" t="str">
        <f>'W37 - 48'!AO64</f>
        <v/>
      </c>
      <c r="AJ53" s="529" t="str">
        <f>'W37 - 48'!AP64</f>
        <v/>
      </c>
      <c r="AK53" s="529" t="str">
        <f>'W37 - 48'!AQ64</f>
        <v/>
      </c>
      <c r="AL53" s="529" t="str">
        <f>'W37 - 48'!AR64</f>
        <v/>
      </c>
      <c r="AM53" s="529" t="str">
        <f>'W37 - 48'!AS64</f>
        <v/>
      </c>
      <c r="AN53" s="529" t="str">
        <f>'W37 - 48'!AT64</f>
        <v/>
      </c>
      <c r="AO53" s="529" t="str">
        <f>'W37 - 48'!AU64</f>
        <v/>
      </c>
      <c r="AP53" s="529" t="str">
        <f>'W37 - 48'!AV64</f>
        <v/>
      </c>
      <c r="AQ53" s="529" t="str">
        <f>'W37 - 48'!AW64</f>
        <v/>
      </c>
      <c r="AR53" s="531"/>
      <c r="AS53" s="532"/>
    </row>
    <row r="54" ht="22.5" customHeight="1">
      <c r="A54" s="510"/>
      <c r="B54" s="517" t="s">
        <v>591</v>
      </c>
      <c r="C54" s="527" t="str">
        <f>'W37 - 48'!E78</f>
        <v/>
      </c>
      <c r="D54" s="527" t="str">
        <f>'W37 - 48'!F78</f>
        <v/>
      </c>
      <c r="E54" s="527"/>
      <c r="F54" s="528"/>
      <c r="G54" s="528"/>
      <c r="H54" s="528"/>
      <c r="I54" s="528" t="str">
        <f>'W37 - 48'!K78</f>
        <v/>
      </c>
      <c r="J54" s="529" t="str">
        <f>'W37 - 48'!L78</f>
        <v/>
      </c>
      <c r="K54" s="529" t="str">
        <f>'W37 - 48'!M78</f>
        <v/>
      </c>
      <c r="L54" s="529" t="str">
        <f>'W37 - 48'!N78</f>
        <v/>
      </c>
      <c r="M54" s="529">
        <f>'W37 - 48'!O78</f>
        <v>0</v>
      </c>
      <c r="N54" s="529" t="str">
        <f>'W37 - 48'!P78</f>
        <v/>
      </c>
      <c r="O54" s="529" t="str">
        <f>'W37 - 48'!Q78</f>
        <v/>
      </c>
      <c r="P54" s="529" t="str">
        <f>'W37 - 48'!R78</f>
        <v/>
      </c>
      <c r="Q54" s="529" t="str">
        <f>'W37 - 48'!U78</f>
        <v/>
      </c>
      <c r="R54" s="529" t="str">
        <f>'W37 - 48'!V78</f>
        <v/>
      </c>
      <c r="S54" s="529">
        <f>'W37 - 48'!X78</f>
        <v>0</v>
      </c>
      <c r="T54" s="529" t="str">
        <f>'W37 - 48'!Y78</f>
        <v/>
      </c>
      <c r="U54" s="529" t="str">
        <f>'W37 - 48'!Z78</f>
        <v/>
      </c>
      <c r="V54" s="529" t="str">
        <f>'W37 - 48'!AA78</f>
        <v/>
      </c>
      <c r="W54" s="529" t="str">
        <f>'W37 - 48'!AB78</f>
        <v/>
      </c>
      <c r="X54" s="529" t="str">
        <f>'W37 - 48'!AC78</f>
        <v/>
      </c>
      <c r="Y54" s="529" t="str">
        <f>'W37 - 48'!AD78</f>
        <v/>
      </c>
      <c r="Z54" s="529" t="str">
        <f>'W37 - 48'!AE78</f>
        <v/>
      </c>
      <c r="AA54" s="529" t="str">
        <f>'W37 - 48'!AF78</f>
        <v/>
      </c>
      <c r="AB54" s="529" t="str">
        <f>'W37 - 48'!AH78</f>
        <v/>
      </c>
      <c r="AC54" s="529" t="str">
        <f>'W37 - 48'!AI78</f>
        <v/>
      </c>
      <c r="AD54" s="529" t="str">
        <f>'W37 - 48'!AJ78</f>
        <v/>
      </c>
      <c r="AE54" s="529" t="str">
        <f>'W37 - 48'!AK78</f>
        <v/>
      </c>
      <c r="AF54" s="529" t="str">
        <f>'W37 - 48'!AL78</f>
        <v/>
      </c>
      <c r="AG54" s="529" t="str">
        <f>'W37 - 48'!AM78</f>
        <v/>
      </c>
      <c r="AH54" s="529" t="str">
        <f>'W37 - 48'!AN78</f>
        <v/>
      </c>
      <c r="AI54" s="529" t="str">
        <f>'W37 - 48'!AO78</f>
        <v/>
      </c>
      <c r="AJ54" s="529" t="str">
        <f>'W37 - 48'!AP78</f>
        <v/>
      </c>
      <c r="AK54" s="529" t="str">
        <f>'W37 - 48'!AQ78</f>
        <v/>
      </c>
      <c r="AL54" s="529" t="str">
        <f>'W37 - 48'!AR78</f>
        <v/>
      </c>
      <c r="AM54" s="529" t="str">
        <f>'W37 - 48'!AS78</f>
        <v/>
      </c>
      <c r="AN54" s="529" t="str">
        <f>'W37 - 48'!AT78</f>
        <v/>
      </c>
      <c r="AO54" s="529" t="str">
        <f>'W37 - 48'!AU78</f>
        <v/>
      </c>
      <c r="AP54" s="529" t="str">
        <f>'W37 - 48'!AV78</f>
        <v/>
      </c>
      <c r="AQ54" s="529" t="str">
        <f>'W37 - 48'!AW78</f>
        <v/>
      </c>
      <c r="AR54" s="531"/>
      <c r="AS54" s="532"/>
    </row>
    <row r="55" ht="22.5" customHeight="1">
      <c r="A55" s="510"/>
      <c r="B55" s="517" t="s">
        <v>592</v>
      </c>
      <c r="C55" s="527" t="str">
        <f>'W37 - 48'!E92</f>
        <v/>
      </c>
      <c r="D55" s="527" t="str">
        <f>'W37 - 48'!F92</f>
        <v/>
      </c>
      <c r="E55" s="527"/>
      <c r="F55" s="528"/>
      <c r="G55" s="528"/>
      <c r="H55" s="528"/>
      <c r="I55" s="528" t="str">
        <f>'W37 - 48'!K92</f>
        <v/>
      </c>
      <c r="J55" s="529" t="str">
        <f>'W37 - 48'!L92</f>
        <v/>
      </c>
      <c r="K55" s="529" t="str">
        <f>'W37 - 48'!M92</f>
        <v/>
      </c>
      <c r="L55" s="529" t="str">
        <f>'W37 - 48'!N92</f>
        <v/>
      </c>
      <c r="M55" s="529">
        <f>'W37 - 48'!O92</f>
        <v>0</v>
      </c>
      <c r="N55" s="529" t="str">
        <f>'W37 - 48'!P92</f>
        <v/>
      </c>
      <c r="O55" s="529" t="str">
        <f>'W37 - 48'!Q92</f>
        <v/>
      </c>
      <c r="P55" s="529" t="str">
        <f>'W37 - 48'!R92</f>
        <v/>
      </c>
      <c r="Q55" s="529" t="str">
        <f>'W37 - 48'!U92</f>
        <v/>
      </c>
      <c r="R55" s="529" t="str">
        <f>'W37 - 48'!V92</f>
        <v/>
      </c>
      <c r="S55" s="529">
        <f>'W37 - 48'!X92</f>
        <v>0</v>
      </c>
      <c r="T55" s="529" t="str">
        <f>'W37 - 48'!Y92</f>
        <v/>
      </c>
      <c r="U55" s="529" t="str">
        <f>'W37 - 48'!Z92</f>
        <v/>
      </c>
      <c r="V55" s="529" t="str">
        <f>'W37 - 48'!AA92</f>
        <v/>
      </c>
      <c r="W55" s="529" t="str">
        <f>'W37 - 48'!AB92</f>
        <v/>
      </c>
      <c r="X55" s="529" t="str">
        <f>'W37 - 48'!AC92</f>
        <v/>
      </c>
      <c r="Y55" s="529" t="str">
        <f>'W37 - 48'!AD92</f>
        <v/>
      </c>
      <c r="Z55" s="529" t="str">
        <f>'W37 - 48'!AE92</f>
        <v/>
      </c>
      <c r="AA55" s="529" t="str">
        <f>'W37 - 48'!AF92</f>
        <v/>
      </c>
      <c r="AB55" s="529" t="str">
        <f>'W37 - 48'!AH92</f>
        <v/>
      </c>
      <c r="AC55" s="529" t="str">
        <f>'W37 - 48'!AI92</f>
        <v/>
      </c>
      <c r="AD55" s="529" t="str">
        <f>'W37 - 48'!AJ92</f>
        <v/>
      </c>
      <c r="AE55" s="529" t="str">
        <f>'W37 - 48'!AK92</f>
        <v/>
      </c>
      <c r="AF55" s="529" t="str">
        <f>'W37 - 48'!AL92</f>
        <v/>
      </c>
      <c r="AG55" s="529" t="str">
        <f>'W37 - 48'!AM92</f>
        <v/>
      </c>
      <c r="AH55" s="529" t="str">
        <f>'W37 - 48'!AN92</f>
        <v/>
      </c>
      <c r="AI55" s="529" t="str">
        <f>'W37 - 48'!AO92</f>
        <v/>
      </c>
      <c r="AJ55" s="529" t="str">
        <f>'W37 - 48'!AP92</f>
        <v/>
      </c>
      <c r="AK55" s="529" t="str">
        <f>'W37 - 48'!AQ92</f>
        <v/>
      </c>
      <c r="AL55" s="529" t="str">
        <f>'W37 - 48'!AR92</f>
        <v/>
      </c>
      <c r="AM55" s="529" t="str">
        <f>'W37 - 48'!AS92</f>
        <v/>
      </c>
      <c r="AN55" s="529" t="str">
        <f>'W37 - 48'!AT92</f>
        <v/>
      </c>
      <c r="AO55" s="529" t="str">
        <f>'W37 - 48'!AU92</f>
        <v/>
      </c>
      <c r="AP55" s="529" t="str">
        <f>'W37 - 48'!AV92</f>
        <v/>
      </c>
      <c r="AQ55" s="529" t="str">
        <f>'W37 - 48'!AW92</f>
        <v/>
      </c>
      <c r="AR55" s="531"/>
      <c r="AS55" s="532"/>
    </row>
    <row r="56" ht="22.5" customHeight="1">
      <c r="A56" s="510"/>
      <c r="B56" s="517" t="s">
        <v>593</v>
      </c>
      <c r="C56" s="527" t="str">
        <f>'W37 - 48'!E106</f>
        <v/>
      </c>
      <c r="D56" s="527" t="str">
        <f>'W37 - 48'!F106</f>
        <v/>
      </c>
      <c r="E56" s="527"/>
      <c r="F56" s="528"/>
      <c r="G56" s="528"/>
      <c r="H56" s="528"/>
      <c r="I56" s="528" t="str">
        <f>'W37 - 48'!K106</f>
        <v/>
      </c>
      <c r="J56" s="529" t="str">
        <f>'W37 - 48'!L106</f>
        <v/>
      </c>
      <c r="K56" s="529" t="str">
        <f>'W37 - 48'!M106</f>
        <v/>
      </c>
      <c r="L56" s="529" t="str">
        <f>'W37 - 48'!N106</f>
        <v/>
      </c>
      <c r="M56" s="529">
        <f>'W37 - 48'!O106</f>
        <v>0</v>
      </c>
      <c r="N56" s="529" t="str">
        <f>'W37 - 48'!P106</f>
        <v/>
      </c>
      <c r="O56" s="529" t="str">
        <f>'W37 - 48'!Q106</f>
        <v/>
      </c>
      <c r="P56" s="529" t="str">
        <f>'W37 - 48'!R106</f>
        <v/>
      </c>
      <c r="Q56" s="529" t="str">
        <f>'W37 - 48'!U106</f>
        <v/>
      </c>
      <c r="R56" s="529" t="str">
        <f>'W37 - 48'!V106</f>
        <v/>
      </c>
      <c r="S56" s="529">
        <f>'W37 - 48'!X106</f>
        <v>0</v>
      </c>
      <c r="T56" s="529" t="str">
        <f>'W37 - 48'!Y106</f>
        <v/>
      </c>
      <c r="U56" s="529" t="str">
        <f>'W37 - 48'!Z106</f>
        <v/>
      </c>
      <c r="V56" s="529" t="str">
        <f>'W37 - 48'!AA106</f>
        <v/>
      </c>
      <c r="W56" s="529" t="str">
        <f>'W37 - 48'!AB106</f>
        <v/>
      </c>
      <c r="X56" s="529" t="str">
        <f>'W37 - 48'!AC106</f>
        <v/>
      </c>
      <c r="Y56" s="529" t="str">
        <f>'W37 - 48'!AD106</f>
        <v/>
      </c>
      <c r="Z56" s="529" t="str">
        <f>'W37 - 48'!AE106</f>
        <v/>
      </c>
      <c r="AA56" s="529" t="str">
        <f>'W37 - 48'!AF106</f>
        <v/>
      </c>
      <c r="AB56" s="529" t="str">
        <f>'W37 - 48'!AH106</f>
        <v/>
      </c>
      <c r="AC56" s="529" t="str">
        <f>'W37 - 48'!AI106</f>
        <v/>
      </c>
      <c r="AD56" s="529" t="str">
        <f>'W37 - 48'!AJ106</f>
        <v/>
      </c>
      <c r="AE56" s="529" t="str">
        <f>'W37 - 48'!AK106</f>
        <v/>
      </c>
      <c r="AF56" s="529" t="str">
        <f>'W37 - 48'!AL106</f>
        <v/>
      </c>
      <c r="AG56" s="529" t="str">
        <f>'W37 - 48'!AM106</f>
        <v/>
      </c>
      <c r="AH56" s="529" t="str">
        <f>'W37 - 48'!AN106</f>
        <v/>
      </c>
      <c r="AI56" s="529" t="str">
        <f>'W37 - 48'!AO106</f>
        <v/>
      </c>
      <c r="AJ56" s="529" t="str">
        <f>'W37 - 48'!AP106</f>
        <v/>
      </c>
      <c r="AK56" s="529" t="str">
        <f>'W37 - 48'!AQ106</f>
        <v/>
      </c>
      <c r="AL56" s="529" t="str">
        <f>'W37 - 48'!AR106</f>
        <v/>
      </c>
      <c r="AM56" s="529" t="str">
        <f>'W37 - 48'!AS106</f>
        <v/>
      </c>
      <c r="AN56" s="529" t="str">
        <f>'W37 - 48'!AT106</f>
        <v/>
      </c>
      <c r="AO56" s="529" t="str">
        <f>'W37 - 48'!AU106</f>
        <v/>
      </c>
      <c r="AP56" s="529" t="str">
        <f>'W37 - 48'!AV106</f>
        <v/>
      </c>
      <c r="AQ56" s="529" t="str">
        <f>'W37 - 48'!AW106</f>
        <v/>
      </c>
      <c r="AR56" s="531"/>
      <c r="AS56" s="532"/>
    </row>
    <row r="57" ht="22.5" customHeight="1">
      <c r="A57" s="510"/>
      <c r="B57" s="517" t="s">
        <v>594</v>
      </c>
      <c r="C57" s="527" t="str">
        <f>'W37 - 48'!E120</f>
        <v/>
      </c>
      <c r="D57" s="527" t="str">
        <f>'W37 - 48'!F120</f>
        <v/>
      </c>
      <c r="E57" s="527"/>
      <c r="F57" s="528"/>
      <c r="G57" s="528"/>
      <c r="H57" s="528"/>
      <c r="I57" s="528" t="str">
        <f>'W37 - 48'!K120</f>
        <v/>
      </c>
      <c r="J57" s="529" t="str">
        <f>'W37 - 48'!L120</f>
        <v/>
      </c>
      <c r="K57" s="529" t="str">
        <f>'W37 - 48'!M120</f>
        <v/>
      </c>
      <c r="L57" s="529" t="str">
        <f>'W37 - 48'!N120</f>
        <v/>
      </c>
      <c r="M57" s="529">
        <f>'W37 - 48'!O120</f>
        <v>0</v>
      </c>
      <c r="N57" s="529" t="str">
        <f>'W37 - 48'!P120</f>
        <v/>
      </c>
      <c r="O57" s="529" t="str">
        <f>'W37 - 48'!Q120</f>
        <v/>
      </c>
      <c r="P57" s="529" t="str">
        <f>'W37 - 48'!R120</f>
        <v/>
      </c>
      <c r="Q57" s="529" t="str">
        <f>'W37 - 48'!U120</f>
        <v/>
      </c>
      <c r="R57" s="529" t="str">
        <f>'W37 - 48'!V120</f>
        <v/>
      </c>
      <c r="S57" s="529">
        <f>'W37 - 48'!X120</f>
        <v>0</v>
      </c>
      <c r="T57" s="529" t="str">
        <f>'W37 - 48'!Y120</f>
        <v/>
      </c>
      <c r="U57" s="529" t="str">
        <f>'W37 - 48'!Z120</f>
        <v/>
      </c>
      <c r="V57" s="529" t="str">
        <f>'W37 - 48'!AA120</f>
        <v/>
      </c>
      <c r="W57" s="529" t="str">
        <f>'W37 - 48'!AB120</f>
        <v/>
      </c>
      <c r="X57" s="529" t="str">
        <f>'W37 - 48'!AC120</f>
        <v/>
      </c>
      <c r="Y57" s="529" t="str">
        <f>'W37 - 48'!AD120</f>
        <v/>
      </c>
      <c r="Z57" s="529" t="str">
        <f>'W37 - 48'!AE120</f>
        <v/>
      </c>
      <c r="AA57" s="529" t="str">
        <f>'W37 - 48'!AF120</f>
        <v/>
      </c>
      <c r="AB57" s="529" t="str">
        <f>'W37 - 48'!AH120</f>
        <v/>
      </c>
      <c r="AC57" s="529" t="str">
        <f>'W37 - 48'!AI120</f>
        <v/>
      </c>
      <c r="AD57" s="529" t="str">
        <f>'W37 - 48'!AJ120</f>
        <v/>
      </c>
      <c r="AE57" s="529" t="str">
        <f>'W37 - 48'!AK120</f>
        <v/>
      </c>
      <c r="AF57" s="529" t="str">
        <f>'W37 - 48'!AL120</f>
        <v/>
      </c>
      <c r="AG57" s="529" t="str">
        <f>'W37 - 48'!AM120</f>
        <v/>
      </c>
      <c r="AH57" s="529" t="str">
        <f>'W37 - 48'!AN120</f>
        <v/>
      </c>
      <c r="AI57" s="529" t="str">
        <f>'W37 - 48'!AO120</f>
        <v/>
      </c>
      <c r="AJ57" s="529" t="str">
        <f>'W37 - 48'!AP120</f>
        <v/>
      </c>
      <c r="AK57" s="529" t="str">
        <f>'W37 - 48'!AQ120</f>
        <v/>
      </c>
      <c r="AL57" s="529" t="str">
        <f>'W37 - 48'!AR120</f>
        <v/>
      </c>
      <c r="AM57" s="529" t="str">
        <f>'W37 - 48'!AS120</f>
        <v/>
      </c>
      <c r="AN57" s="529" t="str">
        <f>'W37 - 48'!AT120</f>
        <v/>
      </c>
      <c r="AO57" s="529" t="str">
        <f>'W37 - 48'!AU120</f>
        <v/>
      </c>
      <c r="AP57" s="529" t="str">
        <f>'W37 - 48'!AV120</f>
        <v/>
      </c>
      <c r="AQ57" s="529" t="str">
        <f>'W37 - 48'!AW120</f>
        <v/>
      </c>
      <c r="AR57" s="531"/>
      <c r="AS57" s="532"/>
    </row>
    <row r="58" ht="22.5" customHeight="1">
      <c r="A58" s="510"/>
      <c r="B58" s="517" t="s">
        <v>595</v>
      </c>
      <c r="C58" s="533" t="str">
        <f>'W37 - 48'!E134</f>
        <v/>
      </c>
      <c r="D58" s="533" t="str">
        <f>'W37 - 48'!F134</f>
        <v/>
      </c>
      <c r="E58" s="533"/>
      <c r="F58" s="534"/>
      <c r="G58" s="534"/>
      <c r="H58" s="534"/>
      <c r="I58" s="534" t="str">
        <f>'W37 - 48'!K134</f>
        <v/>
      </c>
      <c r="J58" s="535" t="str">
        <f>'W37 - 48'!L134</f>
        <v/>
      </c>
      <c r="K58" s="535" t="str">
        <f>'W37 - 48'!M134</f>
        <v/>
      </c>
      <c r="L58" s="535" t="str">
        <f>'W37 - 48'!N134</f>
        <v/>
      </c>
      <c r="M58" s="535">
        <f>'W37 - 48'!O134</f>
        <v>0</v>
      </c>
      <c r="N58" s="535" t="str">
        <f>'W37 - 48'!P134</f>
        <v/>
      </c>
      <c r="O58" s="535" t="str">
        <f>'W37 - 48'!Q134</f>
        <v/>
      </c>
      <c r="P58" s="535" t="str">
        <f>'W37 - 48'!R134</f>
        <v/>
      </c>
      <c r="Q58" s="535" t="str">
        <f>'W37 - 48'!U134</f>
        <v/>
      </c>
      <c r="R58" s="535" t="str">
        <f>'W37 - 48'!V134</f>
        <v/>
      </c>
      <c r="S58" s="535">
        <f>'W37 - 48'!X134</f>
        <v>0</v>
      </c>
      <c r="T58" s="535" t="str">
        <f>'W37 - 48'!Y134</f>
        <v/>
      </c>
      <c r="U58" s="535" t="str">
        <f>'W37 - 48'!Z134</f>
        <v/>
      </c>
      <c r="V58" s="535" t="str">
        <f>'W37 - 48'!AA134</f>
        <v/>
      </c>
      <c r="W58" s="535" t="str">
        <f>'W37 - 48'!AB134</f>
        <v/>
      </c>
      <c r="X58" s="535" t="str">
        <f>'W37 - 48'!AC134</f>
        <v/>
      </c>
      <c r="Y58" s="535" t="str">
        <f>'W37 - 48'!AD134</f>
        <v/>
      </c>
      <c r="Z58" s="535" t="str">
        <f>'W37 - 48'!AE134</f>
        <v/>
      </c>
      <c r="AA58" s="535" t="str">
        <f>'W37 - 48'!AF134</f>
        <v/>
      </c>
      <c r="AB58" s="535" t="str">
        <f>'W37 - 48'!AH134</f>
        <v/>
      </c>
      <c r="AC58" s="535" t="str">
        <f>'W37 - 48'!AI134</f>
        <v/>
      </c>
      <c r="AD58" s="535" t="str">
        <f>'W37 - 48'!AJ134</f>
        <v/>
      </c>
      <c r="AE58" s="535" t="str">
        <f>'W37 - 48'!AK134</f>
        <v/>
      </c>
      <c r="AF58" s="535" t="str">
        <f>'W37 - 48'!AL134</f>
        <v/>
      </c>
      <c r="AG58" s="535" t="str">
        <f>'W37 - 48'!AM134</f>
        <v/>
      </c>
      <c r="AH58" s="535" t="str">
        <f>'W37 - 48'!AN134</f>
        <v/>
      </c>
      <c r="AI58" s="535" t="str">
        <f>'W37 - 48'!AO134</f>
        <v/>
      </c>
      <c r="AJ58" s="535" t="str">
        <f>'W37 - 48'!AP134</f>
        <v/>
      </c>
      <c r="AK58" s="535" t="str">
        <f>'W37 - 48'!AQ134</f>
        <v/>
      </c>
      <c r="AL58" s="535" t="str">
        <f>'W37 - 48'!AR134</f>
        <v/>
      </c>
      <c r="AM58" s="535" t="str">
        <f>'W37 - 48'!AS134</f>
        <v/>
      </c>
      <c r="AN58" s="535" t="str">
        <f>'W37 - 48'!AT134</f>
        <v/>
      </c>
      <c r="AO58" s="535" t="str">
        <f>'W37 - 48'!AU134</f>
        <v/>
      </c>
      <c r="AP58" s="535" t="str">
        <f>'W37 - 48'!AV134</f>
        <v/>
      </c>
      <c r="AQ58" s="535" t="str">
        <f>'W37 - 48'!AW134</f>
        <v/>
      </c>
      <c r="AR58" s="531"/>
      <c r="AS58" s="532"/>
    </row>
    <row r="59" ht="22.5" customHeight="1">
      <c r="A59" s="510"/>
      <c r="B59" s="517" t="s">
        <v>596</v>
      </c>
      <c r="C59" s="533" t="str">
        <f>'W37 - 48'!E148</f>
        <v/>
      </c>
      <c r="D59" s="533" t="str">
        <f>'W37 - 48'!F148</f>
        <v/>
      </c>
      <c r="E59" s="533"/>
      <c r="F59" s="534"/>
      <c r="G59" s="534"/>
      <c r="H59" s="534"/>
      <c r="I59" s="534" t="str">
        <f>'W37 - 48'!K148</f>
        <v/>
      </c>
      <c r="J59" s="535" t="str">
        <f>'W37 - 48'!L148</f>
        <v/>
      </c>
      <c r="K59" s="535" t="str">
        <f>'W37 - 48'!M148</f>
        <v/>
      </c>
      <c r="L59" s="535" t="str">
        <f>'W37 - 48'!N148</f>
        <v/>
      </c>
      <c r="M59" s="535">
        <f>'W37 - 48'!O148</f>
        <v>0</v>
      </c>
      <c r="N59" s="535" t="str">
        <f>'W37 - 48'!P148</f>
        <v/>
      </c>
      <c r="O59" s="535" t="str">
        <f>'W37 - 48'!Q148</f>
        <v/>
      </c>
      <c r="P59" s="535" t="str">
        <f>'W37 - 48'!R148</f>
        <v/>
      </c>
      <c r="Q59" s="535" t="str">
        <f>'W37 - 48'!U148</f>
        <v/>
      </c>
      <c r="R59" s="535" t="str">
        <f>'W37 - 48'!V148</f>
        <v/>
      </c>
      <c r="S59" s="535">
        <f>'W37 - 48'!X148</f>
        <v>0</v>
      </c>
      <c r="T59" s="535" t="str">
        <f>'W37 - 48'!Y148</f>
        <v/>
      </c>
      <c r="U59" s="535" t="str">
        <f>'W37 - 48'!Z148</f>
        <v/>
      </c>
      <c r="V59" s="535" t="str">
        <f>'W37 - 48'!AA148</f>
        <v/>
      </c>
      <c r="W59" s="535" t="str">
        <f>'W37 - 48'!AB148</f>
        <v/>
      </c>
      <c r="X59" s="535" t="str">
        <f>'W37 - 48'!AC148</f>
        <v/>
      </c>
      <c r="Y59" s="535" t="str">
        <f>'W37 - 48'!AD148</f>
        <v/>
      </c>
      <c r="Z59" s="535" t="str">
        <f>'W37 - 48'!AE148</f>
        <v/>
      </c>
      <c r="AA59" s="535" t="str">
        <f>'W37 - 48'!AF148</f>
        <v/>
      </c>
      <c r="AB59" s="535" t="str">
        <f>'W37 - 48'!AH148</f>
        <v/>
      </c>
      <c r="AC59" s="535" t="str">
        <f>'W37 - 48'!AI148</f>
        <v/>
      </c>
      <c r="AD59" s="535" t="str">
        <f>'W37 - 48'!AJ148</f>
        <v/>
      </c>
      <c r="AE59" s="535" t="str">
        <f>'W37 - 48'!AK148</f>
        <v/>
      </c>
      <c r="AF59" s="535" t="str">
        <f>'W37 - 48'!AL148</f>
        <v/>
      </c>
      <c r="AG59" s="535" t="str">
        <f>'W37 - 48'!AM148</f>
        <v/>
      </c>
      <c r="AH59" s="535" t="str">
        <f>'W37 - 48'!AN148</f>
        <v/>
      </c>
      <c r="AI59" s="535" t="str">
        <f>'W37 - 48'!AO148</f>
        <v/>
      </c>
      <c r="AJ59" s="535" t="str">
        <f>'W37 - 48'!AP148</f>
        <v/>
      </c>
      <c r="AK59" s="535" t="str">
        <f>'W37 - 48'!AQ148</f>
        <v/>
      </c>
      <c r="AL59" s="535" t="str">
        <f>'W37 - 48'!AR148</f>
        <v/>
      </c>
      <c r="AM59" s="535" t="str">
        <f>'W37 - 48'!AS148</f>
        <v/>
      </c>
      <c r="AN59" s="535" t="str">
        <f>'W37 - 48'!AT148</f>
        <v/>
      </c>
      <c r="AO59" s="535" t="str">
        <f>'W37 - 48'!AU148</f>
        <v/>
      </c>
      <c r="AP59" s="535" t="str">
        <f>'W37 - 48'!AV148</f>
        <v/>
      </c>
      <c r="AQ59" s="535" t="str">
        <f>'W37 - 48'!AW148</f>
        <v/>
      </c>
      <c r="AR59" s="531"/>
      <c r="AS59" s="532"/>
    </row>
    <row r="60" ht="22.5" customHeight="1">
      <c r="A60" s="510"/>
      <c r="B60" s="517" t="s">
        <v>597</v>
      </c>
      <c r="C60" s="533" t="str">
        <f>'W37 - 48'!E162</f>
        <v/>
      </c>
      <c r="D60" s="533" t="str">
        <f>'W37 - 48'!F162</f>
        <v/>
      </c>
      <c r="E60" s="533"/>
      <c r="F60" s="534"/>
      <c r="G60" s="534"/>
      <c r="H60" s="534"/>
      <c r="I60" s="534" t="str">
        <f>'W37 - 48'!K162</f>
        <v/>
      </c>
      <c r="J60" s="535" t="str">
        <f>'W37 - 48'!L162</f>
        <v/>
      </c>
      <c r="K60" s="535" t="str">
        <f>'W37 - 48'!M162</f>
        <v/>
      </c>
      <c r="L60" s="535" t="str">
        <f>'W37 - 48'!N162</f>
        <v/>
      </c>
      <c r="M60" s="535">
        <f>'W37 - 48'!O162</f>
        <v>0</v>
      </c>
      <c r="N60" s="535" t="str">
        <f>'W37 - 48'!P162</f>
        <v/>
      </c>
      <c r="O60" s="535" t="str">
        <f>'W37 - 48'!Q162</f>
        <v/>
      </c>
      <c r="P60" s="535" t="str">
        <f>'W37 - 48'!R162</f>
        <v/>
      </c>
      <c r="Q60" s="535" t="str">
        <f>'W37 - 48'!U162</f>
        <v/>
      </c>
      <c r="R60" s="535" t="str">
        <f>'W37 - 48'!V162</f>
        <v/>
      </c>
      <c r="S60" s="535">
        <f>'W37 - 48'!X162</f>
        <v>0</v>
      </c>
      <c r="T60" s="535" t="str">
        <f>'W37 - 48'!Y162</f>
        <v/>
      </c>
      <c r="U60" s="535" t="str">
        <f>'W37 - 48'!Z162</f>
        <v/>
      </c>
      <c r="V60" s="535" t="str">
        <f>'W37 - 48'!AA162</f>
        <v/>
      </c>
      <c r="W60" s="535" t="str">
        <f>'W37 - 48'!AB162</f>
        <v/>
      </c>
      <c r="X60" s="535" t="str">
        <f>'W37 - 48'!AC162</f>
        <v/>
      </c>
      <c r="Y60" s="535" t="str">
        <f>'W37 - 48'!AD162</f>
        <v/>
      </c>
      <c r="Z60" s="535" t="str">
        <f>'W37 - 48'!AE162</f>
        <v/>
      </c>
      <c r="AA60" s="535" t="str">
        <f>'W37 - 48'!AF162</f>
        <v/>
      </c>
      <c r="AB60" s="535" t="str">
        <f>'W37 - 48'!AH162</f>
        <v/>
      </c>
      <c r="AC60" s="535" t="str">
        <f>'W37 - 48'!AI162</f>
        <v/>
      </c>
      <c r="AD60" s="535" t="str">
        <f>'W37 - 48'!AJ162</f>
        <v/>
      </c>
      <c r="AE60" s="535" t="str">
        <f>'W37 - 48'!AK162</f>
        <v/>
      </c>
      <c r="AF60" s="535" t="str">
        <f>'W37 - 48'!AL162</f>
        <v/>
      </c>
      <c r="AG60" s="535" t="str">
        <f>'W37 - 48'!AM162</f>
        <v/>
      </c>
      <c r="AH60" s="535" t="str">
        <f>'W37 - 48'!AN162</f>
        <v/>
      </c>
      <c r="AI60" s="535" t="str">
        <f>'W37 - 48'!AO162</f>
        <v/>
      </c>
      <c r="AJ60" s="535" t="str">
        <f>'W37 - 48'!AP162</f>
        <v/>
      </c>
      <c r="AK60" s="535" t="str">
        <f>'W37 - 48'!AQ162</f>
        <v/>
      </c>
      <c r="AL60" s="535" t="str">
        <f>'W37 - 48'!AR162</f>
        <v/>
      </c>
      <c r="AM60" s="535" t="str">
        <f>'W37 - 48'!AS162</f>
        <v/>
      </c>
      <c r="AN60" s="535" t="str">
        <f>'W37 - 48'!AT162</f>
        <v/>
      </c>
      <c r="AO60" s="535" t="str">
        <f>'W37 - 48'!AU162</f>
        <v/>
      </c>
      <c r="AP60" s="535" t="str">
        <f>'W37 - 48'!AV162</f>
        <v/>
      </c>
      <c r="AQ60" s="535" t="str">
        <f>'W37 - 48'!AW162</f>
        <v/>
      </c>
      <c r="AR60" s="531"/>
      <c r="AS60" s="532"/>
    </row>
    <row r="61" ht="22.5" customHeight="1">
      <c r="A61" s="510"/>
      <c r="B61" s="517" t="s">
        <v>598</v>
      </c>
      <c r="C61" s="533" t="str">
        <f>'W37 - 48'!E176</f>
        <v/>
      </c>
      <c r="D61" s="533" t="str">
        <f>'W37 - 48'!F176</f>
        <v/>
      </c>
      <c r="E61" s="533"/>
      <c r="F61" s="534"/>
      <c r="G61" s="534"/>
      <c r="H61" s="534"/>
      <c r="I61" s="534" t="str">
        <f>'W37 - 48'!K176</f>
        <v/>
      </c>
      <c r="J61" s="535" t="str">
        <f>'W37 - 48'!L176</f>
        <v/>
      </c>
      <c r="K61" s="535" t="str">
        <f>'W37 - 48'!M176</f>
        <v/>
      </c>
      <c r="L61" s="535" t="str">
        <f>'W37 - 48'!N176</f>
        <v/>
      </c>
      <c r="M61" s="535">
        <f>'W37 - 48'!O176</f>
        <v>0</v>
      </c>
      <c r="N61" s="535" t="str">
        <f>'W37 - 48'!P176</f>
        <v/>
      </c>
      <c r="O61" s="535" t="str">
        <f>'W37 - 48'!Q176</f>
        <v/>
      </c>
      <c r="P61" s="535" t="str">
        <f>'W37 - 48'!R176</f>
        <v/>
      </c>
      <c r="Q61" s="535" t="str">
        <f>'W37 - 48'!U176</f>
        <v/>
      </c>
      <c r="R61" s="535" t="str">
        <f>'W37 - 48'!V176</f>
        <v/>
      </c>
      <c r="S61" s="535">
        <f>'W37 - 48'!X176</f>
        <v>0</v>
      </c>
      <c r="T61" s="535" t="str">
        <f>'W37 - 48'!Y176</f>
        <v/>
      </c>
      <c r="U61" s="535" t="str">
        <f>'W37 - 48'!Z176</f>
        <v/>
      </c>
      <c r="V61" s="535" t="str">
        <f>'W37 - 48'!AA176</f>
        <v/>
      </c>
      <c r="W61" s="535" t="str">
        <f>'W37 - 48'!AB176</f>
        <v/>
      </c>
      <c r="X61" s="535" t="str">
        <f>'W37 - 48'!AC176</f>
        <v/>
      </c>
      <c r="Y61" s="535" t="str">
        <f>'W37 - 48'!AD176</f>
        <v/>
      </c>
      <c r="Z61" s="535" t="str">
        <f>'W37 - 48'!AE176</f>
        <v/>
      </c>
      <c r="AA61" s="535" t="str">
        <f>'W37 - 48'!AF176</f>
        <v/>
      </c>
      <c r="AB61" s="535" t="str">
        <f>'W37 - 48'!AH176</f>
        <v/>
      </c>
      <c r="AC61" s="535" t="str">
        <f>'W37 - 48'!AI176</f>
        <v/>
      </c>
      <c r="AD61" s="535" t="str">
        <f>'W37 - 48'!AJ176</f>
        <v/>
      </c>
      <c r="AE61" s="535" t="str">
        <f>'W37 - 48'!AK176</f>
        <v/>
      </c>
      <c r="AF61" s="535" t="str">
        <f>'W37 - 48'!AL176</f>
        <v/>
      </c>
      <c r="AG61" s="535" t="str">
        <f>'W37 - 48'!AM176</f>
        <v/>
      </c>
      <c r="AH61" s="535" t="str">
        <f>'W37 - 48'!AN176</f>
        <v/>
      </c>
      <c r="AI61" s="535" t="str">
        <f>'W37 - 48'!AO176</f>
        <v/>
      </c>
      <c r="AJ61" s="535" t="str">
        <f>'W37 - 48'!AP176</f>
        <v/>
      </c>
      <c r="AK61" s="535" t="str">
        <f>'W37 - 48'!AQ176</f>
        <v/>
      </c>
      <c r="AL61" s="535" t="str">
        <f>'W37 - 48'!AR176</f>
        <v/>
      </c>
      <c r="AM61" s="535" t="str">
        <f>'W37 - 48'!AS176</f>
        <v/>
      </c>
      <c r="AN61" s="535" t="str">
        <f>'W37 - 48'!AT176</f>
        <v/>
      </c>
      <c r="AO61" s="535" t="str">
        <f>'W37 - 48'!AU176</f>
        <v/>
      </c>
      <c r="AP61" s="535" t="str">
        <f>'W37 - 48'!AV176</f>
        <v/>
      </c>
      <c r="AQ61" s="535" t="str">
        <f>'W37 - 48'!AW176</f>
        <v/>
      </c>
      <c r="AR61" s="531"/>
      <c r="AS61" s="532"/>
    </row>
    <row r="62">
      <c r="A62" s="512"/>
      <c r="B62" s="536"/>
      <c r="C62" s="512"/>
      <c r="D62" s="513"/>
      <c r="E62" s="513"/>
      <c r="F62" s="514"/>
      <c r="G62" s="514"/>
      <c r="H62" s="514"/>
      <c r="I62" s="514"/>
      <c r="J62" s="514"/>
      <c r="K62" s="514"/>
      <c r="L62" s="514"/>
      <c r="M62" s="514"/>
      <c r="N62" s="514"/>
      <c r="O62" s="514"/>
      <c r="P62" s="514"/>
      <c r="Q62" s="514"/>
      <c r="R62" s="514"/>
      <c r="S62" s="514"/>
      <c r="T62" s="514"/>
      <c r="U62" s="514"/>
      <c r="V62" s="514"/>
      <c r="W62" s="514"/>
      <c r="X62" s="514"/>
      <c r="Y62" s="514"/>
      <c r="Z62" s="514"/>
      <c r="AA62" s="514"/>
      <c r="AB62" s="514"/>
      <c r="AC62" s="514"/>
      <c r="AD62" s="514"/>
      <c r="AE62" s="514"/>
      <c r="AF62" s="514"/>
      <c r="AG62" s="514"/>
      <c r="AH62" s="514"/>
      <c r="AI62" s="514"/>
      <c r="AJ62" s="514"/>
      <c r="AK62" s="514"/>
      <c r="AL62" s="514"/>
      <c r="AM62" s="514"/>
      <c r="AN62" s="514"/>
      <c r="AO62" s="514"/>
      <c r="AP62" s="514"/>
      <c r="AQ62" s="514"/>
      <c r="AR62" s="531"/>
      <c r="AS62" s="532"/>
    </row>
    <row r="63">
      <c r="A63" s="512"/>
      <c r="B63" s="536"/>
      <c r="C63" s="512"/>
      <c r="D63" s="513"/>
      <c r="E63" s="513"/>
      <c r="F63" s="514"/>
      <c r="G63" s="514"/>
      <c r="H63" s="514"/>
      <c r="I63" s="514"/>
      <c r="J63" s="514"/>
      <c r="K63" s="514"/>
      <c r="L63" s="514"/>
      <c r="M63" s="514"/>
      <c r="N63" s="514"/>
      <c r="O63" s="514"/>
      <c r="P63" s="514"/>
      <c r="Q63" s="514"/>
      <c r="R63" s="514"/>
      <c r="S63" s="514"/>
      <c r="T63" s="514"/>
      <c r="U63" s="514"/>
      <c r="V63" s="514"/>
      <c r="W63" s="514"/>
      <c r="X63" s="514"/>
      <c r="Y63" s="514"/>
      <c r="Z63" s="514"/>
      <c r="AA63" s="514"/>
      <c r="AB63" s="514"/>
      <c r="AC63" s="514"/>
      <c r="AD63" s="514"/>
      <c r="AE63" s="514"/>
      <c r="AF63" s="514"/>
      <c r="AG63" s="514"/>
      <c r="AH63" s="514"/>
      <c r="AI63" s="514"/>
      <c r="AJ63" s="514"/>
      <c r="AK63" s="514"/>
      <c r="AL63" s="514"/>
      <c r="AM63" s="514"/>
      <c r="AN63" s="514"/>
      <c r="AO63" s="514"/>
      <c r="AP63" s="514"/>
      <c r="AQ63" s="514"/>
      <c r="AR63" s="531"/>
      <c r="AS63" s="532"/>
    </row>
    <row r="64">
      <c r="A64" s="512"/>
      <c r="B64" s="536"/>
      <c r="C64" s="512"/>
      <c r="D64" s="513"/>
      <c r="E64" s="513"/>
      <c r="F64" s="514"/>
      <c r="G64" s="514"/>
      <c r="H64" s="514"/>
      <c r="I64" s="514"/>
      <c r="J64" s="514"/>
      <c r="K64" s="514"/>
      <c r="L64" s="514"/>
      <c r="M64" s="514"/>
      <c r="N64" s="514"/>
      <c r="O64" s="514"/>
      <c r="P64" s="514"/>
      <c r="Q64" s="514"/>
      <c r="R64" s="514"/>
      <c r="S64" s="514"/>
      <c r="T64" s="514"/>
      <c r="U64" s="514"/>
      <c r="V64" s="514"/>
      <c r="W64" s="514"/>
      <c r="X64" s="514"/>
      <c r="Y64" s="514"/>
      <c r="Z64" s="514"/>
      <c r="AA64" s="514"/>
      <c r="AB64" s="514"/>
      <c r="AC64" s="514"/>
      <c r="AD64" s="514"/>
      <c r="AE64" s="514"/>
      <c r="AF64" s="514"/>
      <c r="AG64" s="514"/>
      <c r="AH64" s="514"/>
      <c r="AI64" s="514"/>
      <c r="AJ64" s="514"/>
      <c r="AK64" s="514"/>
      <c r="AL64" s="514"/>
      <c r="AM64" s="514"/>
      <c r="AN64" s="514"/>
      <c r="AO64" s="514"/>
      <c r="AP64" s="514"/>
      <c r="AQ64" s="514"/>
      <c r="AR64" s="531"/>
      <c r="AS64" s="532"/>
    </row>
    <row r="65">
      <c r="A65" s="512"/>
      <c r="B65" s="536"/>
      <c r="C65" s="512"/>
      <c r="D65" s="513"/>
      <c r="E65" s="513"/>
      <c r="F65" s="514"/>
      <c r="G65" s="514"/>
      <c r="H65" s="514"/>
      <c r="I65" s="514"/>
      <c r="J65" s="514"/>
      <c r="K65" s="514"/>
      <c r="L65" s="514"/>
      <c r="M65" s="514"/>
      <c r="N65" s="514"/>
      <c r="O65" s="514"/>
      <c r="P65" s="514"/>
      <c r="Q65" s="514"/>
      <c r="R65" s="514"/>
      <c r="S65" s="514"/>
      <c r="T65" s="514"/>
      <c r="U65" s="514"/>
      <c r="V65" s="514"/>
      <c r="W65" s="514"/>
      <c r="X65" s="514"/>
      <c r="Y65" s="514"/>
      <c r="Z65" s="514"/>
      <c r="AA65" s="514"/>
      <c r="AB65" s="514"/>
      <c r="AC65" s="514"/>
      <c r="AD65" s="514"/>
      <c r="AE65" s="514"/>
      <c r="AF65" s="514"/>
      <c r="AG65" s="514"/>
      <c r="AH65" s="514"/>
      <c r="AI65" s="514"/>
      <c r="AJ65" s="514"/>
      <c r="AK65" s="514"/>
      <c r="AL65" s="514"/>
      <c r="AM65" s="514"/>
      <c r="AN65" s="514"/>
      <c r="AO65" s="514"/>
      <c r="AP65" s="514"/>
      <c r="AQ65" s="514"/>
      <c r="AR65" s="531"/>
      <c r="AS65" s="532"/>
    </row>
    <row r="66">
      <c r="A66" s="512"/>
      <c r="B66" s="536"/>
      <c r="C66" s="512"/>
      <c r="D66" s="513"/>
      <c r="E66" s="513"/>
      <c r="F66" s="514"/>
      <c r="G66" s="514"/>
      <c r="H66" s="514"/>
      <c r="I66" s="514"/>
      <c r="J66" s="514"/>
      <c r="K66" s="514"/>
      <c r="L66" s="514"/>
      <c r="M66" s="514"/>
      <c r="N66" s="514"/>
      <c r="O66" s="514"/>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c r="AM66" s="514"/>
      <c r="AN66" s="514"/>
      <c r="AO66" s="514"/>
      <c r="AP66" s="514"/>
      <c r="AQ66" s="514"/>
      <c r="AR66" s="531"/>
      <c r="AS66" s="532"/>
    </row>
    <row r="67">
      <c r="A67" s="512"/>
      <c r="B67" s="536"/>
      <c r="C67" s="512"/>
      <c r="D67" s="513"/>
      <c r="E67" s="513"/>
      <c r="F67" s="514"/>
      <c r="G67" s="514"/>
      <c r="H67" s="514"/>
      <c r="I67" s="514"/>
      <c r="J67" s="514"/>
      <c r="K67" s="514"/>
      <c r="L67" s="514"/>
      <c r="M67" s="514"/>
      <c r="N67" s="514"/>
      <c r="O67" s="514"/>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c r="AM67" s="514"/>
      <c r="AN67" s="514"/>
      <c r="AO67" s="514"/>
      <c r="AP67" s="514"/>
      <c r="AQ67" s="514"/>
      <c r="AR67" s="531"/>
      <c r="AS67" s="532"/>
    </row>
    <row r="68">
      <c r="A68" s="512"/>
      <c r="B68" s="536"/>
      <c r="C68" s="512"/>
      <c r="D68" s="513"/>
      <c r="E68" s="513"/>
      <c r="F68" s="514"/>
      <c r="G68" s="514"/>
      <c r="H68" s="514"/>
      <c r="I68" s="514"/>
      <c r="J68" s="514"/>
      <c r="K68" s="514"/>
      <c r="L68" s="514"/>
      <c r="M68" s="514"/>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c r="AM68" s="514"/>
      <c r="AN68" s="514"/>
      <c r="AO68" s="514"/>
      <c r="AP68" s="514"/>
      <c r="AQ68" s="514"/>
      <c r="AR68" s="531"/>
      <c r="AS68" s="532"/>
    </row>
    <row r="69">
      <c r="A69" s="512"/>
      <c r="B69" s="536"/>
      <c r="C69" s="512"/>
      <c r="D69" s="513"/>
      <c r="E69" s="513"/>
      <c r="F69" s="514"/>
      <c r="G69" s="514"/>
      <c r="H69" s="514"/>
      <c r="I69" s="514"/>
      <c r="J69" s="514"/>
      <c r="K69" s="514"/>
      <c r="L69" s="514"/>
      <c r="M69" s="514"/>
      <c r="N69" s="514"/>
      <c r="O69" s="514"/>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c r="AM69" s="514"/>
      <c r="AN69" s="514"/>
      <c r="AO69" s="514"/>
      <c r="AP69" s="514"/>
      <c r="AQ69" s="514"/>
      <c r="AR69" s="532"/>
      <c r="AS69" s="532"/>
    </row>
    <row r="70">
      <c r="A70" s="512"/>
      <c r="B70" s="536"/>
      <c r="C70" s="512"/>
      <c r="D70" s="513"/>
      <c r="E70" s="513"/>
      <c r="F70" s="514"/>
      <c r="G70" s="514"/>
      <c r="H70" s="514"/>
      <c r="I70" s="514"/>
      <c r="J70" s="514"/>
      <c r="K70" s="514"/>
      <c r="L70" s="514"/>
      <c r="M70" s="514"/>
      <c r="N70" s="514"/>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c r="AM70" s="514"/>
      <c r="AN70" s="514"/>
      <c r="AO70" s="514"/>
      <c r="AP70" s="514"/>
      <c r="AQ70" s="514"/>
      <c r="AR70" s="532"/>
      <c r="AS70" s="532"/>
    </row>
    <row r="71">
      <c r="A71" s="512"/>
      <c r="B71" s="536"/>
      <c r="C71" s="512"/>
      <c r="D71" s="513"/>
      <c r="E71" s="513"/>
      <c r="F71" s="514"/>
      <c r="G71" s="514"/>
      <c r="H71" s="514"/>
      <c r="I71" s="514"/>
      <c r="J71" s="514"/>
      <c r="K71" s="514"/>
      <c r="L71" s="514"/>
      <c r="M71" s="514"/>
      <c r="N71" s="514"/>
      <c r="O71" s="514"/>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c r="AM71" s="514"/>
      <c r="AN71" s="514"/>
      <c r="AO71" s="514"/>
      <c r="AP71" s="514"/>
      <c r="AQ71" s="514"/>
      <c r="AR71" s="532"/>
      <c r="AS71" s="532"/>
    </row>
    <row r="72">
      <c r="A72" s="512"/>
      <c r="B72" s="536"/>
      <c r="C72" s="512"/>
      <c r="D72" s="513"/>
      <c r="E72" s="513"/>
      <c r="F72" s="514"/>
      <c r="G72" s="514"/>
      <c r="H72" s="514"/>
      <c r="I72" s="514"/>
      <c r="J72" s="514"/>
      <c r="K72" s="514"/>
      <c r="L72" s="514"/>
      <c r="M72" s="514"/>
      <c r="N72" s="514"/>
      <c r="O72" s="514"/>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c r="AM72" s="514"/>
      <c r="AN72" s="514"/>
      <c r="AO72" s="514"/>
      <c r="AP72" s="514"/>
      <c r="AQ72" s="514"/>
      <c r="AR72" s="532"/>
      <c r="AS72" s="532"/>
    </row>
    <row r="73">
      <c r="A73" s="512"/>
      <c r="B73" s="536"/>
      <c r="C73" s="512"/>
      <c r="D73" s="513"/>
      <c r="E73" s="513"/>
      <c r="F73" s="514"/>
      <c r="G73" s="514"/>
      <c r="H73" s="514"/>
      <c r="I73" s="514"/>
      <c r="J73" s="514"/>
      <c r="K73" s="514"/>
      <c r="L73" s="514"/>
      <c r="M73" s="514"/>
      <c r="N73" s="514"/>
      <c r="O73" s="514"/>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c r="AM73" s="514"/>
      <c r="AN73" s="514"/>
      <c r="AO73" s="514"/>
      <c r="AP73" s="514"/>
      <c r="AQ73" s="514"/>
      <c r="AR73" s="532"/>
      <c r="AS73" s="532"/>
    </row>
    <row r="74">
      <c r="A74" s="512"/>
      <c r="B74" s="536"/>
      <c r="C74" s="512"/>
      <c r="D74" s="513"/>
      <c r="E74" s="513"/>
      <c r="F74" s="514"/>
      <c r="G74" s="514"/>
      <c r="H74" s="514"/>
      <c r="I74" s="514"/>
      <c r="J74" s="514"/>
      <c r="K74" s="514"/>
      <c r="L74" s="514"/>
      <c r="M74" s="514"/>
      <c r="N74" s="514"/>
      <c r="O74" s="514"/>
      <c r="P74" s="514"/>
      <c r="Q74" s="514"/>
      <c r="R74" s="514"/>
      <c r="S74" s="514"/>
      <c r="T74" s="514"/>
      <c r="U74" s="514"/>
      <c r="V74" s="514"/>
      <c r="W74" s="514"/>
      <c r="X74" s="514"/>
      <c r="Y74" s="514"/>
      <c r="Z74" s="514"/>
      <c r="AA74" s="514"/>
      <c r="AB74" s="514"/>
      <c r="AC74" s="514"/>
      <c r="AD74" s="514"/>
      <c r="AE74" s="514"/>
      <c r="AF74" s="514"/>
      <c r="AG74" s="514"/>
      <c r="AH74" s="514"/>
      <c r="AI74" s="514"/>
      <c r="AJ74" s="514"/>
      <c r="AK74" s="514"/>
      <c r="AL74" s="514"/>
      <c r="AM74" s="514"/>
      <c r="AN74" s="514"/>
      <c r="AO74" s="514"/>
      <c r="AP74" s="514"/>
      <c r="AQ74" s="514"/>
      <c r="AR74" s="532"/>
      <c r="AS74" s="532"/>
    </row>
    <row r="75">
      <c r="A75" s="512"/>
      <c r="B75" s="536"/>
      <c r="C75" s="512"/>
      <c r="D75" s="513"/>
      <c r="E75" s="513"/>
      <c r="F75" s="514"/>
      <c r="G75" s="514"/>
      <c r="H75" s="514"/>
      <c r="I75" s="514"/>
      <c r="J75" s="514"/>
      <c r="K75" s="514"/>
      <c r="L75" s="514"/>
      <c r="M75" s="514"/>
      <c r="N75" s="514"/>
      <c r="O75" s="514"/>
      <c r="P75" s="514"/>
      <c r="Q75" s="514"/>
      <c r="R75" s="514"/>
      <c r="S75" s="514"/>
      <c r="T75" s="514"/>
      <c r="U75" s="514"/>
      <c r="V75" s="514"/>
      <c r="W75" s="514"/>
      <c r="X75" s="514"/>
      <c r="Y75" s="514"/>
      <c r="Z75" s="514"/>
      <c r="AA75" s="514"/>
      <c r="AB75" s="514"/>
      <c r="AC75" s="514"/>
      <c r="AD75" s="514"/>
      <c r="AE75" s="514"/>
      <c r="AF75" s="514"/>
      <c r="AG75" s="514"/>
      <c r="AH75" s="514"/>
      <c r="AI75" s="514"/>
      <c r="AJ75" s="514"/>
      <c r="AK75" s="514"/>
      <c r="AL75" s="514"/>
      <c r="AM75" s="514"/>
      <c r="AN75" s="514"/>
      <c r="AO75" s="514"/>
      <c r="AP75" s="514"/>
      <c r="AQ75" s="514"/>
      <c r="AR75" s="532"/>
      <c r="AS75" s="532"/>
    </row>
    <row r="76">
      <c r="A76" s="512"/>
      <c r="B76" s="536"/>
      <c r="C76" s="512"/>
      <c r="D76" s="513"/>
      <c r="E76" s="513"/>
      <c r="F76" s="514"/>
      <c r="G76" s="514"/>
      <c r="H76" s="514"/>
      <c r="I76" s="514"/>
      <c r="J76" s="514"/>
      <c r="K76" s="514"/>
      <c r="L76" s="514"/>
      <c r="M76" s="514"/>
      <c r="N76" s="514"/>
      <c r="O76" s="514"/>
      <c r="P76" s="514"/>
      <c r="Q76" s="514"/>
      <c r="R76" s="514"/>
      <c r="S76" s="514"/>
      <c r="T76" s="514"/>
      <c r="U76" s="514"/>
      <c r="V76" s="514"/>
      <c r="W76" s="514"/>
      <c r="X76" s="514"/>
      <c r="Y76" s="514"/>
      <c r="Z76" s="514"/>
      <c r="AA76" s="514"/>
      <c r="AB76" s="514"/>
      <c r="AC76" s="514"/>
      <c r="AD76" s="514"/>
      <c r="AE76" s="514"/>
      <c r="AF76" s="514"/>
      <c r="AG76" s="514"/>
      <c r="AH76" s="514"/>
      <c r="AI76" s="514"/>
      <c r="AJ76" s="514"/>
      <c r="AK76" s="514"/>
      <c r="AL76" s="514"/>
      <c r="AM76" s="514"/>
      <c r="AN76" s="514"/>
      <c r="AO76" s="514"/>
      <c r="AP76" s="514"/>
      <c r="AQ76" s="514"/>
      <c r="AR76" s="532"/>
      <c r="AS76" s="532"/>
    </row>
    <row r="77">
      <c r="A77" s="512"/>
      <c r="B77" s="536"/>
      <c r="C77" s="512"/>
      <c r="D77" s="513"/>
      <c r="E77" s="513"/>
      <c r="F77" s="514"/>
      <c r="G77" s="514"/>
      <c r="H77" s="514"/>
      <c r="I77" s="514"/>
      <c r="J77" s="514"/>
      <c r="K77" s="514"/>
      <c r="L77" s="514"/>
      <c r="M77" s="514"/>
      <c r="N77" s="514"/>
      <c r="O77" s="514"/>
      <c r="P77" s="514"/>
      <c r="Q77" s="514"/>
      <c r="R77" s="514"/>
      <c r="S77" s="514"/>
      <c r="T77" s="514"/>
      <c r="U77" s="514"/>
      <c r="V77" s="514"/>
      <c r="W77" s="514"/>
      <c r="X77" s="514"/>
      <c r="Y77" s="514"/>
      <c r="Z77" s="514"/>
      <c r="AA77" s="514"/>
      <c r="AB77" s="514"/>
      <c r="AC77" s="514"/>
      <c r="AD77" s="514"/>
      <c r="AE77" s="514"/>
      <c r="AF77" s="514"/>
      <c r="AG77" s="514"/>
      <c r="AH77" s="514"/>
      <c r="AI77" s="514"/>
      <c r="AJ77" s="514"/>
      <c r="AK77" s="514"/>
      <c r="AL77" s="514"/>
      <c r="AM77" s="514"/>
      <c r="AN77" s="514"/>
      <c r="AO77" s="514"/>
      <c r="AP77" s="514"/>
      <c r="AQ77" s="514"/>
      <c r="AR77" s="532"/>
      <c r="AS77" s="532"/>
    </row>
    <row r="78">
      <c r="A78" s="512"/>
      <c r="B78" s="536"/>
      <c r="C78" s="512"/>
      <c r="D78" s="513"/>
      <c r="E78" s="513"/>
      <c r="F78" s="514"/>
      <c r="G78" s="514"/>
      <c r="H78" s="514"/>
      <c r="I78" s="514"/>
      <c r="J78" s="514"/>
      <c r="K78" s="514"/>
      <c r="L78" s="514"/>
      <c r="M78" s="514"/>
      <c r="N78" s="514"/>
      <c r="O78" s="514"/>
      <c r="P78" s="514"/>
      <c r="Q78" s="514"/>
      <c r="R78" s="514"/>
      <c r="S78" s="514"/>
      <c r="T78" s="514"/>
      <c r="U78" s="514"/>
      <c r="V78" s="514"/>
      <c r="W78" s="514"/>
      <c r="X78" s="514"/>
      <c r="Y78" s="514"/>
      <c r="Z78" s="514"/>
      <c r="AA78" s="514"/>
      <c r="AB78" s="514"/>
      <c r="AC78" s="514"/>
      <c r="AD78" s="514"/>
      <c r="AE78" s="514"/>
      <c r="AF78" s="514"/>
      <c r="AG78" s="514"/>
      <c r="AH78" s="514"/>
      <c r="AI78" s="514"/>
      <c r="AJ78" s="514"/>
      <c r="AK78" s="514"/>
      <c r="AL78" s="514"/>
      <c r="AM78" s="514"/>
      <c r="AN78" s="514"/>
      <c r="AO78" s="514"/>
      <c r="AP78" s="514"/>
      <c r="AQ78" s="514"/>
      <c r="AR78" s="532"/>
      <c r="AS78" s="532"/>
    </row>
    <row r="79">
      <c r="A79" s="512"/>
      <c r="B79" s="536"/>
      <c r="C79" s="512"/>
      <c r="D79" s="513"/>
      <c r="E79" s="513"/>
      <c r="F79" s="514"/>
      <c r="G79" s="514"/>
      <c r="H79" s="514"/>
      <c r="I79" s="514"/>
      <c r="J79" s="514"/>
      <c r="K79" s="514"/>
      <c r="L79" s="514"/>
      <c r="M79" s="514"/>
      <c r="N79" s="514"/>
      <c r="O79" s="514"/>
      <c r="P79" s="514"/>
      <c r="Q79" s="514"/>
      <c r="R79" s="514"/>
      <c r="S79" s="514"/>
      <c r="T79" s="514"/>
      <c r="U79" s="514"/>
      <c r="V79" s="514"/>
      <c r="W79" s="514"/>
      <c r="X79" s="514"/>
      <c r="Y79" s="514"/>
      <c r="Z79" s="514"/>
      <c r="AA79" s="514"/>
      <c r="AB79" s="514"/>
      <c r="AC79" s="514"/>
      <c r="AD79" s="514"/>
      <c r="AE79" s="514"/>
      <c r="AF79" s="514"/>
      <c r="AG79" s="514"/>
      <c r="AH79" s="514"/>
      <c r="AI79" s="514"/>
      <c r="AJ79" s="514"/>
      <c r="AK79" s="514"/>
      <c r="AL79" s="514"/>
      <c r="AM79" s="514"/>
      <c r="AN79" s="514"/>
      <c r="AO79" s="514"/>
      <c r="AP79" s="514"/>
      <c r="AQ79" s="514"/>
      <c r="AR79" s="532"/>
      <c r="AS79" s="532"/>
    </row>
    <row r="80">
      <c r="A80" s="512"/>
      <c r="B80" s="536"/>
      <c r="C80" s="512"/>
      <c r="D80" s="513"/>
      <c r="E80" s="513"/>
      <c r="F80" s="514"/>
      <c r="G80" s="514"/>
      <c r="H80" s="514"/>
      <c r="I80" s="514"/>
      <c r="J80" s="514"/>
      <c r="K80" s="514"/>
      <c r="L80" s="514"/>
      <c r="M80" s="514"/>
      <c r="N80" s="514"/>
      <c r="O80" s="514"/>
      <c r="P80" s="514"/>
      <c r="Q80" s="514"/>
      <c r="R80" s="514"/>
      <c r="S80" s="514"/>
      <c r="T80" s="514"/>
      <c r="U80" s="514"/>
      <c r="V80" s="514"/>
      <c r="W80" s="514"/>
      <c r="X80" s="514"/>
      <c r="Y80" s="514"/>
      <c r="Z80" s="514"/>
      <c r="AA80" s="514"/>
      <c r="AB80" s="514"/>
      <c r="AC80" s="514"/>
      <c r="AD80" s="514"/>
      <c r="AE80" s="514"/>
      <c r="AF80" s="514"/>
      <c r="AG80" s="514"/>
      <c r="AH80" s="514"/>
      <c r="AI80" s="514"/>
      <c r="AJ80" s="514"/>
      <c r="AK80" s="514"/>
      <c r="AL80" s="514"/>
      <c r="AM80" s="514"/>
      <c r="AN80" s="514"/>
      <c r="AO80" s="514"/>
      <c r="AP80" s="514"/>
      <c r="AQ80" s="514"/>
      <c r="AR80" s="532"/>
      <c r="AS80" s="532"/>
    </row>
    <row r="81">
      <c r="A81" s="512"/>
      <c r="B81" s="536"/>
      <c r="C81" s="512"/>
      <c r="D81" s="513"/>
      <c r="E81" s="513"/>
      <c r="F81" s="514"/>
      <c r="G81" s="514"/>
      <c r="H81" s="514"/>
      <c r="I81" s="514"/>
      <c r="J81" s="514"/>
      <c r="K81" s="514"/>
      <c r="L81" s="514"/>
      <c r="M81" s="514"/>
      <c r="N81" s="514"/>
      <c r="O81" s="514"/>
      <c r="P81" s="514"/>
      <c r="Q81" s="514"/>
      <c r="R81" s="514"/>
      <c r="S81" s="514"/>
      <c r="T81" s="514"/>
      <c r="U81" s="514"/>
      <c r="V81" s="514"/>
      <c r="W81" s="514"/>
      <c r="X81" s="514"/>
      <c r="Y81" s="514"/>
      <c r="Z81" s="514"/>
      <c r="AA81" s="514"/>
      <c r="AB81" s="514"/>
      <c r="AC81" s="514"/>
      <c r="AD81" s="514"/>
      <c r="AE81" s="514"/>
      <c r="AF81" s="514"/>
      <c r="AG81" s="514"/>
      <c r="AH81" s="514"/>
      <c r="AI81" s="514"/>
      <c r="AJ81" s="514"/>
      <c r="AK81" s="514"/>
      <c r="AL81" s="514"/>
      <c r="AM81" s="514"/>
      <c r="AN81" s="514"/>
      <c r="AO81" s="514"/>
      <c r="AP81" s="514"/>
      <c r="AQ81" s="514"/>
      <c r="AR81" s="532"/>
      <c r="AS81" s="532"/>
    </row>
    <row r="82">
      <c r="A82" s="512"/>
      <c r="B82" s="536"/>
      <c r="C82" s="512"/>
      <c r="D82" s="513"/>
      <c r="E82" s="513"/>
      <c r="F82" s="514"/>
      <c r="G82" s="514"/>
      <c r="H82" s="514"/>
      <c r="I82" s="514"/>
      <c r="J82" s="514"/>
      <c r="K82" s="514"/>
      <c r="L82" s="514"/>
      <c r="M82" s="514"/>
      <c r="N82" s="514"/>
      <c r="O82" s="514"/>
      <c r="P82" s="514"/>
      <c r="Q82" s="514"/>
      <c r="R82" s="514"/>
      <c r="S82" s="514"/>
      <c r="T82" s="514"/>
      <c r="U82" s="514"/>
      <c r="V82" s="514"/>
      <c r="W82" s="514"/>
      <c r="X82" s="514"/>
      <c r="Y82" s="514"/>
      <c r="Z82" s="514"/>
      <c r="AA82" s="514"/>
      <c r="AB82" s="514"/>
      <c r="AC82" s="514"/>
      <c r="AD82" s="514"/>
      <c r="AE82" s="514"/>
      <c r="AF82" s="514"/>
      <c r="AG82" s="514"/>
      <c r="AH82" s="514"/>
      <c r="AI82" s="514"/>
      <c r="AJ82" s="514"/>
      <c r="AK82" s="514"/>
      <c r="AL82" s="514"/>
      <c r="AM82" s="514"/>
      <c r="AN82" s="514"/>
      <c r="AO82" s="514"/>
      <c r="AP82" s="514"/>
      <c r="AQ82" s="514"/>
      <c r="AR82" s="532"/>
      <c r="AS82" s="532"/>
    </row>
    <row r="83">
      <c r="A83" s="512"/>
      <c r="B83" s="536"/>
      <c r="C83" s="512"/>
      <c r="D83" s="513"/>
      <c r="E83" s="513"/>
      <c r="F83" s="514"/>
      <c r="G83" s="514"/>
      <c r="H83" s="514"/>
      <c r="I83" s="514"/>
      <c r="J83" s="514"/>
      <c r="K83" s="514"/>
      <c r="L83" s="514"/>
      <c r="M83" s="514"/>
      <c r="N83" s="514"/>
      <c r="O83" s="514"/>
      <c r="P83" s="514"/>
      <c r="Q83" s="514"/>
      <c r="R83" s="514"/>
      <c r="S83" s="514"/>
      <c r="T83" s="514"/>
      <c r="U83" s="514"/>
      <c r="V83" s="514"/>
      <c r="W83" s="514"/>
      <c r="X83" s="514"/>
      <c r="Y83" s="514"/>
      <c r="Z83" s="514"/>
      <c r="AA83" s="514"/>
      <c r="AB83" s="514"/>
      <c r="AC83" s="514"/>
      <c r="AD83" s="514"/>
      <c r="AE83" s="514"/>
      <c r="AF83" s="514"/>
      <c r="AG83" s="514"/>
      <c r="AH83" s="514"/>
      <c r="AI83" s="514"/>
      <c r="AJ83" s="514"/>
      <c r="AK83" s="514"/>
      <c r="AL83" s="514"/>
      <c r="AM83" s="514"/>
      <c r="AN83" s="514"/>
      <c r="AO83" s="514"/>
      <c r="AP83" s="514"/>
      <c r="AQ83" s="514"/>
      <c r="AR83" s="532"/>
      <c r="AS83" s="532"/>
    </row>
    <row r="84">
      <c r="A84" s="512"/>
      <c r="B84" s="536"/>
      <c r="C84" s="512"/>
      <c r="D84" s="513"/>
      <c r="E84" s="513"/>
      <c r="F84" s="514"/>
      <c r="G84" s="514"/>
      <c r="H84" s="514"/>
      <c r="I84" s="514"/>
      <c r="J84" s="514"/>
      <c r="K84" s="514"/>
      <c r="L84" s="514"/>
      <c r="M84" s="514"/>
      <c r="N84" s="514"/>
      <c r="O84" s="514"/>
      <c r="P84" s="514"/>
      <c r="Q84" s="514"/>
      <c r="R84" s="514"/>
      <c r="S84" s="514"/>
      <c r="T84" s="514"/>
      <c r="U84" s="514"/>
      <c r="V84" s="514"/>
      <c r="W84" s="514"/>
      <c r="X84" s="514"/>
      <c r="Y84" s="514"/>
      <c r="Z84" s="514"/>
      <c r="AA84" s="514"/>
      <c r="AB84" s="514"/>
      <c r="AC84" s="514"/>
      <c r="AD84" s="514"/>
      <c r="AE84" s="514"/>
      <c r="AF84" s="514"/>
      <c r="AG84" s="514"/>
      <c r="AH84" s="514"/>
      <c r="AI84" s="514"/>
      <c r="AJ84" s="514"/>
      <c r="AK84" s="514"/>
      <c r="AL84" s="514"/>
      <c r="AM84" s="514"/>
      <c r="AN84" s="514"/>
      <c r="AO84" s="514"/>
      <c r="AP84" s="514"/>
      <c r="AQ84" s="514"/>
      <c r="AR84" s="532"/>
      <c r="AS84" s="532"/>
    </row>
    <row r="85">
      <c r="A85" s="512"/>
      <c r="B85" s="536"/>
      <c r="C85" s="512"/>
      <c r="D85" s="513"/>
      <c r="E85" s="513"/>
      <c r="F85" s="514"/>
      <c r="G85" s="514"/>
      <c r="H85" s="514"/>
      <c r="I85" s="514"/>
      <c r="J85" s="514"/>
      <c r="K85" s="514"/>
      <c r="L85" s="514"/>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32"/>
      <c r="AS85" s="532"/>
    </row>
    <row r="86">
      <c r="A86" s="512"/>
      <c r="B86" s="536"/>
      <c r="C86" s="512"/>
      <c r="D86" s="513"/>
      <c r="E86" s="513"/>
      <c r="F86" s="514"/>
      <c r="G86" s="514"/>
      <c r="H86" s="514"/>
      <c r="I86" s="514"/>
      <c r="J86" s="514"/>
      <c r="K86" s="514"/>
      <c r="L86" s="514"/>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32"/>
      <c r="AS86" s="532"/>
    </row>
    <row r="87">
      <c r="A87" s="512"/>
      <c r="B87" s="536"/>
      <c r="C87" s="512"/>
      <c r="D87" s="513"/>
      <c r="E87" s="513"/>
      <c r="F87" s="514"/>
      <c r="G87" s="514"/>
      <c r="H87" s="514"/>
      <c r="I87" s="514"/>
      <c r="J87" s="514"/>
      <c r="K87" s="514"/>
      <c r="L87" s="514"/>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32"/>
      <c r="AS87" s="532"/>
    </row>
    <row r="88">
      <c r="A88" s="512"/>
      <c r="B88" s="536"/>
      <c r="C88" s="512"/>
      <c r="D88" s="513"/>
      <c r="E88" s="513"/>
      <c r="F88" s="514"/>
      <c r="G88" s="514"/>
      <c r="H88" s="514"/>
      <c r="I88" s="514"/>
      <c r="J88" s="514"/>
      <c r="K88" s="514"/>
      <c r="L88" s="514"/>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32"/>
      <c r="AS88" s="532"/>
    </row>
    <row r="89">
      <c r="A89" s="512"/>
      <c r="B89" s="536"/>
      <c r="C89" s="512"/>
      <c r="D89" s="513"/>
      <c r="E89" s="513"/>
      <c r="F89" s="514"/>
      <c r="G89" s="514"/>
      <c r="H89" s="514"/>
      <c r="I89" s="514"/>
      <c r="J89" s="514"/>
      <c r="K89" s="514"/>
      <c r="L89" s="514"/>
      <c r="M89" s="514"/>
      <c r="N89" s="514"/>
      <c r="O89" s="514"/>
      <c r="P89" s="514"/>
      <c r="Q89" s="514"/>
      <c r="R89" s="514"/>
      <c r="S89" s="514"/>
      <c r="T89" s="514"/>
      <c r="U89" s="514"/>
      <c r="V89" s="514"/>
      <c r="W89" s="514"/>
      <c r="X89" s="514"/>
      <c r="Y89" s="514"/>
      <c r="Z89" s="514"/>
      <c r="AA89" s="514"/>
      <c r="AB89" s="514"/>
      <c r="AC89" s="514"/>
      <c r="AD89" s="514"/>
      <c r="AE89" s="514"/>
      <c r="AF89" s="514"/>
      <c r="AG89" s="514"/>
      <c r="AH89" s="514"/>
      <c r="AI89" s="514"/>
      <c r="AJ89" s="514"/>
      <c r="AK89" s="514"/>
      <c r="AL89" s="514"/>
      <c r="AM89" s="514"/>
      <c r="AN89" s="514"/>
      <c r="AO89" s="514"/>
      <c r="AP89" s="514"/>
      <c r="AQ89" s="514"/>
      <c r="AR89" s="532"/>
      <c r="AS89" s="532"/>
    </row>
    <row r="90">
      <c r="A90" s="512"/>
      <c r="B90" s="536"/>
      <c r="C90" s="512"/>
      <c r="D90" s="513"/>
      <c r="E90" s="513"/>
      <c r="F90" s="514"/>
      <c r="G90" s="514"/>
      <c r="H90" s="514"/>
      <c r="I90" s="514"/>
      <c r="J90" s="514"/>
      <c r="K90" s="514"/>
      <c r="L90" s="514"/>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32"/>
      <c r="AS90" s="532"/>
    </row>
    <row r="91">
      <c r="A91" s="512"/>
      <c r="B91" s="536"/>
      <c r="C91" s="512"/>
      <c r="D91" s="513"/>
      <c r="E91" s="513"/>
      <c r="F91" s="514"/>
      <c r="G91" s="514"/>
      <c r="H91" s="514"/>
      <c r="I91" s="514"/>
      <c r="J91" s="514"/>
      <c r="K91" s="514"/>
      <c r="L91" s="514"/>
      <c r="M91" s="514"/>
      <c r="N91" s="514"/>
      <c r="O91" s="514"/>
      <c r="P91" s="514"/>
      <c r="Q91" s="514"/>
      <c r="R91" s="514"/>
      <c r="S91" s="514"/>
      <c r="T91" s="514"/>
      <c r="U91" s="514"/>
      <c r="V91" s="514"/>
      <c r="W91" s="514"/>
      <c r="X91" s="514"/>
      <c r="Y91" s="514"/>
      <c r="Z91" s="514"/>
      <c r="AA91" s="514"/>
      <c r="AB91" s="514"/>
      <c r="AC91" s="514"/>
      <c r="AD91" s="514"/>
      <c r="AE91" s="514"/>
      <c r="AF91" s="514"/>
      <c r="AG91" s="514"/>
      <c r="AH91" s="514"/>
      <c r="AI91" s="514"/>
      <c r="AJ91" s="514"/>
      <c r="AK91" s="514"/>
      <c r="AL91" s="514"/>
      <c r="AM91" s="514"/>
      <c r="AN91" s="514"/>
      <c r="AO91" s="514"/>
      <c r="AP91" s="514"/>
      <c r="AQ91" s="514"/>
      <c r="AR91" s="532"/>
      <c r="AS91" s="532"/>
    </row>
    <row r="92">
      <c r="A92" s="512"/>
      <c r="B92" s="536"/>
      <c r="C92" s="512"/>
      <c r="D92" s="513"/>
      <c r="E92" s="513"/>
      <c r="F92" s="514"/>
      <c r="G92" s="514"/>
      <c r="H92" s="514"/>
      <c r="I92" s="514"/>
      <c r="J92" s="514"/>
      <c r="K92" s="514"/>
      <c r="L92" s="514"/>
      <c r="M92" s="514"/>
      <c r="N92" s="514"/>
      <c r="O92" s="514"/>
      <c r="P92" s="514"/>
      <c r="Q92" s="514"/>
      <c r="R92" s="514"/>
      <c r="S92" s="514"/>
      <c r="T92" s="514"/>
      <c r="U92" s="514"/>
      <c r="V92" s="514"/>
      <c r="W92" s="514"/>
      <c r="X92" s="514"/>
      <c r="Y92" s="514"/>
      <c r="Z92" s="514"/>
      <c r="AA92" s="514"/>
      <c r="AB92" s="514"/>
      <c r="AC92" s="514"/>
      <c r="AD92" s="514"/>
      <c r="AE92" s="514"/>
      <c r="AF92" s="514"/>
      <c r="AG92" s="514"/>
      <c r="AH92" s="514"/>
      <c r="AI92" s="514"/>
      <c r="AJ92" s="514"/>
      <c r="AK92" s="514"/>
      <c r="AL92" s="514"/>
      <c r="AM92" s="514"/>
      <c r="AN92" s="514"/>
      <c r="AO92" s="514"/>
      <c r="AP92" s="514"/>
      <c r="AQ92" s="514"/>
      <c r="AR92" s="532"/>
      <c r="AS92" s="532"/>
    </row>
    <row r="93">
      <c r="A93" s="512"/>
      <c r="B93" s="536"/>
      <c r="C93" s="512"/>
      <c r="D93" s="513"/>
      <c r="E93" s="513"/>
      <c r="F93" s="514"/>
      <c r="G93" s="514"/>
      <c r="H93" s="514"/>
      <c r="I93" s="514"/>
      <c r="J93" s="514"/>
      <c r="K93" s="514"/>
      <c r="L93" s="514"/>
      <c r="M93" s="514"/>
      <c r="N93" s="514"/>
      <c r="O93" s="514"/>
      <c r="P93" s="514"/>
      <c r="Q93" s="514"/>
      <c r="R93" s="514"/>
      <c r="S93" s="514"/>
      <c r="T93" s="514"/>
      <c r="U93" s="514"/>
      <c r="V93" s="514"/>
      <c r="W93" s="514"/>
      <c r="X93" s="514"/>
      <c r="Y93" s="514"/>
      <c r="Z93" s="514"/>
      <c r="AA93" s="514"/>
      <c r="AB93" s="514"/>
      <c r="AC93" s="514"/>
      <c r="AD93" s="514"/>
      <c r="AE93" s="514"/>
      <c r="AF93" s="514"/>
      <c r="AG93" s="514"/>
      <c r="AH93" s="514"/>
      <c r="AI93" s="514"/>
      <c r="AJ93" s="514"/>
      <c r="AK93" s="514"/>
      <c r="AL93" s="514"/>
      <c r="AM93" s="514"/>
      <c r="AN93" s="514"/>
      <c r="AO93" s="514"/>
      <c r="AP93" s="514"/>
      <c r="AQ93" s="514"/>
      <c r="AR93" s="532"/>
      <c r="AS93" s="532"/>
    </row>
    <row r="94">
      <c r="A94" s="512"/>
      <c r="B94" s="536"/>
      <c r="C94" s="512"/>
      <c r="D94" s="513"/>
      <c r="E94" s="513"/>
      <c r="F94" s="514"/>
      <c r="G94" s="514"/>
      <c r="H94" s="514"/>
      <c r="I94" s="514"/>
      <c r="J94" s="514"/>
      <c r="K94" s="514"/>
      <c r="L94" s="514"/>
      <c r="M94" s="514"/>
      <c r="N94" s="514"/>
      <c r="O94" s="514"/>
      <c r="P94" s="514"/>
      <c r="Q94" s="514"/>
      <c r="R94" s="514"/>
      <c r="S94" s="514"/>
      <c r="T94" s="514"/>
      <c r="U94" s="514"/>
      <c r="V94" s="514"/>
      <c r="W94" s="514"/>
      <c r="X94" s="514"/>
      <c r="Y94" s="514"/>
      <c r="Z94" s="514"/>
      <c r="AA94" s="514"/>
      <c r="AB94" s="514"/>
      <c r="AC94" s="514"/>
      <c r="AD94" s="514"/>
      <c r="AE94" s="514"/>
      <c r="AF94" s="514"/>
      <c r="AG94" s="514"/>
      <c r="AH94" s="514"/>
      <c r="AI94" s="514"/>
      <c r="AJ94" s="514"/>
      <c r="AK94" s="514"/>
      <c r="AL94" s="514"/>
      <c r="AM94" s="514"/>
      <c r="AN94" s="514"/>
      <c r="AO94" s="514"/>
      <c r="AP94" s="514"/>
      <c r="AQ94" s="514"/>
      <c r="AR94" s="532"/>
      <c r="AS94" s="532"/>
    </row>
    <row r="95">
      <c r="A95" s="512"/>
      <c r="B95" s="536"/>
      <c r="C95" s="512"/>
      <c r="D95" s="513"/>
      <c r="E95" s="513"/>
      <c r="F95" s="514"/>
      <c r="G95" s="514"/>
      <c r="H95" s="514"/>
      <c r="I95" s="514"/>
      <c r="J95" s="514"/>
      <c r="K95" s="514"/>
      <c r="L95" s="514"/>
      <c r="M95" s="514"/>
      <c r="N95" s="514"/>
      <c r="O95" s="514"/>
      <c r="P95" s="514"/>
      <c r="Q95" s="514"/>
      <c r="R95" s="514"/>
      <c r="S95" s="514"/>
      <c r="T95" s="514"/>
      <c r="U95" s="514"/>
      <c r="V95" s="514"/>
      <c r="W95" s="514"/>
      <c r="X95" s="514"/>
      <c r="Y95" s="514"/>
      <c r="Z95" s="514"/>
      <c r="AA95" s="514"/>
      <c r="AB95" s="514"/>
      <c r="AC95" s="514"/>
      <c r="AD95" s="514"/>
      <c r="AE95" s="514"/>
      <c r="AF95" s="514"/>
      <c r="AG95" s="514"/>
      <c r="AH95" s="514"/>
      <c r="AI95" s="514"/>
      <c r="AJ95" s="514"/>
      <c r="AK95" s="514"/>
      <c r="AL95" s="514"/>
      <c r="AM95" s="514"/>
      <c r="AN95" s="514"/>
      <c r="AO95" s="514"/>
      <c r="AP95" s="514"/>
      <c r="AQ95" s="514"/>
      <c r="AR95" s="532"/>
      <c r="AS95" s="532"/>
    </row>
    <row r="96">
      <c r="A96" s="512"/>
      <c r="B96" s="536"/>
      <c r="C96" s="512"/>
      <c r="D96" s="513"/>
      <c r="E96" s="513"/>
      <c r="F96" s="514"/>
      <c r="G96" s="514"/>
      <c r="H96" s="514"/>
      <c r="I96" s="514"/>
      <c r="J96" s="514"/>
      <c r="K96" s="514"/>
      <c r="L96" s="514"/>
      <c r="M96" s="514"/>
      <c r="N96" s="514"/>
      <c r="O96" s="514"/>
      <c r="P96" s="514"/>
      <c r="Q96" s="514"/>
      <c r="R96" s="514"/>
      <c r="S96" s="514"/>
      <c r="T96" s="514"/>
      <c r="U96" s="514"/>
      <c r="V96" s="514"/>
      <c r="W96" s="514"/>
      <c r="X96" s="514"/>
      <c r="Y96" s="514"/>
      <c r="Z96" s="514"/>
      <c r="AA96" s="514"/>
      <c r="AB96" s="514"/>
      <c r="AC96" s="514"/>
      <c r="AD96" s="514"/>
      <c r="AE96" s="514"/>
      <c r="AF96" s="514"/>
      <c r="AG96" s="514"/>
      <c r="AH96" s="514"/>
      <c r="AI96" s="514"/>
      <c r="AJ96" s="514"/>
      <c r="AK96" s="514"/>
      <c r="AL96" s="514"/>
      <c r="AM96" s="514"/>
      <c r="AN96" s="514"/>
      <c r="AO96" s="514"/>
      <c r="AP96" s="514"/>
      <c r="AQ96" s="514"/>
      <c r="AR96" s="532"/>
      <c r="AS96" s="532"/>
    </row>
    <row r="97">
      <c r="A97" s="512"/>
      <c r="B97" s="536"/>
      <c r="C97" s="512"/>
      <c r="D97" s="513"/>
      <c r="E97" s="513"/>
      <c r="F97" s="514"/>
      <c r="G97" s="514"/>
      <c r="H97" s="514"/>
      <c r="I97" s="514"/>
      <c r="J97" s="514"/>
      <c r="K97" s="514"/>
      <c r="L97" s="514"/>
      <c r="M97" s="514"/>
      <c r="N97" s="514"/>
      <c r="O97" s="514"/>
      <c r="P97" s="514"/>
      <c r="Q97" s="514"/>
      <c r="R97" s="514"/>
      <c r="S97" s="514"/>
      <c r="T97" s="514"/>
      <c r="U97" s="514"/>
      <c r="V97" s="514"/>
      <c r="W97" s="514"/>
      <c r="X97" s="514"/>
      <c r="Y97" s="514"/>
      <c r="Z97" s="514"/>
      <c r="AA97" s="514"/>
      <c r="AB97" s="514"/>
      <c r="AC97" s="514"/>
      <c r="AD97" s="514"/>
      <c r="AE97" s="514"/>
      <c r="AF97" s="514"/>
      <c r="AG97" s="514"/>
      <c r="AH97" s="514"/>
      <c r="AI97" s="514"/>
      <c r="AJ97" s="514"/>
      <c r="AK97" s="514"/>
      <c r="AL97" s="514"/>
      <c r="AM97" s="514"/>
      <c r="AN97" s="514"/>
      <c r="AO97" s="514"/>
      <c r="AP97" s="514"/>
      <c r="AQ97" s="514"/>
      <c r="AR97" s="532"/>
      <c r="AS97" s="532"/>
    </row>
    <row r="98">
      <c r="A98" s="512"/>
      <c r="B98" s="536"/>
      <c r="C98" s="512"/>
      <c r="D98" s="513"/>
      <c r="E98" s="513"/>
      <c r="F98" s="514"/>
      <c r="G98" s="514"/>
      <c r="H98" s="514"/>
      <c r="I98" s="514"/>
      <c r="J98" s="514"/>
      <c r="K98" s="514"/>
      <c r="L98" s="514"/>
      <c r="M98" s="514"/>
      <c r="N98" s="514"/>
      <c r="O98" s="514"/>
      <c r="P98" s="514"/>
      <c r="Q98" s="514"/>
      <c r="R98" s="514"/>
      <c r="S98" s="514"/>
      <c r="T98" s="514"/>
      <c r="U98" s="514"/>
      <c r="V98" s="514"/>
      <c r="W98" s="514"/>
      <c r="X98" s="514"/>
      <c r="Y98" s="514"/>
      <c r="Z98" s="514"/>
      <c r="AA98" s="514"/>
      <c r="AB98" s="514"/>
      <c r="AC98" s="514"/>
      <c r="AD98" s="514"/>
      <c r="AE98" s="514"/>
      <c r="AF98" s="514"/>
      <c r="AG98" s="514"/>
      <c r="AH98" s="514"/>
      <c r="AI98" s="514"/>
      <c r="AJ98" s="514"/>
      <c r="AK98" s="514"/>
      <c r="AL98" s="514"/>
      <c r="AM98" s="514"/>
      <c r="AN98" s="514"/>
      <c r="AO98" s="514"/>
      <c r="AP98" s="514"/>
      <c r="AQ98" s="514"/>
      <c r="AR98" s="532"/>
      <c r="AS98" s="532"/>
    </row>
    <row r="99">
      <c r="A99" s="512"/>
      <c r="B99" s="536"/>
      <c r="C99" s="512"/>
      <c r="D99" s="513"/>
      <c r="E99" s="513"/>
      <c r="F99" s="514"/>
      <c r="G99" s="514"/>
      <c r="H99" s="514"/>
      <c r="I99" s="514"/>
      <c r="J99" s="514"/>
      <c r="K99" s="514"/>
      <c r="L99" s="514"/>
      <c r="M99" s="514"/>
      <c r="N99" s="514"/>
      <c r="O99" s="514"/>
      <c r="P99" s="514"/>
      <c r="Q99" s="514"/>
      <c r="R99" s="514"/>
      <c r="S99" s="514"/>
      <c r="T99" s="514"/>
      <c r="U99" s="514"/>
      <c r="V99" s="514"/>
      <c r="W99" s="514"/>
      <c r="X99" s="514"/>
      <c r="Y99" s="514"/>
      <c r="Z99" s="514"/>
      <c r="AA99" s="514"/>
      <c r="AB99" s="514"/>
      <c r="AC99" s="514"/>
      <c r="AD99" s="514"/>
      <c r="AE99" s="514"/>
      <c r="AF99" s="514"/>
      <c r="AG99" s="514"/>
      <c r="AH99" s="514"/>
      <c r="AI99" s="514"/>
      <c r="AJ99" s="514"/>
      <c r="AK99" s="514"/>
      <c r="AL99" s="514"/>
      <c r="AM99" s="514"/>
      <c r="AN99" s="514"/>
      <c r="AO99" s="514"/>
      <c r="AP99" s="514"/>
      <c r="AQ99" s="514"/>
      <c r="AR99" s="532"/>
      <c r="AS99" s="532"/>
    </row>
    <row r="100">
      <c r="A100" s="512"/>
      <c r="B100" s="536"/>
      <c r="C100" s="512"/>
      <c r="D100" s="513"/>
      <c r="E100" s="513"/>
      <c r="F100" s="514"/>
      <c r="G100" s="514"/>
      <c r="H100" s="514"/>
      <c r="I100" s="514"/>
      <c r="J100" s="514"/>
      <c r="K100" s="514"/>
      <c r="L100" s="514"/>
      <c r="M100" s="514"/>
      <c r="N100" s="514"/>
      <c r="O100" s="514"/>
      <c r="P100" s="514"/>
      <c r="Q100" s="514"/>
      <c r="R100" s="514"/>
      <c r="S100" s="514"/>
      <c r="T100" s="514"/>
      <c r="U100" s="514"/>
      <c r="V100" s="514"/>
      <c r="W100" s="514"/>
      <c r="X100" s="514"/>
      <c r="Y100" s="514"/>
      <c r="Z100" s="514"/>
      <c r="AA100" s="514"/>
      <c r="AB100" s="514"/>
      <c r="AC100" s="514"/>
      <c r="AD100" s="514"/>
      <c r="AE100" s="514"/>
      <c r="AF100" s="514"/>
      <c r="AG100" s="514"/>
      <c r="AH100" s="514"/>
      <c r="AI100" s="514"/>
      <c r="AJ100" s="514"/>
      <c r="AK100" s="514"/>
      <c r="AL100" s="514"/>
      <c r="AM100" s="514"/>
      <c r="AN100" s="514"/>
      <c r="AO100" s="514"/>
      <c r="AP100" s="514"/>
      <c r="AQ100" s="514"/>
      <c r="AR100" s="532"/>
      <c r="AS100" s="532"/>
    </row>
    <row r="101">
      <c r="A101" s="512"/>
      <c r="B101" s="536"/>
      <c r="C101" s="512"/>
      <c r="D101" s="513"/>
      <c r="E101" s="513"/>
      <c r="F101" s="514"/>
      <c r="G101" s="514"/>
      <c r="H101" s="514"/>
      <c r="I101" s="514"/>
      <c r="J101" s="514"/>
      <c r="K101" s="514"/>
      <c r="L101" s="514"/>
      <c r="M101" s="514"/>
      <c r="N101" s="514"/>
      <c r="O101" s="514"/>
      <c r="P101" s="514"/>
      <c r="Q101" s="514"/>
      <c r="R101" s="514"/>
      <c r="S101" s="514"/>
      <c r="T101" s="514"/>
      <c r="U101" s="514"/>
      <c r="V101" s="514"/>
      <c r="W101" s="514"/>
      <c r="X101" s="514"/>
      <c r="Y101" s="514"/>
      <c r="Z101" s="514"/>
      <c r="AA101" s="514"/>
      <c r="AB101" s="514"/>
      <c r="AC101" s="514"/>
      <c r="AD101" s="514"/>
      <c r="AE101" s="514"/>
      <c r="AF101" s="514"/>
      <c r="AG101" s="514"/>
      <c r="AH101" s="514"/>
      <c r="AI101" s="514"/>
      <c r="AJ101" s="514"/>
      <c r="AK101" s="514"/>
      <c r="AL101" s="514"/>
      <c r="AM101" s="514"/>
      <c r="AN101" s="514"/>
      <c r="AO101" s="514"/>
      <c r="AP101" s="514"/>
      <c r="AQ101" s="514"/>
      <c r="AR101" s="532"/>
      <c r="AS101" s="532"/>
    </row>
    <row r="102">
      <c r="A102" s="512"/>
      <c r="B102" s="536"/>
      <c r="C102" s="512"/>
      <c r="D102" s="513"/>
      <c r="E102" s="513"/>
      <c r="F102" s="514"/>
      <c r="G102" s="514"/>
      <c r="H102" s="514"/>
      <c r="I102" s="514"/>
      <c r="J102" s="514"/>
      <c r="K102" s="514"/>
      <c r="L102" s="514"/>
      <c r="M102" s="514"/>
      <c r="N102" s="514"/>
      <c r="O102" s="514"/>
      <c r="P102" s="514"/>
      <c r="Q102" s="514"/>
      <c r="R102" s="514"/>
      <c r="S102" s="514"/>
      <c r="T102" s="514"/>
      <c r="U102" s="514"/>
      <c r="V102" s="514"/>
      <c r="W102" s="514"/>
      <c r="X102" s="514"/>
      <c r="Y102" s="514"/>
      <c r="Z102" s="514"/>
      <c r="AA102" s="514"/>
      <c r="AB102" s="514"/>
      <c r="AC102" s="514"/>
      <c r="AD102" s="514"/>
      <c r="AE102" s="514"/>
      <c r="AF102" s="514"/>
      <c r="AG102" s="514"/>
      <c r="AH102" s="514"/>
      <c r="AI102" s="514"/>
      <c r="AJ102" s="514"/>
      <c r="AK102" s="514"/>
      <c r="AL102" s="514"/>
      <c r="AM102" s="514"/>
      <c r="AN102" s="514"/>
      <c r="AO102" s="514"/>
      <c r="AP102" s="514"/>
      <c r="AQ102" s="514"/>
      <c r="AR102" s="532"/>
      <c r="AS102" s="532"/>
    </row>
    <row r="103">
      <c r="A103" s="512"/>
      <c r="B103" s="536"/>
      <c r="C103" s="512"/>
      <c r="D103" s="513"/>
      <c r="E103" s="513"/>
      <c r="F103" s="514"/>
      <c r="G103" s="514"/>
      <c r="H103" s="514"/>
      <c r="I103" s="514"/>
      <c r="J103" s="514"/>
      <c r="K103" s="514"/>
      <c r="L103" s="514"/>
      <c r="M103" s="514"/>
      <c r="N103" s="514"/>
      <c r="O103" s="514"/>
      <c r="P103" s="514"/>
      <c r="Q103" s="514"/>
      <c r="R103" s="514"/>
      <c r="S103" s="514"/>
      <c r="T103" s="514"/>
      <c r="U103" s="514"/>
      <c r="V103" s="514"/>
      <c r="W103" s="514"/>
      <c r="X103" s="514"/>
      <c r="Y103" s="514"/>
      <c r="Z103" s="514"/>
      <c r="AA103" s="514"/>
      <c r="AB103" s="514"/>
      <c r="AC103" s="514"/>
      <c r="AD103" s="514"/>
      <c r="AE103" s="514"/>
      <c r="AF103" s="514"/>
      <c r="AG103" s="514"/>
      <c r="AH103" s="514"/>
      <c r="AI103" s="514"/>
      <c r="AJ103" s="514"/>
      <c r="AK103" s="514"/>
      <c r="AL103" s="514"/>
      <c r="AM103" s="514"/>
      <c r="AN103" s="514"/>
      <c r="AO103" s="514"/>
      <c r="AP103" s="514"/>
      <c r="AQ103" s="514"/>
      <c r="AR103" s="532"/>
      <c r="AS103" s="532"/>
    </row>
    <row r="104">
      <c r="A104" s="512"/>
      <c r="B104" s="536"/>
      <c r="C104" s="512"/>
      <c r="D104" s="513"/>
      <c r="E104" s="513"/>
      <c r="F104" s="514"/>
      <c r="G104" s="514"/>
      <c r="H104" s="514"/>
      <c r="I104" s="514"/>
      <c r="J104" s="514"/>
      <c r="K104" s="514"/>
      <c r="L104" s="514"/>
      <c r="M104" s="514"/>
      <c r="N104" s="514"/>
      <c r="O104" s="514"/>
      <c r="P104" s="514"/>
      <c r="Q104" s="514"/>
      <c r="R104" s="514"/>
      <c r="S104" s="514"/>
      <c r="T104" s="514"/>
      <c r="U104" s="514"/>
      <c r="V104" s="514"/>
      <c r="W104" s="514"/>
      <c r="X104" s="514"/>
      <c r="Y104" s="514"/>
      <c r="Z104" s="514"/>
      <c r="AA104" s="514"/>
      <c r="AB104" s="514"/>
      <c r="AC104" s="514"/>
      <c r="AD104" s="514"/>
      <c r="AE104" s="514"/>
      <c r="AF104" s="514"/>
      <c r="AG104" s="514"/>
      <c r="AH104" s="514"/>
      <c r="AI104" s="514"/>
      <c r="AJ104" s="514"/>
      <c r="AK104" s="514"/>
      <c r="AL104" s="514"/>
      <c r="AM104" s="514"/>
      <c r="AN104" s="514"/>
      <c r="AO104" s="514"/>
      <c r="AP104" s="514"/>
      <c r="AQ104" s="514"/>
      <c r="AR104" s="532"/>
      <c r="AS104" s="532"/>
    </row>
    <row r="105">
      <c r="A105" s="512"/>
      <c r="B105" s="536"/>
      <c r="C105" s="512"/>
      <c r="D105" s="513"/>
      <c r="E105" s="513"/>
      <c r="F105" s="514"/>
      <c r="G105" s="514"/>
      <c r="H105" s="514"/>
      <c r="I105" s="514"/>
      <c r="J105" s="514"/>
      <c r="K105" s="514"/>
      <c r="L105" s="514"/>
      <c r="M105" s="514"/>
      <c r="N105" s="514"/>
      <c r="O105" s="514"/>
      <c r="P105" s="514"/>
      <c r="Q105" s="514"/>
      <c r="R105" s="514"/>
      <c r="S105" s="514"/>
      <c r="T105" s="514"/>
      <c r="U105" s="514"/>
      <c r="V105" s="514"/>
      <c r="W105" s="514"/>
      <c r="X105" s="514"/>
      <c r="Y105" s="514"/>
      <c r="Z105" s="514"/>
      <c r="AA105" s="514"/>
      <c r="AB105" s="514"/>
      <c r="AC105" s="514"/>
      <c r="AD105" s="514"/>
      <c r="AE105" s="514"/>
      <c r="AF105" s="514"/>
      <c r="AG105" s="514"/>
      <c r="AH105" s="514"/>
      <c r="AI105" s="514"/>
      <c r="AJ105" s="514"/>
      <c r="AK105" s="514"/>
      <c r="AL105" s="514"/>
      <c r="AM105" s="514"/>
      <c r="AN105" s="514"/>
      <c r="AO105" s="514"/>
      <c r="AP105" s="514"/>
      <c r="AQ105" s="514"/>
      <c r="AR105" s="532"/>
      <c r="AS105" s="532"/>
    </row>
    <row r="106">
      <c r="A106" s="512"/>
      <c r="B106" s="536"/>
      <c r="C106" s="512"/>
      <c r="D106" s="513"/>
      <c r="E106" s="513"/>
      <c r="F106" s="514"/>
      <c r="G106" s="514"/>
      <c r="H106" s="514"/>
      <c r="I106" s="514"/>
      <c r="J106" s="514"/>
      <c r="K106" s="514"/>
      <c r="L106" s="514"/>
      <c r="M106" s="514"/>
      <c r="N106" s="514"/>
      <c r="O106" s="514"/>
      <c r="P106" s="514"/>
      <c r="Q106" s="514"/>
      <c r="R106" s="514"/>
      <c r="S106" s="514"/>
      <c r="T106" s="514"/>
      <c r="U106" s="514"/>
      <c r="V106" s="514"/>
      <c r="W106" s="514"/>
      <c r="X106" s="514"/>
      <c r="Y106" s="514"/>
      <c r="Z106" s="514"/>
      <c r="AA106" s="514"/>
      <c r="AB106" s="514"/>
      <c r="AC106" s="514"/>
      <c r="AD106" s="514"/>
      <c r="AE106" s="514"/>
      <c r="AF106" s="514"/>
      <c r="AG106" s="514"/>
      <c r="AH106" s="514"/>
      <c r="AI106" s="514"/>
      <c r="AJ106" s="514"/>
      <c r="AK106" s="514"/>
      <c r="AL106" s="514"/>
      <c r="AM106" s="514"/>
      <c r="AN106" s="514"/>
      <c r="AO106" s="514"/>
      <c r="AP106" s="514"/>
      <c r="AQ106" s="514"/>
      <c r="AR106" s="532"/>
      <c r="AS106" s="532"/>
    </row>
    <row r="107">
      <c r="A107" s="512"/>
      <c r="B107" s="536"/>
      <c r="C107" s="512"/>
      <c r="D107" s="513"/>
      <c r="E107" s="513"/>
      <c r="F107" s="514"/>
      <c r="G107" s="514"/>
      <c r="H107" s="514"/>
      <c r="I107" s="514"/>
      <c r="J107" s="514"/>
      <c r="K107" s="514"/>
      <c r="L107" s="514"/>
      <c r="M107" s="514"/>
      <c r="N107" s="514"/>
      <c r="O107" s="514"/>
      <c r="P107" s="514"/>
      <c r="Q107" s="514"/>
      <c r="R107" s="514"/>
      <c r="S107" s="514"/>
      <c r="T107" s="514"/>
      <c r="U107" s="514"/>
      <c r="V107" s="514"/>
      <c r="W107" s="514"/>
      <c r="X107" s="514"/>
      <c r="Y107" s="514"/>
      <c r="Z107" s="514"/>
      <c r="AA107" s="514"/>
      <c r="AB107" s="514"/>
      <c r="AC107" s="514"/>
      <c r="AD107" s="514"/>
      <c r="AE107" s="514"/>
      <c r="AF107" s="514"/>
      <c r="AG107" s="514"/>
      <c r="AH107" s="514"/>
      <c r="AI107" s="514"/>
      <c r="AJ107" s="514"/>
      <c r="AK107" s="514"/>
      <c r="AL107" s="514"/>
      <c r="AM107" s="514"/>
      <c r="AN107" s="514"/>
      <c r="AO107" s="514"/>
      <c r="AP107" s="514"/>
      <c r="AQ107" s="514"/>
      <c r="AR107" s="532"/>
      <c r="AS107" s="532"/>
    </row>
    <row r="108">
      <c r="A108" s="512"/>
      <c r="B108" s="536"/>
      <c r="C108" s="512"/>
      <c r="D108" s="513"/>
      <c r="E108" s="513"/>
      <c r="F108" s="514"/>
      <c r="G108" s="514"/>
      <c r="H108" s="514"/>
      <c r="I108" s="514"/>
      <c r="J108" s="514"/>
      <c r="K108" s="514"/>
      <c r="L108" s="514"/>
      <c r="M108" s="514"/>
      <c r="N108" s="514"/>
      <c r="O108" s="514"/>
      <c r="P108" s="514"/>
      <c r="Q108" s="514"/>
      <c r="R108" s="514"/>
      <c r="S108" s="514"/>
      <c r="T108" s="514"/>
      <c r="U108" s="514"/>
      <c r="V108" s="514"/>
      <c r="W108" s="514"/>
      <c r="X108" s="514"/>
      <c r="Y108" s="514"/>
      <c r="Z108" s="514"/>
      <c r="AA108" s="514"/>
      <c r="AB108" s="514"/>
      <c r="AC108" s="514"/>
      <c r="AD108" s="514"/>
      <c r="AE108" s="514"/>
      <c r="AF108" s="514"/>
      <c r="AG108" s="514"/>
      <c r="AH108" s="514"/>
      <c r="AI108" s="514"/>
      <c r="AJ108" s="514"/>
      <c r="AK108" s="514"/>
      <c r="AL108" s="514"/>
      <c r="AM108" s="514"/>
      <c r="AN108" s="514"/>
      <c r="AO108" s="514"/>
      <c r="AP108" s="514"/>
      <c r="AQ108" s="514"/>
      <c r="AR108" s="532"/>
      <c r="AS108" s="532"/>
    </row>
    <row r="109">
      <c r="A109" s="512"/>
      <c r="B109" s="536"/>
      <c r="C109" s="512"/>
      <c r="D109" s="513"/>
      <c r="E109" s="513"/>
      <c r="F109" s="514"/>
      <c r="G109" s="514"/>
      <c r="H109" s="514"/>
      <c r="I109" s="514"/>
      <c r="J109" s="514"/>
      <c r="K109" s="514"/>
      <c r="L109" s="514"/>
      <c r="M109" s="514"/>
      <c r="N109" s="514"/>
      <c r="O109" s="514"/>
      <c r="P109" s="514"/>
      <c r="Q109" s="514"/>
      <c r="R109" s="514"/>
      <c r="S109" s="514"/>
      <c r="T109" s="514"/>
      <c r="U109" s="514"/>
      <c r="V109" s="514"/>
      <c r="W109" s="514"/>
      <c r="X109" s="514"/>
      <c r="Y109" s="514"/>
      <c r="Z109" s="514"/>
      <c r="AA109" s="514"/>
      <c r="AB109" s="514"/>
      <c r="AC109" s="514"/>
      <c r="AD109" s="514"/>
      <c r="AE109" s="514"/>
      <c r="AF109" s="514"/>
      <c r="AG109" s="514"/>
      <c r="AH109" s="514"/>
      <c r="AI109" s="514"/>
      <c r="AJ109" s="514"/>
      <c r="AK109" s="514"/>
      <c r="AL109" s="514"/>
      <c r="AM109" s="514"/>
      <c r="AN109" s="514"/>
      <c r="AO109" s="514"/>
      <c r="AP109" s="514"/>
      <c r="AQ109" s="514"/>
      <c r="AR109" s="532"/>
      <c r="AS109" s="532"/>
    </row>
    <row r="110">
      <c r="A110" s="512"/>
      <c r="B110" s="536"/>
      <c r="C110" s="512"/>
      <c r="D110" s="513"/>
      <c r="E110" s="513"/>
      <c r="F110" s="514"/>
      <c r="G110" s="514"/>
      <c r="H110" s="514"/>
      <c r="I110" s="514"/>
      <c r="J110" s="514"/>
      <c r="K110" s="514"/>
      <c r="L110" s="514"/>
      <c r="M110" s="514"/>
      <c r="N110" s="514"/>
      <c r="O110" s="514"/>
      <c r="P110" s="514"/>
      <c r="Q110" s="514"/>
      <c r="R110" s="514"/>
      <c r="S110" s="514"/>
      <c r="T110" s="514"/>
      <c r="U110" s="514"/>
      <c r="V110" s="514"/>
      <c r="W110" s="514"/>
      <c r="X110" s="514"/>
      <c r="Y110" s="514"/>
      <c r="Z110" s="514"/>
      <c r="AA110" s="514"/>
      <c r="AB110" s="514"/>
      <c r="AC110" s="514"/>
      <c r="AD110" s="514"/>
      <c r="AE110" s="514"/>
      <c r="AF110" s="514"/>
      <c r="AG110" s="514"/>
      <c r="AH110" s="514"/>
      <c r="AI110" s="514"/>
      <c r="AJ110" s="514"/>
      <c r="AK110" s="514"/>
      <c r="AL110" s="514"/>
      <c r="AM110" s="514"/>
      <c r="AN110" s="514"/>
      <c r="AO110" s="514"/>
      <c r="AP110" s="514"/>
      <c r="AQ110" s="514"/>
      <c r="AR110" s="532"/>
      <c r="AS110" s="532"/>
    </row>
    <row r="111">
      <c r="A111" s="512"/>
      <c r="B111" s="536"/>
      <c r="C111" s="512"/>
      <c r="D111" s="513"/>
      <c r="E111" s="513"/>
      <c r="F111" s="514"/>
      <c r="G111" s="514"/>
      <c r="H111" s="514"/>
      <c r="I111" s="514"/>
      <c r="J111" s="514"/>
      <c r="K111" s="514"/>
      <c r="L111" s="514"/>
      <c r="M111" s="514"/>
      <c r="N111" s="514"/>
      <c r="O111" s="514"/>
      <c r="P111" s="514"/>
      <c r="Q111" s="514"/>
      <c r="R111" s="514"/>
      <c r="S111" s="514"/>
      <c r="T111" s="514"/>
      <c r="U111" s="514"/>
      <c r="V111" s="514"/>
      <c r="W111" s="514"/>
      <c r="X111" s="514"/>
      <c r="Y111" s="514"/>
      <c r="Z111" s="514"/>
      <c r="AA111" s="514"/>
      <c r="AB111" s="514"/>
      <c r="AC111" s="514"/>
      <c r="AD111" s="514"/>
      <c r="AE111" s="514"/>
      <c r="AF111" s="514"/>
      <c r="AG111" s="514"/>
      <c r="AH111" s="514"/>
      <c r="AI111" s="514"/>
      <c r="AJ111" s="514"/>
      <c r="AK111" s="514"/>
      <c r="AL111" s="514"/>
      <c r="AM111" s="514"/>
      <c r="AN111" s="514"/>
      <c r="AO111" s="514"/>
      <c r="AP111" s="514"/>
      <c r="AQ111" s="514"/>
      <c r="AR111" s="532"/>
      <c r="AS111" s="532"/>
    </row>
    <row r="112">
      <c r="A112" s="512"/>
      <c r="B112" s="536"/>
      <c r="C112" s="512"/>
      <c r="D112" s="513"/>
      <c r="E112" s="513"/>
      <c r="F112" s="514"/>
      <c r="G112" s="514"/>
      <c r="H112" s="514"/>
      <c r="I112" s="514"/>
      <c r="J112" s="514"/>
      <c r="K112" s="514"/>
      <c r="L112" s="514"/>
      <c r="M112" s="514"/>
      <c r="N112" s="514"/>
      <c r="O112" s="514"/>
      <c r="P112" s="514"/>
      <c r="Q112" s="514"/>
      <c r="R112" s="514"/>
      <c r="S112" s="514"/>
      <c r="T112" s="514"/>
      <c r="U112" s="514"/>
      <c r="V112" s="514"/>
      <c r="W112" s="514"/>
      <c r="X112" s="514"/>
      <c r="Y112" s="514"/>
      <c r="Z112" s="514"/>
      <c r="AA112" s="514"/>
      <c r="AB112" s="514"/>
      <c r="AC112" s="514"/>
      <c r="AD112" s="514"/>
      <c r="AE112" s="514"/>
      <c r="AF112" s="514"/>
      <c r="AG112" s="514"/>
      <c r="AH112" s="514"/>
      <c r="AI112" s="514"/>
      <c r="AJ112" s="514"/>
      <c r="AK112" s="514"/>
      <c r="AL112" s="514"/>
      <c r="AM112" s="514"/>
      <c r="AN112" s="514"/>
      <c r="AO112" s="514"/>
      <c r="AP112" s="514"/>
      <c r="AQ112" s="514"/>
      <c r="AR112" s="532"/>
      <c r="AS112" s="532"/>
    </row>
    <row r="113">
      <c r="A113" s="512"/>
      <c r="B113" s="536"/>
      <c r="C113" s="512"/>
      <c r="D113" s="513"/>
      <c r="E113" s="513"/>
      <c r="F113" s="514"/>
      <c r="G113" s="514"/>
      <c r="H113" s="514"/>
      <c r="I113" s="514"/>
      <c r="J113" s="514"/>
      <c r="K113" s="514"/>
      <c r="L113" s="514"/>
      <c r="M113" s="514"/>
      <c r="N113" s="514"/>
      <c r="O113" s="514"/>
      <c r="P113" s="514"/>
      <c r="Q113" s="514"/>
      <c r="R113" s="514"/>
      <c r="S113" s="514"/>
      <c r="T113" s="514"/>
      <c r="U113" s="514"/>
      <c r="V113" s="514"/>
      <c r="W113" s="514"/>
      <c r="X113" s="514"/>
      <c r="Y113" s="514"/>
      <c r="Z113" s="514"/>
      <c r="AA113" s="514"/>
      <c r="AB113" s="514"/>
      <c r="AC113" s="514"/>
      <c r="AD113" s="514"/>
      <c r="AE113" s="514"/>
      <c r="AF113" s="514"/>
      <c r="AG113" s="514"/>
      <c r="AH113" s="514"/>
      <c r="AI113" s="514"/>
      <c r="AJ113" s="514"/>
      <c r="AK113" s="514"/>
      <c r="AL113" s="514"/>
      <c r="AM113" s="514"/>
      <c r="AN113" s="514"/>
      <c r="AO113" s="514"/>
      <c r="AP113" s="514"/>
      <c r="AQ113" s="514"/>
      <c r="AR113" s="532"/>
      <c r="AS113" s="532"/>
    </row>
    <row r="114">
      <c r="A114" s="512"/>
      <c r="B114" s="536"/>
      <c r="C114" s="512"/>
      <c r="D114" s="513"/>
      <c r="E114" s="513"/>
      <c r="F114" s="514"/>
      <c r="G114" s="514"/>
      <c r="H114" s="514"/>
      <c r="I114" s="514"/>
      <c r="J114" s="514"/>
      <c r="K114" s="514"/>
      <c r="L114" s="514"/>
      <c r="M114" s="514"/>
      <c r="N114" s="514"/>
      <c r="O114" s="514"/>
      <c r="P114" s="514"/>
      <c r="Q114" s="514"/>
      <c r="R114" s="514"/>
      <c r="S114" s="514"/>
      <c r="T114" s="514"/>
      <c r="U114" s="514"/>
      <c r="V114" s="514"/>
      <c r="W114" s="514"/>
      <c r="X114" s="514"/>
      <c r="Y114" s="514"/>
      <c r="Z114" s="514"/>
      <c r="AA114" s="514"/>
      <c r="AB114" s="514"/>
      <c r="AC114" s="514"/>
      <c r="AD114" s="514"/>
      <c r="AE114" s="514"/>
      <c r="AF114" s="514"/>
      <c r="AG114" s="514"/>
      <c r="AH114" s="514"/>
      <c r="AI114" s="514"/>
      <c r="AJ114" s="514"/>
      <c r="AK114" s="514"/>
      <c r="AL114" s="514"/>
      <c r="AM114" s="514"/>
      <c r="AN114" s="514"/>
      <c r="AO114" s="514"/>
      <c r="AP114" s="514"/>
      <c r="AQ114" s="514"/>
      <c r="AR114" s="532"/>
      <c r="AS114" s="532"/>
    </row>
    <row r="115">
      <c r="A115" s="512"/>
      <c r="B115" s="536"/>
      <c r="C115" s="512"/>
      <c r="D115" s="513"/>
      <c r="E115" s="513"/>
      <c r="F115" s="514"/>
      <c r="G115" s="514"/>
      <c r="H115" s="514"/>
      <c r="I115" s="514"/>
      <c r="J115" s="514"/>
      <c r="K115" s="514"/>
      <c r="L115" s="514"/>
      <c r="M115" s="514"/>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32"/>
      <c r="AS115" s="532"/>
    </row>
    <row r="116">
      <c r="A116" s="512"/>
      <c r="B116" s="536"/>
      <c r="C116" s="512"/>
      <c r="D116" s="513"/>
      <c r="E116" s="513"/>
      <c r="F116" s="514"/>
      <c r="G116" s="514"/>
      <c r="H116" s="514"/>
      <c r="I116" s="514"/>
      <c r="J116" s="514"/>
      <c r="K116" s="514"/>
      <c r="L116" s="514"/>
      <c r="M116" s="514"/>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32"/>
      <c r="AS116" s="532"/>
    </row>
    <row r="117">
      <c r="A117" s="512"/>
      <c r="B117" s="536"/>
      <c r="C117" s="512"/>
      <c r="D117" s="513"/>
      <c r="E117" s="513"/>
      <c r="F117" s="514"/>
      <c r="G117" s="514"/>
      <c r="H117" s="514"/>
      <c r="I117" s="514"/>
      <c r="J117" s="514"/>
      <c r="K117" s="514"/>
      <c r="L117" s="514"/>
      <c r="M117" s="514"/>
      <c r="N117" s="514"/>
      <c r="O117" s="514"/>
      <c r="P117" s="514"/>
      <c r="Q117" s="514"/>
      <c r="R117" s="514"/>
      <c r="S117" s="514"/>
      <c r="T117" s="514"/>
      <c r="U117" s="514"/>
      <c r="V117" s="514"/>
      <c r="W117" s="514"/>
      <c r="X117" s="514"/>
      <c r="Y117" s="514"/>
      <c r="Z117" s="514"/>
      <c r="AA117" s="514"/>
      <c r="AB117" s="514"/>
      <c r="AC117" s="514"/>
      <c r="AD117" s="514"/>
      <c r="AE117" s="514"/>
      <c r="AF117" s="514"/>
      <c r="AG117" s="514"/>
      <c r="AH117" s="514"/>
      <c r="AI117" s="514"/>
      <c r="AJ117" s="514"/>
      <c r="AK117" s="514"/>
      <c r="AL117" s="514"/>
      <c r="AM117" s="514"/>
      <c r="AN117" s="514"/>
      <c r="AO117" s="514"/>
      <c r="AP117" s="514"/>
      <c r="AQ117" s="514"/>
      <c r="AR117" s="532"/>
      <c r="AS117" s="532"/>
    </row>
    <row r="118">
      <c r="A118" s="512"/>
      <c r="B118" s="536"/>
      <c r="C118" s="512"/>
      <c r="D118" s="513"/>
      <c r="E118" s="513"/>
      <c r="F118" s="514"/>
      <c r="G118" s="514"/>
      <c r="H118" s="514"/>
      <c r="I118" s="514"/>
      <c r="J118" s="514"/>
      <c r="K118" s="514"/>
      <c r="L118" s="514"/>
      <c r="M118" s="514"/>
      <c r="N118" s="514"/>
      <c r="O118" s="514"/>
      <c r="P118" s="514"/>
      <c r="Q118" s="514"/>
      <c r="R118" s="514"/>
      <c r="S118" s="514"/>
      <c r="T118" s="514"/>
      <c r="U118" s="514"/>
      <c r="V118" s="514"/>
      <c r="W118" s="514"/>
      <c r="X118" s="514"/>
      <c r="Y118" s="514"/>
      <c r="Z118" s="514"/>
      <c r="AA118" s="514"/>
      <c r="AB118" s="514"/>
      <c r="AC118" s="514"/>
      <c r="AD118" s="514"/>
      <c r="AE118" s="514"/>
      <c r="AF118" s="514"/>
      <c r="AG118" s="514"/>
      <c r="AH118" s="514"/>
      <c r="AI118" s="514"/>
      <c r="AJ118" s="514"/>
      <c r="AK118" s="514"/>
      <c r="AL118" s="514"/>
      <c r="AM118" s="514"/>
      <c r="AN118" s="514"/>
      <c r="AO118" s="514"/>
      <c r="AP118" s="514"/>
      <c r="AQ118" s="514"/>
      <c r="AR118" s="532"/>
      <c r="AS118" s="532"/>
    </row>
    <row r="119">
      <c r="A119" s="512"/>
      <c r="B119" s="536"/>
      <c r="C119" s="512"/>
      <c r="D119" s="513"/>
      <c r="E119" s="513"/>
      <c r="F119" s="514"/>
      <c r="G119" s="514"/>
      <c r="H119" s="514"/>
      <c r="I119" s="514"/>
      <c r="J119" s="514"/>
      <c r="K119" s="514"/>
      <c r="L119" s="514"/>
      <c r="M119" s="514"/>
      <c r="N119" s="514"/>
      <c r="O119" s="514"/>
      <c r="P119" s="514"/>
      <c r="Q119" s="514"/>
      <c r="R119" s="514"/>
      <c r="S119" s="514"/>
      <c r="T119" s="514"/>
      <c r="U119" s="514"/>
      <c r="V119" s="514"/>
      <c r="W119" s="514"/>
      <c r="X119" s="514"/>
      <c r="Y119" s="514"/>
      <c r="Z119" s="514"/>
      <c r="AA119" s="514"/>
      <c r="AB119" s="514"/>
      <c r="AC119" s="514"/>
      <c r="AD119" s="514"/>
      <c r="AE119" s="514"/>
      <c r="AF119" s="514"/>
      <c r="AG119" s="514"/>
      <c r="AH119" s="514"/>
      <c r="AI119" s="514"/>
      <c r="AJ119" s="514"/>
      <c r="AK119" s="514"/>
      <c r="AL119" s="514"/>
      <c r="AM119" s="514"/>
      <c r="AN119" s="514"/>
      <c r="AO119" s="514"/>
      <c r="AP119" s="514"/>
      <c r="AQ119" s="514"/>
      <c r="AR119" s="532"/>
      <c r="AS119" s="532"/>
    </row>
    <row r="120">
      <c r="A120" s="512"/>
      <c r="B120" s="536"/>
      <c r="C120" s="512"/>
      <c r="D120" s="513"/>
      <c r="E120" s="513"/>
      <c r="F120" s="514"/>
      <c r="G120" s="514"/>
      <c r="H120" s="514"/>
      <c r="I120" s="514"/>
      <c r="J120" s="514"/>
      <c r="K120" s="514"/>
      <c r="L120" s="514"/>
      <c r="M120" s="514"/>
      <c r="N120" s="514"/>
      <c r="O120" s="514"/>
      <c r="P120" s="514"/>
      <c r="Q120" s="514"/>
      <c r="R120" s="514"/>
      <c r="S120" s="514"/>
      <c r="T120" s="514"/>
      <c r="U120" s="514"/>
      <c r="V120" s="514"/>
      <c r="W120" s="514"/>
      <c r="X120" s="514"/>
      <c r="Y120" s="514"/>
      <c r="Z120" s="514"/>
      <c r="AA120" s="514"/>
      <c r="AB120" s="514"/>
      <c r="AC120" s="514"/>
      <c r="AD120" s="514"/>
      <c r="AE120" s="514"/>
      <c r="AF120" s="514"/>
      <c r="AG120" s="514"/>
      <c r="AH120" s="514"/>
      <c r="AI120" s="514"/>
      <c r="AJ120" s="514"/>
      <c r="AK120" s="514"/>
      <c r="AL120" s="514"/>
      <c r="AM120" s="514"/>
      <c r="AN120" s="514"/>
      <c r="AO120" s="514"/>
      <c r="AP120" s="514"/>
      <c r="AQ120" s="514"/>
      <c r="AR120" s="532"/>
      <c r="AS120" s="532"/>
    </row>
    <row r="121">
      <c r="A121" s="512"/>
      <c r="B121" s="536"/>
      <c r="C121" s="512"/>
      <c r="D121" s="513"/>
      <c r="E121" s="513"/>
      <c r="F121" s="514"/>
      <c r="G121" s="514"/>
      <c r="H121" s="514"/>
      <c r="I121" s="514"/>
      <c r="J121" s="514"/>
      <c r="K121" s="514"/>
      <c r="L121" s="514"/>
      <c r="M121" s="514"/>
      <c r="N121" s="514"/>
      <c r="O121" s="514"/>
      <c r="P121" s="514"/>
      <c r="Q121" s="514"/>
      <c r="R121" s="514"/>
      <c r="S121" s="514"/>
      <c r="T121" s="514"/>
      <c r="U121" s="514"/>
      <c r="V121" s="514"/>
      <c r="W121" s="514"/>
      <c r="X121" s="514"/>
      <c r="Y121" s="514"/>
      <c r="Z121" s="514"/>
      <c r="AA121" s="514"/>
      <c r="AB121" s="514"/>
      <c r="AC121" s="514"/>
      <c r="AD121" s="514"/>
      <c r="AE121" s="514"/>
      <c r="AF121" s="514"/>
      <c r="AG121" s="514"/>
      <c r="AH121" s="514"/>
      <c r="AI121" s="514"/>
      <c r="AJ121" s="514"/>
      <c r="AK121" s="514"/>
      <c r="AL121" s="514"/>
      <c r="AM121" s="514"/>
      <c r="AN121" s="514"/>
      <c r="AO121" s="514"/>
      <c r="AP121" s="514"/>
      <c r="AQ121" s="514"/>
      <c r="AR121" s="532"/>
      <c r="AS121" s="532"/>
    </row>
    <row r="122">
      <c r="A122" s="512"/>
      <c r="B122" s="536"/>
      <c r="C122" s="512"/>
      <c r="D122" s="513"/>
      <c r="E122" s="513"/>
      <c r="F122" s="514"/>
      <c r="G122" s="514"/>
      <c r="H122" s="514"/>
      <c r="I122" s="514"/>
      <c r="J122" s="514"/>
      <c r="K122" s="514"/>
      <c r="L122" s="514"/>
      <c r="M122" s="514"/>
      <c r="N122" s="514"/>
      <c r="O122" s="514"/>
      <c r="P122" s="514"/>
      <c r="Q122" s="514"/>
      <c r="R122" s="514"/>
      <c r="S122" s="514"/>
      <c r="T122" s="514"/>
      <c r="U122" s="514"/>
      <c r="V122" s="514"/>
      <c r="W122" s="514"/>
      <c r="X122" s="514"/>
      <c r="Y122" s="514"/>
      <c r="Z122" s="514"/>
      <c r="AA122" s="514"/>
      <c r="AB122" s="514"/>
      <c r="AC122" s="514"/>
      <c r="AD122" s="514"/>
      <c r="AE122" s="514"/>
      <c r="AF122" s="514"/>
      <c r="AG122" s="514"/>
      <c r="AH122" s="514"/>
      <c r="AI122" s="514"/>
      <c r="AJ122" s="514"/>
      <c r="AK122" s="514"/>
      <c r="AL122" s="514"/>
      <c r="AM122" s="514"/>
      <c r="AN122" s="514"/>
      <c r="AO122" s="514"/>
      <c r="AP122" s="514"/>
      <c r="AQ122" s="514"/>
      <c r="AR122" s="532"/>
      <c r="AS122" s="532"/>
    </row>
    <row r="123">
      <c r="A123" s="512"/>
      <c r="B123" s="536"/>
      <c r="C123" s="512"/>
      <c r="D123" s="513"/>
      <c r="E123" s="513"/>
      <c r="F123" s="514"/>
      <c r="G123" s="514"/>
      <c r="H123" s="514"/>
      <c r="I123" s="514"/>
      <c r="J123" s="514"/>
      <c r="K123" s="514"/>
      <c r="L123" s="514"/>
      <c r="M123" s="514"/>
      <c r="N123" s="514"/>
      <c r="O123" s="514"/>
      <c r="P123" s="514"/>
      <c r="Q123" s="514"/>
      <c r="R123" s="514"/>
      <c r="S123" s="514"/>
      <c r="T123" s="514"/>
      <c r="U123" s="514"/>
      <c r="V123" s="514"/>
      <c r="W123" s="514"/>
      <c r="X123" s="514"/>
      <c r="Y123" s="514"/>
      <c r="Z123" s="514"/>
      <c r="AA123" s="514"/>
      <c r="AB123" s="514"/>
      <c r="AC123" s="514"/>
      <c r="AD123" s="514"/>
      <c r="AE123" s="514"/>
      <c r="AF123" s="514"/>
      <c r="AG123" s="514"/>
      <c r="AH123" s="514"/>
      <c r="AI123" s="514"/>
      <c r="AJ123" s="514"/>
      <c r="AK123" s="514"/>
      <c r="AL123" s="514"/>
      <c r="AM123" s="514"/>
      <c r="AN123" s="514"/>
      <c r="AO123" s="514"/>
      <c r="AP123" s="514"/>
      <c r="AQ123" s="514"/>
      <c r="AR123" s="532"/>
      <c r="AS123" s="532"/>
    </row>
    <row r="124">
      <c r="A124" s="512"/>
      <c r="B124" s="536"/>
      <c r="C124" s="512"/>
      <c r="D124" s="513"/>
      <c r="E124" s="513"/>
      <c r="F124" s="514"/>
      <c r="G124" s="514"/>
      <c r="H124" s="514"/>
      <c r="I124" s="514"/>
      <c r="J124" s="514"/>
      <c r="K124" s="514"/>
      <c r="L124" s="514"/>
      <c r="M124" s="514"/>
      <c r="N124" s="514"/>
      <c r="O124" s="514"/>
      <c r="P124" s="514"/>
      <c r="Q124" s="514"/>
      <c r="R124" s="514"/>
      <c r="S124" s="514"/>
      <c r="T124" s="514"/>
      <c r="U124" s="514"/>
      <c r="V124" s="514"/>
      <c r="W124" s="514"/>
      <c r="X124" s="514"/>
      <c r="Y124" s="514"/>
      <c r="Z124" s="514"/>
      <c r="AA124" s="514"/>
      <c r="AB124" s="514"/>
      <c r="AC124" s="514"/>
      <c r="AD124" s="514"/>
      <c r="AE124" s="514"/>
      <c r="AF124" s="514"/>
      <c r="AG124" s="514"/>
      <c r="AH124" s="514"/>
      <c r="AI124" s="514"/>
      <c r="AJ124" s="514"/>
      <c r="AK124" s="514"/>
      <c r="AL124" s="514"/>
      <c r="AM124" s="514"/>
      <c r="AN124" s="514"/>
      <c r="AO124" s="514"/>
      <c r="AP124" s="514"/>
      <c r="AQ124" s="514"/>
      <c r="AR124" s="532"/>
      <c r="AS124" s="532"/>
    </row>
    <row r="125">
      <c r="A125" s="512"/>
      <c r="B125" s="536"/>
      <c r="C125" s="512"/>
      <c r="D125" s="513"/>
      <c r="E125" s="513"/>
      <c r="F125" s="514"/>
      <c r="G125" s="514"/>
      <c r="H125" s="514"/>
      <c r="I125" s="514"/>
      <c r="J125" s="514"/>
      <c r="K125" s="514"/>
      <c r="L125" s="514"/>
      <c r="M125" s="514"/>
      <c r="N125" s="514"/>
      <c r="O125" s="514"/>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4"/>
      <c r="AP125" s="514"/>
      <c r="AQ125" s="514"/>
      <c r="AR125" s="532"/>
      <c r="AS125" s="532"/>
    </row>
    <row r="126">
      <c r="A126" s="512"/>
      <c r="B126" s="536"/>
      <c r="C126" s="512"/>
      <c r="D126" s="513"/>
      <c r="E126" s="513"/>
      <c r="F126" s="514"/>
      <c r="G126" s="514"/>
      <c r="H126" s="514"/>
      <c r="I126" s="514"/>
      <c r="J126" s="514"/>
      <c r="K126" s="514"/>
      <c r="L126" s="514"/>
      <c r="M126" s="514"/>
      <c r="N126" s="514"/>
      <c r="O126" s="514"/>
      <c r="P126" s="514"/>
      <c r="Q126" s="514"/>
      <c r="R126" s="514"/>
      <c r="S126" s="514"/>
      <c r="T126" s="514"/>
      <c r="U126" s="514"/>
      <c r="V126" s="514"/>
      <c r="W126" s="514"/>
      <c r="X126" s="514"/>
      <c r="Y126" s="514"/>
      <c r="Z126" s="514"/>
      <c r="AA126" s="514"/>
      <c r="AB126" s="514"/>
      <c r="AC126" s="514"/>
      <c r="AD126" s="514"/>
      <c r="AE126" s="514"/>
      <c r="AF126" s="514"/>
      <c r="AG126" s="514"/>
      <c r="AH126" s="514"/>
      <c r="AI126" s="514"/>
      <c r="AJ126" s="514"/>
      <c r="AK126" s="514"/>
      <c r="AL126" s="514"/>
      <c r="AM126" s="514"/>
      <c r="AN126" s="514"/>
      <c r="AO126" s="514"/>
      <c r="AP126" s="514"/>
      <c r="AQ126" s="514"/>
      <c r="AR126" s="532"/>
      <c r="AS126" s="532"/>
    </row>
    <row r="127">
      <c r="A127" s="512"/>
      <c r="B127" s="536"/>
      <c r="C127" s="512"/>
      <c r="D127" s="513"/>
      <c r="E127" s="513"/>
      <c r="F127" s="514"/>
      <c r="G127" s="514"/>
      <c r="H127" s="514"/>
      <c r="I127" s="514"/>
      <c r="J127" s="514"/>
      <c r="K127" s="514"/>
      <c r="L127" s="514"/>
      <c r="M127" s="514"/>
      <c r="N127" s="514"/>
      <c r="O127" s="514"/>
      <c r="P127" s="514"/>
      <c r="Q127" s="514"/>
      <c r="R127" s="514"/>
      <c r="S127" s="514"/>
      <c r="T127" s="514"/>
      <c r="U127" s="514"/>
      <c r="V127" s="514"/>
      <c r="W127" s="514"/>
      <c r="X127" s="514"/>
      <c r="Y127" s="514"/>
      <c r="Z127" s="514"/>
      <c r="AA127" s="514"/>
      <c r="AB127" s="514"/>
      <c r="AC127" s="514"/>
      <c r="AD127" s="514"/>
      <c r="AE127" s="514"/>
      <c r="AF127" s="514"/>
      <c r="AG127" s="514"/>
      <c r="AH127" s="514"/>
      <c r="AI127" s="514"/>
      <c r="AJ127" s="514"/>
      <c r="AK127" s="514"/>
      <c r="AL127" s="514"/>
      <c r="AM127" s="514"/>
      <c r="AN127" s="514"/>
      <c r="AO127" s="514"/>
      <c r="AP127" s="514"/>
      <c r="AQ127" s="514"/>
      <c r="AR127" s="532"/>
      <c r="AS127" s="532"/>
    </row>
    <row r="128">
      <c r="A128" s="512"/>
      <c r="B128" s="536"/>
      <c r="C128" s="512"/>
      <c r="D128" s="513"/>
      <c r="E128" s="513"/>
      <c r="F128" s="514"/>
      <c r="G128" s="514"/>
      <c r="H128" s="514"/>
      <c r="I128" s="514"/>
      <c r="J128" s="514"/>
      <c r="K128" s="514"/>
      <c r="L128" s="514"/>
      <c r="M128" s="514"/>
      <c r="N128" s="514"/>
      <c r="O128" s="514"/>
      <c r="P128" s="514"/>
      <c r="Q128" s="514"/>
      <c r="R128" s="514"/>
      <c r="S128" s="514"/>
      <c r="T128" s="514"/>
      <c r="U128" s="514"/>
      <c r="V128" s="514"/>
      <c r="W128" s="514"/>
      <c r="X128" s="514"/>
      <c r="Y128" s="514"/>
      <c r="Z128" s="514"/>
      <c r="AA128" s="514"/>
      <c r="AB128" s="514"/>
      <c r="AC128" s="514"/>
      <c r="AD128" s="514"/>
      <c r="AE128" s="514"/>
      <c r="AF128" s="514"/>
      <c r="AG128" s="514"/>
      <c r="AH128" s="514"/>
      <c r="AI128" s="514"/>
      <c r="AJ128" s="514"/>
      <c r="AK128" s="514"/>
      <c r="AL128" s="514"/>
      <c r="AM128" s="514"/>
      <c r="AN128" s="514"/>
      <c r="AO128" s="514"/>
      <c r="AP128" s="514"/>
      <c r="AQ128" s="514"/>
      <c r="AR128" s="532"/>
      <c r="AS128" s="532"/>
    </row>
    <row r="129">
      <c r="A129" s="512"/>
      <c r="B129" s="536"/>
      <c r="C129" s="512"/>
      <c r="D129" s="513"/>
      <c r="E129" s="513"/>
      <c r="F129" s="514"/>
      <c r="G129" s="514"/>
      <c r="H129" s="514"/>
      <c r="I129" s="514"/>
      <c r="J129" s="514"/>
      <c r="K129" s="514"/>
      <c r="L129" s="514"/>
      <c r="M129" s="514"/>
      <c r="N129" s="514"/>
      <c r="O129" s="514"/>
      <c r="P129" s="514"/>
      <c r="Q129" s="514"/>
      <c r="R129" s="514"/>
      <c r="S129" s="514"/>
      <c r="T129" s="514"/>
      <c r="U129" s="514"/>
      <c r="V129" s="514"/>
      <c r="W129" s="514"/>
      <c r="X129" s="514"/>
      <c r="Y129" s="514"/>
      <c r="Z129" s="514"/>
      <c r="AA129" s="514"/>
      <c r="AB129" s="514"/>
      <c r="AC129" s="514"/>
      <c r="AD129" s="514"/>
      <c r="AE129" s="514"/>
      <c r="AF129" s="514"/>
      <c r="AG129" s="514"/>
      <c r="AH129" s="514"/>
      <c r="AI129" s="514"/>
      <c r="AJ129" s="514"/>
      <c r="AK129" s="514"/>
      <c r="AL129" s="514"/>
      <c r="AM129" s="514"/>
      <c r="AN129" s="514"/>
      <c r="AO129" s="514"/>
      <c r="AP129" s="514"/>
      <c r="AQ129" s="514"/>
      <c r="AR129" s="532"/>
      <c r="AS129" s="532"/>
    </row>
    <row r="130">
      <c r="A130" s="512"/>
      <c r="B130" s="536"/>
      <c r="C130" s="512"/>
      <c r="D130" s="513"/>
      <c r="E130" s="513"/>
      <c r="F130" s="514"/>
      <c r="G130" s="514"/>
      <c r="H130" s="514"/>
      <c r="I130" s="514"/>
      <c r="J130" s="514"/>
      <c r="K130" s="514"/>
      <c r="L130" s="514"/>
      <c r="M130" s="514"/>
      <c r="N130" s="514"/>
      <c r="O130" s="514"/>
      <c r="P130" s="514"/>
      <c r="Q130" s="514"/>
      <c r="R130" s="514"/>
      <c r="S130" s="514"/>
      <c r="T130" s="514"/>
      <c r="U130" s="514"/>
      <c r="V130" s="514"/>
      <c r="W130" s="514"/>
      <c r="X130" s="514"/>
      <c r="Y130" s="514"/>
      <c r="Z130" s="514"/>
      <c r="AA130" s="514"/>
      <c r="AB130" s="514"/>
      <c r="AC130" s="514"/>
      <c r="AD130" s="514"/>
      <c r="AE130" s="514"/>
      <c r="AF130" s="514"/>
      <c r="AG130" s="514"/>
      <c r="AH130" s="514"/>
      <c r="AI130" s="514"/>
      <c r="AJ130" s="514"/>
      <c r="AK130" s="514"/>
      <c r="AL130" s="514"/>
      <c r="AM130" s="514"/>
      <c r="AN130" s="514"/>
      <c r="AO130" s="514"/>
      <c r="AP130" s="514"/>
      <c r="AQ130" s="514"/>
      <c r="AR130" s="532"/>
      <c r="AS130" s="532"/>
    </row>
    <row r="131">
      <c r="A131" s="512"/>
      <c r="B131" s="536"/>
      <c r="C131" s="512"/>
      <c r="D131" s="513"/>
      <c r="E131" s="513"/>
      <c r="F131" s="514"/>
      <c r="G131" s="514"/>
      <c r="H131" s="514"/>
      <c r="I131" s="514"/>
      <c r="J131" s="514"/>
      <c r="K131" s="514"/>
      <c r="L131" s="514"/>
      <c r="M131" s="514"/>
      <c r="N131" s="514"/>
      <c r="O131" s="514"/>
      <c r="P131" s="514"/>
      <c r="Q131" s="514"/>
      <c r="R131" s="514"/>
      <c r="S131" s="514"/>
      <c r="T131" s="514"/>
      <c r="U131" s="514"/>
      <c r="V131" s="514"/>
      <c r="W131" s="514"/>
      <c r="X131" s="514"/>
      <c r="Y131" s="514"/>
      <c r="Z131" s="514"/>
      <c r="AA131" s="514"/>
      <c r="AB131" s="514"/>
      <c r="AC131" s="514"/>
      <c r="AD131" s="514"/>
      <c r="AE131" s="514"/>
      <c r="AF131" s="514"/>
      <c r="AG131" s="514"/>
      <c r="AH131" s="514"/>
      <c r="AI131" s="514"/>
      <c r="AJ131" s="514"/>
      <c r="AK131" s="514"/>
      <c r="AL131" s="514"/>
      <c r="AM131" s="514"/>
      <c r="AN131" s="514"/>
      <c r="AO131" s="514"/>
      <c r="AP131" s="514"/>
      <c r="AQ131" s="514"/>
      <c r="AR131" s="532"/>
      <c r="AS131" s="532"/>
    </row>
    <row r="132">
      <c r="A132" s="512"/>
      <c r="B132" s="536"/>
      <c r="C132" s="512"/>
      <c r="D132" s="513"/>
      <c r="E132" s="513"/>
      <c r="F132" s="514"/>
      <c r="G132" s="514"/>
      <c r="H132" s="514"/>
      <c r="I132" s="514"/>
      <c r="J132" s="514"/>
      <c r="K132" s="514"/>
      <c r="L132" s="514"/>
      <c r="M132" s="514"/>
      <c r="N132" s="514"/>
      <c r="O132" s="514"/>
      <c r="P132" s="514"/>
      <c r="Q132" s="514"/>
      <c r="R132" s="514"/>
      <c r="S132" s="514"/>
      <c r="T132" s="514"/>
      <c r="U132" s="514"/>
      <c r="V132" s="514"/>
      <c r="W132" s="514"/>
      <c r="X132" s="514"/>
      <c r="Y132" s="514"/>
      <c r="Z132" s="514"/>
      <c r="AA132" s="514"/>
      <c r="AB132" s="514"/>
      <c r="AC132" s="514"/>
      <c r="AD132" s="514"/>
      <c r="AE132" s="514"/>
      <c r="AF132" s="514"/>
      <c r="AG132" s="514"/>
      <c r="AH132" s="514"/>
      <c r="AI132" s="514"/>
      <c r="AJ132" s="514"/>
      <c r="AK132" s="514"/>
      <c r="AL132" s="514"/>
      <c r="AM132" s="514"/>
      <c r="AN132" s="514"/>
      <c r="AO132" s="514"/>
      <c r="AP132" s="514"/>
      <c r="AQ132" s="514"/>
      <c r="AR132" s="532"/>
      <c r="AS132" s="532"/>
    </row>
    <row r="133">
      <c r="A133" s="512"/>
      <c r="B133" s="536"/>
      <c r="C133" s="512"/>
      <c r="D133" s="513"/>
      <c r="E133" s="513"/>
      <c r="F133" s="514"/>
      <c r="G133" s="514"/>
      <c r="H133" s="514"/>
      <c r="I133" s="514"/>
      <c r="J133" s="514"/>
      <c r="K133" s="514"/>
      <c r="L133" s="514"/>
      <c r="M133" s="514"/>
      <c r="N133" s="514"/>
      <c r="O133" s="514"/>
      <c r="P133" s="514"/>
      <c r="Q133" s="514"/>
      <c r="R133" s="514"/>
      <c r="S133" s="514"/>
      <c r="T133" s="514"/>
      <c r="U133" s="514"/>
      <c r="V133" s="514"/>
      <c r="W133" s="514"/>
      <c r="X133" s="514"/>
      <c r="Y133" s="514"/>
      <c r="Z133" s="514"/>
      <c r="AA133" s="514"/>
      <c r="AB133" s="514"/>
      <c r="AC133" s="514"/>
      <c r="AD133" s="514"/>
      <c r="AE133" s="514"/>
      <c r="AF133" s="514"/>
      <c r="AG133" s="514"/>
      <c r="AH133" s="514"/>
      <c r="AI133" s="514"/>
      <c r="AJ133" s="514"/>
      <c r="AK133" s="514"/>
      <c r="AL133" s="514"/>
      <c r="AM133" s="514"/>
      <c r="AN133" s="514"/>
      <c r="AO133" s="514"/>
      <c r="AP133" s="514"/>
      <c r="AQ133" s="514"/>
      <c r="AR133" s="532"/>
      <c r="AS133" s="532"/>
    </row>
    <row r="134">
      <c r="A134" s="512"/>
      <c r="B134" s="536"/>
      <c r="C134" s="512"/>
      <c r="D134" s="513"/>
      <c r="E134" s="513"/>
      <c r="F134" s="514"/>
      <c r="G134" s="514"/>
      <c r="H134" s="514"/>
      <c r="I134" s="514"/>
      <c r="J134" s="514"/>
      <c r="K134" s="514"/>
      <c r="L134" s="514"/>
      <c r="M134" s="514"/>
      <c r="N134" s="514"/>
      <c r="O134" s="514"/>
      <c r="P134" s="514"/>
      <c r="Q134" s="514"/>
      <c r="R134" s="514"/>
      <c r="S134" s="514"/>
      <c r="T134" s="514"/>
      <c r="U134" s="514"/>
      <c r="V134" s="514"/>
      <c r="W134" s="514"/>
      <c r="X134" s="514"/>
      <c r="Y134" s="514"/>
      <c r="Z134" s="514"/>
      <c r="AA134" s="514"/>
      <c r="AB134" s="514"/>
      <c r="AC134" s="514"/>
      <c r="AD134" s="514"/>
      <c r="AE134" s="514"/>
      <c r="AF134" s="514"/>
      <c r="AG134" s="514"/>
      <c r="AH134" s="514"/>
      <c r="AI134" s="514"/>
      <c r="AJ134" s="514"/>
      <c r="AK134" s="514"/>
      <c r="AL134" s="514"/>
      <c r="AM134" s="514"/>
      <c r="AN134" s="514"/>
      <c r="AO134" s="514"/>
      <c r="AP134" s="514"/>
      <c r="AQ134" s="514"/>
      <c r="AR134" s="532"/>
      <c r="AS134" s="532"/>
    </row>
    <row r="135">
      <c r="A135" s="512"/>
      <c r="B135" s="536"/>
      <c r="C135" s="512"/>
      <c r="D135" s="513"/>
      <c r="E135" s="513"/>
      <c r="F135" s="514"/>
      <c r="G135" s="514"/>
      <c r="H135" s="514"/>
      <c r="I135" s="514"/>
      <c r="J135" s="514"/>
      <c r="K135" s="514"/>
      <c r="L135" s="514"/>
      <c r="M135" s="514"/>
      <c r="N135" s="514"/>
      <c r="O135" s="514"/>
      <c r="P135" s="514"/>
      <c r="Q135" s="514"/>
      <c r="R135" s="514"/>
      <c r="S135" s="514"/>
      <c r="T135" s="514"/>
      <c r="U135" s="514"/>
      <c r="V135" s="514"/>
      <c r="W135" s="514"/>
      <c r="X135" s="514"/>
      <c r="Y135" s="514"/>
      <c r="Z135" s="514"/>
      <c r="AA135" s="514"/>
      <c r="AB135" s="514"/>
      <c r="AC135" s="514"/>
      <c r="AD135" s="514"/>
      <c r="AE135" s="514"/>
      <c r="AF135" s="514"/>
      <c r="AG135" s="514"/>
      <c r="AH135" s="514"/>
      <c r="AI135" s="514"/>
      <c r="AJ135" s="514"/>
      <c r="AK135" s="514"/>
      <c r="AL135" s="514"/>
      <c r="AM135" s="514"/>
      <c r="AN135" s="514"/>
      <c r="AO135" s="514"/>
      <c r="AP135" s="514"/>
      <c r="AQ135" s="514"/>
      <c r="AR135" s="532"/>
      <c r="AS135" s="532"/>
    </row>
    <row r="136">
      <c r="A136" s="512"/>
      <c r="B136" s="536"/>
      <c r="C136" s="512"/>
      <c r="D136" s="513"/>
      <c r="E136" s="513"/>
      <c r="F136" s="514"/>
      <c r="G136" s="514"/>
      <c r="H136" s="514"/>
      <c r="I136" s="514"/>
      <c r="J136" s="514"/>
      <c r="K136" s="514"/>
      <c r="L136" s="514"/>
      <c r="M136" s="514"/>
      <c r="N136" s="514"/>
      <c r="O136" s="514"/>
      <c r="P136" s="514"/>
      <c r="Q136" s="514"/>
      <c r="R136" s="514"/>
      <c r="S136" s="514"/>
      <c r="T136" s="514"/>
      <c r="U136" s="514"/>
      <c r="V136" s="514"/>
      <c r="W136" s="514"/>
      <c r="X136" s="514"/>
      <c r="Y136" s="514"/>
      <c r="Z136" s="514"/>
      <c r="AA136" s="514"/>
      <c r="AB136" s="514"/>
      <c r="AC136" s="514"/>
      <c r="AD136" s="514"/>
      <c r="AE136" s="514"/>
      <c r="AF136" s="514"/>
      <c r="AG136" s="514"/>
      <c r="AH136" s="514"/>
      <c r="AI136" s="514"/>
      <c r="AJ136" s="514"/>
      <c r="AK136" s="514"/>
      <c r="AL136" s="514"/>
      <c r="AM136" s="514"/>
      <c r="AN136" s="514"/>
      <c r="AO136" s="514"/>
      <c r="AP136" s="514"/>
      <c r="AQ136" s="514"/>
      <c r="AR136" s="532"/>
      <c r="AS136" s="532"/>
    </row>
    <row r="137">
      <c r="A137" s="512"/>
      <c r="B137" s="536"/>
      <c r="C137" s="512"/>
      <c r="D137" s="513"/>
      <c r="E137" s="513"/>
      <c r="F137" s="514"/>
      <c r="G137" s="514"/>
      <c r="H137" s="514"/>
      <c r="I137" s="514"/>
      <c r="J137" s="514"/>
      <c r="K137" s="514"/>
      <c r="L137" s="514"/>
      <c r="M137" s="514"/>
      <c r="N137" s="514"/>
      <c r="O137" s="514"/>
      <c r="P137" s="514"/>
      <c r="Q137" s="514"/>
      <c r="R137" s="514"/>
      <c r="S137" s="514"/>
      <c r="T137" s="514"/>
      <c r="U137" s="514"/>
      <c r="V137" s="514"/>
      <c r="W137" s="514"/>
      <c r="X137" s="514"/>
      <c r="Y137" s="514"/>
      <c r="Z137" s="514"/>
      <c r="AA137" s="514"/>
      <c r="AB137" s="514"/>
      <c r="AC137" s="514"/>
      <c r="AD137" s="514"/>
      <c r="AE137" s="514"/>
      <c r="AF137" s="514"/>
      <c r="AG137" s="514"/>
      <c r="AH137" s="514"/>
      <c r="AI137" s="514"/>
      <c r="AJ137" s="514"/>
      <c r="AK137" s="514"/>
      <c r="AL137" s="514"/>
      <c r="AM137" s="514"/>
      <c r="AN137" s="514"/>
      <c r="AO137" s="514"/>
      <c r="AP137" s="514"/>
      <c r="AQ137" s="514"/>
      <c r="AR137" s="532"/>
      <c r="AS137" s="532"/>
    </row>
    <row r="138">
      <c r="A138" s="512"/>
      <c r="B138" s="536"/>
      <c r="C138" s="512"/>
      <c r="D138" s="513"/>
      <c r="E138" s="513"/>
      <c r="F138" s="514"/>
      <c r="G138" s="514"/>
      <c r="H138" s="514"/>
      <c r="I138" s="514"/>
      <c r="J138" s="514"/>
      <c r="K138" s="514"/>
      <c r="L138" s="514"/>
      <c r="M138" s="514"/>
      <c r="N138" s="514"/>
      <c r="O138" s="514"/>
      <c r="P138" s="514"/>
      <c r="Q138" s="514"/>
      <c r="R138" s="514"/>
      <c r="S138" s="514"/>
      <c r="T138" s="514"/>
      <c r="U138" s="514"/>
      <c r="V138" s="514"/>
      <c r="W138" s="514"/>
      <c r="X138" s="514"/>
      <c r="Y138" s="514"/>
      <c r="Z138" s="514"/>
      <c r="AA138" s="514"/>
      <c r="AB138" s="514"/>
      <c r="AC138" s="514"/>
      <c r="AD138" s="514"/>
      <c r="AE138" s="514"/>
      <c r="AF138" s="514"/>
      <c r="AG138" s="514"/>
      <c r="AH138" s="514"/>
      <c r="AI138" s="514"/>
      <c r="AJ138" s="514"/>
      <c r="AK138" s="514"/>
      <c r="AL138" s="514"/>
      <c r="AM138" s="514"/>
      <c r="AN138" s="514"/>
      <c r="AO138" s="514"/>
      <c r="AP138" s="514"/>
      <c r="AQ138" s="514"/>
      <c r="AR138" s="532"/>
      <c r="AS138" s="532"/>
    </row>
    <row r="139">
      <c r="A139" s="512"/>
      <c r="B139" s="536"/>
      <c r="C139" s="512"/>
      <c r="D139" s="513"/>
      <c r="E139" s="513"/>
      <c r="F139" s="514"/>
      <c r="G139" s="514"/>
      <c r="H139" s="514"/>
      <c r="I139" s="514"/>
      <c r="J139" s="514"/>
      <c r="K139" s="514"/>
      <c r="L139" s="514"/>
      <c r="M139" s="514"/>
      <c r="N139" s="514"/>
      <c r="O139" s="514"/>
      <c r="P139" s="514"/>
      <c r="Q139" s="514"/>
      <c r="R139" s="514"/>
      <c r="S139" s="514"/>
      <c r="T139" s="514"/>
      <c r="U139" s="514"/>
      <c r="V139" s="514"/>
      <c r="W139" s="514"/>
      <c r="X139" s="514"/>
      <c r="Y139" s="514"/>
      <c r="Z139" s="514"/>
      <c r="AA139" s="514"/>
      <c r="AB139" s="514"/>
      <c r="AC139" s="514"/>
      <c r="AD139" s="514"/>
      <c r="AE139" s="514"/>
      <c r="AF139" s="514"/>
      <c r="AG139" s="514"/>
      <c r="AH139" s="514"/>
      <c r="AI139" s="514"/>
      <c r="AJ139" s="514"/>
      <c r="AK139" s="514"/>
      <c r="AL139" s="514"/>
      <c r="AM139" s="514"/>
      <c r="AN139" s="514"/>
      <c r="AO139" s="514"/>
      <c r="AP139" s="514"/>
      <c r="AQ139" s="514"/>
      <c r="AR139" s="532"/>
      <c r="AS139" s="532"/>
    </row>
    <row r="140">
      <c r="A140" s="512"/>
      <c r="B140" s="536"/>
      <c r="C140" s="512"/>
      <c r="D140" s="513"/>
      <c r="E140" s="513"/>
      <c r="F140" s="514"/>
      <c r="G140" s="514"/>
      <c r="H140" s="514"/>
      <c r="I140" s="514"/>
      <c r="J140" s="514"/>
      <c r="K140" s="514"/>
      <c r="L140" s="514"/>
      <c r="M140" s="514"/>
      <c r="N140" s="514"/>
      <c r="O140" s="514"/>
      <c r="P140" s="514"/>
      <c r="Q140" s="514"/>
      <c r="R140" s="514"/>
      <c r="S140" s="514"/>
      <c r="T140" s="514"/>
      <c r="U140" s="514"/>
      <c r="V140" s="514"/>
      <c r="W140" s="514"/>
      <c r="X140" s="514"/>
      <c r="Y140" s="514"/>
      <c r="Z140" s="514"/>
      <c r="AA140" s="514"/>
      <c r="AB140" s="514"/>
      <c r="AC140" s="514"/>
      <c r="AD140" s="514"/>
      <c r="AE140" s="514"/>
      <c r="AF140" s="514"/>
      <c r="AG140" s="514"/>
      <c r="AH140" s="514"/>
      <c r="AI140" s="514"/>
      <c r="AJ140" s="514"/>
      <c r="AK140" s="514"/>
      <c r="AL140" s="514"/>
      <c r="AM140" s="514"/>
      <c r="AN140" s="514"/>
      <c r="AO140" s="514"/>
      <c r="AP140" s="514"/>
      <c r="AQ140" s="514"/>
      <c r="AR140" s="532"/>
      <c r="AS140" s="532"/>
    </row>
    <row r="141">
      <c r="A141" s="512"/>
      <c r="B141" s="536"/>
      <c r="C141" s="512"/>
      <c r="D141" s="513"/>
      <c r="E141" s="513"/>
      <c r="F141" s="514"/>
      <c r="G141" s="514"/>
      <c r="H141" s="514"/>
      <c r="I141" s="514"/>
      <c r="J141" s="514"/>
      <c r="K141" s="514"/>
      <c r="L141" s="514"/>
      <c r="M141" s="514"/>
      <c r="N141" s="514"/>
      <c r="O141" s="514"/>
      <c r="P141" s="514"/>
      <c r="Q141" s="514"/>
      <c r="R141" s="514"/>
      <c r="S141" s="514"/>
      <c r="T141" s="514"/>
      <c r="U141" s="514"/>
      <c r="V141" s="514"/>
      <c r="W141" s="514"/>
      <c r="X141" s="514"/>
      <c r="Y141" s="514"/>
      <c r="Z141" s="514"/>
      <c r="AA141" s="514"/>
      <c r="AB141" s="514"/>
      <c r="AC141" s="514"/>
      <c r="AD141" s="514"/>
      <c r="AE141" s="514"/>
      <c r="AF141" s="514"/>
      <c r="AG141" s="514"/>
      <c r="AH141" s="514"/>
      <c r="AI141" s="514"/>
      <c r="AJ141" s="514"/>
      <c r="AK141" s="514"/>
      <c r="AL141" s="514"/>
      <c r="AM141" s="514"/>
      <c r="AN141" s="514"/>
      <c r="AO141" s="514"/>
      <c r="AP141" s="514"/>
      <c r="AQ141" s="514"/>
      <c r="AR141" s="532"/>
      <c r="AS141" s="532"/>
    </row>
    <row r="142">
      <c r="A142" s="512"/>
      <c r="B142" s="536"/>
      <c r="C142" s="512"/>
      <c r="D142" s="513"/>
      <c r="E142" s="513"/>
      <c r="F142" s="514"/>
      <c r="G142" s="514"/>
      <c r="H142" s="514"/>
      <c r="I142" s="514"/>
      <c r="J142" s="514"/>
      <c r="K142" s="514"/>
      <c r="L142" s="514"/>
      <c r="M142" s="514"/>
      <c r="N142" s="514"/>
      <c r="O142" s="514"/>
      <c r="P142" s="514"/>
      <c r="Q142" s="514"/>
      <c r="R142" s="514"/>
      <c r="S142" s="514"/>
      <c r="T142" s="514"/>
      <c r="U142" s="514"/>
      <c r="V142" s="514"/>
      <c r="W142" s="514"/>
      <c r="X142" s="514"/>
      <c r="Y142" s="514"/>
      <c r="Z142" s="514"/>
      <c r="AA142" s="514"/>
      <c r="AB142" s="514"/>
      <c r="AC142" s="514"/>
      <c r="AD142" s="514"/>
      <c r="AE142" s="514"/>
      <c r="AF142" s="514"/>
      <c r="AG142" s="514"/>
      <c r="AH142" s="514"/>
      <c r="AI142" s="514"/>
      <c r="AJ142" s="514"/>
      <c r="AK142" s="514"/>
      <c r="AL142" s="514"/>
      <c r="AM142" s="514"/>
      <c r="AN142" s="514"/>
      <c r="AO142" s="514"/>
      <c r="AP142" s="514"/>
      <c r="AQ142" s="514"/>
      <c r="AR142" s="532"/>
      <c r="AS142" s="532"/>
    </row>
    <row r="143">
      <c r="A143" s="512"/>
      <c r="B143" s="536"/>
      <c r="C143" s="512"/>
      <c r="D143" s="513"/>
      <c r="E143" s="513"/>
      <c r="F143" s="514"/>
      <c r="G143" s="514"/>
      <c r="H143" s="514"/>
      <c r="I143" s="514"/>
      <c r="J143" s="514"/>
      <c r="K143" s="514"/>
      <c r="L143" s="514"/>
      <c r="M143" s="514"/>
      <c r="N143" s="514"/>
      <c r="O143" s="514"/>
      <c r="P143" s="514"/>
      <c r="Q143" s="514"/>
      <c r="R143" s="514"/>
      <c r="S143" s="514"/>
      <c r="T143" s="514"/>
      <c r="U143" s="514"/>
      <c r="V143" s="514"/>
      <c r="W143" s="514"/>
      <c r="X143" s="514"/>
      <c r="Y143" s="514"/>
      <c r="Z143" s="514"/>
      <c r="AA143" s="514"/>
      <c r="AB143" s="514"/>
      <c r="AC143" s="514"/>
      <c r="AD143" s="514"/>
      <c r="AE143" s="514"/>
      <c r="AF143" s="514"/>
      <c r="AG143" s="514"/>
      <c r="AH143" s="514"/>
      <c r="AI143" s="514"/>
      <c r="AJ143" s="514"/>
      <c r="AK143" s="514"/>
      <c r="AL143" s="514"/>
      <c r="AM143" s="514"/>
      <c r="AN143" s="514"/>
      <c r="AO143" s="514"/>
      <c r="AP143" s="514"/>
      <c r="AQ143" s="514"/>
      <c r="AR143" s="532"/>
      <c r="AS143" s="532"/>
    </row>
    <row r="144">
      <c r="A144" s="512"/>
      <c r="B144" s="536"/>
      <c r="C144" s="512"/>
      <c r="D144" s="513"/>
      <c r="E144" s="513"/>
      <c r="F144" s="514"/>
      <c r="G144" s="514"/>
      <c r="H144" s="514"/>
      <c r="I144" s="514"/>
      <c r="J144" s="514"/>
      <c r="K144" s="514"/>
      <c r="L144" s="514"/>
      <c r="M144" s="514"/>
      <c r="N144" s="514"/>
      <c r="O144" s="514"/>
      <c r="P144" s="514"/>
      <c r="Q144" s="514"/>
      <c r="R144" s="514"/>
      <c r="S144" s="514"/>
      <c r="T144" s="514"/>
      <c r="U144" s="514"/>
      <c r="V144" s="514"/>
      <c r="W144" s="514"/>
      <c r="X144" s="514"/>
      <c r="Y144" s="514"/>
      <c r="Z144" s="514"/>
      <c r="AA144" s="514"/>
      <c r="AB144" s="514"/>
      <c r="AC144" s="514"/>
      <c r="AD144" s="514"/>
      <c r="AE144" s="514"/>
      <c r="AF144" s="514"/>
      <c r="AG144" s="514"/>
      <c r="AH144" s="514"/>
      <c r="AI144" s="514"/>
      <c r="AJ144" s="514"/>
      <c r="AK144" s="514"/>
      <c r="AL144" s="514"/>
      <c r="AM144" s="514"/>
      <c r="AN144" s="514"/>
      <c r="AO144" s="514"/>
      <c r="AP144" s="514"/>
      <c r="AQ144" s="514"/>
      <c r="AR144" s="532"/>
      <c r="AS144" s="532"/>
    </row>
    <row r="145">
      <c r="A145" s="512"/>
      <c r="B145" s="536"/>
      <c r="C145" s="512"/>
      <c r="D145" s="513"/>
      <c r="E145" s="513"/>
      <c r="F145" s="514"/>
      <c r="G145" s="514"/>
      <c r="H145" s="514"/>
      <c r="I145" s="514"/>
      <c r="J145" s="514"/>
      <c r="K145" s="514"/>
      <c r="L145" s="514"/>
      <c r="M145" s="514"/>
      <c r="N145" s="514"/>
      <c r="O145" s="514"/>
      <c r="P145" s="514"/>
      <c r="Q145" s="514"/>
      <c r="R145" s="514"/>
      <c r="S145" s="514"/>
      <c r="T145" s="514"/>
      <c r="U145" s="514"/>
      <c r="V145" s="514"/>
      <c r="W145" s="514"/>
      <c r="X145" s="514"/>
      <c r="Y145" s="514"/>
      <c r="Z145" s="514"/>
      <c r="AA145" s="514"/>
      <c r="AB145" s="514"/>
      <c r="AC145" s="514"/>
      <c r="AD145" s="514"/>
      <c r="AE145" s="514"/>
      <c r="AF145" s="514"/>
      <c r="AG145" s="514"/>
      <c r="AH145" s="514"/>
      <c r="AI145" s="514"/>
      <c r="AJ145" s="514"/>
      <c r="AK145" s="514"/>
      <c r="AL145" s="514"/>
      <c r="AM145" s="514"/>
      <c r="AN145" s="514"/>
      <c r="AO145" s="514"/>
      <c r="AP145" s="514"/>
      <c r="AQ145" s="514"/>
      <c r="AR145" s="532"/>
      <c r="AS145" s="532"/>
    </row>
    <row r="146">
      <c r="A146" s="512"/>
      <c r="B146" s="536"/>
      <c r="C146" s="512"/>
      <c r="D146" s="513"/>
      <c r="E146" s="513"/>
      <c r="F146" s="514"/>
      <c r="G146" s="514"/>
      <c r="H146" s="514"/>
      <c r="I146" s="514"/>
      <c r="J146" s="514"/>
      <c r="K146" s="514"/>
      <c r="L146" s="514"/>
      <c r="M146" s="514"/>
      <c r="N146" s="514"/>
      <c r="O146" s="514"/>
      <c r="P146" s="514"/>
      <c r="Q146" s="514"/>
      <c r="R146" s="514"/>
      <c r="S146" s="514"/>
      <c r="T146" s="514"/>
      <c r="U146" s="514"/>
      <c r="V146" s="514"/>
      <c r="W146" s="514"/>
      <c r="X146" s="514"/>
      <c r="Y146" s="514"/>
      <c r="Z146" s="514"/>
      <c r="AA146" s="514"/>
      <c r="AB146" s="514"/>
      <c r="AC146" s="514"/>
      <c r="AD146" s="514"/>
      <c r="AE146" s="514"/>
      <c r="AF146" s="514"/>
      <c r="AG146" s="514"/>
      <c r="AH146" s="514"/>
      <c r="AI146" s="514"/>
      <c r="AJ146" s="514"/>
      <c r="AK146" s="514"/>
      <c r="AL146" s="514"/>
      <c r="AM146" s="514"/>
      <c r="AN146" s="514"/>
      <c r="AO146" s="514"/>
      <c r="AP146" s="514"/>
      <c r="AQ146" s="514"/>
      <c r="AR146" s="532"/>
      <c r="AS146" s="532"/>
    </row>
    <row r="147">
      <c r="A147" s="512"/>
      <c r="B147" s="536"/>
      <c r="C147" s="512"/>
      <c r="D147" s="513"/>
      <c r="E147" s="513"/>
      <c r="F147" s="514"/>
      <c r="G147" s="514"/>
      <c r="H147" s="514"/>
      <c r="I147" s="514"/>
      <c r="J147" s="514"/>
      <c r="K147" s="514"/>
      <c r="L147" s="514"/>
      <c r="M147" s="514"/>
      <c r="N147" s="514"/>
      <c r="O147" s="514"/>
      <c r="P147" s="514"/>
      <c r="Q147" s="514"/>
      <c r="R147" s="514"/>
      <c r="S147" s="514"/>
      <c r="T147" s="514"/>
      <c r="U147" s="514"/>
      <c r="V147" s="514"/>
      <c r="W147" s="514"/>
      <c r="X147" s="514"/>
      <c r="Y147" s="514"/>
      <c r="Z147" s="514"/>
      <c r="AA147" s="514"/>
      <c r="AB147" s="514"/>
      <c r="AC147" s="514"/>
      <c r="AD147" s="514"/>
      <c r="AE147" s="514"/>
      <c r="AF147" s="514"/>
      <c r="AG147" s="514"/>
      <c r="AH147" s="514"/>
      <c r="AI147" s="514"/>
      <c r="AJ147" s="514"/>
      <c r="AK147" s="514"/>
      <c r="AL147" s="514"/>
      <c r="AM147" s="514"/>
      <c r="AN147" s="514"/>
      <c r="AO147" s="514"/>
      <c r="AP147" s="514"/>
      <c r="AQ147" s="514"/>
      <c r="AR147" s="532"/>
      <c r="AS147" s="532"/>
    </row>
    <row r="148">
      <c r="A148" s="512"/>
      <c r="B148" s="536"/>
      <c r="C148" s="512"/>
      <c r="D148" s="513"/>
      <c r="E148" s="513"/>
      <c r="F148" s="514"/>
      <c r="G148" s="514"/>
      <c r="H148" s="514"/>
      <c r="I148" s="514"/>
      <c r="J148" s="514"/>
      <c r="K148" s="514"/>
      <c r="L148" s="514"/>
      <c r="M148" s="514"/>
      <c r="N148" s="514"/>
      <c r="O148" s="514"/>
      <c r="P148" s="514"/>
      <c r="Q148" s="514"/>
      <c r="R148" s="514"/>
      <c r="S148" s="514"/>
      <c r="T148" s="514"/>
      <c r="U148" s="514"/>
      <c r="V148" s="514"/>
      <c r="W148" s="514"/>
      <c r="X148" s="514"/>
      <c r="Y148" s="514"/>
      <c r="Z148" s="514"/>
      <c r="AA148" s="514"/>
      <c r="AB148" s="514"/>
      <c r="AC148" s="514"/>
      <c r="AD148" s="514"/>
      <c r="AE148" s="514"/>
      <c r="AF148" s="514"/>
      <c r="AG148" s="514"/>
      <c r="AH148" s="514"/>
      <c r="AI148" s="514"/>
      <c r="AJ148" s="514"/>
      <c r="AK148" s="514"/>
      <c r="AL148" s="514"/>
      <c r="AM148" s="514"/>
      <c r="AN148" s="514"/>
      <c r="AO148" s="514"/>
      <c r="AP148" s="514"/>
      <c r="AQ148" s="514"/>
      <c r="AR148" s="532"/>
      <c r="AS148" s="532"/>
    </row>
    <row r="149">
      <c r="A149" s="512"/>
      <c r="B149" s="536"/>
      <c r="C149" s="512"/>
      <c r="D149" s="513"/>
      <c r="E149" s="513"/>
      <c r="F149" s="514"/>
      <c r="G149" s="514"/>
      <c r="H149" s="514"/>
      <c r="I149" s="514"/>
      <c r="J149" s="514"/>
      <c r="K149" s="514"/>
      <c r="L149" s="514"/>
      <c r="M149" s="514"/>
      <c r="N149" s="514"/>
      <c r="O149" s="514"/>
      <c r="P149" s="514"/>
      <c r="Q149" s="514"/>
      <c r="R149" s="514"/>
      <c r="S149" s="514"/>
      <c r="T149" s="514"/>
      <c r="U149" s="514"/>
      <c r="V149" s="514"/>
      <c r="W149" s="514"/>
      <c r="X149" s="514"/>
      <c r="Y149" s="514"/>
      <c r="Z149" s="514"/>
      <c r="AA149" s="514"/>
      <c r="AB149" s="514"/>
      <c r="AC149" s="514"/>
      <c r="AD149" s="514"/>
      <c r="AE149" s="514"/>
      <c r="AF149" s="514"/>
      <c r="AG149" s="514"/>
      <c r="AH149" s="514"/>
      <c r="AI149" s="514"/>
      <c r="AJ149" s="514"/>
      <c r="AK149" s="514"/>
      <c r="AL149" s="514"/>
      <c r="AM149" s="514"/>
      <c r="AN149" s="514"/>
      <c r="AO149" s="514"/>
      <c r="AP149" s="514"/>
      <c r="AQ149" s="514"/>
      <c r="AR149" s="532"/>
      <c r="AS149" s="532"/>
    </row>
    <row r="150">
      <c r="A150" s="512"/>
      <c r="B150" s="536"/>
      <c r="C150" s="512"/>
      <c r="D150" s="513"/>
      <c r="E150" s="513"/>
      <c r="F150" s="514"/>
      <c r="G150" s="514"/>
      <c r="H150" s="514"/>
      <c r="I150" s="514"/>
      <c r="J150" s="514"/>
      <c r="K150" s="514"/>
      <c r="L150" s="514"/>
      <c r="M150" s="514"/>
      <c r="N150" s="514"/>
      <c r="O150" s="514"/>
      <c r="P150" s="514"/>
      <c r="Q150" s="514"/>
      <c r="R150" s="514"/>
      <c r="S150" s="514"/>
      <c r="T150" s="514"/>
      <c r="U150" s="514"/>
      <c r="V150" s="514"/>
      <c r="W150" s="514"/>
      <c r="X150" s="514"/>
      <c r="Y150" s="514"/>
      <c r="Z150" s="514"/>
      <c r="AA150" s="514"/>
      <c r="AB150" s="514"/>
      <c r="AC150" s="514"/>
      <c r="AD150" s="514"/>
      <c r="AE150" s="514"/>
      <c r="AF150" s="514"/>
      <c r="AG150" s="514"/>
      <c r="AH150" s="514"/>
      <c r="AI150" s="514"/>
      <c r="AJ150" s="514"/>
      <c r="AK150" s="514"/>
      <c r="AL150" s="514"/>
      <c r="AM150" s="514"/>
      <c r="AN150" s="514"/>
      <c r="AO150" s="514"/>
      <c r="AP150" s="514"/>
      <c r="AQ150" s="514"/>
      <c r="AR150" s="532"/>
      <c r="AS150" s="532"/>
    </row>
    <row r="151">
      <c r="A151" s="512"/>
      <c r="B151" s="536"/>
      <c r="C151" s="512"/>
      <c r="D151" s="513"/>
      <c r="E151" s="513"/>
      <c r="F151" s="514"/>
      <c r="G151" s="514"/>
      <c r="H151" s="514"/>
      <c r="I151" s="514"/>
      <c r="J151" s="514"/>
      <c r="K151" s="514"/>
      <c r="L151" s="514"/>
      <c r="M151" s="514"/>
      <c r="N151" s="514"/>
      <c r="O151" s="514"/>
      <c r="P151" s="514"/>
      <c r="Q151" s="514"/>
      <c r="R151" s="514"/>
      <c r="S151" s="514"/>
      <c r="T151" s="514"/>
      <c r="U151" s="514"/>
      <c r="V151" s="514"/>
      <c r="W151" s="514"/>
      <c r="X151" s="514"/>
      <c r="Y151" s="514"/>
      <c r="Z151" s="514"/>
      <c r="AA151" s="514"/>
      <c r="AB151" s="514"/>
      <c r="AC151" s="514"/>
      <c r="AD151" s="514"/>
      <c r="AE151" s="514"/>
      <c r="AF151" s="514"/>
      <c r="AG151" s="514"/>
      <c r="AH151" s="514"/>
      <c r="AI151" s="514"/>
      <c r="AJ151" s="514"/>
      <c r="AK151" s="514"/>
      <c r="AL151" s="514"/>
      <c r="AM151" s="514"/>
      <c r="AN151" s="514"/>
      <c r="AO151" s="514"/>
      <c r="AP151" s="514"/>
      <c r="AQ151" s="514"/>
      <c r="AR151" s="532"/>
      <c r="AS151" s="532"/>
    </row>
    <row r="152">
      <c r="A152" s="512"/>
      <c r="B152" s="536"/>
      <c r="C152" s="512"/>
      <c r="D152" s="513"/>
      <c r="E152" s="513"/>
      <c r="F152" s="514"/>
      <c r="G152" s="514"/>
      <c r="H152" s="514"/>
      <c r="I152" s="514"/>
      <c r="J152" s="514"/>
      <c r="K152" s="514"/>
      <c r="L152" s="514"/>
      <c r="M152" s="514"/>
      <c r="N152" s="514"/>
      <c r="O152" s="514"/>
      <c r="P152" s="514"/>
      <c r="Q152" s="514"/>
      <c r="R152" s="514"/>
      <c r="S152" s="514"/>
      <c r="T152" s="514"/>
      <c r="U152" s="514"/>
      <c r="V152" s="514"/>
      <c r="W152" s="514"/>
      <c r="X152" s="514"/>
      <c r="Y152" s="514"/>
      <c r="Z152" s="514"/>
      <c r="AA152" s="514"/>
      <c r="AB152" s="514"/>
      <c r="AC152" s="514"/>
      <c r="AD152" s="514"/>
      <c r="AE152" s="514"/>
      <c r="AF152" s="514"/>
      <c r="AG152" s="514"/>
      <c r="AH152" s="514"/>
      <c r="AI152" s="514"/>
      <c r="AJ152" s="514"/>
      <c r="AK152" s="514"/>
      <c r="AL152" s="514"/>
      <c r="AM152" s="514"/>
      <c r="AN152" s="514"/>
      <c r="AO152" s="514"/>
      <c r="AP152" s="514"/>
      <c r="AQ152" s="514"/>
      <c r="AR152" s="532"/>
      <c r="AS152" s="532"/>
    </row>
    <row r="153">
      <c r="A153" s="512"/>
      <c r="B153" s="536"/>
      <c r="C153" s="512"/>
      <c r="D153" s="513"/>
      <c r="E153" s="513"/>
      <c r="F153" s="514"/>
      <c r="G153" s="514"/>
      <c r="H153" s="514"/>
      <c r="I153" s="514"/>
      <c r="J153" s="514"/>
      <c r="K153" s="514"/>
      <c r="L153" s="514"/>
      <c r="M153" s="514"/>
      <c r="N153" s="514"/>
      <c r="O153" s="514"/>
      <c r="P153" s="514"/>
      <c r="Q153" s="514"/>
      <c r="R153" s="514"/>
      <c r="S153" s="514"/>
      <c r="T153" s="514"/>
      <c r="U153" s="514"/>
      <c r="V153" s="514"/>
      <c r="W153" s="514"/>
      <c r="X153" s="514"/>
      <c r="Y153" s="514"/>
      <c r="Z153" s="514"/>
      <c r="AA153" s="514"/>
      <c r="AB153" s="514"/>
      <c r="AC153" s="514"/>
      <c r="AD153" s="514"/>
      <c r="AE153" s="514"/>
      <c r="AF153" s="514"/>
      <c r="AG153" s="514"/>
      <c r="AH153" s="514"/>
      <c r="AI153" s="514"/>
      <c r="AJ153" s="514"/>
      <c r="AK153" s="514"/>
      <c r="AL153" s="514"/>
      <c r="AM153" s="514"/>
      <c r="AN153" s="514"/>
      <c r="AO153" s="514"/>
      <c r="AP153" s="514"/>
      <c r="AQ153" s="514"/>
      <c r="AR153" s="532"/>
      <c r="AS153" s="532"/>
    </row>
    <row r="154">
      <c r="A154" s="512"/>
      <c r="B154" s="536"/>
      <c r="C154" s="512"/>
      <c r="D154" s="513"/>
      <c r="E154" s="513"/>
      <c r="F154" s="514"/>
      <c r="G154" s="514"/>
      <c r="H154" s="514"/>
      <c r="I154" s="514"/>
      <c r="J154" s="514"/>
      <c r="K154" s="514"/>
      <c r="L154" s="514"/>
      <c r="M154" s="514"/>
      <c r="N154" s="514"/>
      <c r="O154" s="514"/>
      <c r="P154" s="514"/>
      <c r="Q154" s="514"/>
      <c r="R154" s="514"/>
      <c r="S154" s="514"/>
      <c r="T154" s="514"/>
      <c r="U154" s="514"/>
      <c r="V154" s="514"/>
      <c r="W154" s="514"/>
      <c r="X154" s="514"/>
      <c r="Y154" s="514"/>
      <c r="Z154" s="514"/>
      <c r="AA154" s="514"/>
      <c r="AB154" s="514"/>
      <c r="AC154" s="514"/>
      <c r="AD154" s="514"/>
      <c r="AE154" s="514"/>
      <c r="AF154" s="514"/>
      <c r="AG154" s="514"/>
      <c r="AH154" s="514"/>
      <c r="AI154" s="514"/>
      <c r="AJ154" s="514"/>
      <c r="AK154" s="514"/>
      <c r="AL154" s="514"/>
      <c r="AM154" s="514"/>
      <c r="AN154" s="514"/>
      <c r="AO154" s="514"/>
      <c r="AP154" s="514"/>
      <c r="AQ154" s="514"/>
      <c r="AR154" s="532"/>
      <c r="AS154" s="532"/>
    </row>
    <row r="155">
      <c r="A155" s="512"/>
      <c r="B155" s="536"/>
      <c r="C155" s="512"/>
      <c r="D155" s="513"/>
      <c r="E155" s="513"/>
      <c r="F155" s="514"/>
      <c r="G155" s="514"/>
      <c r="H155" s="514"/>
      <c r="I155" s="514"/>
      <c r="J155" s="514"/>
      <c r="K155" s="514"/>
      <c r="L155" s="514"/>
      <c r="M155" s="514"/>
      <c r="N155" s="514"/>
      <c r="O155" s="514"/>
      <c r="P155" s="514"/>
      <c r="Q155" s="514"/>
      <c r="R155" s="514"/>
      <c r="S155" s="514"/>
      <c r="T155" s="514"/>
      <c r="U155" s="514"/>
      <c r="V155" s="514"/>
      <c r="W155" s="514"/>
      <c r="X155" s="514"/>
      <c r="Y155" s="514"/>
      <c r="Z155" s="514"/>
      <c r="AA155" s="514"/>
      <c r="AB155" s="514"/>
      <c r="AC155" s="514"/>
      <c r="AD155" s="514"/>
      <c r="AE155" s="514"/>
      <c r="AF155" s="514"/>
      <c r="AG155" s="514"/>
      <c r="AH155" s="514"/>
      <c r="AI155" s="514"/>
      <c r="AJ155" s="514"/>
      <c r="AK155" s="514"/>
      <c r="AL155" s="514"/>
      <c r="AM155" s="514"/>
      <c r="AN155" s="514"/>
      <c r="AO155" s="514"/>
      <c r="AP155" s="514"/>
      <c r="AQ155" s="514"/>
      <c r="AR155" s="532"/>
      <c r="AS155" s="532"/>
    </row>
    <row r="156">
      <c r="A156" s="512"/>
      <c r="B156" s="536"/>
      <c r="C156" s="512"/>
      <c r="D156" s="513"/>
      <c r="E156" s="513"/>
      <c r="F156" s="514"/>
      <c r="G156" s="514"/>
      <c r="H156" s="514"/>
      <c r="I156" s="514"/>
      <c r="J156" s="514"/>
      <c r="K156" s="514"/>
      <c r="L156" s="514"/>
      <c r="M156" s="514"/>
      <c r="N156" s="514"/>
      <c r="O156" s="514"/>
      <c r="P156" s="514"/>
      <c r="Q156" s="514"/>
      <c r="R156" s="514"/>
      <c r="S156" s="514"/>
      <c r="T156" s="514"/>
      <c r="U156" s="514"/>
      <c r="V156" s="514"/>
      <c r="W156" s="514"/>
      <c r="X156" s="514"/>
      <c r="Y156" s="514"/>
      <c r="Z156" s="514"/>
      <c r="AA156" s="514"/>
      <c r="AB156" s="514"/>
      <c r="AC156" s="514"/>
      <c r="AD156" s="514"/>
      <c r="AE156" s="514"/>
      <c r="AF156" s="514"/>
      <c r="AG156" s="514"/>
      <c r="AH156" s="514"/>
      <c r="AI156" s="514"/>
      <c r="AJ156" s="514"/>
      <c r="AK156" s="514"/>
      <c r="AL156" s="514"/>
      <c r="AM156" s="514"/>
      <c r="AN156" s="514"/>
      <c r="AO156" s="514"/>
      <c r="AP156" s="514"/>
      <c r="AQ156" s="514"/>
      <c r="AR156" s="532"/>
      <c r="AS156" s="532"/>
    </row>
    <row r="157">
      <c r="A157" s="512"/>
      <c r="B157" s="536"/>
      <c r="C157" s="512"/>
      <c r="D157" s="513"/>
      <c r="E157" s="513"/>
      <c r="F157" s="514"/>
      <c r="G157" s="514"/>
      <c r="H157" s="514"/>
      <c r="I157" s="514"/>
      <c r="J157" s="514"/>
      <c r="K157" s="514"/>
      <c r="L157" s="514"/>
      <c r="M157" s="514"/>
      <c r="N157" s="514"/>
      <c r="O157" s="514"/>
      <c r="P157" s="514"/>
      <c r="Q157" s="514"/>
      <c r="R157" s="514"/>
      <c r="S157" s="514"/>
      <c r="T157" s="514"/>
      <c r="U157" s="514"/>
      <c r="V157" s="514"/>
      <c r="W157" s="514"/>
      <c r="X157" s="514"/>
      <c r="Y157" s="514"/>
      <c r="Z157" s="514"/>
      <c r="AA157" s="514"/>
      <c r="AB157" s="514"/>
      <c r="AC157" s="514"/>
      <c r="AD157" s="514"/>
      <c r="AE157" s="514"/>
      <c r="AF157" s="514"/>
      <c r="AG157" s="514"/>
      <c r="AH157" s="514"/>
      <c r="AI157" s="514"/>
      <c r="AJ157" s="514"/>
      <c r="AK157" s="514"/>
      <c r="AL157" s="514"/>
      <c r="AM157" s="514"/>
      <c r="AN157" s="514"/>
      <c r="AO157" s="514"/>
      <c r="AP157" s="514"/>
      <c r="AQ157" s="514"/>
      <c r="AR157" s="532"/>
      <c r="AS157" s="532"/>
    </row>
    <row r="158">
      <c r="A158" s="512"/>
      <c r="B158" s="536"/>
      <c r="C158" s="512"/>
      <c r="D158" s="513"/>
      <c r="E158" s="513"/>
      <c r="F158" s="514"/>
      <c r="G158" s="514"/>
      <c r="H158" s="514"/>
      <c r="I158" s="514"/>
      <c r="J158" s="514"/>
      <c r="K158" s="514"/>
      <c r="L158" s="514"/>
      <c r="M158" s="514"/>
      <c r="N158" s="514"/>
      <c r="O158" s="514"/>
      <c r="P158" s="514"/>
      <c r="Q158" s="514"/>
      <c r="R158" s="514"/>
      <c r="S158" s="514"/>
      <c r="T158" s="514"/>
      <c r="U158" s="514"/>
      <c r="V158" s="514"/>
      <c r="W158" s="514"/>
      <c r="X158" s="514"/>
      <c r="Y158" s="514"/>
      <c r="Z158" s="514"/>
      <c r="AA158" s="514"/>
      <c r="AB158" s="514"/>
      <c r="AC158" s="514"/>
      <c r="AD158" s="514"/>
      <c r="AE158" s="514"/>
      <c r="AF158" s="514"/>
      <c r="AG158" s="514"/>
      <c r="AH158" s="514"/>
      <c r="AI158" s="514"/>
      <c r="AJ158" s="514"/>
      <c r="AK158" s="514"/>
      <c r="AL158" s="514"/>
      <c r="AM158" s="514"/>
      <c r="AN158" s="514"/>
      <c r="AO158" s="514"/>
      <c r="AP158" s="514"/>
      <c r="AQ158" s="514"/>
      <c r="AR158" s="532"/>
      <c r="AS158" s="532"/>
    </row>
    <row r="159">
      <c r="A159" s="512"/>
      <c r="B159" s="536"/>
      <c r="C159" s="512"/>
      <c r="D159" s="513"/>
      <c r="E159" s="513"/>
      <c r="F159" s="514"/>
      <c r="G159" s="514"/>
      <c r="H159" s="514"/>
      <c r="I159" s="514"/>
      <c r="J159" s="514"/>
      <c r="K159" s="514"/>
      <c r="L159" s="514"/>
      <c r="M159" s="514"/>
      <c r="N159" s="514"/>
      <c r="O159" s="514"/>
      <c r="P159" s="514"/>
      <c r="Q159" s="514"/>
      <c r="R159" s="514"/>
      <c r="S159" s="514"/>
      <c r="T159" s="514"/>
      <c r="U159" s="514"/>
      <c r="V159" s="514"/>
      <c r="W159" s="514"/>
      <c r="X159" s="514"/>
      <c r="Y159" s="514"/>
      <c r="Z159" s="514"/>
      <c r="AA159" s="514"/>
      <c r="AB159" s="514"/>
      <c r="AC159" s="514"/>
      <c r="AD159" s="514"/>
      <c r="AE159" s="514"/>
      <c r="AF159" s="514"/>
      <c r="AG159" s="514"/>
      <c r="AH159" s="514"/>
      <c r="AI159" s="514"/>
      <c r="AJ159" s="514"/>
      <c r="AK159" s="514"/>
      <c r="AL159" s="514"/>
      <c r="AM159" s="514"/>
      <c r="AN159" s="514"/>
      <c r="AO159" s="514"/>
      <c r="AP159" s="514"/>
      <c r="AQ159" s="514"/>
      <c r="AR159" s="532"/>
      <c r="AS159" s="532"/>
    </row>
    <row r="160">
      <c r="A160" s="512"/>
      <c r="B160" s="536"/>
      <c r="C160" s="512"/>
      <c r="D160" s="513"/>
      <c r="E160" s="513"/>
      <c r="F160" s="514"/>
      <c r="G160" s="514"/>
      <c r="H160" s="514"/>
      <c r="I160" s="514"/>
      <c r="J160" s="514"/>
      <c r="K160" s="514"/>
      <c r="L160" s="514"/>
      <c r="M160" s="514"/>
      <c r="N160" s="514"/>
      <c r="O160" s="514"/>
      <c r="P160" s="514"/>
      <c r="Q160" s="514"/>
      <c r="R160" s="514"/>
      <c r="S160" s="514"/>
      <c r="T160" s="514"/>
      <c r="U160" s="514"/>
      <c r="V160" s="514"/>
      <c r="W160" s="514"/>
      <c r="X160" s="514"/>
      <c r="Y160" s="514"/>
      <c r="Z160" s="514"/>
      <c r="AA160" s="514"/>
      <c r="AB160" s="514"/>
      <c r="AC160" s="514"/>
      <c r="AD160" s="514"/>
      <c r="AE160" s="514"/>
      <c r="AF160" s="514"/>
      <c r="AG160" s="514"/>
      <c r="AH160" s="514"/>
      <c r="AI160" s="514"/>
      <c r="AJ160" s="514"/>
      <c r="AK160" s="514"/>
      <c r="AL160" s="514"/>
      <c r="AM160" s="514"/>
      <c r="AN160" s="514"/>
      <c r="AO160" s="514"/>
      <c r="AP160" s="514"/>
      <c r="AQ160" s="514"/>
      <c r="AR160" s="532"/>
      <c r="AS160" s="532"/>
    </row>
    <row r="161">
      <c r="A161" s="512"/>
      <c r="B161" s="536"/>
      <c r="C161" s="512"/>
      <c r="D161" s="513"/>
      <c r="E161" s="513"/>
      <c r="F161" s="514"/>
      <c r="G161" s="514"/>
      <c r="H161" s="514"/>
      <c r="I161" s="514"/>
      <c r="J161" s="514"/>
      <c r="K161" s="514"/>
      <c r="L161" s="514"/>
      <c r="M161" s="514"/>
      <c r="N161" s="514"/>
      <c r="O161" s="514"/>
      <c r="P161" s="514"/>
      <c r="Q161" s="514"/>
      <c r="R161" s="514"/>
      <c r="S161" s="514"/>
      <c r="T161" s="514"/>
      <c r="U161" s="514"/>
      <c r="V161" s="514"/>
      <c r="W161" s="514"/>
      <c r="X161" s="514"/>
      <c r="Y161" s="514"/>
      <c r="Z161" s="514"/>
      <c r="AA161" s="514"/>
      <c r="AB161" s="514"/>
      <c r="AC161" s="514"/>
      <c r="AD161" s="514"/>
      <c r="AE161" s="514"/>
      <c r="AF161" s="514"/>
      <c r="AG161" s="514"/>
      <c r="AH161" s="514"/>
      <c r="AI161" s="514"/>
      <c r="AJ161" s="514"/>
      <c r="AK161" s="514"/>
      <c r="AL161" s="514"/>
      <c r="AM161" s="514"/>
      <c r="AN161" s="514"/>
      <c r="AO161" s="514"/>
      <c r="AP161" s="514"/>
      <c r="AQ161" s="514"/>
      <c r="AR161" s="532"/>
      <c r="AS161" s="532"/>
    </row>
    <row r="162">
      <c r="A162" s="512"/>
      <c r="B162" s="536"/>
      <c r="C162" s="512"/>
      <c r="D162" s="513"/>
      <c r="E162" s="513"/>
      <c r="F162" s="514"/>
      <c r="G162" s="514"/>
      <c r="H162" s="514"/>
      <c r="I162" s="514"/>
      <c r="J162" s="514"/>
      <c r="K162" s="514"/>
      <c r="L162" s="514"/>
      <c r="M162" s="514"/>
      <c r="N162" s="514"/>
      <c r="O162" s="514"/>
      <c r="P162" s="514"/>
      <c r="Q162" s="514"/>
      <c r="R162" s="514"/>
      <c r="S162" s="514"/>
      <c r="T162" s="514"/>
      <c r="U162" s="514"/>
      <c r="V162" s="514"/>
      <c r="W162" s="514"/>
      <c r="X162" s="514"/>
      <c r="Y162" s="514"/>
      <c r="Z162" s="514"/>
      <c r="AA162" s="514"/>
      <c r="AB162" s="514"/>
      <c r="AC162" s="514"/>
      <c r="AD162" s="514"/>
      <c r="AE162" s="514"/>
      <c r="AF162" s="514"/>
      <c r="AG162" s="514"/>
      <c r="AH162" s="514"/>
      <c r="AI162" s="514"/>
      <c r="AJ162" s="514"/>
      <c r="AK162" s="514"/>
      <c r="AL162" s="514"/>
      <c r="AM162" s="514"/>
      <c r="AN162" s="514"/>
      <c r="AO162" s="514"/>
      <c r="AP162" s="514"/>
      <c r="AQ162" s="514"/>
      <c r="AR162" s="532"/>
      <c r="AS162" s="532"/>
    </row>
    <row r="163">
      <c r="A163" s="512"/>
      <c r="B163" s="536"/>
      <c r="C163" s="512"/>
      <c r="D163" s="513"/>
      <c r="E163" s="513"/>
      <c r="F163" s="514"/>
      <c r="G163" s="514"/>
      <c r="H163" s="514"/>
      <c r="I163" s="514"/>
      <c r="J163" s="514"/>
      <c r="K163" s="514"/>
      <c r="L163" s="514"/>
      <c r="M163" s="514"/>
      <c r="N163" s="514"/>
      <c r="O163" s="514"/>
      <c r="P163" s="514"/>
      <c r="Q163" s="514"/>
      <c r="R163" s="514"/>
      <c r="S163" s="514"/>
      <c r="T163" s="514"/>
      <c r="U163" s="514"/>
      <c r="V163" s="514"/>
      <c r="W163" s="514"/>
      <c r="X163" s="514"/>
      <c r="Y163" s="514"/>
      <c r="Z163" s="514"/>
      <c r="AA163" s="514"/>
      <c r="AB163" s="514"/>
      <c r="AC163" s="514"/>
      <c r="AD163" s="514"/>
      <c r="AE163" s="514"/>
      <c r="AF163" s="514"/>
      <c r="AG163" s="514"/>
      <c r="AH163" s="514"/>
      <c r="AI163" s="514"/>
      <c r="AJ163" s="514"/>
      <c r="AK163" s="514"/>
      <c r="AL163" s="514"/>
      <c r="AM163" s="514"/>
      <c r="AN163" s="514"/>
      <c r="AO163" s="514"/>
      <c r="AP163" s="514"/>
      <c r="AQ163" s="514"/>
      <c r="AR163" s="532"/>
      <c r="AS163" s="532"/>
    </row>
    <row r="164">
      <c r="A164" s="512"/>
      <c r="B164" s="536"/>
      <c r="C164" s="512"/>
      <c r="D164" s="513"/>
      <c r="E164" s="513"/>
      <c r="F164" s="514"/>
      <c r="G164" s="514"/>
      <c r="H164" s="514"/>
      <c r="I164" s="514"/>
      <c r="J164" s="514"/>
      <c r="K164" s="514"/>
      <c r="L164" s="514"/>
      <c r="M164" s="514"/>
      <c r="N164" s="514"/>
      <c r="O164" s="514"/>
      <c r="P164" s="514"/>
      <c r="Q164" s="514"/>
      <c r="R164" s="514"/>
      <c r="S164" s="514"/>
      <c r="T164" s="514"/>
      <c r="U164" s="514"/>
      <c r="V164" s="514"/>
      <c r="W164" s="514"/>
      <c r="X164" s="514"/>
      <c r="Y164" s="514"/>
      <c r="Z164" s="514"/>
      <c r="AA164" s="514"/>
      <c r="AB164" s="514"/>
      <c r="AC164" s="514"/>
      <c r="AD164" s="514"/>
      <c r="AE164" s="514"/>
      <c r="AF164" s="514"/>
      <c r="AG164" s="514"/>
      <c r="AH164" s="514"/>
      <c r="AI164" s="514"/>
      <c r="AJ164" s="514"/>
      <c r="AK164" s="514"/>
      <c r="AL164" s="514"/>
      <c r="AM164" s="514"/>
      <c r="AN164" s="514"/>
      <c r="AO164" s="514"/>
      <c r="AP164" s="514"/>
      <c r="AQ164" s="514"/>
      <c r="AR164" s="532"/>
      <c r="AS164" s="532"/>
    </row>
    <row r="165">
      <c r="A165" s="512"/>
      <c r="B165" s="536"/>
      <c r="C165" s="512"/>
      <c r="D165" s="513"/>
      <c r="E165" s="513"/>
      <c r="F165" s="514"/>
      <c r="G165" s="514"/>
      <c r="H165" s="514"/>
      <c r="I165" s="514"/>
      <c r="J165" s="514"/>
      <c r="K165" s="514"/>
      <c r="L165" s="514"/>
      <c r="M165" s="514"/>
      <c r="N165" s="514"/>
      <c r="O165" s="514"/>
      <c r="P165" s="514"/>
      <c r="Q165" s="514"/>
      <c r="R165" s="514"/>
      <c r="S165" s="514"/>
      <c r="T165" s="514"/>
      <c r="U165" s="514"/>
      <c r="V165" s="514"/>
      <c r="W165" s="514"/>
      <c r="X165" s="514"/>
      <c r="Y165" s="514"/>
      <c r="Z165" s="514"/>
      <c r="AA165" s="514"/>
      <c r="AB165" s="514"/>
      <c r="AC165" s="514"/>
      <c r="AD165" s="514"/>
      <c r="AE165" s="514"/>
      <c r="AF165" s="514"/>
      <c r="AG165" s="514"/>
      <c r="AH165" s="514"/>
      <c r="AI165" s="514"/>
      <c r="AJ165" s="514"/>
      <c r="AK165" s="514"/>
      <c r="AL165" s="514"/>
      <c r="AM165" s="514"/>
      <c r="AN165" s="514"/>
      <c r="AO165" s="514"/>
      <c r="AP165" s="514"/>
      <c r="AQ165" s="514"/>
      <c r="AR165" s="532"/>
      <c r="AS165" s="532"/>
    </row>
    <row r="166">
      <c r="A166" s="512"/>
      <c r="B166" s="536"/>
      <c r="C166" s="512"/>
      <c r="D166" s="513"/>
      <c r="E166" s="513"/>
      <c r="F166" s="514"/>
      <c r="G166" s="514"/>
      <c r="H166" s="514"/>
      <c r="I166" s="514"/>
      <c r="J166" s="514"/>
      <c r="K166" s="514"/>
      <c r="L166" s="514"/>
      <c r="M166" s="514"/>
      <c r="N166" s="514"/>
      <c r="O166" s="514"/>
      <c r="P166" s="514"/>
      <c r="Q166" s="514"/>
      <c r="R166" s="514"/>
      <c r="S166" s="514"/>
      <c r="T166" s="514"/>
      <c r="U166" s="514"/>
      <c r="V166" s="514"/>
      <c r="W166" s="514"/>
      <c r="X166" s="514"/>
      <c r="Y166" s="514"/>
      <c r="Z166" s="514"/>
      <c r="AA166" s="514"/>
      <c r="AB166" s="514"/>
      <c r="AC166" s="514"/>
      <c r="AD166" s="514"/>
      <c r="AE166" s="514"/>
      <c r="AF166" s="514"/>
      <c r="AG166" s="514"/>
      <c r="AH166" s="514"/>
      <c r="AI166" s="514"/>
      <c r="AJ166" s="514"/>
      <c r="AK166" s="514"/>
      <c r="AL166" s="514"/>
      <c r="AM166" s="514"/>
      <c r="AN166" s="514"/>
      <c r="AO166" s="514"/>
      <c r="AP166" s="514"/>
      <c r="AQ166" s="514"/>
      <c r="AR166" s="532"/>
      <c r="AS166" s="532"/>
    </row>
    <row r="167">
      <c r="A167" s="512"/>
      <c r="B167" s="536"/>
      <c r="C167" s="512"/>
      <c r="D167" s="513"/>
      <c r="E167" s="513"/>
      <c r="F167" s="514"/>
      <c r="G167" s="514"/>
      <c r="H167" s="514"/>
      <c r="I167" s="514"/>
      <c r="J167" s="514"/>
      <c r="K167" s="514"/>
      <c r="L167" s="514"/>
      <c r="M167" s="514"/>
      <c r="N167" s="514"/>
      <c r="O167" s="514"/>
      <c r="P167" s="514"/>
      <c r="Q167" s="514"/>
      <c r="R167" s="514"/>
      <c r="S167" s="514"/>
      <c r="T167" s="514"/>
      <c r="U167" s="514"/>
      <c r="V167" s="514"/>
      <c r="W167" s="514"/>
      <c r="X167" s="514"/>
      <c r="Y167" s="514"/>
      <c r="Z167" s="514"/>
      <c r="AA167" s="514"/>
      <c r="AB167" s="514"/>
      <c r="AC167" s="514"/>
      <c r="AD167" s="514"/>
      <c r="AE167" s="514"/>
      <c r="AF167" s="514"/>
      <c r="AG167" s="514"/>
      <c r="AH167" s="514"/>
      <c r="AI167" s="514"/>
      <c r="AJ167" s="514"/>
      <c r="AK167" s="514"/>
      <c r="AL167" s="514"/>
      <c r="AM167" s="514"/>
      <c r="AN167" s="514"/>
      <c r="AO167" s="514"/>
      <c r="AP167" s="514"/>
      <c r="AQ167" s="514"/>
      <c r="AR167" s="532"/>
      <c r="AS167" s="532"/>
    </row>
    <row r="168">
      <c r="A168" s="512"/>
      <c r="B168" s="536"/>
      <c r="C168" s="512"/>
      <c r="D168" s="513"/>
      <c r="E168" s="513"/>
      <c r="F168" s="514"/>
      <c r="G168" s="514"/>
      <c r="H168" s="514"/>
      <c r="I168" s="514"/>
      <c r="J168" s="514"/>
      <c r="K168" s="514"/>
      <c r="L168" s="514"/>
      <c r="M168" s="514"/>
      <c r="N168" s="514"/>
      <c r="O168" s="514"/>
      <c r="P168" s="514"/>
      <c r="Q168" s="514"/>
      <c r="R168" s="514"/>
      <c r="S168" s="514"/>
      <c r="T168" s="514"/>
      <c r="U168" s="514"/>
      <c r="V168" s="514"/>
      <c r="W168" s="514"/>
      <c r="X168" s="514"/>
      <c r="Y168" s="514"/>
      <c r="Z168" s="514"/>
      <c r="AA168" s="514"/>
      <c r="AB168" s="514"/>
      <c r="AC168" s="514"/>
      <c r="AD168" s="514"/>
      <c r="AE168" s="514"/>
      <c r="AF168" s="514"/>
      <c r="AG168" s="514"/>
      <c r="AH168" s="514"/>
      <c r="AI168" s="514"/>
      <c r="AJ168" s="514"/>
      <c r="AK168" s="514"/>
      <c r="AL168" s="514"/>
      <c r="AM168" s="514"/>
      <c r="AN168" s="514"/>
      <c r="AO168" s="514"/>
      <c r="AP168" s="514"/>
      <c r="AQ168" s="514"/>
      <c r="AR168" s="532"/>
      <c r="AS168" s="532"/>
    </row>
    <row r="169">
      <c r="A169" s="512"/>
      <c r="B169" s="536"/>
      <c r="C169" s="512"/>
      <c r="D169" s="513"/>
      <c r="E169" s="513"/>
      <c r="F169" s="514"/>
      <c r="G169" s="514"/>
      <c r="H169" s="514"/>
      <c r="I169" s="514"/>
      <c r="J169" s="514"/>
      <c r="K169" s="514"/>
      <c r="L169" s="514"/>
      <c r="M169" s="514"/>
      <c r="N169" s="514"/>
      <c r="O169" s="514"/>
      <c r="P169" s="514"/>
      <c r="Q169" s="514"/>
      <c r="R169" s="514"/>
      <c r="S169" s="514"/>
      <c r="T169" s="514"/>
      <c r="U169" s="514"/>
      <c r="V169" s="514"/>
      <c r="W169" s="514"/>
      <c r="X169" s="514"/>
      <c r="Y169" s="514"/>
      <c r="Z169" s="514"/>
      <c r="AA169" s="514"/>
      <c r="AB169" s="514"/>
      <c r="AC169" s="514"/>
      <c r="AD169" s="514"/>
      <c r="AE169" s="514"/>
      <c r="AF169" s="514"/>
      <c r="AG169" s="514"/>
      <c r="AH169" s="514"/>
      <c r="AI169" s="514"/>
      <c r="AJ169" s="514"/>
      <c r="AK169" s="514"/>
      <c r="AL169" s="514"/>
      <c r="AM169" s="514"/>
      <c r="AN169" s="514"/>
      <c r="AO169" s="514"/>
      <c r="AP169" s="514"/>
      <c r="AQ169" s="514"/>
      <c r="AR169" s="532"/>
      <c r="AS169" s="532"/>
    </row>
    <row r="170">
      <c r="A170" s="512"/>
      <c r="B170" s="536"/>
      <c r="C170" s="512"/>
      <c r="D170" s="513"/>
      <c r="E170" s="513"/>
      <c r="F170" s="514"/>
      <c r="G170" s="514"/>
      <c r="H170" s="514"/>
      <c r="I170" s="514"/>
      <c r="J170" s="514"/>
      <c r="K170" s="514"/>
      <c r="L170" s="514"/>
      <c r="M170" s="514"/>
      <c r="N170" s="514"/>
      <c r="O170" s="514"/>
      <c r="P170" s="514"/>
      <c r="Q170" s="514"/>
      <c r="R170" s="514"/>
      <c r="S170" s="514"/>
      <c r="T170" s="514"/>
      <c r="U170" s="514"/>
      <c r="V170" s="514"/>
      <c r="W170" s="514"/>
      <c r="X170" s="514"/>
      <c r="Y170" s="514"/>
      <c r="Z170" s="514"/>
      <c r="AA170" s="514"/>
      <c r="AB170" s="514"/>
      <c r="AC170" s="514"/>
      <c r="AD170" s="514"/>
      <c r="AE170" s="514"/>
      <c r="AF170" s="514"/>
      <c r="AG170" s="514"/>
      <c r="AH170" s="514"/>
      <c r="AI170" s="514"/>
      <c r="AJ170" s="514"/>
      <c r="AK170" s="514"/>
      <c r="AL170" s="514"/>
      <c r="AM170" s="514"/>
      <c r="AN170" s="514"/>
      <c r="AO170" s="514"/>
      <c r="AP170" s="514"/>
      <c r="AQ170" s="514"/>
      <c r="AR170" s="532"/>
      <c r="AS170" s="532"/>
    </row>
    <row r="171">
      <c r="A171" s="512"/>
      <c r="B171" s="536"/>
      <c r="C171" s="512"/>
      <c r="D171" s="513"/>
      <c r="E171" s="513"/>
      <c r="F171" s="514"/>
      <c r="G171" s="514"/>
      <c r="H171" s="514"/>
      <c r="I171" s="514"/>
      <c r="J171" s="514"/>
      <c r="K171" s="514"/>
      <c r="L171" s="514"/>
      <c r="M171" s="514"/>
      <c r="N171" s="514"/>
      <c r="O171" s="514"/>
      <c r="P171" s="514"/>
      <c r="Q171" s="514"/>
      <c r="R171" s="514"/>
      <c r="S171" s="514"/>
      <c r="T171" s="514"/>
      <c r="U171" s="514"/>
      <c r="V171" s="514"/>
      <c r="W171" s="514"/>
      <c r="X171" s="514"/>
      <c r="Y171" s="514"/>
      <c r="Z171" s="514"/>
      <c r="AA171" s="514"/>
      <c r="AB171" s="514"/>
      <c r="AC171" s="514"/>
      <c r="AD171" s="514"/>
      <c r="AE171" s="514"/>
      <c r="AF171" s="514"/>
      <c r="AG171" s="514"/>
      <c r="AH171" s="514"/>
      <c r="AI171" s="514"/>
      <c r="AJ171" s="514"/>
      <c r="AK171" s="514"/>
      <c r="AL171" s="514"/>
      <c r="AM171" s="514"/>
      <c r="AN171" s="514"/>
      <c r="AO171" s="514"/>
      <c r="AP171" s="514"/>
      <c r="AQ171" s="514"/>
      <c r="AR171" s="532"/>
      <c r="AS171" s="532"/>
    </row>
    <row r="172">
      <c r="A172" s="512"/>
      <c r="B172" s="536"/>
      <c r="C172" s="512"/>
      <c r="D172" s="513"/>
      <c r="E172" s="513"/>
      <c r="F172" s="514"/>
      <c r="G172" s="514"/>
      <c r="H172" s="514"/>
      <c r="I172" s="514"/>
      <c r="J172" s="514"/>
      <c r="K172" s="514"/>
      <c r="L172" s="514"/>
      <c r="M172" s="514"/>
      <c r="N172" s="514"/>
      <c r="O172" s="514"/>
      <c r="P172" s="514"/>
      <c r="Q172" s="514"/>
      <c r="R172" s="514"/>
      <c r="S172" s="514"/>
      <c r="T172" s="514"/>
      <c r="U172" s="514"/>
      <c r="V172" s="514"/>
      <c r="W172" s="514"/>
      <c r="X172" s="514"/>
      <c r="Y172" s="514"/>
      <c r="Z172" s="514"/>
      <c r="AA172" s="514"/>
      <c r="AB172" s="514"/>
      <c r="AC172" s="514"/>
      <c r="AD172" s="514"/>
      <c r="AE172" s="514"/>
      <c r="AF172" s="514"/>
      <c r="AG172" s="514"/>
      <c r="AH172" s="514"/>
      <c r="AI172" s="514"/>
      <c r="AJ172" s="514"/>
      <c r="AK172" s="514"/>
      <c r="AL172" s="514"/>
      <c r="AM172" s="514"/>
      <c r="AN172" s="514"/>
      <c r="AO172" s="514"/>
      <c r="AP172" s="514"/>
      <c r="AQ172" s="514"/>
      <c r="AR172" s="532"/>
      <c r="AS172" s="532"/>
    </row>
    <row r="173">
      <c r="A173" s="512"/>
      <c r="B173" s="536"/>
      <c r="C173" s="512"/>
      <c r="D173" s="513"/>
      <c r="E173" s="513"/>
      <c r="F173" s="514"/>
      <c r="G173" s="514"/>
      <c r="H173" s="514"/>
      <c r="I173" s="514"/>
      <c r="J173" s="514"/>
      <c r="K173" s="514"/>
      <c r="L173" s="514"/>
      <c r="M173" s="514"/>
      <c r="N173" s="514"/>
      <c r="O173" s="514"/>
      <c r="P173" s="514"/>
      <c r="Q173" s="514"/>
      <c r="R173" s="514"/>
      <c r="S173" s="514"/>
      <c r="T173" s="514"/>
      <c r="U173" s="514"/>
      <c r="V173" s="514"/>
      <c r="W173" s="514"/>
      <c r="X173" s="514"/>
      <c r="Y173" s="514"/>
      <c r="Z173" s="514"/>
      <c r="AA173" s="514"/>
      <c r="AB173" s="514"/>
      <c r="AC173" s="514"/>
      <c r="AD173" s="514"/>
      <c r="AE173" s="514"/>
      <c r="AF173" s="514"/>
      <c r="AG173" s="514"/>
      <c r="AH173" s="514"/>
      <c r="AI173" s="514"/>
      <c r="AJ173" s="514"/>
      <c r="AK173" s="514"/>
      <c r="AL173" s="514"/>
      <c r="AM173" s="514"/>
      <c r="AN173" s="514"/>
      <c r="AO173" s="514"/>
      <c r="AP173" s="514"/>
      <c r="AQ173" s="514"/>
      <c r="AR173" s="532"/>
      <c r="AS173" s="532"/>
    </row>
    <row r="174">
      <c r="A174" s="512"/>
      <c r="B174" s="536"/>
      <c r="C174" s="512"/>
      <c r="D174" s="513"/>
      <c r="E174" s="513"/>
      <c r="F174" s="514"/>
      <c r="G174" s="514"/>
      <c r="H174" s="514"/>
      <c r="I174" s="514"/>
      <c r="J174" s="514"/>
      <c r="K174" s="514"/>
      <c r="L174" s="514"/>
      <c r="M174" s="514"/>
      <c r="N174" s="514"/>
      <c r="O174" s="514"/>
      <c r="P174" s="514"/>
      <c r="Q174" s="514"/>
      <c r="R174" s="514"/>
      <c r="S174" s="514"/>
      <c r="T174" s="514"/>
      <c r="U174" s="514"/>
      <c r="V174" s="514"/>
      <c r="W174" s="514"/>
      <c r="X174" s="514"/>
      <c r="Y174" s="514"/>
      <c r="Z174" s="514"/>
      <c r="AA174" s="514"/>
      <c r="AB174" s="514"/>
      <c r="AC174" s="514"/>
      <c r="AD174" s="514"/>
      <c r="AE174" s="514"/>
      <c r="AF174" s="514"/>
      <c r="AG174" s="514"/>
      <c r="AH174" s="514"/>
      <c r="AI174" s="514"/>
      <c r="AJ174" s="514"/>
      <c r="AK174" s="514"/>
      <c r="AL174" s="514"/>
      <c r="AM174" s="514"/>
      <c r="AN174" s="514"/>
      <c r="AO174" s="514"/>
      <c r="AP174" s="514"/>
      <c r="AQ174" s="514"/>
      <c r="AR174" s="532"/>
      <c r="AS174" s="532"/>
    </row>
    <row r="175">
      <c r="A175" s="512"/>
      <c r="B175" s="536"/>
      <c r="C175" s="512"/>
      <c r="D175" s="513"/>
      <c r="E175" s="513"/>
      <c r="F175" s="514"/>
      <c r="G175" s="514"/>
      <c r="H175" s="514"/>
      <c r="I175" s="514"/>
      <c r="J175" s="514"/>
      <c r="K175" s="514"/>
      <c r="L175" s="514"/>
      <c r="M175" s="514"/>
      <c r="N175" s="514"/>
      <c r="O175" s="514"/>
      <c r="P175" s="514"/>
      <c r="Q175" s="514"/>
      <c r="R175" s="514"/>
      <c r="S175" s="514"/>
      <c r="T175" s="514"/>
      <c r="U175" s="514"/>
      <c r="V175" s="514"/>
      <c r="W175" s="514"/>
      <c r="X175" s="514"/>
      <c r="Y175" s="514"/>
      <c r="Z175" s="514"/>
      <c r="AA175" s="514"/>
      <c r="AB175" s="514"/>
      <c r="AC175" s="514"/>
      <c r="AD175" s="514"/>
      <c r="AE175" s="514"/>
      <c r="AF175" s="514"/>
      <c r="AG175" s="514"/>
      <c r="AH175" s="514"/>
      <c r="AI175" s="514"/>
      <c r="AJ175" s="514"/>
      <c r="AK175" s="514"/>
      <c r="AL175" s="514"/>
      <c r="AM175" s="514"/>
      <c r="AN175" s="514"/>
      <c r="AO175" s="514"/>
      <c r="AP175" s="514"/>
      <c r="AQ175" s="514"/>
      <c r="AR175" s="532"/>
      <c r="AS175" s="532"/>
    </row>
    <row r="176">
      <c r="A176" s="512"/>
      <c r="B176" s="536"/>
      <c r="C176" s="512"/>
      <c r="D176" s="513"/>
      <c r="E176" s="513"/>
      <c r="F176" s="513"/>
      <c r="G176" s="513"/>
      <c r="H176" s="513"/>
      <c r="I176" s="513"/>
      <c r="J176" s="513"/>
      <c r="K176" s="513"/>
      <c r="L176" s="513"/>
      <c r="M176" s="513"/>
      <c r="N176" s="513"/>
      <c r="O176" s="513"/>
      <c r="P176" s="513"/>
      <c r="Q176" s="513"/>
      <c r="R176" s="513"/>
      <c r="S176" s="513"/>
      <c r="T176" s="513"/>
      <c r="U176" s="513"/>
      <c r="V176" s="513"/>
      <c r="W176" s="513"/>
      <c r="X176" s="513"/>
      <c r="Y176" s="513"/>
      <c r="Z176" s="513"/>
      <c r="AA176" s="513"/>
      <c r="AB176" s="513"/>
      <c r="AC176" s="513"/>
      <c r="AD176" s="513"/>
      <c r="AE176" s="513"/>
      <c r="AF176" s="513"/>
      <c r="AG176" s="513"/>
      <c r="AH176" s="513"/>
      <c r="AI176" s="513"/>
      <c r="AJ176" s="513"/>
      <c r="AK176" s="513"/>
      <c r="AL176" s="513"/>
      <c r="AM176" s="513"/>
      <c r="AN176" s="513"/>
      <c r="AO176" s="513"/>
      <c r="AP176" s="513"/>
      <c r="AQ176" s="513"/>
      <c r="AR176" s="512"/>
      <c r="AS176" s="512"/>
    </row>
    <row r="177">
      <c r="A177" s="512"/>
      <c r="B177" s="536"/>
      <c r="C177" s="512"/>
      <c r="D177" s="513"/>
      <c r="E177" s="513"/>
      <c r="F177" s="513"/>
      <c r="G177" s="513"/>
      <c r="H177" s="513"/>
      <c r="I177" s="513"/>
      <c r="J177" s="513"/>
      <c r="K177" s="513"/>
      <c r="L177" s="513"/>
      <c r="M177" s="513"/>
      <c r="N177" s="513"/>
      <c r="O177" s="513"/>
      <c r="P177" s="513"/>
      <c r="Q177" s="513"/>
      <c r="R177" s="513"/>
      <c r="S177" s="513"/>
      <c r="T177" s="513"/>
      <c r="U177" s="513"/>
      <c r="V177" s="513"/>
      <c r="W177" s="513"/>
      <c r="X177" s="513"/>
      <c r="Y177" s="513"/>
      <c r="Z177" s="513"/>
      <c r="AA177" s="513"/>
      <c r="AB177" s="513"/>
      <c r="AC177" s="513"/>
      <c r="AD177" s="513"/>
      <c r="AE177" s="513"/>
      <c r="AF177" s="513"/>
      <c r="AG177" s="513"/>
      <c r="AH177" s="513"/>
      <c r="AI177" s="513"/>
      <c r="AJ177" s="513"/>
      <c r="AK177" s="513"/>
      <c r="AL177" s="513"/>
      <c r="AM177" s="513"/>
      <c r="AN177" s="513"/>
      <c r="AO177" s="513"/>
      <c r="AP177" s="513"/>
      <c r="AQ177" s="513"/>
      <c r="AR177" s="512"/>
      <c r="AS177" s="512"/>
    </row>
    <row r="178">
      <c r="A178" s="512"/>
      <c r="B178" s="536"/>
      <c r="C178" s="512"/>
      <c r="D178" s="513"/>
      <c r="E178" s="513"/>
      <c r="F178" s="513"/>
      <c r="G178" s="513"/>
      <c r="H178" s="513"/>
      <c r="I178" s="513"/>
      <c r="J178" s="513"/>
      <c r="K178" s="513"/>
      <c r="L178" s="513"/>
      <c r="M178" s="513"/>
      <c r="N178" s="513"/>
      <c r="O178" s="513"/>
      <c r="P178" s="513"/>
      <c r="Q178" s="513"/>
      <c r="R178" s="513"/>
      <c r="S178" s="513"/>
      <c r="T178" s="513"/>
      <c r="U178" s="513"/>
      <c r="V178" s="513"/>
      <c r="W178" s="513"/>
      <c r="X178" s="513"/>
      <c r="Y178" s="513"/>
      <c r="Z178" s="513"/>
      <c r="AA178" s="513"/>
      <c r="AB178" s="513"/>
      <c r="AC178" s="513"/>
      <c r="AD178" s="513"/>
      <c r="AE178" s="513"/>
      <c r="AF178" s="513"/>
      <c r="AG178" s="513"/>
      <c r="AH178" s="513"/>
      <c r="AI178" s="513"/>
      <c r="AJ178" s="513"/>
      <c r="AK178" s="513"/>
      <c r="AL178" s="513"/>
      <c r="AM178" s="513"/>
      <c r="AN178" s="513"/>
      <c r="AO178" s="513"/>
      <c r="AP178" s="513"/>
      <c r="AQ178" s="513"/>
      <c r="AR178" s="512"/>
      <c r="AS178" s="512"/>
    </row>
    <row r="179">
      <c r="A179" s="512"/>
      <c r="B179" s="536"/>
      <c r="C179" s="512"/>
      <c r="D179" s="513"/>
      <c r="E179" s="513"/>
      <c r="F179" s="513"/>
      <c r="G179" s="513"/>
      <c r="H179" s="513"/>
      <c r="I179" s="513"/>
      <c r="J179" s="513"/>
      <c r="K179" s="513"/>
      <c r="L179" s="513"/>
      <c r="M179" s="513"/>
      <c r="N179" s="513"/>
      <c r="O179" s="513"/>
      <c r="P179" s="513"/>
      <c r="Q179" s="513"/>
      <c r="R179" s="513"/>
      <c r="S179" s="513"/>
      <c r="T179" s="513"/>
      <c r="U179" s="513"/>
      <c r="V179" s="513"/>
      <c r="W179" s="513"/>
      <c r="X179" s="513"/>
      <c r="Y179" s="513"/>
      <c r="Z179" s="513"/>
      <c r="AA179" s="513"/>
      <c r="AB179" s="513"/>
      <c r="AC179" s="513"/>
      <c r="AD179" s="513"/>
      <c r="AE179" s="513"/>
      <c r="AF179" s="513"/>
      <c r="AG179" s="513"/>
      <c r="AH179" s="513"/>
      <c r="AI179" s="513"/>
      <c r="AJ179" s="513"/>
      <c r="AK179" s="513"/>
      <c r="AL179" s="513"/>
      <c r="AM179" s="513"/>
      <c r="AN179" s="513"/>
      <c r="AO179" s="513"/>
      <c r="AP179" s="513"/>
      <c r="AQ179" s="513"/>
      <c r="AR179" s="512"/>
      <c r="AS179" s="512"/>
    </row>
    <row r="180">
      <c r="A180" s="512"/>
      <c r="B180" s="536"/>
      <c r="C180" s="512"/>
      <c r="D180" s="513"/>
      <c r="E180" s="513"/>
      <c r="F180" s="513"/>
      <c r="G180" s="513"/>
      <c r="H180" s="513"/>
      <c r="I180" s="513"/>
      <c r="J180" s="513"/>
      <c r="K180" s="513"/>
      <c r="L180" s="513"/>
      <c r="M180" s="513"/>
      <c r="N180" s="513"/>
      <c r="O180" s="513"/>
      <c r="P180" s="513"/>
      <c r="Q180" s="513"/>
      <c r="R180" s="513"/>
      <c r="S180" s="513"/>
      <c r="T180" s="513"/>
      <c r="U180" s="513"/>
      <c r="V180" s="513"/>
      <c r="W180" s="513"/>
      <c r="X180" s="513"/>
      <c r="Y180" s="513"/>
      <c r="Z180" s="513"/>
      <c r="AA180" s="513"/>
      <c r="AB180" s="513"/>
      <c r="AC180" s="513"/>
      <c r="AD180" s="513"/>
      <c r="AE180" s="513"/>
      <c r="AF180" s="513"/>
      <c r="AG180" s="513"/>
      <c r="AH180" s="513"/>
      <c r="AI180" s="513"/>
      <c r="AJ180" s="513"/>
      <c r="AK180" s="513"/>
      <c r="AL180" s="513"/>
      <c r="AM180" s="513"/>
      <c r="AN180" s="513"/>
      <c r="AO180" s="513"/>
      <c r="AP180" s="513"/>
      <c r="AQ180" s="513"/>
      <c r="AR180" s="512"/>
      <c r="AS180" s="512"/>
    </row>
    <row r="181">
      <c r="A181" s="512"/>
      <c r="B181" s="536"/>
      <c r="C181" s="512"/>
      <c r="D181" s="513"/>
      <c r="E181" s="513"/>
      <c r="F181" s="513"/>
      <c r="G181" s="513"/>
      <c r="H181" s="513"/>
      <c r="I181" s="513"/>
      <c r="J181" s="513"/>
      <c r="K181" s="513"/>
      <c r="L181" s="513"/>
      <c r="M181" s="513"/>
      <c r="N181" s="513"/>
      <c r="O181" s="513"/>
      <c r="P181" s="513"/>
      <c r="Q181" s="513"/>
      <c r="R181" s="513"/>
      <c r="S181" s="513"/>
      <c r="T181" s="513"/>
      <c r="U181" s="513"/>
      <c r="V181" s="513"/>
      <c r="W181" s="513"/>
      <c r="X181" s="513"/>
      <c r="Y181" s="513"/>
      <c r="Z181" s="513"/>
      <c r="AA181" s="513"/>
      <c r="AB181" s="513"/>
      <c r="AC181" s="513"/>
      <c r="AD181" s="513"/>
      <c r="AE181" s="513"/>
      <c r="AF181" s="513"/>
      <c r="AG181" s="513"/>
      <c r="AH181" s="513"/>
      <c r="AI181" s="513"/>
      <c r="AJ181" s="513"/>
      <c r="AK181" s="513"/>
      <c r="AL181" s="513"/>
      <c r="AM181" s="513"/>
      <c r="AN181" s="513"/>
      <c r="AO181" s="513"/>
      <c r="AP181" s="513"/>
      <c r="AQ181" s="513"/>
      <c r="AR181" s="512"/>
      <c r="AS181" s="512"/>
    </row>
    <row r="182">
      <c r="A182" s="512"/>
      <c r="B182" s="536"/>
      <c r="C182" s="512"/>
      <c r="D182" s="513"/>
      <c r="E182" s="513"/>
      <c r="F182" s="513"/>
      <c r="G182" s="513"/>
      <c r="H182" s="513"/>
      <c r="I182" s="513"/>
      <c r="J182" s="513"/>
      <c r="K182" s="513"/>
      <c r="L182" s="513"/>
      <c r="M182" s="513"/>
      <c r="N182" s="513"/>
      <c r="O182" s="513"/>
      <c r="P182" s="513"/>
      <c r="Q182" s="513"/>
      <c r="R182" s="513"/>
      <c r="S182" s="513"/>
      <c r="T182" s="513"/>
      <c r="U182" s="513"/>
      <c r="V182" s="513"/>
      <c r="W182" s="513"/>
      <c r="X182" s="513"/>
      <c r="Y182" s="513"/>
      <c r="Z182" s="513"/>
      <c r="AA182" s="513"/>
      <c r="AB182" s="513"/>
      <c r="AC182" s="513"/>
      <c r="AD182" s="513"/>
      <c r="AE182" s="513"/>
      <c r="AF182" s="513"/>
      <c r="AG182" s="513"/>
      <c r="AH182" s="513"/>
      <c r="AI182" s="513"/>
      <c r="AJ182" s="513"/>
      <c r="AK182" s="513"/>
      <c r="AL182" s="513"/>
      <c r="AM182" s="513"/>
      <c r="AN182" s="513"/>
      <c r="AO182" s="513"/>
      <c r="AP182" s="513"/>
      <c r="AQ182" s="513"/>
      <c r="AR182" s="512"/>
      <c r="AS182" s="512"/>
    </row>
    <row r="183">
      <c r="A183" s="512"/>
      <c r="B183" s="536"/>
      <c r="C183" s="512"/>
      <c r="D183" s="513"/>
      <c r="E183" s="513"/>
      <c r="F183" s="513"/>
      <c r="G183" s="513"/>
      <c r="H183" s="513"/>
      <c r="I183" s="513"/>
      <c r="J183" s="513"/>
      <c r="K183" s="513"/>
      <c r="L183" s="513"/>
      <c r="M183" s="513"/>
      <c r="N183" s="513"/>
      <c r="O183" s="513"/>
      <c r="P183" s="513"/>
      <c r="Q183" s="513"/>
      <c r="R183" s="513"/>
      <c r="S183" s="513"/>
      <c r="T183" s="513"/>
      <c r="U183" s="513"/>
      <c r="V183" s="513"/>
      <c r="W183" s="513"/>
      <c r="X183" s="513"/>
      <c r="Y183" s="513"/>
      <c r="Z183" s="513"/>
      <c r="AA183" s="513"/>
      <c r="AB183" s="513"/>
      <c r="AC183" s="513"/>
      <c r="AD183" s="513"/>
      <c r="AE183" s="513"/>
      <c r="AF183" s="513"/>
      <c r="AG183" s="513"/>
      <c r="AH183" s="513"/>
      <c r="AI183" s="513"/>
      <c r="AJ183" s="513"/>
      <c r="AK183" s="513"/>
      <c r="AL183" s="513"/>
      <c r="AM183" s="513"/>
      <c r="AN183" s="513"/>
      <c r="AO183" s="513"/>
      <c r="AP183" s="513"/>
      <c r="AQ183" s="513"/>
      <c r="AR183" s="512"/>
      <c r="AS183" s="512"/>
    </row>
    <row r="184">
      <c r="A184" s="512"/>
      <c r="B184" s="536"/>
      <c r="C184" s="512"/>
      <c r="D184" s="513"/>
      <c r="E184" s="513"/>
      <c r="F184" s="513"/>
      <c r="G184" s="513"/>
      <c r="H184" s="513"/>
      <c r="I184" s="513"/>
      <c r="J184" s="513"/>
      <c r="K184" s="513"/>
      <c r="L184" s="513"/>
      <c r="M184" s="513"/>
      <c r="N184" s="513"/>
      <c r="O184" s="513"/>
      <c r="P184" s="513"/>
      <c r="Q184" s="513"/>
      <c r="R184" s="513"/>
      <c r="S184" s="513"/>
      <c r="T184" s="513"/>
      <c r="U184" s="513"/>
      <c r="V184" s="513"/>
      <c r="W184" s="513"/>
      <c r="X184" s="513"/>
      <c r="Y184" s="513"/>
      <c r="Z184" s="513"/>
      <c r="AA184" s="513"/>
      <c r="AB184" s="513"/>
      <c r="AC184" s="513"/>
      <c r="AD184" s="513"/>
      <c r="AE184" s="513"/>
      <c r="AF184" s="513"/>
      <c r="AG184" s="513"/>
      <c r="AH184" s="513"/>
      <c r="AI184" s="513"/>
      <c r="AJ184" s="513"/>
      <c r="AK184" s="513"/>
      <c r="AL184" s="513"/>
      <c r="AM184" s="513"/>
      <c r="AN184" s="513"/>
      <c r="AO184" s="513"/>
      <c r="AP184" s="513"/>
      <c r="AQ184" s="513"/>
      <c r="AR184" s="512"/>
      <c r="AS184" s="512"/>
    </row>
    <row r="185">
      <c r="A185" s="512"/>
      <c r="B185" s="536"/>
      <c r="C185" s="512"/>
      <c r="D185" s="513"/>
      <c r="E185" s="513"/>
      <c r="F185" s="513"/>
      <c r="G185" s="513"/>
      <c r="H185" s="513"/>
      <c r="I185" s="513"/>
      <c r="J185" s="513"/>
      <c r="K185" s="513"/>
      <c r="L185" s="513"/>
      <c r="M185" s="513"/>
      <c r="N185" s="513"/>
      <c r="O185" s="513"/>
      <c r="P185" s="513"/>
      <c r="Q185" s="513"/>
      <c r="R185" s="513"/>
      <c r="S185" s="513"/>
      <c r="T185" s="513"/>
      <c r="U185" s="513"/>
      <c r="V185" s="513"/>
      <c r="W185" s="513"/>
      <c r="X185" s="513"/>
      <c r="Y185" s="513"/>
      <c r="Z185" s="513"/>
      <c r="AA185" s="513"/>
      <c r="AB185" s="513"/>
      <c r="AC185" s="513"/>
      <c r="AD185" s="513"/>
      <c r="AE185" s="513"/>
      <c r="AF185" s="513"/>
      <c r="AG185" s="513"/>
      <c r="AH185" s="513"/>
      <c r="AI185" s="513"/>
      <c r="AJ185" s="513"/>
      <c r="AK185" s="513"/>
      <c r="AL185" s="513"/>
      <c r="AM185" s="513"/>
      <c r="AN185" s="513"/>
      <c r="AO185" s="513"/>
      <c r="AP185" s="513"/>
      <c r="AQ185" s="513"/>
      <c r="AR185" s="512"/>
      <c r="AS185" s="512"/>
    </row>
    <row r="186">
      <c r="A186" s="512"/>
      <c r="B186" s="536"/>
      <c r="C186" s="512"/>
      <c r="D186" s="513"/>
      <c r="E186" s="513"/>
      <c r="F186" s="513"/>
      <c r="G186" s="513"/>
      <c r="H186" s="513"/>
      <c r="I186" s="513"/>
      <c r="J186" s="513"/>
      <c r="K186" s="513"/>
      <c r="L186" s="513"/>
      <c r="M186" s="513"/>
      <c r="N186" s="513"/>
      <c r="O186" s="513"/>
      <c r="P186" s="513"/>
      <c r="Q186" s="513"/>
      <c r="R186" s="513"/>
      <c r="S186" s="513"/>
      <c r="T186" s="513"/>
      <c r="U186" s="513"/>
      <c r="V186" s="513"/>
      <c r="W186" s="513"/>
      <c r="X186" s="513"/>
      <c r="Y186" s="513"/>
      <c r="Z186" s="513"/>
      <c r="AA186" s="513"/>
      <c r="AB186" s="513"/>
      <c r="AC186" s="513"/>
      <c r="AD186" s="513"/>
      <c r="AE186" s="513"/>
      <c r="AF186" s="513"/>
      <c r="AG186" s="513"/>
      <c r="AH186" s="513"/>
      <c r="AI186" s="513"/>
      <c r="AJ186" s="513"/>
      <c r="AK186" s="513"/>
      <c r="AL186" s="513"/>
      <c r="AM186" s="513"/>
      <c r="AN186" s="513"/>
      <c r="AO186" s="513"/>
      <c r="AP186" s="513"/>
      <c r="AQ186" s="513"/>
      <c r="AR186" s="512"/>
      <c r="AS186" s="512"/>
    </row>
    <row r="187">
      <c r="A187" s="512"/>
      <c r="B187" s="536"/>
      <c r="C187" s="512"/>
      <c r="D187" s="513"/>
      <c r="E187" s="513"/>
      <c r="F187" s="513"/>
      <c r="G187" s="513"/>
      <c r="H187" s="513"/>
      <c r="I187" s="513"/>
      <c r="J187" s="513"/>
      <c r="K187" s="513"/>
      <c r="L187" s="513"/>
      <c r="M187" s="513"/>
      <c r="N187" s="513"/>
      <c r="O187" s="513"/>
      <c r="P187" s="513"/>
      <c r="Q187" s="513"/>
      <c r="R187" s="513"/>
      <c r="S187" s="513"/>
      <c r="T187" s="513"/>
      <c r="U187" s="513"/>
      <c r="V187" s="513"/>
      <c r="W187" s="513"/>
      <c r="X187" s="513"/>
      <c r="Y187" s="513"/>
      <c r="Z187" s="513"/>
      <c r="AA187" s="513"/>
      <c r="AB187" s="513"/>
      <c r="AC187" s="513"/>
      <c r="AD187" s="513"/>
      <c r="AE187" s="513"/>
      <c r="AF187" s="513"/>
      <c r="AG187" s="513"/>
      <c r="AH187" s="513"/>
      <c r="AI187" s="513"/>
      <c r="AJ187" s="513"/>
      <c r="AK187" s="513"/>
      <c r="AL187" s="513"/>
      <c r="AM187" s="513"/>
      <c r="AN187" s="513"/>
      <c r="AO187" s="513"/>
      <c r="AP187" s="513"/>
      <c r="AQ187" s="513"/>
      <c r="AR187" s="512"/>
      <c r="AS187" s="512"/>
    </row>
    <row r="188">
      <c r="A188" s="512"/>
      <c r="B188" s="536"/>
      <c r="C188" s="512"/>
      <c r="D188" s="513"/>
      <c r="E188" s="513"/>
      <c r="F188" s="513"/>
      <c r="G188" s="513"/>
      <c r="H188" s="513"/>
      <c r="I188" s="513"/>
      <c r="J188" s="513"/>
      <c r="K188" s="513"/>
      <c r="L188" s="513"/>
      <c r="M188" s="513"/>
      <c r="N188" s="513"/>
      <c r="O188" s="513"/>
      <c r="P188" s="513"/>
      <c r="Q188" s="513"/>
      <c r="R188" s="513"/>
      <c r="S188" s="513"/>
      <c r="T188" s="513"/>
      <c r="U188" s="513"/>
      <c r="V188" s="513"/>
      <c r="W188" s="513"/>
      <c r="X188" s="513"/>
      <c r="Y188" s="513"/>
      <c r="Z188" s="513"/>
      <c r="AA188" s="513"/>
      <c r="AB188" s="513"/>
      <c r="AC188" s="513"/>
      <c r="AD188" s="513"/>
      <c r="AE188" s="513"/>
      <c r="AF188" s="513"/>
      <c r="AG188" s="513"/>
      <c r="AH188" s="513"/>
      <c r="AI188" s="513"/>
      <c r="AJ188" s="513"/>
      <c r="AK188" s="513"/>
      <c r="AL188" s="513"/>
      <c r="AM188" s="513"/>
      <c r="AN188" s="513"/>
      <c r="AO188" s="513"/>
      <c r="AP188" s="513"/>
      <c r="AQ188" s="513"/>
      <c r="AR188" s="512"/>
      <c r="AS188" s="512"/>
    </row>
    <row r="189">
      <c r="A189" s="512"/>
      <c r="B189" s="536"/>
      <c r="C189" s="512"/>
      <c r="D189" s="513"/>
      <c r="E189" s="513"/>
      <c r="F189" s="513"/>
      <c r="G189" s="513"/>
      <c r="H189" s="513"/>
      <c r="I189" s="513"/>
      <c r="J189" s="513"/>
      <c r="K189" s="513"/>
      <c r="L189" s="513"/>
      <c r="M189" s="513"/>
      <c r="N189" s="513"/>
      <c r="O189" s="513"/>
      <c r="P189" s="513"/>
      <c r="Q189" s="513"/>
      <c r="R189" s="513"/>
      <c r="S189" s="513"/>
      <c r="T189" s="513"/>
      <c r="U189" s="513"/>
      <c r="V189" s="513"/>
      <c r="W189" s="513"/>
      <c r="X189" s="513"/>
      <c r="Y189" s="513"/>
      <c r="Z189" s="513"/>
      <c r="AA189" s="513"/>
      <c r="AB189" s="513"/>
      <c r="AC189" s="513"/>
      <c r="AD189" s="513"/>
      <c r="AE189" s="513"/>
      <c r="AF189" s="513"/>
      <c r="AG189" s="513"/>
      <c r="AH189" s="513"/>
      <c r="AI189" s="513"/>
      <c r="AJ189" s="513"/>
      <c r="AK189" s="513"/>
      <c r="AL189" s="513"/>
      <c r="AM189" s="513"/>
      <c r="AN189" s="513"/>
      <c r="AO189" s="513"/>
      <c r="AP189" s="513"/>
      <c r="AQ189" s="513"/>
      <c r="AR189" s="512"/>
      <c r="AS189" s="512"/>
    </row>
  </sheetData>
  <mergeCells count="1">
    <mergeCell ref="AR1:AR5"/>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63"/>
    <col customWidth="1" min="2" max="2" width="9.5"/>
    <col customWidth="1" min="3" max="3" width="54.38"/>
    <col customWidth="1" min="4" max="5" width="20.0"/>
    <col customWidth="1" min="6" max="6" width="16.25"/>
    <col customWidth="1" min="7" max="7" width="16.13"/>
    <col customWidth="1" min="8" max="8" width="15.63"/>
    <col customWidth="1" min="9" max="9" width="18.0"/>
    <col customWidth="1" min="10" max="10" width="2.63"/>
  </cols>
  <sheetData>
    <row r="1" ht="51.0" customHeight="1">
      <c r="A1" s="200"/>
      <c r="B1" s="11"/>
      <c r="D1" s="12" t="s">
        <v>706</v>
      </c>
      <c r="J1" s="537"/>
    </row>
    <row r="2" ht="51.0" customHeight="1">
      <c r="A2" s="200"/>
      <c r="J2" s="537"/>
    </row>
    <row r="3" ht="51.0" customHeight="1">
      <c r="A3" s="200"/>
      <c r="J3" s="537"/>
    </row>
    <row r="4" ht="51.0" customHeight="1">
      <c r="A4" s="200"/>
      <c r="J4" s="537"/>
    </row>
    <row r="5" ht="37.5" customHeight="1">
      <c r="A5" s="200"/>
      <c r="B5" s="538" t="s">
        <v>707</v>
      </c>
      <c r="C5" s="538" t="s">
        <v>359</v>
      </c>
      <c r="D5" s="538" t="s">
        <v>708</v>
      </c>
      <c r="E5" s="338" t="s">
        <v>709</v>
      </c>
      <c r="F5" s="538" t="s">
        <v>17</v>
      </c>
      <c r="G5" s="538" t="s">
        <v>19</v>
      </c>
      <c r="H5" s="538" t="s">
        <v>18</v>
      </c>
      <c r="I5" s="538" t="s">
        <v>20</v>
      </c>
      <c r="J5" s="537"/>
    </row>
    <row r="6">
      <c r="A6" s="539"/>
      <c r="B6" s="540" t="s">
        <v>707</v>
      </c>
      <c r="C6" s="540" t="s">
        <v>359</v>
      </c>
      <c r="D6" s="540" t="s">
        <v>708</v>
      </c>
      <c r="E6" s="540"/>
      <c r="F6" s="540" t="s">
        <v>17</v>
      </c>
      <c r="G6" s="540" t="s">
        <v>19</v>
      </c>
      <c r="H6" s="540" t="s">
        <v>18</v>
      </c>
      <c r="I6" s="540" t="s">
        <v>20</v>
      </c>
      <c r="J6" s="541"/>
    </row>
    <row r="7">
      <c r="A7" s="200"/>
      <c r="B7" s="542">
        <v>1.0</v>
      </c>
      <c r="C7" s="543" t="s">
        <v>710</v>
      </c>
      <c r="D7" s="543">
        <v>100.0</v>
      </c>
      <c r="E7" s="543" t="s">
        <v>711</v>
      </c>
      <c r="F7" s="542">
        <v>23.2</v>
      </c>
      <c r="G7" s="542">
        <v>0.0</v>
      </c>
      <c r="H7" s="542">
        <v>1.1</v>
      </c>
      <c r="I7" s="544">
        <f>4*F7+4*G7+9*H7</f>
        <v>102.7</v>
      </c>
      <c r="J7" s="191"/>
    </row>
    <row r="8">
      <c r="A8" s="200"/>
      <c r="B8" s="542">
        <f t="shared" ref="B8:B153" si="1">B7+1</f>
        <v>2</v>
      </c>
      <c r="C8" s="542" t="s">
        <v>712</v>
      </c>
      <c r="D8" s="543">
        <v>100.0</v>
      </c>
      <c r="E8" s="543" t="s">
        <v>711</v>
      </c>
      <c r="F8" s="542">
        <v>20.4</v>
      </c>
      <c r="G8" s="542">
        <v>0.5</v>
      </c>
      <c r="H8" s="542">
        <v>4.3</v>
      </c>
      <c r="I8" s="544">
        <v>121.0</v>
      </c>
      <c r="J8" s="191"/>
    </row>
    <row r="9">
      <c r="A9" s="200"/>
      <c r="B9" s="542">
        <f t="shared" si="1"/>
        <v>3</v>
      </c>
      <c r="C9" s="542" t="s">
        <v>713</v>
      </c>
      <c r="D9" s="543">
        <v>100.0</v>
      </c>
      <c r="E9" s="543" t="s">
        <v>711</v>
      </c>
      <c r="F9" s="542">
        <v>25.4</v>
      </c>
      <c r="G9" s="542">
        <v>0.2</v>
      </c>
      <c r="H9" s="542">
        <v>1.3</v>
      </c>
      <c r="I9" s="544">
        <f>4*F9+4*G9+9*H9</f>
        <v>114.1</v>
      </c>
      <c r="J9" s="191"/>
    </row>
    <row r="10">
      <c r="A10" s="200"/>
      <c r="B10" s="542">
        <f t="shared" si="1"/>
        <v>4</v>
      </c>
      <c r="C10" s="542" t="s">
        <v>283</v>
      </c>
      <c r="D10" s="543">
        <v>100.0</v>
      </c>
      <c r="E10" s="543" t="s">
        <v>711</v>
      </c>
      <c r="F10" s="542">
        <v>20.2</v>
      </c>
      <c r="G10" s="542">
        <v>0.0</v>
      </c>
      <c r="H10" s="542">
        <v>11.0</v>
      </c>
      <c r="I10" s="544">
        <v>180.0</v>
      </c>
      <c r="J10" s="191"/>
    </row>
    <row r="11">
      <c r="A11" s="200"/>
      <c r="B11" s="542">
        <f t="shared" si="1"/>
        <v>5</v>
      </c>
      <c r="C11" s="542" t="s">
        <v>714</v>
      </c>
      <c r="D11" s="543">
        <v>100.0</v>
      </c>
      <c r="E11" s="543" t="s">
        <v>711</v>
      </c>
      <c r="F11" s="542">
        <v>25.0</v>
      </c>
      <c r="G11" s="542">
        <v>0.0</v>
      </c>
      <c r="H11" s="542">
        <v>0.5</v>
      </c>
      <c r="I11" s="544">
        <v>105.0</v>
      </c>
      <c r="J11" s="191"/>
    </row>
    <row r="12">
      <c r="A12" s="200"/>
      <c r="B12" s="542">
        <f t="shared" si="1"/>
        <v>6</v>
      </c>
      <c r="C12" s="542" t="s">
        <v>715</v>
      </c>
      <c r="D12" s="543">
        <v>1.0</v>
      </c>
      <c r="E12" s="543" t="s">
        <v>716</v>
      </c>
      <c r="F12" s="542">
        <v>22.0</v>
      </c>
      <c r="G12" s="542">
        <v>2.4</v>
      </c>
      <c r="H12" s="542">
        <v>7.9</v>
      </c>
      <c r="I12" s="544">
        <v>169.0</v>
      </c>
      <c r="J12" s="191"/>
    </row>
    <row r="13">
      <c r="A13" s="200"/>
      <c r="B13" s="542">
        <f t="shared" si="1"/>
        <v>7</v>
      </c>
      <c r="C13" s="542" t="s">
        <v>717</v>
      </c>
      <c r="D13" s="543">
        <v>100.0</v>
      </c>
      <c r="E13" s="543" t="s">
        <v>711</v>
      </c>
      <c r="F13" s="542">
        <v>15.0</v>
      </c>
      <c r="G13" s="542">
        <v>0.5</v>
      </c>
      <c r="H13" s="542">
        <v>5.0</v>
      </c>
      <c r="I13" s="544">
        <v>65.0</v>
      </c>
      <c r="J13" s="191"/>
    </row>
    <row r="14">
      <c r="A14" s="200"/>
      <c r="B14" s="542">
        <f t="shared" si="1"/>
        <v>8</v>
      </c>
      <c r="C14" s="542" t="s">
        <v>718</v>
      </c>
      <c r="D14" s="543">
        <v>1.0</v>
      </c>
      <c r="E14" s="543" t="s">
        <v>719</v>
      </c>
      <c r="F14" s="542">
        <v>4.3</v>
      </c>
      <c r="G14" s="542">
        <v>0.1</v>
      </c>
      <c r="H14" s="542">
        <v>0.4</v>
      </c>
      <c r="I14" s="544">
        <f>4*F14+4*G14+9*H14</f>
        <v>21.2</v>
      </c>
      <c r="J14" s="191"/>
    </row>
    <row r="15">
      <c r="A15" s="200"/>
      <c r="B15" s="542">
        <f t="shared" si="1"/>
        <v>9</v>
      </c>
      <c r="C15" s="542" t="s">
        <v>720</v>
      </c>
      <c r="D15" s="543">
        <v>1.0</v>
      </c>
      <c r="E15" s="543" t="s">
        <v>721</v>
      </c>
      <c r="F15" s="542">
        <v>11.0</v>
      </c>
      <c r="G15" s="542">
        <v>3.8</v>
      </c>
      <c r="H15" s="542">
        <v>4.7</v>
      </c>
      <c r="I15" s="544">
        <v>108.0</v>
      </c>
      <c r="J15" s="191"/>
    </row>
    <row r="16">
      <c r="A16" s="200"/>
      <c r="B16" s="542">
        <f t="shared" si="1"/>
        <v>10</v>
      </c>
      <c r="C16" s="542" t="s">
        <v>722</v>
      </c>
      <c r="D16" s="543">
        <v>1.0</v>
      </c>
      <c r="E16" s="543" t="s">
        <v>721</v>
      </c>
      <c r="F16" s="542">
        <v>6.3</v>
      </c>
      <c r="G16" s="542">
        <v>0.4</v>
      </c>
      <c r="H16" s="544">
        <v>1.1</v>
      </c>
      <c r="I16" s="544">
        <f>4*F16+4*G16+9*H16</f>
        <v>36.7</v>
      </c>
      <c r="J16" s="191"/>
    </row>
    <row r="17">
      <c r="A17" s="200"/>
      <c r="B17" s="542">
        <f t="shared" si="1"/>
        <v>11</v>
      </c>
      <c r="C17" s="542" t="s">
        <v>723</v>
      </c>
      <c r="D17" s="543">
        <v>1.0</v>
      </c>
      <c r="E17" s="543" t="s">
        <v>724</v>
      </c>
      <c r="F17" s="542">
        <v>7.5</v>
      </c>
      <c r="G17" s="542">
        <v>0.0</v>
      </c>
      <c r="H17" s="542">
        <v>0.4</v>
      </c>
      <c r="I17" s="544">
        <v>34.0</v>
      </c>
      <c r="J17" s="191"/>
    </row>
    <row r="18">
      <c r="A18" s="200"/>
      <c r="B18" s="542">
        <f t="shared" si="1"/>
        <v>12</v>
      </c>
      <c r="C18" s="542" t="s">
        <v>725</v>
      </c>
      <c r="D18" s="543">
        <v>100.0</v>
      </c>
      <c r="E18" s="543" t="s">
        <v>711</v>
      </c>
      <c r="F18" s="542">
        <v>23.5</v>
      </c>
      <c r="G18" s="543">
        <v>0.2</v>
      </c>
      <c r="H18" s="542">
        <v>2.6</v>
      </c>
      <c r="I18" s="544">
        <v>119.0</v>
      </c>
      <c r="J18" s="191"/>
    </row>
    <row r="19">
      <c r="A19" s="200"/>
      <c r="B19" s="542">
        <f t="shared" si="1"/>
        <v>13</v>
      </c>
      <c r="C19" s="542" t="s">
        <v>726</v>
      </c>
      <c r="D19" s="543">
        <v>1.0</v>
      </c>
      <c r="E19" s="543" t="s">
        <v>727</v>
      </c>
      <c r="F19" s="542">
        <v>6.0</v>
      </c>
      <c r="G19" s="542">
        <v>0.0</v>
      </c>
      <c r="H19" s="542">
        <v>5.0</v>
      </c>
      <c r="I19" s="544">
        <f t="shared" ref="I19:I20" si="2">4*F19+4*G19+9*H19</f>
        <v>69</v>
      </c>
      <c r="J19" s="191"/>
    </row>
    <row r="20">
      <c r="A20" s="200"/>
      <c r="B20" s="542">
        <f t="shared" si="1"/>
        <v>14</v>
      </c>
      <c r="C20" s="542" t="s">
        <v>728</v>
      </c>
      <c r="D20" s="543">
        <v>100.0</v>
      </c>
      <c r="E20" s="543" t="s">
        <v>711</v>
      </c>
      <c r="F20" s="542">
        <v>10.9</v>
      </c>
      <c r="G20" s="542">
        <v>0.8</v>
      </c>
      <c r="H20" s="542">
        <v>0.0</v>
      </c>
      <c r="I20" s="544">
        <f t="shared" si="2"/>
        <v>46.8</v>
      </c>
      <c r="J20" s="191"/>
    </row>
    <row r="21">
      <c r="A21" s="200"/>
      <c r="B21" s="542">
        <f t="shared" si="1"/>
        <v>15</v>
      </c>
      <c r="C21" s="542" t="s">
        <v>729</v>
      </c>
      <c r="D21" s="543">
        <v>100.0</v>
      </c>
      <c r="E21" s="543" t="s">
        <v>711</v>
      </c>
      <c r="F21" s="542">
        <v>7.0</v>
      </c>
      <c r="G21" s="542">
        <v>15.2</v>
      </c>
      <c r="H21" s="542">
        <v>0.4</v>
      </c>
      <c r="I21" s="544">
        <v>108.0</v>
      </c>
      <c r="J21" s="191"/>
    </row>
    <row r="22">
      <c r="A22" s="200"/>
      <c r="B22" s="542">
        <f t="shared" si="1"/>
        <v>16</v>
      </c>
      <c r="C22" s="542" t="s">
        <v>730</v>
      </c>
      <c r="D22" s="543">
        <v>100.0</v>
      </c>
      <c r="E22" s="543" t="s">
        <v>711</v>
      </c>
      <c r="F22" s="542">
        <v>7.2</v>
      </c>
      <c r="G22" s="542">
        <v>15.6</v>
      </c>
      <c r="H22" s="542">
        <v>0.5</v>
      </c>
      <c r="I22" s="544">
        <v>109.0</v>
      </c>
      <c r="J22" s="191"/>
    </row>
    <row r="23">
      <c r="A23" s="200"/>
      <c r="B23" s="542">
        <f t="shared" si="1"/>
        <v>17</v>
      </c>
      <c r="C23" s="542" t="s">
        <v>731</v>
      </c>
      <c r="D23" s="543">
        <v>100.0</v>
      </c>
      <c r="E23" s="543" t="s">
        <v>711</v>
      </c>
      <c r="F23" s="542">
        <v>4.7</v>
      </c>
      <c r="G23" s="542">
        <v>12.5</v>
      </c>
      <c r="H23" s="542">
        <v>0.2</v>
      </c>
      <c r="I23" s="544">
        <v>78.0</v>
      </c>
      <c r="J23" s="191"/>
    </row>
    <row r="24">
      <c r="A24" s="200"/>
      <c r="B24" s="542">
        <f t="shared" si="1"/>
        <v>18</v>
      </c>
      <c r="C24" s="542" t="s">
        <v>732</v>
      </c>
      <c r="D24" s="543">
        <v>1.0</v>
      </c>
      <c r="E24" s="543" t="s">
        <v>733</v>
      </c>
      <c r="F24" s="542">
        <v>20.0</v>
      </c>
      <c r="G24" s="542">
        <v>19.0</v>
      </c>
      <c r="H24" s="542">
        <v>12.0</v>
      </c>
      <c r="I24" s="544">
        <v>242.0</v>
      </c>
      <c r="J24" s="191"/>
    </row>
    <row r="25">
      <c r="A25" s="200"/>
      <c r="B25" s="542">
        <f t="shared" si="1"/>
        <v>19</v>
      </c>
      <c r="C25" s="542" t="s">
        <v>734</v>
      </c>
      <c r="D25" s="543">
        <v>1.0</v>
      </c>
      <c r="E25" s="543" t="s">
        <v>733</v>
      </c>
      <c r="F25" s="542">
        <v>16.0</v>
      </c>
      <c r="G25" s="542">
        <v>26.5</v>
      </c>
      <c r="H25" s="542">
        <v>8.8</v>
      </c>
      <c r="I25" s="544">
        <v>248.0</v>
      </c>
      <c r="J25" s="191"/>
    </row>
    <row r="26">
      <c r="A26" s="200"/>
      <c r="B26" s="542">
        <f t="shared" si="1"/>
        <v>20</v>
      </c>
      <c r="C26" s="542" t="s">
        <v>735</v>
      </c>
      <c r="D26" s="543">
        <v>100.0</v>
      </c>
      <c r="E26" s="543" t="s">
        <v>711</v>
      </c>
      <c r="F26" s="542">
        <v>10.3</v>
      </c>
      <c r="G26" s="542">
        <v>3.0</v>
      </c>
      <c r="H26" s="542">
        <v>0.0</v>
      </c>
      <c r="I26" s="544">
        <v>54.0</v>
      </c>
      <c r="J26" s="191"/>
    </row>
    <row r="27">
      <c r="A27" s="200"/>
      <c r="B27" s="542">
        <f t="shared" si="1"/>
        <v>21</v>
      </c>
      <c r="C27" s="542" t="s">
        <v>736</v>
      </c>
      <c r="D27" s="543">
        <v>1.0</v>
      </c>
      <c r="E27" s="543" t="s">
        <v>737</v>
      </c>
      <c r="F27" s="542">
        <v>25.0</v>
      </c>
      <c r="G27" s="542">
        <v>0.5</v>
      </c>
      <c r="H27" s="544">
        <v>0.5</v>
      </c>
      <c r="I27" s="544">
        <v>120.0</v>
      </c>
      <c r="J27" s="191"/>
    </row>
    <row r="28">
      <c r="A28" s="200"/>
      <c r="B28" s="542">
        <f t="shared" si="1"/>
        <v>22</v>
      </c>
      <c r="C28" s="542" t="s">
        <v>738</v>
      </c>
      <c r="D28" s="543">
        <v>100.0</v>
      </c>
      <c r="E28" s="543" t="s">
        <v>711</v>
      </c>
      <c r="F28" s="542">
        <v>19.4</v>
      </c>
      <c r="G28" s="542">
        <v>14.1</v>
      </c>
      <c r="H28" s="542">
        <v>7.1</v>
      </c>
      <c r="I28" s="544">
        <v>203.0</v>
      </c>
      <c r="J28" s="191"/>
    </row>
    <row r="29">
      <c r="A29" s="200"/>
      <c r="B29" s="542">
        <f t="shared" si="1"/>
        <v>23</v>
      </c>
      <c r="C29" s="542" t="s">
        <v>739</v>
      </c>
      <c r="D29" s="543">
        <v>1.0</v>
      </c>
      <c r="E29" s="543" t="s">
        <v>740</v>
      </c>
      <c r="F29" s="542">
        <v>21.7</v>
      </c>
      <c r="G29" s="542">
        <v>1.1</v>
      </c>
      <c r="H29" s="542">
        <v>12.2</v>
      </c>
      <c r="I29" s="544">
        <v>201.0</v>
      </c>
      <c r="J29" s="191"/>
    </row>
    <row r="30">
      <c r="A30" s="200"/>
      <c r="B30" s="542">
        <f t="shared" si="1"/>
        <v>24</v>
      </c>
      <c r="C30" s="542" t="s">
        <v>741</v>
      </c>
      <c r="D30" s="543">
        <v>200.0</v>
      </c>
      <c r="E30" s="543" t="s">
        <v>711</v>
      </c>
      <c r="F30" s="542">
        <v>43.2</v>
      </c>
      <c r="G30" s="542">
        <v>0.0</v>
      </c>
      <c r="H30" s="542">
        <v>25.4</v>
      </c>
      <c r="I30" s="544">
        <v>402.0</v>
      </c>
      <c r="J30" s="191"/>
    </row>
    <row r="31">
      <c r="A31" s="200"/>
      <c r="B31" s="542">
        <f t="shared" si="1"/>
        <v>25</v>
      </c>
      <c r="C31" s="542" t="s">
        <v>742</v>
      </c>
      <c r="D31" s="543">
        <v>100.0</v>
      </c>
      <c r="E31" s="543" t="s">
        <v>711</v>
      </c>
      <c r="F31" s="542">
        <v>10.1</v>
      </c>
      <c r="G31" s="542">
        <v>5.1</v>
      </c>
      <c r="H31" s="542">
        <v>1.3</v>
      </c>
      <c r="I31" s="544">
        <v>68.0</v>
      </c>
      <c r="J31" s="191"/>
    </row>
    <row r="32">
      <c r="A32" s="200"/>
      <c r="B32" s="542">
        <f t="shared" si="1"/>
        <v>26</v>
      </c>
      <c r="C32" s="542" t="s">
        <v>743</v>
      </c>
      <c r="D32" s="543">
        <v>1.0</v>
      </c>
      <c r="E32" s="543" t="s">
        <v>744</v>
      </c>
      <c r="F32" s="542">
        <v>20.0</v>
      </c>
      <c r="G32" s="542">
        <v>3.1</v>
      </c>
      <c r="H32" s="542">
        <v>0.0</v>
      </c>
      <c r="I32" s="544">
        <v>97.0</v>
      </c>
      <c r="J32" s="191"/>
    </row>
    <row r="33">
      <c r="A33" s="200"/>
      <c r="B33" s="542">
        <f t="shared" si="1"/>
        <v>27</v>
      </c>
      <c r="C33" s="542" t="s">
        <v>745</v>
      </c>
      <c r="D33" s="543">
        <v>1.0</v>
      </c>
      <c r="E33" s="543" t="s">
        <v>733</v>
      </c>
      <c r="F33" s="542">
        <v>21.0</v>
      </c>
      <c r="G33" s="542">
        <v>17.3</v>
      </c>
      <c r="H33" s="542">
        <v>4.6</v>
      </c>
      <c r="I33" s="544">
        <v>214.0</v>
      </c>
      <c r="J33" s="191"/>
    </row>
    <row r="34">
      <c r="A34" s="200"/>
      <c r="B34" s="542">
        <f t="shared" si="1"/>
        <v>28</v>
      </c>
      <c r="C34" s="542" t="s">
        <v>746</v>
      </c>
      <c r="D34" s="543">
        <v>1.0</v>
      </c>
      <c r="E34" s="543" t="s">
        <v>721</v>
      </c>
      <c r="F34" s="542">
        <v>5.5</v>
      </c>
      <c r="G34" s="542">
        <v>9.4</v>
      </c>
      <c r="H34" s="542">
        <v>4.8</v>
      </c>
      <c r="I34" s="544">
        <v>85.0</v>
      </c>
      <c r="J34" s="191"/>
    </row>
    <row r="35">
      <c r="A35" s="200"/>
      <c r="B35" s="542">
        <f t="shared" si="1"/>
        <v>29</v>
      </c>
      <c r="C35" s="542" t="s">
        <v>747</v>
      </c>
      <c r="D35" s="543">
        <v>100.0</v>
      </c>
      <c r="E35" s="543" t="s">
        <v>711</v>
      </c>
      <c r="F35" s="542">
        <v>9.0</v>
      </c>
      <c r="G35" s="542">
        <v>20.0</v>
      </c>
      <c r="H35" s="542">
        <v>0.4</v>
      </c>
      <c r="I35" s="544">
        <v>116.0</v>
      </c>
      <c r="J35" s="191"/>
    </row>
    <row r="36">
      <c r="A36" s="200"/>
      <c r="B36" s="542">
        <f t="shared" si="1"/>
        <v>30</v>
      </c>
      <c r="C36" s="542" t="s">
        <v>748</v>
      </c>
      <c r="D36" s="543">
        <v>24.0</v>
      </c>
      <c r="E36" s="543" t="s">
        <v>711</v>
      </c>
      <c r="F36" s="542">
        <v>20.0</v>
      </c>
      <c r="G36" s="542">
        <v>0.7</v>
      </c>
      <c r="H36" s="542">
        <v>0.0</v>
      </c>
      <c r="I36" s="544">
        <v>84.0</v>
      </c>
      <c r="J36" s="191"/>
    </row>
    <row r="37">
      <c r="A37" s="200"/>
      <c r="B37" s="542">
        <f t="shared" si="1"/>
        <v>31</v>
      </c>
      <c r="C37" s="542" t="s">
        <v>749</v>
      </c>
      <c r="D37" s="543">
        <v>100.0</v>
      </c>
      <c r="E37" s="543" t="s">
        <v>711</v>
      </c>
      <c r="F37" s="542">
        <v>13.0</v>
      </c>
      <c r="G37" s="542">
        <v>2.3</v>
      </c>
      <c r="H37" s="542">
        <v>1.7</v>
      </c>
      <c r="I37" s="544">
        <v>92.0</v>
      </c>
      <c r="J37" s="191"/>
    </row>
    <row r="38">
      <c r="A38" s="200"/>
      <c r="B38" s="542">
        <f t="shared" si="1"/>
        <v>32</v>
      </c>
      <c r="C38" s="542" t="s">
        <v>750</v>
      </c>
      <c r="D38" s="543">
        <v>100.0</v>
      </c>
      <c r="E38" s="543" t="s">
        <v>711</v>
      </c>
      <c r="F38" s="542">
        <v>12.1</v>
      </c>
      <c r="G38" s="542">
        <v>56.1</v>
      </c>
      <c r="H38" s="542">
        <v>8.4</v>
      </c>
      <c r="I38" s="544">
        <f>4*F38+4*G38+9*H38</f>
        <v>348.4</v>
      </c>
      <c r="J38" s="191"/>
    </row>
    <row r="39">
      <c r="A39" s="200"/>
      <c r="B39" s="542">
        <f t="shared" si="1"/>
        <v>33</v>
      </c>
      <c r="C39" s="542" t="s">
        <v>751</v>
      </c>
      <c r="D39" s="543">
        <v>49.0</v>
      </c>
      <c r="E39" s="543" t="s">
        <v>711</v>
      </c>
      <c r="F39" s="542">
        <v>12.0</v>
      </c>
      <c r="G39" s="542">
        <v>26.0</v>
      </c>
      <c r="H39" s="542">
        <v>2.7</v>
      </c>
      <c r="I39" s="544">
        <v>181.0</v>
      </c>
      <c r="J39" s="191"/>
    </row>
    <row r="40">
      <c r="A40" s="200"/>
      <c r="B40" s="542">
        <f t="shared" si="1"/>
        <v>34</v>
      </c>
      <c r="C40" s="542" t="s">
        <v>752</v>
      </c>
      <c r="D40" s="543">
        <v>1.0</v>
      </c>
      <c r="E40" s="543" t="s">
        <v>753</v>
      </c>
      <c r="F40" s="542">
        <v>3.8</v>
      </c>
      <c r="G40" s="542">
        <v>15.2</v>
      </c>
      <c r="H40" s="542">
        <v>0.8</v>
      </c>
      <c r="I40" s="544">
        <v>86.0</v>
      </c>
      <c r="J40" s="191"/>
    </row>
    <row r="41">
      <c r="A41" s="200"/>
      <c r="B41" s="542">
        <f t="shared" si="1"/>
        <v>35</v>
      </c>
      <c r="C41" s="542" t="s">
        <v>754</v>
      </c>
      <c r="D41" s="543">
        <v>1.0</v>
      </c>
      <c r="E41" s="543" t="s">
        <v>755</v>
      </c>
      <c r="F41" s="542">
        <v>5.0</v>
      </c>
      <c r="G41" s="542">
        <v>25.0</v>
      </c>
      <c r="H41" s="545">
        <v>0.7</v>
      </c>
      <c r="I41" s="544">
        <v>130.0</v>
      </c>
      <c r="J41" s="191"/>
    </row>
    <row r="42">
      <c r="A42" s="200"/>
      <c r="B42" s="542">
        <f t="shared" si="1"/>
        <v>36</v>
      </c>
      <c r="C42" s="542" t="s">
        <v>756</v>
      </c>
      <c r="D42" s="543">
        <v>1.0</v>
      </c>
      <c r="E42" s="543" t="s">
        <v>757</v>
      </c>
      <c r="F42" s="542">
        <v>3.3</v>
      </c>
      <c r="G42" s="542">
        <v>44.9</v>
      </c>
      <c r="H42" s="542">
        <v>1.0</v>
      </c>
      <c r="I42" s="544">
        <v>202.0</v>
      </c>
      <c r="J42" s="191"/>
    </row>
    <row r="43">
      <c r="A43" s="200"/>
      <c r="B43" s="542">
        <f t="shared" si="1"/>
        <v>37</v>
      </c>
      <c r="C43" s="542" t="s">
        <v>758</v>
      </c>
      <c r="D43" s="543">
        <v>1.0</v>
      </c>
      <c r="E43" s="543" t="s">
        <v>755</v>
      </c>
      <c r="F43" s="542">
        <v>4.9</v>
      </c>
      <c r="G43" s="542">
        <v>25.9</v>
      </c>
      <c r="H43" s="545">
        <v>0.6</v>
      </c>
      <c r="I43" s="544">
        <v>130.0</v>
      </c>
      <c r="J43" s="191"/>
    </row>
    <row r="44">
      <c r="A44" s="200"/>
      <c r="B44" s="542">
        <f t="shared" si="1"/>
        <v>38</v>
      </c>
      <c r="C44" s="542" t="s">
        <v>759</v>
      </c>
      <c r="D44" s="543">
        <v>1.0</v>
      </c>
      <c r="E44" s="543" t="s">
        <v>760</v>
      </c>
      <c r="F44" s="542">
        <v>3.9</v>
      </c>
      <c r="G44" s="542">
        <v>19.8</v>
      </c>
      <c r="H44" s="542">
        <v>1.1</v>
      </c>
      <c r="I44" s="544">
        <v>100.0</v>
      </c>
      <c r="J44" s="191"/>
    </row>
    <row r="45">
      <c r="A45" s="200"/>
      <c r="B45" s="542">
        <f t="shared" si="1"/>
        <v>39</v>
      </c>
      <c r="C45" s="542" t="s">
        <v>761</v>
      </c>
      <c r="D45" s="543">
        <v>1.0</v>
      </c>
      <c r="E45" s="543" t="s">
        <v>762</v>
      </c>
      <c r="F45" s="542">
        <v>5.9</v>
      </c>
      <c r="G45" s="542">
        <v>22.5</v>
      </c>
      <c r="H45" s="542">
        <v>2.2</v>
      </c>
      <c r="I45" s="544">
        <v>140.0</v>
      </c>
      <c r="J45" s="191"/>
    </row>
    <row r="46">
      <c r="A46" s="200"/>
      <c r="B46" s="542">
        <f t="shared" si="1"/>
        <v>40</v>
      </c>
      <c r="C46" s="542" t="s">
        <v>763</v>
      </c>
      <c r="D46" s="543">
        <v>1.0</v>
      </c>
      <c r="E46" s="543" t="s">
        <v>753</v>
      </c>
      <c r="F46" s="542">
        <v>4.0</v>
      </c>
      <c r="G46" s="542">
        <v>16.5</v>
      </c>
      <c r="H46" s="542">
        <v>0.9</v>
      </c>
      <c r="I46" s="544">
        <v>94.0</v>
      </c>
      <c r="J46" s="191"/>
    </row>
    <row r="47">
      <c r="A47" s="200"/>
      <c r="B47" s="542">
        <f t="shared" si="1"/>
        <v>41</v>
      </c>
      <c r="C47" s="542" t="s">
        <v>764</v>
      </c>
      <c r="D47" s="543">
        <v>1.0</v>
      </c>
      <c r="E47" s="543" t="s">
        <v>753</v>
      </c>
      <c r="F47" s="542">
        <v>2.8</v>
      </c>
      <c r="G47" s="542">
        <v>11.0</v>
      </c>
      <c r="H47" s="545">
        <v>0.4</v>
      </c>
      <c r="I47" s="544">
        <v>63.0</v>
      </c>
      <c r="J47" s="191"/>
    </row>
    <row r="48">
      <c r="A48" s="200"/>
      <c r="B48" s="542">
        <f t="shared" si="1"/>
        <v>42</v>
      </c>
      <c r="C48" s="542" t="s">
        <v>765</v>
      </c>
      <c r="D48" s="543">
        <v>1.0</v>
      </c>
      <c r="E48" s="543" t="s">
        <v>766</v>
      </c>
      <c r="F48" s="542">
        <v>5.0</v>
      </c>
      <c r="G48" s="542">
        <v>30.3</v>
      </c>
      <c r="H48" s="542">
        <v>3.1</v>
      </c>
      <c r="I48" s="544">
        <v>173.0</v>
      </c>
      <c r="J48" s="191"/>
    </row>
    <row r="49">
      <c r="A49" s="200"/>
      <c r="B49" s="542">
        <f t="shared" si="1"/>
        <v>43</v>
      </c>
      <c r="C49" s="542" t="s">
        <v>767</v>
      </c>
      <c r="D49" s="543">
        <v>1.0</v>
      </c>
      <c r="E49" s="543" t="s">
        <v>768</v>
      </c>
      <c r="F49" s="542">
        <v>5.1</v>
      </c>
      <c r="G49" s="542">
        <v>27.8</v>
      </c>
      <c r="H49" s="545">
        <v>3.3</v>
      </c>
      <c r="I49" s="544">
        <v>163.0</v>
      </c>
      <c r="J49" s="191"/>
    </row>
    <row r="50">
      <c r="A50" s="200"/>
      <c r="B50" s="542">
        <f t="shared" si="1"/>
        <v>44</v>
      </c>
      <c r="C50" s="542" t="s">
        <v>769</v>
      </c>
      <c r="D50" s="543">
        <v>1.0</v>
      </c>
      <c r="E50" s="543" t="s">
        <v>769</v>
      </c>
      <c r="F50" s="542">
        <v>2.9</v>
      </c>
      <c r="G50" s="542">
        <v>18.7</v>
      </c>
      <c r="H50" s="542">
        <v>0.4</v>
      </c>
      <c r="I50" s="544">
        <v>95.0</v>
      </c>
      <c r="J50" s="191"/>
    </row>
    <row r="51">
      <c r="A51" s="200"/>
      <c r="B51" s="542">
        <f t="shared" si="1"/>
        <v>45</v>
      </c>
      <c r="C51" s="542" t="s">
        <v>770</v>
      </c>
      <c r="D51" s="543">
        <v>1.0</v>
      </c>
      <c r="E51" s="543" t="s">
        <v>753</v>
      </c>
      <c r="F51" s="542">
        <v>4.2</v>
      </c>
      <c r="G51" s="542">
        <v>15.1</v>
      </c>
      <c r="H51" s="544">
        <v>1.5</v>
      </c>
      <c r="I51" s="544">
        <v>96.0</v>
      </c>
      <c r="J51" s="191"/>
    </row>
    <row r="52">
      <c r="A52" s="200"/>
      <c r="B52" s="542">
        <f t="shared" si="1"/>
        <v>46</v>
      </c>
      <c r="C52" s="542" t="s">
        <v>771</v>
      </c>
      <c r="D52" s="543">
        <v>1.0</v>
      </c>
      <c r="E52" s="543" t="s">
        <v>753</v>
      </c>
      <c r="F52" s="542">
        <v>4.0</v>
      </c>
      <c r="G52" s="542">
        <v>16.5</v>
      </c>
      <c r="H52" s="542">
        <v>0.9</v>
      </c>
      <c r="I52" s="544">
        <v>94.0</v>
      </c>
      <c r="J52" s="191"/>
    </row>
    <row r="53">
      <c r="A53" s="200"/>
      <c r="B53" s="542">
        <f t="shared" si="1"/>
        <v>47</v>
      </c>
      <c r="C53" s="542" t="s">
        <v>264</v>
      </c>
      <c r="D53" s="543">
        <v>100.0</v>
      </c>
      <c r="E53" s="543" t="s">
        <v>711</v>
      </c>
      <c r="F53" s="542">
        <v>1.2</v>
      </c>
      <c r="G53" s="542">
        <v>21.3</v>
      </c>
      <c r="H53" s="544">
        <v>0.3</v>
      </c>
      <c r="I53" s="544">
        <v>98.0</v>
      </c>
      <c r="J53" s="191"/>
    </row>
    <row r="54">
      <c r="A54" s="200"/>
      <c r="B54" s="542">
        <f t="shared" si="1"/>
        <v>48</v>
      </c>
      <c r="C54" s="542" t="s">
        <v>292</v>
      </c>
      <c r="D54" s="543">
        <v>100.0</v>
      </c>
      <c r="E54" s="543" t="s">
        <v>711</v>
      </c>
      <c r="F54" s="542">
        <v>2.1</v>
      </c>
      <c r="G54" s="542">
        <v>17.2</v>
      </c>
      <c r="H54" s="542">
        <v>0.2</v>
      </c>
      <c r="I54" s="544">
        <v>91.0</v>
      </c>
      <c r="J54" s="191"/>
    </row>
    <row r="55">
      <c r="A55" s="200"/>
      <c r="B55" s="542">
        <f t="shared" si="1"/>
        <v>49</v>
      </c>
      <c r="C55" s="542" t="s">
        <v>772</v>
      </c>
      <c r="D55" s="543">
        <v>100.0</v>
      </c>
      <c r="E55" s="543" t="s">
        <v>711</v>
      </c>
      <c r="F55" s="542">
        <v>2.1</v>
      </c>
      <c r="G55" s="542">
        <v>22.3</v>
      </c>
      <c r="H55" s="545">
        <v>3.3</v>
      </c>
      <c r="I55" s="544">
        <v>132.0</v>
      </c>
      <c r="J55" s="191"/>
    </row>
    <row r="56">
      <c r="A56" s="200"/>
      <c r="B56" s="542">
        <f t="shared" si="1"/>
        <v>50</v>
      </c>
      <c r="C56" s="542" t="s">
        <v>773</v>
      </c>
      <c r="D56" s="543">
        <v>1.0</v>
      </c>
      <c r="E56" s="543" t="s">
        <v>760</v>
      </c>
      <c r="F56" s="542">
        <v>4.0</v>
      </c>
      <c r="G56" s="542">
        <v>18.1</v>
      </c>
      <c r="H56" s="545">
        <v>1.1</v>
      </c>
      <c r="I56" s="544">
        <v>100.0</v>
      </c>
      <c r="J56" s="191"/>
    </row>
    <row r="57">
      <c r="A57" s="200"/>
      <c r="B57" s="542">
        <f t="shared" si="1"/>
        <v>51</v>
      </c>
      <c r="C57" s="542" t="s">
        <v>774</v>
      </c>
      <c r="D57" s="543">
        <v>100.0</v>
      </c>
      <c r="E57" s="543" t="s">
        <v>711</v>
      </c>
      <c r="F57" s="542">
        <v>2.6</v>
      </c>
      <c r="G57" s="542">
        <v>26.4</v>
      </c>
      <c r="H57" s="545">
        <v>1.8</v>
      </c>
      <c r="I57" s="544">
        <f>4*F57+4*G57+9*H57</f>
        <v>132.2</v>
      </c>
      <c r="J57" s="191"/>
    </row>
    <row r="58">
      <c r="A58" s="200"/>
      <c r="B58" s="542">
        <f t="shared" si="1"/>
        <v>52</v>
      </c>
      <c r="C58" s="542" t="s">
        <v>775</v>
      </c>
      <c r="D58" s="543">
        <v>1.0</v>
      </c>
      <c r="E58" s="543" t="s">
        <v>776</v>
      </c>
      <c r="F58" s="542">
        <v>2.2</v>
      </c>
      <c r="G58" s="542">
        <v>13.0</v>
      </c>
      <c r="H58" s="545">
        <v>0.4</v>
      </c>
      <c r="I58" s="544">
        <v>68.0</v>
      </c>
      <c r="J58" s="191"/>
    </row>
    <row r="59">
      <c r="A59" s="200"/>
      <c r="B59" s="542">
        <f t="shared" si="1"/>
        <v>53</v>
      </c>
      <c r="C59" s="542" t="s">
        <v>777</v>
      </c>
      <c r="D59" s="543">
        <v>100.0</v>
      </c>
      <c r="E59" s="543" t="s">
        <v>711</v>
      </c>
      <c r="F59" s="542">
        <v>6.1</v>
      </c>
      <c r="G59" s="542">
        <v>81.0</v>
      </c>
      <c r="H59" s="544">
        <v>3.2</v>
      </c>
      <c r="I59" s="544">
        <v>385.0</v>
      </c>
      <c r="J59" s="191"/>
    </row>
    <row r="60">
      <c r="A60" s="200"/>
      <c r="B60" s="542">
        <f t="shared" si="1"/>
        <v>54</v>
      </c>
      <c r="C60" s="542" t="s">
        <v>778</v>
      </c>
      <c r="D60" s="543">
        <v>100.0</v>
      </c>
      <c r="E60" s="543" t="s">
        <v>711</v>
      </c>
      <c r="F60" s="542">
        <v>6.7</v>
      </c>
      <c r="G60" s="542">
        <v>96.7</v>
      </c>
      <c r="H60" s="544">
        <v>0.0</v>
      </c>
      <c r="I60" s="544">
        <v>433.0</v>
      </c>
      <c r="J60" s="191"/>
    </row>
    <row r="61">
      <c r="A61" s="200"/>
      <c r="B61" s="542">
        <f t="shared" si="1"/>
        <v>55</v>
      </c>
      <c r="C61" s="542" t="s">
        <v>779</v>
      </c>
      <c r="D61" s="543">
        <v>100.0</v>
      </c>
      <c r="E61" s="543" t="s">
        <v>711</v>
      </c>
      <c r="F61" s="542">
        <v>4.5</v>
      </c>
      <c r="G61" s="542">
        <v>87.0</v>
      </c>
      <c r="H61" s="544">
        <v>0.6</v>
      </c>
      <c r="I61" s="544">
        <v>375.0</v>
      </c>
      <c r="J61" s="191"/>
    </row>
    <row r="62">
      <c r="A62" s="200"/>
      <c r="B62" s="542">
        <f t="shared" si="1"/>
        <v>56</v>
      </c>
      <c r="C62" s="542" t="s">
        <v>780</v>
      </c>
      <c r="D62" s="543">
        <v>100.0</v>
      </c>
      <c r="E62" s="543" t="s">
        <v>711</v>
      </c>
      <c r="F62" s="542">
        <v>7.0</v>
      </c>
      <c r="G62" s="542">
        <v>73.0</v>
      </c>
      <c r="H62" s="542">
        <v>1.0</v>
      </c>
      <c r="I62" s="544">
        <v>355.0</v>
      </c>
      <c r="J62" s="191"/>
    </row>
    <row r="63">
      <c r="A63" s="200"/>
      <c r="B63" s="542">
        <f t="shared" si="1"/>
        <v>57</v>
      </c>
      <c r="C63" s="542" t="s">
        <v>781</v>
      </c>
      <c r="D63" s="543">
        <v>100.0</v>
      </c>
      <c r="E63" s="543" t="s">
        <v>711</v>
      </c>
      <c r="F63" s="542">
        <v>12.0</v>
      </c>
      <c r="G63" s="542">
        <v>75.0</v>
      </c>
      <c r="H63" s="544">
        <v>1.5</v>
      </c>
      <c r="I63" s="544">
        <v>368.0</v>
      </c>
      <c r="J63" s="191"/>
    </row>
    <row r="64">
      <c r="A64" s="200"/>
      <c r="B64" s="542">
        <f t="shared" si="1"/>
        <v>58</v>
      </c>
      <c r="C64" s="542" t="s">
        <v>782</v>
      </c>
      <c r="D64" s="543">
        <v>1.0</v>
      </c>
      <c r="E64" s="543" t="s">
        <v>755</v>
      </c>
      <c r="F64" s="542">
        <v>9.1</v>
      </c>
      <c r="G64" s="542">
        <v>43.0</v>
      </c>
      <c r="H64" s="544">
        <v>1.2</v>
      </c>
      <c r="I64" s="544">
        <v>226.0</v>
      </c>
      <c r="J64" s="191"/>
    </row>
    <row r="65">
      <c r="A65" s="200"/>
      <c r="B65" s="542">
        <f t="shared" si="1"/>
        <v>59</v>
      </c>
      <c r="C65" s="542" t="s">
        <v>783</v>
      </c>
      <c r="D65" s="543">
        <v>100.0</v>
      </c>
      <c r="E65" s="543" t="s">
        <v>711</v>
      </c>
      <c r="F65" s="542">
        <v>9.0</v>
      </c>
      <c r="G65" s="542">
        <v>76.0</v>
      </c>
      <c r="H65" s="544">
        <v>2.0</v>
      </c>
      <c r="I65" s="544">
        <v>354.0</v>
      </c>
      <c r="J65" s="191"/>
    </row>
    <row r="66">
      <c r="A66" s="200"/>
      <c r="B66" s="542">
        <f t="shared" si="1"/>
        <v>60</v>
      </c>
      <c r="C66" s="542" t="s">
        <v>784</v>
      </c>
      <c r="D66" s="543">
        <v>100.0</v>
      </c>
      <c r="E66" s="543" t="s">
        <v>711</v>
      </c>
      <c r="F66" s="542">
        <v>8.0</v>
      </c>
      <c r="G66" s="542">
        <v>77.0</v>
      </c>
      <c r="H66" s="542">
        <v>3.0</v>
      </c>
      <c r="I66" s="544">
        <v>366.0</v>
      </c>
      <c r="J66" s="191"/>
    </row>
    <row r="67">
      <c r="A67" s="200"/>
      <c r="B67" s="542">
        <f t="shared" si="1"/>
        <v>61</v>
      </c>
      <c r="C67" s="542" t="s">
        <v>785</v>
      </c>
      <c r="D67" s="543">
        <v>1.0</v>
      </c>
      <c r="E67" s="543" t="s">
        <v>755</v>
      </c>
      <c r="F67" s="542">
        <v>9.0</v>
      </c>
      <c r="G67" s="542">
        <v>56.0</v>
      </c>
      <c r="H67" s="542">
        <v>1.5</v>
      </c>
      <c r="I67" s="544">
        <v>232.0</v>
      </c>
      <c r="J67" s="191"/>
    </row>
    <row r="68">
      <c r="A68" s="200"/>
      <c r="B68" s="542">
        <f t="shared" si="1"/>
        <v>62</v>
      </c>
      <c r="C68" s="542" t="s">
        <v>786</v>
      </c>
      <c r="D68" s="543">
        <v>100.0</v>
      </c>
      <c r="E68" s="543" t="s">
        <v>711</v>
      </c>
      <c r="F68" s="542">
        <v>6.7</v>
      </c>
      <c r="G68" s="542">
        <v>76.9</v>
      </c>
      <c r="H68" s="542">
        <v>0.6</v>
      </c>
      <c r="I68" s="544">
        <v>340.0</v>
      </c>
      <c r="J68" s="191"/>
    </row>
    <row r="69">
      <c r="A69" s="200"/>
      <c r="B69" s="542">
        <f t="shared" si="1"/>
        <v>63</v>
      </c>
      <c r="C69" s="543" t="s">
        <v>787</v>
      </c>
      <c r="D69" s="543">
        <v>1.0</v>
      </c>
      <c r="E69" s="543" t="s">
        <v>788</v>
      </c>
      <c r="F69" s="542">
        <v>0.8</v>
      </c>
      <c r="G69" s="542">
        <v>7.3</v>
      </c>
      <c r="H69" s="542">
        <v>0.1</v>
      </c>
      <c r="I69" s="544">
        <v>34.0</v>
      </c>
      <c r="J69" s="191"/>
    </row>
    <row r="70">
      <c r="A70" s="200"/>
      <c r="B70" s="542">
        <f t="shared" si="1"/>
        <v>64</v>
      </c>
      <c r="C70" s="542" t="s">
        <v>789</v>
      </c>
      <c r="D70" s="543">
        <v>1.0</v>
      </c>
      <c r="E70" s="543" t="s">
        <v>733</v>
      </c>
      <c r="F70" s="542">
        <v>0.8</v>
      </c>
      <c r="G70" s="542">
        <v>21.0</v>
      </c>
      <c r="H70" s="544">
        <v>3.4</v>
      </c>
      <c r="I70" s="544">
        <f>4*F70+4*G70+9*H70</f>
        <v>117.8</v>
      </c>
      <c r="J70" s="191"/>
    </row>
    <row r="71">
      <c r="A71" s="200"/>
      <c r="B71" s="542">
        <f t="shared" si="1"/>
        <v>65</v>
      </c>
      <c r="C71" s="542" t="s">
        <v>790</v>
      </c>
      <c r="D71" s="543">
        <v>1.0</v>
      </c>
      <c r="E71" s="543" t="s">
        <v>733</v>
      </c>
      <c r="F71" s="542">
        <v>1.6</v>
      </c>
      <c r="G71" s="542">
        <v>27.0</v>
      </c>
      <c r="H71" s="544">
        <v>4.7</v>
      </c>
      <c r="I71" s="544">
        <v>156.0</v>
      </c>
      <c r="J71" s="191"/>
    </row>
    <row r="72">
      <c r="A72" s="200"/>
      <c r="B72" s="542">
        <f t="shared" si="1"/>
        <v>66</v>
      </c>
      <c r="C72" s="542" t="s">
        <v>791</v>
      </c>
      <c r="D72" s="543">
        <v>1.0</v>
      </c>
      <c r="E72" s="543" t="s">
        <v>792</v>
      </c>
      <c r="F72" s="542">
        <v>1.1</v>
      </c>
      <c r="G72" s="542">
        <v>19.9</v>
      </c>
      <c r="H72" s="544">
        <v>0.7</v>
      </c>
      <c r="I72" s="544">
        <v>92.0</v>
      </c>
      <c r="J72" s="191"/>
    </row>
    <row r="73">
      <c r="A73" s="200"/>
      <c r="B73" s="542">
        <f t="shared" si="1"/>
        <v>67</v>
      </c>
      <c r="C73" s="542" t="s">
        <v>793</v>
      </c>
      <c r="D73" s="543">
        <v>1.0</v>
      </c>
      <c r="E73" s="543" t="s">
        <v>788</v>
      </c>
      <c r="F73" s="542">
        <v>0.9</v>
      </c>
      <c r="G73" s="542">
        <v>12.2</v>
      </c>
      <c r="H73" s="542">
        <v>1.1</v>
      </c>
      <c r="I73" s="544">
        <f t="shared" ref="I73:I75" si="3">4*F73+4*G73+9*H73</f>
        <v>62.3</v>
      </c>
      <c r="J73" s="191"/>
    </row>
    <row r="74">
      <c r="A74" s="200"/>
      <c r="B74" s="542">
        <f t="shared" si="1"/>
        <v>68</v>
      </c>
      <c r="C74" s="542" t="s">
        <v>794</v>
      </c>
      <c r="D74" s="543">
        <v>100.0</v>
      </c>
      <c r="E74" s="543" t="s">
        <v>711</v>
      </c>
      <c r="F74" s="542">
        <v>5.9</v>
      </c>
      <c r="G74" s="542">
        <v>82.5</v>
      </c>
      <c r="H74" s="542">
        <v>4.9</v>
      </c>
      <c r="I74" s="544">
        <f t="shared" si="3"/>
        <v>397.7</v>
      </c>
      <c r="J74" s="191"/>
    </row>
    <row r="75">
      <c r="A75" s="200"/>
      <c r="B75" s="542">
        <f t="shared" si="1"/>
        <v>69</v>
      </c>
      <c r="C75" s="542" t="s">
        <v>795</v>
      </c>
      <c r="D75" s="543">
        <v>1.0</v>
      </c>
      <c r="E75" s="543" t="s">
        <v>733</v>
      </c>
      <c r="F75" s="542">
        <v>0.9</v>
      </c>
      <c r="G75" s="542">
        <v>18.0</v>
      </c>
      <c r="H75" s="542">
        <v>4.5</v>
      </c>
      <c r="I75" s="544">
        <f t="shared" si="3"/>
        <v>116.1</v>
      </c>
      <c r="J75" s="191"/>
    </row>
    <row r="76">
      <c r="A76" s="200"/>
      <c r="B76" s="542">
        <f t="shared" si="1"/>
        <v>70</v>
      </c>
      <c r="C76" s="542" t="s">
        <v>796</v>
      </c>
      <c r="D76" s="543">
        <v>100.0</v>
      </c>
      <c r="E76" s="543" t="s">
        <v>711</v>
      </c>
      <c r="F76" s="542">
        <v>3.9</v>
      </c>
      <c r="G76" s="542">
        <v>14.0</v>
      </c>
      <c r="H76" s="542">
        <v>2.6</v>
      </c>
      <c r="I76" s="544">
        <v>76.0</v>
      </c>
      <c r="J76" s="191"/>
    </row>
    <row r="77">
      <c r="A77" s="200"/>
      <c r="B77" s="542">
        <f t="shared" si="1"/>
        <v>71</v>
      </c>
      <c r="C77" s="542" t="s">
        <v>797</v>
      </c>
      <c r="D77" s="543">
        <v>1.0</v>
      </c>
      <c r="E77" s="543" t="s">
        <v>776</v>
      </c>
      <c r="F77" s="542">
        <v>0.3</v>
      </c>
      <c r="G77" s="542">
        <v>4.0</v>
      </c>
      <c r="H77" s="542">
        <v>0.8</v>
      </c>
      <c r="I77" s="544">
        <v>25.0</v>
      </c>
      <c r="J77" s="191"/>
    </row>
    <row r="78">
      <c r="A78" s="200"/>
      <c r="B78" s="542">
        <f t="shared" si="1"/>
        <v>72</v>
      </c>
      <c r="C78" s="542" t="s">
        <v>798</v>
      </c>
      <c r="D78" s="543">
        <v>1.0</v>
      </c>
      <c r="E78" s="543" t="s">
        <v>755</v>
      </c>
      <c r="F78" s="542">
        <v>0.0</v>
      </c>
      <c r="G78" s="542">
        <v>11.4</v>
      </c>
      <c r="H78" s="542">
        <v>5.4</v>
      </c>
      <c r="I78" s="544">
        <v>97.0</v>
      </c>
      <c r="J78" s="191"/>
    </row>
    <row r="79">
      <c r="A79" s="200"/>
      <c r="B79" s="542">
        <f t="shared" si="1"/>
        <v>73</v>
      </c>
      <c r="C79" s="542" t="s">
        <v>799</v>
      </c>
      <c r="D79" s="543">
        <v>30.0</v>
      </c>
      <c r="E79" s="543" t="s">
        <v>711</v>
      </c>
      <c r="F79" s="542">
        <v>0.1</v>
      </c>
      <c r="G79" s="542">
        <v>13.3</v>
      </c>
      <c r="H79" s="544">
        <v>0.1</v>
      </c>
      <c r="I79" s="544">
        <f t="shared" ref="I79:I80" si="4">4*F79+4*G79+9*H79</f>
        <v>54.5</v>
      </c>
      <c r="J79" s="191"/>
    </row>
    <row r="80">
      <c r="A80" s="200"/>
      <c r="B80" s="542">
        <f t="shared" si="1"/>
        <v>74</v>
      </c>
      <c r="C80" s="542" t="s">
        <v>800</v>
      </c>
      <c r="D80" s="543">
        <v>100.0</v>
      </c>
      <c r="E80" s="543" t="s">
        <v>801</v>
      </c>
      <c r="F80" s="542">
        <v>0.1</v>
      </c>
      <c r="G80" s="542">
        <v>2.7</v>
      </c>
      <c r="H80" s="542">
        <v>0.9</v>
      </c>
      <c r="I80" s="544">
        <f t="shared" si="4"/>
        <v>19.3</v>
      </c>
      <c r="J80" s="191"/>
    </row>
    <row r="81">
      <c r="A81" s="200"/>
      <c r="B81" s="542">
        <f t="shared" si="1"/>
        <v>75</v>
      </c>
      <c r="C81" s="542" t="s">
        <v>802</v>
      </c>
      <c r="D81" s="543">
        <v>100.0</v>
      </c>
      <c r="E81" s="543" t="s">
        <v>801</v>
      </c>
      <c r="F81" s="542">
        <v>0.1</v>
      </c>
      <c r="G81" s="542">
        <v>2.7</v>
      </c>
      <c r="H81" s="542">
        <v>0.9</v>
      </c>
      <c r="I81" s="544">
        <v>20.0</v>
      </c>
      <c r="J81" s="191"/>
    </row>
    <row r="82">
      <c r="A82" s="200"/>
      <c r="B82" s="542">
        <f t="shared" si="1"/>
        <v>76</v>
      </c>
      <c r="C82" s="542" t="s">
        <v>803</v>
      </c>
      <c r="D82" s="543">
        <v>100.0</v>
      </c>
      <c r="E82" s="543" t="s">
        <v>801</v>
      </c>
      <c r="F82" s="542">
        <v>3.6</v>
      </c>
      <c r="G82" s="542">
        <v>4.8</v>
      </c>
      <c r="H82" s="542">
        <v>1.8</v>
      </c>
      <c r="I82" s="544">
        <v>50.0</v>
      </c>
      <c r="J82" s="191"/>
    </row>
    <row r="83">
      <c r="A83" s="200"/>
      <c r="B83" s="542">
        <f t="shared" si="1"/>
        <v>77</v>
      </c>
      <c r="C83" s="542" t="s">
        <v>804</v>
      </c>
      <c r="D83" s="543">
        <v>1.0</v>
      </c>
      <c r="E83" s="543" t="s">
        <v>711</v>
      </c>
      <c r="F83" s="542">
        <v>0.0</v>
      </c>
      <c r="G83" s="542">
        <v>1.0</v>
      </c>
      <c r="H83" s="542">
        <v>0.0</v>
      </c>
      <c r="I83" s="544">
        <v>4.0</v>
      </c>
      <c r="J83" s="191"/>
    </row>
    <row r="84">
      <c r="A84" s="200"/>
      <c r="B84" s="542">
        <f t="shared" si="1"/>
        <v>78</v>
      </c>
      <c r="C84" s="542" t="s">
        <v>805</v>
      </c>
      <c r="D84" s="543">
        <v>100.0</v>
      </c>
      <c r="E84" s="543" t="s">
        <v>711</v>
      </c>
      <c r="F84" s="542">
        <v>12.9</v>
      </c>
      <c r="G84" s="542">
        <v>77.8</v>
      </c>
      <c r="H84" s="542">
        <v>4.5</v>
      </c>
      <c r="I84" s="544">
        <v>387.0</v>
      </c>
      <c r="J84" s="191"/>
    </row>
    <row r="85">
      <c r="A85" s="200"/>
      <c r="B85" s="542">
        <f t="shared" si="1"/>
        <v>79</v>
      </c>
      <c r="C85" s="542" t="s">
        <v>806</v>
      </c>
      <c r="D85" s="543">
        <v>1.0</v>
      </c>
      <c r="E85" s="543" t="s">
        <v>733</v>
      </c>
      <c r="F85" s="542">
        <v>0.9</v>
      </c>
      <c r="G85" s="542">
        <v>11.2</v>
      </c>
      <c r="H85" s="542">
        <v>3.2</v>
      </c>
      <c r="I85" s="544">
        <v>86.0</v>
      </c>
      <c r="J85" s="191"/>
    </row>
    <row r="86">
      <c r="A86" s="200"/>
      <c r="B86" s="542">
        <f t="shared" si="1"/>
        <v>80</v>
      </c>
      <c r="C86" s="542" t="s">
        <v>807</v>
      </c>
      <c r="D86" s="543">
        <v>1.0</v>
      </c>
      <c r="E86" s="543" t="s">
        <v>733</v>
      </c>
      <c r="F86" s="542">
        <v>1.1</v>
      </c>
      <c r="G86" s="542">
        <v>9.8</v>
      </c>
      <c r="H86" s="542">
        <v>3.3</v>
      </c>
      <c r="I86" s="544">
        <v>83.0</v>
      </c>
      <c r="J86" s="191"/>
    </row>
    <row r="87">
      <c r="A87" s="200"/>
      <c r="B87" s="542">
        <f t="shared" si="1"/>
        <v>81</v>
      </c>
      <c r="C87" s="542" t="s">
        <v>808</v>
      </c>
      <c r="D87" s="543">
        <v>100.0</v>
      </c>
      <c r="E87" s="543" t="s">
        <v>711</v>
      </c>
      <c r="F87" s="542">
        <v>6.4</v>
      </c>
      <c r="G87" s="542">
        <v>51.0</v>
      </c>
      <c r="H87" s="542">
        <v>32.0</v>
      </c>
      <c r="I87" s="544">
        <v>567.0</v>
      </c>
      <c r="J87" s="191"/>
    </row>
    <row r="88">
      <c r="A88" s="200"/>
      <c r="B88" s="542">
        <f t="shared" si="1"/>
        <v>82</v>
      </c>
      <c r="C88" s="542" t="s">
        <v>809</v>
      </c>
      <c r="D88" s="543">
        <v>1.0</v>
      </c>
      <c r="E88" s="543" t="s">
        <v>733</v>
      </c>
      <c r="F88" s="542">
        <v>1.4</v>
      </c>
      <c r="G88" s="542">
        <v>10.3</v>
      </c>
      <c r="H88" s="542">
        <v>5.4</v>
      </c>
      <c r="I88" s="544">
        <v>95.0</v>
      </c>
      <c r="J88" s="191"/>
    </row>
    <row r="89">
      <c r="A89" s="200"/>
      <c r="B89" s="542">
        <f t="shared" si="1"/>
        <v>83</v>
      </c>
      <c r="C89" s="542" t="s">
        <v>810</v>
      </c>
      <c r="D89" s="543">
        <v>1.0</v>
      </c>
      <c r="E89" s="543" t="s">
        <v>811</v>
      </c>
      <c r="F89" s="542">
        <v>1.3</v>
      </c>
      <c r="G89" s="542">
        <v>13.6</v>
      </c>
      <c r="H89" s="542">
        <v>6.2</v>
      </c>
      <c r="I89" s="544">
        <v>115.0</v>
      </c>
      <c r="J89" s="191"/>
    </row>
    <row r="90">
      <c r="A90" s="200"/>
      <c r="B90" s="542">
        <f t="shared" si="1"/>
        <v>84</v>
      </c>
      <c r="C90" s="542" t="s">
        <v>812</v>
      </c>
      <c r="D90" s="543">
        <v>1.0</v>
      </c>
      <c r="E90" s="543" t="s">
        <v>813</v>
      </c>
      <c r="F90" s="542">
        <v>1.5</v>
      </c>
      <c r="G90" s="542">
        <v>11.0</v>
      </c>
      <c r="H90" s="542">
        <v>5.5</v>
      </c>
      <c r="I90" s="544">
        <v>100.0</v>
      </c>
      <c r="J90" s="191"/>
    </row>
    <row r="91">
      <c r="A91" s="200"/>
      <c r="B91" s="542">
        <f t="shared" si="1"/>
        <v>85</v>
      </c>
      <c r="C91" s="542" t="s">
        <v>814</v>
      </c>
      <c r="D91" s="543">
        <v>1.0</v>
      </c>
      <c r="E91" s="543" t="s">
        <v>757</v>
      </c>
      <c r="F91" s="542">
        <v>0.1</v>
      </c>
      <c r="G91" s="542">
        <v>0.4</v>
      </c>
      <c r="H91" s="542">
        <v>0.1</v>
      </c>
      <c r="I91" s="544">
        <v>4.0</v>
      </c>
      <c r="J91" s="191"/>
    </row>
    <row r="92">
      <c r="A92" s="200"/>
      <c r="B92" s="542">
        <f t="shared" si="1"/>
        <v>86</v>
      </c>
      <c r="C92" s="542" t="s">
        <v>815</v>
      </c>
      <c r="D92" s="543">
        <v>1.0</v>
      </c>
      <c r="E92" s="543" t="s">
        <v>280</v>
      </c>
      <c r="F92" s="542">
        <v>1.1</v>
      </c>
      <c r="G92" s="542">
        <v>20.6</v>
      </c>
      <c r="H92" s="542">
        <v>0.3</v>
      </c>
      <c r="I92" s="544">
        <f>4*F92+4*G92+9*H92</f>
        <v>89.5</v>
      </c>
      <c r="J92" s="191"/>
    </row>
    <row r="93">
      <c r="A93" s="200"/>
      <c r="B93" s="542">
        <f t="shared" si="1"/>
        <v>87</v>
      </c>
      <c r="C93" s="542" t="s">
        <v>816</v>
      </c>
      <c r="D93" s="543">
        <v>1.0</v>
      </c>
      <c r="E93" s="543" t="s">
        <v>266</v>
      </c>
      <c r="F93" s="542">
        <v>0.0</v>
      </c>
      <c r="G93" s="542">
        <v>9.0</v>
      </c>
      <c r="H93" s="542">
        <v>0.0</v>
      </c>
      <c r="I93" s="544">
        <v>43.0</v>
      </c>
      <c r="J93" s="191"/>
    </row>
    <row r="94">
      <c r="A94" s="200"/>
      <c r="B94" s="542">
        <f t="shared" si="1"/>
        <v>88</v>
      </c>
      <c r="C94" s="542" t="s">
        <v>817</v>
      </c>
      <c r="D94" s="543">
        <v>30.0</v>
      </c>
      <c r="E94" s="543" t="s">
        <v>711</v>
      </c>
      <c r="F94" s="542">
        <v>0.6</v>
      </c>
      <c r="G94" s="542">
        <v>20.8</v>
      </c>
      <c r="H94" s="542">
        <v>0.0</v>
      </c>
      <c r="I94" s="544">
        <v>88.0</v>
      </c>
      <c r="J94" s="191"/>
    </row>
    <row r="95">
      <c r="A95" s="200"/>
      <c r="B95" s="542">
        <f t="shared" si="1"/>
        <v>89</v>
      </c>
      <c r="C95" s="542" t="s">
        <v>818</v>
      </c>
      <c r="D95" s="543">
        <v>1.0</v>
      </c>
      <c r="E95" s="543" t="s">
        <v>266</v>
      </c>
      <c r="F95" s="542">
        <v>0.4</v>
      </c>
      <c r="G95" s="542">
        <v>19.1</v>
      </c>
      <c r="H95" s="542">
        <v>0.2</v>
      </c>
      <c r="I95" s="544">
        <v>72.0</v>
      </c>
      <c r="J95" s="191"/>
    </row>
    <row r="96">
      <c r="A96" s="200"/>
      <c r="B96" s="542">
        <f t="shared" si="1"/>
        <v>90</v>
      </c>
      <c r="C96" s="542" t="s">
        <v>819</v>
      </c>
      <c r="D96" s="543">
        <v>100.0</v>
      </c>
      <c r="E96" s="543" t="s">
        <v>711</v>
      </c>
      <c r="F96" s="542">
        <v>0.8</v>
      </c>
      <c r="G96" s="542">
        <v>6.0</v>
      </c>
      <c r="H96" s="542">
        <v>0.1</v>
      </c>
      <c r="I96" s="544">
        <v>30.0</v>
      </c>
      <c r="J96" s="191"/>
    </row>
    <row r="97">
      <c r="A97" s="200"/>
      <c r="B97" s="542">
        <f t="shared" si="1"/>
        <v>91</v>
      </c>
      <c r="C97" s="542" t="s">
        <v>820</v>
      </c>
      <c r="D97" s="543">
        <v>100.0</v>
      </c>
      <c r="E97" s="543" t="s">
        <v>711</v>
      </c>
      <c r="F97" s="542">
        <v>0.6</v>
      </c>
      <c r="G97" s="542">
        <v>6.9</v>
      </c>
      <c r="H97" s="542">
        <v>0.2</v>
      </c>
      <c r="I97" s="544">
        <v>35.0</v>
      </c>
      <c r="J97" s="191"/>
    </row>
    <row r="98">
      <c r="A98" s="200"/>
      <c r="B98" s="542">
        <f t="shared" si="1"/>
        <v>92</v>
      </c>
      <c r="C98" s="542" t="s">
        <v>821</v>
      </c>
      <c r="D98" s="543">
        <v>100.0</v>
      </c>
      <c r="E98" s="543" t="s">
        <v>711</v>
      </c>
      <c r="F98" s="542">
        <v>0.0</v>
      </c>
      <c r="G98" s="542">
        <v>4.6</v>
      </c>
      <c r="H98" s="542">
        <v>0.2</v>
      </c>
      <c r="I98" s="544">
        <v>31.0</v>
      </c>
      <c r="J98" s="191"/>
    </row>
    <row r="99">
      <c r="A99" s="200"/>
      <c r="B99" s="542">
        <f t="shared" si="1"/>
        <v>93</v>
      </c>
      <c r="C99" s="542" t="s">
        <v>822</v>
      </c>
      <c r="D99" s="543">
        <v>100.0</v>
      </c>
      <c r="E99" s="543" t="s">
        <v>711</v>
      </c>
      <c r="F99" s="542">
        <v>0.9</v>
      </c>
      <c r="G99" s="542">
        <v>9.1</v>
      </c>
      <c r="H99" s="544">
        <v>0.2</v>
      </c>
      <c r="I99" s="544">
        <v>45.0</v>
      </c>
      <c r="J99" s="191"/>
    </row>
    <row r="100">
      <c r="A100" s="200"/>
      <c r="B100" s="542">
        <f t="shared" si="1"/>
        <v>94</v>
      </c>
      <c r="C100" s="542" t="s">
        <v>823</v>
      </c>
      <c r="D100" s="543">
        <v>100.0</v>
      </c>
      <c r="E100" s="543" t="s">
        <v>711</v>
      </c>
      <c r="F100" s="542">
        <v>0.5</v>
      </c>
      <c r="G100" s="542">
        <v>13.0</v>
      </c>
      <c r="H100" s="542">
        <v>0.1</v>
      </c>
      <c r="I100" s="544">
        <v>50.0</v>
      </c>
      <c r="J100" s="191"/>
    </row>
    <row r="101">
      <c r="A101" s="200"/>
      <c r="B101" s="542">
        <f t="shared" si="1"/>
        <v>95</v>
      </c>
      <c r="C101" s="542" t="s">
        <v>339</v>
      </c>
      <c r="D101" s="543">
        <v>100.0</v>
      </c>
      <c r="E101" s="543" t="s">
        <v>711</v>
      </c>
      <c r="F101" s="542">
        <v>0.4</v>
      </c>
      <c r="G101" s="542">
        <v>6.9</v>
      </c>
      <c r="H101" s="542">
        <v>0.3</v>
      </c>
      <c r="I101" s="544">
        <f>4*F101+4*G101+9*H101</f>
        <v>31.9</v>
      </c>
      <c r="J101" s="191"/>
    </row>
    <row r="102">
      <c r="A102" s="200"/>
      <c r="B102" s="542">
        <f t="shared" si="1"/>
        <v>96</v>
      </c>
      <c r="C102" s="542" t="s">
        <v>333</v>
      </c>
      <c r="D102" s="543">
        <v>1.0</v>
      </c>
      <c r="E102" s="543" t="s">
        <v>333</v>
      </c>
      <c r="F102" s="542">
        <v>6.0</v>
      </c>
      <c r="G102" s="542">
        <v>27.1</v>
      </c>
      <c r="H102" s="542">
        <v>0.2</v>
      </c>
      <c r="I102" s="544">
        <v>101.0</v>
      </c>
      <c r="J102" s="191"/>
    </row>
    <row r="103">
      <c r="A103" s="200"/>
      <c r="B103" s="542">
        <f t="shared" si="1"/>
        <v>97</v>
      </c>
      <c r="C103" s="542" t="s">
        <v>824</v>
      </c>
      <c r="D103" s="543">
        <v>100.0</v>
      </c>
      <c r="E103" s="543" t="s">
        <v>711</v>
      </c>
      <c r="F103" s="542">
        <v>1.9</v>
      </c>
      <c r="G103" s="542">
        <v>1.9</v>
      </c>
      <c r="H103" s="542">
        <v>19.5</v>
      </c>
      <c r="I103" s="544">
        <v>198.0</v>
      </c>
      <c r="J103" s="191"/>
    </row>
    <row r="104">
      <c r="A104" s="200"/>
      <c r="B104" s="542">
        <f t="shared" si="1"/>
        <v>98</v>
      </c>
      <c r="C104" s="542" t="s">
        <v>825</v>
      </c>
      <c r="D104" s="543">
        <v>25.0</v>
      </c>
      <c r="E104" s="543" t="s">
        <v>711</v>
      </c>
      <c r="F104" s="542">
        <v>0.7</v>
      </c>
      <c r="G104" s="542">
        <v>0.4</v>
      </c>
      <c r="H104" s="542">
        <v>0.2</v>
      </c>
      <c r="I104" s="544">
        <f t="shared" ref="I104:I106" si="5">4*F104+4*G104+9*H104</f>
        <v>6.2</v>
      </c>
      <c r="J104" s="191"/>
    </row>
    <row r="105">
      <c r="A105" s="200"/>
      <c r="B105" s="542">
        <f t="shared" si="1"/>
        <v>99</v>
      </c>
      <c r="C105" s="542" t="s">
        <v>826</v>
      </c>
      <c r="D105" s="543">
        <v>100.0</v>
      </c>
      <c r="E105" s="543" t="s">
        <v>711</v>
      </c>
      <c r="F105" s="542">
        <v>0.9</v>
      </c>
      <c r="G105" s="542">
        <v>11.5</v>
      </c>
      <c r="H105" s="542">
        <v>0.1</v>
      </c>
      <c r="I105" s="544">
        <f t="shared" si="5"/>
        <v>50.5</v>
      </c>
      <c r="J105" s="191"/>
    </row>
    <row r="106">
      <c r="A106" s="200"/>
      <c r="B106" s="542">
        <f t="shared" si="1"/>
        <v>100</v>
      </c>
      <c r="C106" s="542" t="s">
        <v>272</v>
      </c>
      <c r="D106" s="543">
        <v>100.0</v>
      </c>
      <c r="E106" s="543" t="s">
        <v>711</v>
      </c>
      <c r="F106" s="542">
        <v>2.9</v>
      </c>
      <c r="G106" s="542">
        <v>4.1</v>
      </c>
      <c r="H106" s="542">
        <v>0.6</v>
      </c>
      <c r="I106" s="544">
        <f t="shared" si="5"/>
        <v>33.4</v>
      </c>
      <c r="J106" s="191"/>
    </row>
    <row r="107">
      <c r="A107" s="200"/>
      <c r="B107" s="542">
        <f t="shared" si="1"/>
        <v>101</v>
      </c>
      <c r="C107" s="542" t="s">
        <v>827</v>
      </c>
      <c r="D107" s="543">
        <v>100.0</v>
      </c>
      <c r="E107" s="543" t="s">
        <v>711</v>
      </c>
      <c r="F107" s="542">
        <v>0.8</v>
      </c>
      <c r="G107" s="542">
        <v>0.8</v>
      </c>
      <c r="H107" s="544">
        <v>0.5</v>
      </c>
      <c r="I107" s="544">
        <v>16.0</v>
      </c>
      <c r="J107" s="191"/>
    </row>
    <row r="108">
      <c r="A108" s="200"/>
      <c r="B108" s="542">
        <f t="shared" si="1"/>
        <v>102</v>
      </c>
      <c r="C108" s="542" t="s">
        <v>828</v>
      </c>
      <c r="D108" s="543">
        <v>100.0</v>
      </c>
      <c r="E108" s="543" t="s">
        <v>711</v>
      </c>
      <c r="F108" s="542">
        <v>1.0</v>
      </c>
      <c r="G108" s="542">
        <v>4.8</v>
      </c>
      <c r="H108" s="542">
        <v>0.3</v>
      </c>
      <c r="I108" s="544">
        <v>29.0</v>
      </c>
      <c r="J108" s="191"/>
    </row>
    <row r="109">
      <c r="A109" s="200"/>
      <c r="B109" s="542">
        <f t="shared" si="1"/>
        <v>103</v>
      </c>
      <c r="C109" s="542" t="s">
        <v>829</v>
      </c>
      <c r="D109" s="543">
        <v>100.0</v>
      </c>
      <c r="E109" s="543" t="s">
        <v>711</v>
      </c>
      <c r="F109" s="542">
        <v>6.2</v>
      </c>
      <c r="G109" s="542">
        <v>15.0</v>
      </c>
      <c r="H109" s="544">
        <v>0.6</v>
      </c>
      <c r="I109" s="544">
        <v>88.0</v>
      </c>
      <c r="J109" s="191"/>
    </row>
    <row r="110">
      <c r="A110" s="200"/>
      <c r="B110" s="542">
        <f t="shared" si="1"/>
        <v>104</v>
      </c>
      <c r="C110" s="542" t="s">
        <v>338</v>
      </c>
      <c r="D110" s="543">
        <v>100.0</v>
      </c>
      <c r="E110" s="543" t="s">
        <v>711</v>
      </c>
      <c r="F110" s="542">
        <v>1.3</v>
      </c>
      <c r="G110" s="542">
        <v>7.8</v>
      </c>
      <c r="H110" s="542">
        <v>0.2</v>
      </c>
      <c r="I110" s="544">
        <f>4*F110+4*G110+9*H110</f>
        <v>38.2</v>
      </c>
      <c r="J110" s="191"/>
    </row>
    <row r="111">
      <c r="A111" s="200"/>
      <c r="B111" s="542">
        <f t="shared" si="1"/>
        <v>105</v>
      </c>
      <c r="C111" s="542" t="s">
        <v>830</v>
      </c>
      <c r="D111" s="543">
        <v>1.0</v>
      </c>
      <c r="E111" s="543" t="s">
        <v>711</v>
      </c>
      <c r="F111" s="542">
        <v>0.2</v>
      </c>
      <c r="G111" s="542">
        <v>0.1</v>
      </c>
      <c r="H111" s="542">
        <v>0.3</v>
      </c>
      <c r="I111" s="544">
        <v>4.0</v>
      </c>
      <c r="J111" s="191"/>
    </row>
    <row r="112">
      <c r="A112" s="200"/>
      <c r="B112" s="542">
        <f t="shared" si="1"/>
        <v>106</v>
      </c>
      <c r="C112" s="542" t="s">
        <v>831</v>
      </c>
      <c r="D112" s="543">
        <v>100.0</v>
      </c>
      <c r="E112" s="543" t="s">
        <v>711</v>
      </c>
      <c r="F112" s="542">
        <v>1.0</v>
      </c>
      <c r="G112" s="542">
        <v>6.5</v>
      </c>
      <c r="H112" s="542">
        <v>0.2</v>
      </c>
      <c r="I112" s="544">
        <v>37.0</v>
      </c>
      <c r="J112" s="191"/>
    </row>
    <row r="113">
      <c r="A113" s="200"/>
      <c r="B113" s="542">
        <f t="shared" si="1"/>
        <v>107</v>
      </c>
      <c r="C113" s="542" t="s">
        <v>832</v>
      </c>
      <c r="D113" s="543">
        <v>150.0</v>
      </c>
      <c r="E113" s="543" t="s">
        <v>711</v>
      </c>
      <c r="F113" s="542">
        <v>2.8</v>
      </c>
      <c r="G113" s="542">
        <v>7.6</v>
      </c>
      <c r="H113" s="542">
        <v>5.4</v>
      </c>
      <c r="I113" s="544">
        <v>98.0</v>
      </c>
      <c r="J113" s="191"/>
    </row>
    <row r="114">
      <c r="A114" s="200"/>
      <c r="B114" s="542">
        <f t="shared" si="1"/>
        <v>108</v>
      </c>
      <c r="C114" s="542" t="s">
        <v>833</v>
      </c>
      <c r="D114" s="543">
        <v>12.0</v>
      </c>
      <c r="E114" s="543" t="s">
        <v>711</v>
      </c>
      <c r="F114" s="542">
        <v>4.9</v>
      </c>
      <c r="G114" s="542">
        <v>4.7</v>
      </c>
      <c r="H114" s="542">
        <v>1.3</v>
      </c>
      <c r="I114" s="544">
        <v>51.0</v>
      </c>
      <c r="J114" s="191"/>
    </row>
    <row r="115">
      <c r="A115" s="200"/>
      <c r="B115" s="542">
        <f t="shared" si="1"/>
        <v>109</v>
      </c>
      <c r="C115" s="542" t="s">
        <v>834</v>
      </c>
      <c r="D115" s="543">
        <v>1.0</v>
      </c>
      <c r="E115" s="543" t="s">
        <v>835</v>
      </c>
      <c r="F115" s="542">
        <v>0.8</v>
      </c>
      <c r="G115" s="542">
        <v>3.4</v>
      </c>
      <c r="H115" s="542">
        <v>4.1</v>
      </c>
      <c r="I115" s="544">
        <v>56.0</v>
      </c>
      <c r="J115" s="191"/>
    </row>
    <row r="116">
      <c r="A116" s="200"/>
      <c r="B116" s="542">
        <f t="shared" si="1"/>
        <v>110</v>
      </c>
      <c r="C116" s="542" t="s">
        <v>836</v>
      </c>
      <c r="D116" s="543">
        <v>10.0</v>
      </c>
      <c r="E116" s="543" t="s">
        <v>711</v>
      </c>
      <c r="F116" s="542">
        <v>2.0</v>
      </c>
      <c r="G116" s="542">
        <v>2.2</v>
      </c>
      <c r="H116" s="544">
        <v>4.5</v>
      </c>
      <c r="I116" s="544">
        <v>59.0</v>
      </c>
      <c r="J116" s="191"/>
    </row>
    <row r="117">
      <c r="A117" s="200"/>
      <c r="B117" s="542">
        <f t="shared" si="1"/>
        <v>111</v>
      </c>
      <c r="C117" s="542" t="s">
        <v>837</v>
      </c>
      <c r="D117" s="543">
        <v>10.0</v>
      </c>
      <c r="E117" s="543" t="s">
        <v>711</v>
      </c>
      <c r="F117" s="542">
        <v>0.0</v>
      </c>
      <c r="G117" s="542">
        <v>0.0</v>
      </c>
      <c r="H117" s="542">
        <v>5.7</v>
      </c>
      <c r="I117" s="544">
        <v>52.0</v>
      </c>
      <c r="J117" s="191"/>
    </row>
    <row r="118">
      <c r="A118" s="200"/>
      <c r="B118" s="542">
        <f t="shared" si="1"/>
        <v>112</v>
      </c>
      <c r="C118" s="542" t="s">
        <v>838</v>
      </c>
      <c r="D118" s="543">
        <v>10.0</v>
      </c>
      <c r="E118" s="543" t="s">
        <v>711</v>
      </c>
      <c r="F118" s="542">
        <v>1.4</v>
      </c>
      <c r="G118" s="542">
        <v>6.4</v>
      </c>
      <c r="H118" s="542">
        <v>0.6</v>
      </c>
      <c r="I118" s="544">
        <v>37.0</v>
      </c>
      <c r="J118" s="191"/>
    </row>
    <row r="119">
      <c r="A119" s="200"/>
      <c r="B119" s="542">
        <f t="shared" si="1"/>
        <v>113</v>
      </c>
      <c r="C119" s="542" t="s">
        <v>839</v>
      </c>
      <c r="D119" s="546">
        <v>1.0</v>
      </c>
      <c r="E119" s="547" t="s">
        <v>711</v>
      </c>
      <c r="F119" s="547">
        <v>0.0</v>
      </c>
      <c r="G119" s="547">
        <v>0.0</v>
      </c>
      <c r="H119" s="547">
        <v>1.0</v>
      </c>
      <c r="I119" s="548">
        <v>9.0</v>
      </c>
      <c r="J119" s="191"/>
    </row>
    <row r="120">
      <c r="A120" s="200"/>
      <c r="B120" s="542">
        <f t="shared" si="1"/>
        <v>114</v>
      </c>
      <c r="C120" s="542" t="s">
        <v>840</v>
      </c>
      <c r="D120" s="543">
        <v>1.0</v>
      </c>
      <c r="E120" s="543" t="s">
        <v>813</v>
      </c>
      <c r="F120" s="542">
        <v>0.0</v>
      </c>
      <c r="G120" s="542">
        <v>0.0</v>
      </c>
      <c r="H120" s="542">
        <v>13.6</v>
      </c>
      <c r="I120" s="544">
        <v>120.0</v>
      </c>
      <c r="J120" s="191"/>
    </row>
    <row r="121">
      <c r="A121" s="200"/>
      <c r="B121" s="542">
        <f t="shared" si="1"/>
        <v>115</v>
      </c>
      <c r="C121" s="542" t="s">
        <v>841</v>
      </c>
      <c r="D121" s="543">
        <v>100.0</v>
      </c>
      <c r="E121" s="543" t="s">
        <v>711</v>
      </c>
      <c r="F121" s="542">
        <v>0.0</v>
      </c>
      <c r="G121" s="542">
        <v>1.0</v>
      </c>
      <c r="H121" s="549">
        <v>2.5</v>
      </c>
      <c r="I121" s="544">
        <v>25.0</v>
      </c>
      <c r="J121" s="191"/>
    </row>
    <row r="122">
      <c r="A122" s="200"/>
      <c r="B122" s="542">
        <f t="shared" si="1"/>
        <v>116</v>
      </c>
      <c r="C122" s="542" t="s">
        <v>842</v>
      </c>
      <c r="D122" s="543">
        <v>10.0</v>
      </c>
      <c r="E122" s="543" t="s">
        <v>711</v>
      </c>
      <c r="F122" s="542">
        <v>0.0</v>
      </c>
      <c r="G122" s="542">
        <v>0.2</v>
      </c>
      <c r="H122" s="549">
        <v>4.9</v>
      </c>
      <c r="I122" s="544">
        <v>45.0</v>
      </c>
      <c r="J122" s="191"/>
    </row>
    <row r="123">
      <c r="A123" s="200"/>
      <c r="B123" s="542">
        <f t="shared" si="1"/>
        <v>117</v>
      </c>
      <c r="C123" s="542" t="s">
        <v>843</v>
      </c>
      <c r="D123" s="543">
        <v>25.0</v>
      </c>
      <c r="E123" s="543" t="s">
        <v>711</v>
      </c>
      <c r="F123" s="542">
        <v>7.0</v>
      </c>
      <c r="G123" s="542">
        <v>0.2</v>
      </c>
      <c r="H123" s="549">
        <v>5.5</v>
      </c>
      <c r="I123" s="544">
        <v>78.0</v>
      </c>
      <c r="J123" s="191"/>
    </row>
    <row r="124">
      <c r="A124" s="200"/>
      <c r="B124" s="542">
        <f t="shared" si="1"/>
        <v>118</v>
      </c>
      <c r="C124" s="542" t="s">
        <v>844</v>
      </c>
      <c r="D124" s="543">
        <v>10.0</v>
      </c>
      <c r="E124" s="543" t="s">
        <v>711</v>
      </c>
      <c r="F124" s="542">
        <v>2.5</v>
      </c>
      <c r="G124" s="542">
        <v>1.5</v>
      </c>
      <c r="H124" s="549">
        <v>4.8</v>
      </c>
      <c r="I124" s="544">
        <v>61.0</v>
      </c>
      <c r="J124" s="191"/>
    </row>
    <row r="125">
      <c r="A125" s="200"/>
      <c r="B125" s="542">
        <f t="shared" si="1"/>
        <v>119</v>
      </c>
      <c r="C125" s="542" t="s">
        <v>845</v>
      </c>
      <c r="D125" s="543">
        <v>100.0</v>
      </c>
      <c r="E125" s="543" t="s">
        <v>711</v>
      </c>
      <c r="F125" s="542"/>
      <c r="G125" s="542"/>
      <c r="H125" s="549"/>
      <c r="I125" s="544">
        <v>25.0</v>
      </c>
      <c r="J125" s="191"/>
    </row>
    <row r="126">
      <c r="A126" s="200"/>
      <c r="B126" s="542">
        <f t="shared" si="1"/>
        <v>120</v>
      </c>
      <c r="C126" s="542" t="s">
        <v>846</v>
      </c>
      <c r="D126" s="543">
        <v>25.0</v>
      </c>
      <c r="E126" s="543" t="s">
        <v>711</v>
      </c>
      <c r="F126" s="542">
        <v>2.4</v>
      </c>
      <c r="G126" s="542">
        <v>10.4</v>
      </c>
      <c r="H126" s="549">
        <v>0.3</v>
      </c>
      <c r="I126" s="544">
        <v>57.0</v>
      </c>
      <c r="J126" s="191"/>
    </row>
    <row r="127">
      <c r="A127" s="200"/>
      <c r="B127" s="542">
        <f t="shared" si="1"/>
        <v>121</v>
      </c>
      <c r="C127" s="542" t="s">
        <v>847</v>
      </c>
      <c r="D127" s="543">
        <v>1.0</v>
      </c>
      <c r="E127" s="543" t="s">
        <v>753</v>
      </c>
      <c r="F127" s="542">
        <v>5.6</v>
      </c>
      <c r="G127" s="542">
        <v>0.2</v>
      </c>
      <c r="H127" s="549">
        <v>4.9</v>
      </c>
      <c r="I127" s="544">
        <v>68.0</v>
      </c>
      <c r="J127" s="191"/>
    </row>
    <row r="128">
      <c r="A128" s="200"/>
      <c r="B128" s="542">
        <f t="shared" si="1"/>
        <v>122</v>
      </c>
      <c r="C128" s="542" t="s">
        <v>848</v>
      </c>
      <c r="D128" s="543">
        <v>1.0</v>
      </c>
      <c r="E128" s="543" t="s">
        <v>792</v>
      </c>
      <c r="F128" s="542">
        <v>19.0</v>
      </c>
      <c r="G128" s="542">
        <v>5.0</v>
      </c>
      <c r="H128" s="549">
        <v>10.0</v>
      </c>
      <c r="I128" s="544">
        <v>188.0</v>
      </c>
      <c r="J128" s="191"/>
    </row>
    <row r="129">
      <c r="A129" s="200"/>
      <c r="B129" s="542">
        <f t="shared" si="1"/>
        <v>123</v>
      </c>
      <c r="C129" s="542" t="s">
        <v>849</v>
      </c>
      <c r="D129" s="543">
        <v>1.0</v>
      </c>
      <c r="E129" s="543" t="s">
        <v>711</v>
      </c>
      <c r="F129" s="542">
        <v>1.0</v>
      </c>
      <c r="G129" s="542">
        <v>0.0</v>
      </c>
      <c r="H129" s="549">
        <v>0.0</v>
      </c>
      <c r="I129" s="544">
        <f t="shared" ref="I129:I132" si="6">4*F98:F129+4*G98:G129+9*H98:H129</f>
        <v>4</v>
      </c>
      <c r="J129" s="191"/>
    </row>
    <row r="130">
      <c r="A130" s="200"/>
      <c r="B130" s="542">
        <f t="shared" si="1"/>
        <v>124</v>
      </c>
      <c r="C130" s="542" t="s">
        <v>850</v>
      </c>
      <c r="D130" s="543">
        <v>100.0</v>
      </c>
      <c r="E130" s="543" t="s">
        <v>711</v>
      </c>
      <c r="F130" s="542">
        <v>8.4</v>
      </c>
      <c r="G130" s="542">
        <v>41.0</v>
      </c>
      <c r="H130" s="549">
        <v>2.1</v>
      </c>
      <c r="I130" s="544">
        <f t="shared" si="6"/>
        <v>216.5</v>
      </c>
      <c r="J130" s="191"/>
    </row>
    <row r="131">
      <c r="A131" s="200"/>
      <c r="B131" s="542">
        <f t="shared" si="1"/>
        <v>125</v>
      </c>
      <c r="C131" s="542" t="s">
        <v>851</v>
      </c>
      <c r="D131" s="543">
        <v>100.0</v>
      </c>
      <c r="E131" s="543" t="s">
        <v>711</v>
      </c>
      <c r="F131" s="542">
        <v>2.4</v>
      </c>
      <c r="G131" s="542">
        <v>29.4</v>
      </c>
      <c r="H131" s="549">
        <v>2.4</v>
      </c>
      <c r="I131" s="544">
        <f t="shared" si="6"/>
        <v>148.8</v>
      </c>
      <c r="J131" s="191"/>
    </row>
    <row r="132">
      <c r="A132" s="200"/>
      <c r="B132" s="542">
        <f t="shared" si="1"/>
        <v>126</v>
      </c>
      <c r="C132" s="543" t="s">
        <v>852</v>
      </c>
      <c r="D132" s="543">
        <v>1.0</v>
      </c>
      <c r="E132" s="543" t="s">
        <v>853</v>
      </c>
      <c r="F132" s="543">
        <v>3.0</v>
      </c>
      <c r="G132" s="543">
        <v>4.0</v>
      </c>
      <c r="H132" s="543">
        <v>100.0</v>
      </c>
      <c r="I132" s="544">
        <f t="shared" si="6"/>
        <v>928</v>
      </c>
      <c r="J132" s="191"/>
    </row>
    <row r="133">
      <c r="A133" s="200"/>
      <c r="B133" s="542">
        <f t="shared" si="1"/>
        <v>127</v>
      </c>
      <c r="C133" s="550" t="s">
        <v>854</v>
      </c>
      <c r="D133" s="551">
        <v>25.0</v>
      </c>
      <c r="E133" s="543" t="s">
        <v>711</v>
      </c>
      <c r="F133" s="550">
        <v>23.4</v>
      </c>
      <c r="G133" s="550">
        <v>0.0</v>
      </c>
      <c r="H133" s="550">
        <v>0.0</v>
      </c>
      <c r="I133" s="552">
        <v>90.0</v>
      </c>
      <c r="J133" s="191"/>
    </row>
    <row r="134">
      <c r="A134" s="200"/>
      <c r="B134" s="542">
        <f t="shared" si="1"/>
        <v>128</v>
      </c>
      <c r="C134" s="550" t="s">
        <v>855</v>
      </c>
      <c r="D134" s="551">
        <v>100.0</v>
      </c>
      <c r="E134" s="543" t="s">
        <v>856</v>
      </c>
      <c r="F134" s="550">
        <v>3.6</v>
      </c>
      <c r="G134" s="550">
        <v>4.8</v>
      </c>
      <c r="H134" s="550">
        <v>1.7</v>
      </c>
      <c r="I134" s="552">
        <v>49.0</v>
      </c>
      <c r="J134" s="191"/>
    </row>
    <row r="135">
      <c r="A135" s="200"/>
      <c r="B135" s="542">
        <f t="shared" si="1"/>
        <v>129</v>
      </c>
      <c r="C135" s="550" t="s">
        <v>857</v>
      </c>
      <c r="D135" s="551">
        <v>2.0</v>
      </c>
      <c r="E135" s="543" t="s">
        <v>721</v>
      </c>
      <c r="F135" s="550">
        <v>15.9</v>
      </c>
      <c r="G135" s="550">
        <v>6.3</v>
      </c>
      <c r="H135" s="553">
        <v>7.9</v>
      </c>
      <c r="I135" s="552">
        <v>162.0</v>
      </c>
      <c r="J135" s="191"/>
    </row>
    <row r="136">
      <c r="A136" s="200"/>
      <c r="B136" s="542">
        <f t="shared" si="1"/>
        <v>130</v>
      </c>
      <c r="C136" s="550" t="s">
        <v>858</v>
      </c>
      <c r="D136" s="551">
        <v>1.0</v>
      </c>
      <c r="E136" s="543" t="s">
        <v>859</v>
      </c>
      <c r="F136" s="550">
        <v>6.4</v>
      </c>
      <c r="G136" s="550">
        <v>0.5</v>
      </c>
      <c r="H136" s="553">
        <v>8.7</v>
      </c>
      <c r="I136" s="552">
        <v>104.0</v>
      </c>
      <c r="J136" s="191"/>
    </row>
    <row r="137">
      <c r="A137" s="200"/>
      <c r="B137" s="542">
        <f t="shared" si="1"/>
        <v>131</v>
      </c>
      <c r="C137" s="550" t="s">
        <v>860</v>
      </c>
      <c r="D137" s="551">
        <v>100.0</v>
      </c>
      <c r="E137" s="543" t="s">
        <v>711</v>
      </c>
      <c r="F137" s="550">
        <v>30.2</v>
      </c>
      <c r="G137" s="550">
        <v>0.0</v>
      </c>
      <c r="H137" s="553">
        <v>8.8</v>
      </c>
      <c r="I137" s="552">
        <v>212.0</v>
      </c>
      <c r="J137" s="191"/>
    </row>
    <row r="138">
      <c r="A138" s="200"/>
      <c r="B138" s="542">
        <f t="shared" si="1"/>
        <v>132</v>
      </c>
      <c r="C138" s="550" t="s">
        <v>861</v>
      </c>
      <c r="D138" s="551">
        <v>2.0</v>
      </c>
      <c r="E138" s="543" t="s">
        <v>721</v>
      </c>
      <c r="F138" s="550">
        <v>17.4</v>
      </c>
      <c r="G138" s="550">
        <v>8.7</v>
      </c>
      <c r="H138" s="553">
        <v>7.0</v>
      </c>
      <c r="I138" s="552">
        <v>168.0</v>
      </c>
      <c r="J138" s="191"/>
    </row>
    <row r="139">
      <c r="A139" s="200"/>
      <c r="B139" s="542">
        <f t="shared" si="1"/>
        <v>133</v>
      </c>
      <c r="C139" s="550" t="s">
        <v>862</v>
      </c>
      <c r="D139" s="551">
        <v>100.0</v>
      </c>
      <c r="E139" s="543" t="s">
        <v>711</v>
      </c>
      <c r="F139" s="550">
        <v>10.3</v>
      </c>
      <c r="G139" s="550">
        <v>9.3</v>
      </c>
      <c r="H139" s="553">
        <v>0.4</v>
      </c>
      <c r="I139" s="552">
        <v>87.0</v>
      </c>
      <c r="J139" s="191"/>
    </row>
    <row r="140">
      <c r="A140" s="200"/>
      <c r="B140" s="542">
        <f t="shared" si="1"/>
        <v>134</v>
      </c>
      <c r="C140" s="550" t="s">
        <v>863</v>
      </c>
      <c r="D140" s="551">
        <v>100.0</v>
      </c>
      <c r="E140" s="543" t="s">
        <v>711</v>
      </c>
      <c r="F140" s="550">
        <v>18.0</v>
      </c>
      <c r="G140" s="550">
        <v>9.6</v>
      </c>
      <c r="H140" s="553">
        <v>0.9</v>
      </c>
      <c r="I140" s="552">
        <v>121.0</v>
      </c>
      <c r="J140" s="191"/>
    </row>
    <row r="141">
      <c r="A141" s="200"/>
      <c r="B141" s="542">
        <f t="shared" si="1"/>
        <v>135</v>
      </c>
      <c r="C141" s="551" t="s">
        <v>864</v>
      </c>
      <c r="D141" s="551">
        <v>136.0</v>
      </c>
      <c r="E141" s="543" t="s">
        <v>711</v>
      </c>
      <c r="F141" s="550">
        <v>26.3</v>
      </c>
      <c r="G141" s="550">
        <v>21.4</v>
      </c>
      <c r="H141" s="553">
        <v>12.6</v>
      </c>
      <c r="I141" s="552">
        <v>305.0</v>
      </c>
      <c r="J141" s="191"/>
    </row>
    <row r="142">
      <c r="A142" s="200"/>
      <c r="B142" s="542">
        <f t="shared" si="1"/>
        <v>136</v>
      </c>
      <c r="C142" s="550" t="s">
        <v>865</v>
      </c>
      <c r="D142" s="551">
        <v>1.0</v>
      </c>
      <c r="E142" s="543" t="s">
        <v>866</v>
      </c>
      <c r="F142" s="550">
        <v>18.2</v>
      </c>
      <c r="G142" s="550">
        <v>7.0</v>
      </c>
      <c r="H142" s="553">
        <v>5.6</v>
      </c>
      <c r="I142" s="552">
        <v>173.0</v>
      </c>
      <c r="J142" s="191"/>
    </row>
    <row r="143">
      <c r="A143" s="200"/>
      <c r="B143" s="542">
        <f t="shared" si="1"/>
        <v>137</v>
      </c>
      <c r="C143" s="550" t="s">
        <v>867</v>
      </c>
      <c r="D143" s="551">
        <v>3.0</v>
      </c>
      <c r="E143" s="543" t="s">
        <v>868</v>
      </c>
      <c r="F143" s="550">
        <v>17.0</v>
      </c>
      <c r="G143" s="550">
        <v>3.5</v>
      </c>
      <c r="H143" s="553">
        <v>3.7</v>
      </c>
      <c r="I143" s="552">
        <v>117.0</v>
      </c>
      <c r="J143" s="191"/>
    </row>
    <row r="144">
      <c r="A144" s="200"/>
      <c r="B144" s="542">
        <f t="shared" si="1"/>
        <v>138</v>
      </c>
      <c r="C144" s="550" t="s">
        <v>869</v>
      </c>
      <c r="D144" s="551">
        <v>100.0</v>
      </c>
      <c r="E144" s="543" t="s">
        <v>711</v>
      </c>
      <c r="F144" s="550">
        <v>25.0</v>
      </c>
      <c r="G144" s="550">
        <v>4.9</v>
      </c>
      <c r="H144" s="553">
        <v>1.7</v>
      </c>
      <c r="I144" s="552">
        <v>137.0</v>
      </c>
      <c r="J144" s="191"/>
    </row>
    <row r="145">
      <c r="A145" s="200"/>
      <c r="B145" s="542">
        <f t="shared" si="1"/>
        <v>139</v>
      </c>
      <c r="C145" s="550" t="s">
        <v>870</v>
      </c>
      <c r="D145" s="551">
        <v>1.0</v>
      </c>
      <c r="E145" s="543" t="s">
        <v>721</v>
      </c>
      <c r="F145" s="550">
        <v>10.0</v>
      </c>
      <c r="G145" s="550">
        <v>3.9</v>
      </c>
      <c r="H145" s="553">
        <v>1.7</v>
      </c>
      <c r="I145" s="552">
        <v>74.0</v>
      </c>
      <c r="J145" s="191"/>
    </row>
    <row r="146">
      <c r="A146" s="200"/>
      <c r="B146" s="542">
        <f t="shared" si="1"/>
        <v>140</v>
      </c>
      <c r="C146" s="551" t="s">
        <v>871</v>
      </c>
      <c r="D146" s="551">
        <v>124.0</v>
      </c>
      <c r="E146" s="543" t="s">
        <v>711</v>
      </c>
      <c r="F146" s="550">
        <v>20.0</v>
      </c>
      <c r="G146" s="550">
        <v>29.0</v>
      </c>
      <c r="H146" s="553">
        <v>23.0</v>
      </c>
      <c r="I146" s="552">
        <v>404.0</v>
      </c>
      <c r="J146" s="191"/>
    </row>
    <row r="147">
      <c r="A147" s="200"/>
      <c r="B147" s="542">
        <f t="shared" si="1"/>
        <v>141</v>
      </c>
      <c r="C147" s="550" t="s">
        <v>872</v>
      </c>
      <c r="D147" s="551">
        <v>2.0</v>
      </c>
      <c r="E147" s="543" t="s">
        <v>873</v>
      </c>
      <c r="F147" s="550">
        <v>11.0</v>
      </c>
      <c r="G147" s="550">
        <v>0.3</v>
      </c>
      <c r="H147" s="553">
        <v>2.0</v>
      </c>
      <c r="I147" s="552">
        <v>64.0</v>
      </c>
      <c r="J147" s="191"/>
    </row>
    <row r="148">
      <c r="A148" s="200"/>
      <c r="B148" s="542">
        <f t="shared" si="1"/>
        <v>142</v>
      </c>
      <c r="C148" s="550" t="s">
        <v>874</v>
      </c>
      <c r="D148" s="550">
        <v>1.0</v>
      </c>
      <c r="E148" s="543" t="s">
        <v>727</v>
      </c>
      <c r="F148" s="550">
        <v>6.5</v>
      </c>
      <c r="G148" s="550">
        <v>0.2</v>
      </c>
      <c r="H148" s="553">
        <v>4.5</v>
      </c>
      <c r="I148" s="552">
        <v>68.0</v>
      </c>
      <c r="J148" s="191"/>
    </row>
    <row r="149">
      <c r="A149" s="200"/>
      <c r="B149" s="542">
        <f t="shared" si="1"/>
        <v>143</v>
      </c>
      <c r="C149" s="550" t="s">
        <v>875</v>
      </c>
      <c r="D149" s="551">
        <v>30.0</v>
      </c>
      <c r="E149" s="543" t="s">
        <v>711</v>
      </c>
      <c r="F149" s="550">
        <v>26.4</v>
      </c>
      <c r="G149" s="550">
        <v>0.0</v>
      </c>
      <c r="H149" s="553">
        <v>0.0</v>
      </c>
      <c r="I149" s="552">
        <v>105.0</v>
      </c>
      <c r="J149" s="191"/>
    </row>
    <row r="150">
      <c r="A150" s="200"/>
      <c r="B150" s="542">
        <f t="shared" si="1"/>
        <v>144</v>
      </c>
      <c r="C150" s="550" t="s">
        <v>876</v>
      </c>
      <c r="D150" s="551">
        <v>100.0</v>
      </c>
      <c r="E150" s="543" t="s">
        <v>711</v>
      </c>
      <c r="F150" s="550">
        <v>10.3</v>
      </c>
      <c r="G150" s="550">
        <v>3.0</v>
      </c>
      <c r="H150" s="553">
        <v>0.0</v>
      </c>
      <c r="I150" s="552">
        <v>54.0</v>
      </c>
      <c r="J150" s="191"/>
    </row>
    <row r="151">
      <c r="A151" s="200"/>
      <c r="B151" s="542">
        <f t="shared" si="1"/>
        <v>145</v>
      </c>
      <c r="C151" s="550" t="s">
        <v>877</v>
      </c>
      <c r="D151" s="551">
        <v>25.0</v>
      </c>
      <c r="E151" s="543" t="s">
        <v>711</v>
      </c>
      <c r="F151" s="550">
        <v>6.2</v>
      </c>
      <c r="G151" s="550">
        <v>0.1</v>
      </c>
      <c r="H151" s="553">
        <v>8.8</v>
      </c>
      <c r="I151" s="552">
        <v>104.0</v>
      </c>
      <c r="J151" s="191"/>
    </row>
    <row r="152">
      <c r="A152" s="200"/>
      <c r="B152" s="542">
        <f t="shared" si="1"/>
        <v>146</v>
      </c>
      <c r="C152" s="550" t="s">
        <v>878</v>
      </c>
      <c r="D152" s="550" t="s">
        <v>879</v>
      </c>
      <c r="E152" s="543" t="s">
        <v>711</v>
      </c>
      <c r="F152" s="550">
        <v>25.5</v>
      </c>
      <c r="G152" s="550">
        <v>1.3</v>
      </c>
      <c r="H152" s="553">
        <v>0.3</v>
      </c>
      <c r="I152" s="552">
        <v>107.0</v>
      </c>
      <c r="J152" s="191"/>
    </row>
    <row r="153">
      <c r="A153" s="200"/>
      <c r="B153" s="542">
        <f t="shared" si="1"/>
        <v>147</v>
      </c>
      <c r="C153" s="550" t="s">
        <v>880</v>
      </c>
      <c r="D153" s="551">
        <v>1.0</v>
      </c>
      <c r="E153" s="543" t="s">
        <v>866</v>
      </c>
      <c r="F153" s="550">
        <v>16.0</v>
      </c>
      <c r="G153" s="550">
        <v>12.0</v>
      </c>
      <c r="H153" s="553">
        <v>8.4</v>
      </c>
      <c r="I153" s="552">
        <v>188.0</v>
      </c>
      <c r="J153" s="191"/>
    </row>
    <row r="154">
      <c r="A154" s="200"/>
      <c r="B154" s="554"/>
      <c r="C154" s="550" t="s">
        <v>881</v>
      </c>
      <c r="D154" s="551">
        <v>100.0</v>
      </c>
      <c r="E154" s="543" t="s">
        <v>711</v>
      </c>
      <c r="F154" s="550">
        <v>20.7</v>
      </c>
      <c r="G154" s="550">
        <v>0.0</v>
      </c>
      <c r="H154" s="553">
        <v>10.1</v>
      </c>
      <c r="I154" s="552">
        <v>174.0</v>
      </c>
      <c r="J154" s="191"/>
    </row>
    <row r="155">
      <c r="A155" s="200"/>
      <c r="B155" s="554"/>
      <c r="C155" s="550" t="s">
        <v>882</v>
      </c>
      <c r="D155" s="551">
        <v>100.0</v>
      </c>
      <c r="E155" s="543" t="s">
        <v>711</v>
      </c>
      <c r="F155" s="550">
        <v>11.0</v>
      </c>
      <c r="G155" s="550">
        <v>4.0</v>
      </c>
      <c r="H155" s="553">
        <v>0.2</v>
      </c>
      <c r="I155" s="552">
        <v>63.0</v>
      </c>
      <c r="J155" s="191"/>
    </row>
    <row r="156">
      <c r="A156" s="200"/>
      <c r="B156" s="554"/>
      <c r="C156" s="550" t="s">
        <v>883</v>
      </c>
      <c r="D156" s="551">
        <v>100.0</v>
      </c>
      <c r="E156" s="543" t="s">
        <v>711</v>
      </c>
      <c r="F156" s="550">
        <v>20.4</v>
      </c>
      <c r="G156" s="550">
        <v>3.3</v>
      </c>
      <c r="H156" s="553">
        <v>4.7</v>
      </c>
      <c r="I156" s="552">
        <v>138.0</v>
      </c>
      <c r="J156" s="191"/>
    </row>
    <row r="157">
      <c r="A157" s="200"/>
      <c r="B157" s="554"/>
      <c r="C157" s="550" t="s">
        <v>884</v>
      </c>
      <c r="D157" s="551">
        <v>100.0</v>
      </c>
      <c r="E157" s="543" t="s">
        <v>711</v>
      </c>
      <c r="F157" s="550">
        <v>30.7</v>
      </c>
      <c r="G157" s="550">
        <v>0.0</v>
      </c>
      <c r="H157" s="553">
        <v>1.7</v>
      </c>
      <c r="I157" s="552">
        <v>138.0</v>
      </c>
      <c r="J157" s="191"/>
    </row>
    <row r="158">
      <c r="A158" s="200"/>
      <c r="B158" s="554"/>
      <c r="C158" s="550" t="s">
        <v>885</v>
      </c>
      <c r="D158" s="551">
        <v>3.0</v>
      </c>
      <c r="E158" s="543" t="s">
        <v>886</v>
      </c>
      <c r="F158" s="550">
        <v>11.6</v>
      </c>
      <c r="G158" s="550">
        <v>12.9</v>
      </c>
      <c r="H158" s="553">
        <v>11.1</v>
      </c>
      <c r="I158" s="552">
        <v>200.0</v>
      </c>
      <c r="J158" s="191"/>
    </row>
    <row r="159">
      <c r="A159" s="200"/>
      <c r="B159" s="554"/>
      <c r="C159" s="550" t="s">
        <v>887</v>
      </c>
      <c r="D159" s="551">
        <v>1.0</v>
      </c>
      <c r="E159" s="543" t="s">
        <v>866</v>
      </c>
      <c r="F159" s="550">
        <v>23.0</v>
      </c>
      <c r="G159" s="550">
        <v>3.2</v>
      </c>
      <c r="H159" s="553">
        <v>5.8</v>
      </c>
      <c r="I159" s="552">
        <v>157.0</v>
      </c>
      <c r="J159" s="191"/>
    </row>
    <row r="160">
      <c r="A160" s="200"/>
      <c r="B160" s="554"/>
      <c r="C160" s="550" t="s">
        <v>888</v>
      </c>
      <c r="D160" s="551">
        <v>1.0</v>
      </c>
      <c r="E160" s="543" t="s">
        <v>866</v>
      </c>
      <c r="F160" s="550">
        <v>21.7</v>
      </c>
      <c r="G160" s="550">
        <v>6.4</v>
      </c>
      <c r="H160" s="553">
        <v>7.3</v>
      </c>
      <c r="I160" s="552">
        <v>179.0</v>
      </c>
      <c r="J160" s="191"/>
    </row>
    <row r="161">
      <c r="A161" s="200"/>
      <c r="B161" s="554"/>
      <c r="C161" s="550" t="s">
        <v>889</v>
      </c>
      <c r="D161" s="551">
        <v>100.0</v>
      </c>
      <c r="E161" s="543" t="s">
        <v>711</v>
      </c>
      <c r="F161" s="550">
        <v>20.8</v>
      </c>
      <c r="G161" s="550">
        <v>0.0</v>
      </c>
      <c r="H161" s="553">
        <v>4.5</v>
      </c>
      <c r="I161" s="552">
        <v>124.0</v>
      </c>
      <c r="J161" s="191"/>
    </row>
    <row r="162">
      <c r="A162" s="200"/>
      <c r="B162" s="554"/>
      <c r="C162" s="550" t="s">
        <v>890</v>
      </c>
      <c r="D162" s="551">
        <v>1.0</v>
      </c>
      <c r="E162" s="543" t="s">
        <v>727</v>
      </c>
      <c r="F162" s="550">
        <v>8.6</v>
      </c>
      <c r="G162" s="550">
        <v>0.0</v>
      </c>
      <c r="H162" s="553">
        <v>6.1</v>
      </c>
      <c r="I162" s="552">
        <v>90.0</v>
      </c>
      <c r="J162" s="191"/>
    </row>
    <row r="163">
      <c r="A163" s="200"/>
      <c r="B163" s="554"/>
      <c r="C163" s="550" t="s">
        <v>891</v>
      </c>
      <c r="D163" s="551">
        <v>3.0</v>
      </c>
      <c r="E163" s="543" t="s">
        <v>892</v>
      </c>
      <c r="F163" s="550">
        <v>10.8</v>
      </c>
      <c r="G163" s="550">
        <v>13.6</v>
      </c>
      <c r="H163" s="553">
        <v>6.9</v>
      </c>
      <c r="I163" s="552">
        <v>169.0</v>
      </c>
      <c r="J163" s="191"/>
    </row>
    <row r="164">
      <c r="A164" s="200"/>
      <c r="B164" s="554"/>
      <c r="C164" s="550" t="s">
        <v>893</v>
      </c>
      <c r="D164" s="551">
        <v>2.0</v>
      </c>
      <c r="E164" s="543" t="s">
        <v>721</v>
      </c>
      <c r="F164" s="550">
        <v>19.4</v>
      </c>
      <c r="G164" s="550">
        <v>9.5</v>
      </c>
      <c r="H164" s="553">
        <v>8.8</v>
      </c>
      <c r="I164" s="552">
        <v>198.0</v>
      </c>
      <c r="J164" s="191"/>
    </row>
    <row r="165">
      <c r="A165" s="200"/>
      <c r="B165" s="554"/>
      <c r="C165" s="550" t="s">
        <v>894</v>
      </c>
      <c r="D165" s="551">
        <v>1.0</v>
      </c>
      <c r="E165" s="543" t="s">
        <v>716</v>
      </c>
      <c r="F165" s="550">
        <v>16.0</v>
      </c>
      <c r="G165" s="550">
        <v>21.0</v>
      </c>
      <c r="H165" s="553">
        <v>7.7</v>
      </c>
      <c r="I165" s="552">
        <v>220.0</v>
      </c>
      <c r="J165" s="191"/>
    </row>
    <row r="166">
      <c r="A166" s="200"/>
      <c r="B166" s="554"/>
      <c r="C166" s="550" t="s">
        <v>895</v>
      </c>
      <c r="D166" s="551">
        <v>100.0</v>
      </c>
      <c r="E166" s="543" t="s">
        <v>711</v>
      </c>
      <c r="F166" s="550">
        <v>22.8</v>
      </c>
      <c r="G166" s="550">
        <v>5.8</v>
      </c>
      <c r="H166" s="553">
        <v>2.2</v>
      </c>
      <c r="I166" s="552">
        <v>134.0</v>
      </c>
      <c r="J166" s="191"/>
    </row>
    <row r="167">
      <c r="A167" s="200"/>
      <c r="B167" s="554"/>
      <c r="C167" s="550" t="s">
        <v>896</v>
      </c>
      <c r="D167" s="551">
        <v>1.0</v>
      </c>
      <c r="E167" s="543" t="s">
        <v>721</v>
      </c>
      <c r="F167" s="550">
        <v>11.0</v>
      </c>
      <c r="G167" s="550">
        <v>2.5</v>
      </c>
      <c r="H167" s="553">
        <v>1.6</v>
      </c>
      <c r="I167" s="552">
        <v>69.0</v>
      </c>
      <c r="J167" s="191"/>
    </row>
    <row r="168">
      <c r="A168" s="200"/>
      <c r="B168" s="555"/>
      <c r="C168" s="553" t="s">
        <v>897</v>
      </c>
      <c r="D168" s="551">
        <v>1.0</v>
      </c>
      <c r="E168" s="543" t="s">
        <v>866</v>
      </c>
      <c r="F168" s="550">
        <v>21.3</v>
      </c>
      <c r="G168" s="550">
        <v>3.9</v>
      </c>
      <c r="H168" s="553">
        <v>11.6</v>
      </c>
      <c r="I168" s="552">
        <v>206.0</v>
      </c>
      <c r="J168" s="191"/>
    </row>
    <row r="169">
      <c r="A169" s="200"/>
      <c r="B169" s="555"/>
      <c r="C169" s="553" t="s">
        <v>898</v>
      </c>
      <c r="D169" s="551">
        <v>1.0</v>
      </c>
      <c r="E169" s="543" t="s">
        <v>727</v>
      </c>
      <c r="F169" s="550">
        <v>6.4</v>
      </c>
      <c r="G169" s="550">
        <v>0.1</v>
      </c>
      <c r="H169" s="553">
        <v>4.6</v>
      </c>
      <c r="I169" s="552">
        <v>66.0</v>
      </c>
      <c r="J169" s="191"/>
    </row>
    <row r="170">
      <c r="A170" s="200"/>
      <c r="B170" s="555"/>
      <c r="C170" s="553" t="s">
        <v>899</v>
      </c>
      <c r="D170" s="551">
        <v>100.0</v>
      </c>
      <c r="E170" s="543" t="s">
        <v>711</v>
      </c>
      <c r="F170" s="550">
        <v>27.0</v>
      </c>
      <c r="G170" s="550">
        <v>2.2</v>
      </c>
      <c r="H170" s="553">
        <v>1.6</v>
      </c>
      <c r="I170" s="552">
        <v>131.0</v>
      </c>
      <c r="J170" s="191"/>
    </row>
    <row r="171">
      <c r="A171" s="200"/>
      <c r="B171" s="555"/>
      <c r="C171" s="553" t="s">
        <v>900</v>
      </c>
      <c r="D171" s="551">
        <v>60.0</v>
      </c>
      <c r="E171" s="543" t="s">
        <v>733</v>
      </c>
      <c r="F171" s="550">
        <v>20.3</v>
      </c>
      <c r="G171" s="550">
        <v>16.9</v>
      </c>
      <c r="H171" s="553">
        <v>8.9</v>
      </c>
      <c r="I171" s="552">
        <v>218.0</v>
      </c>
      <c r="J171" s="191"/>
    </row>
    <row r="172">
      <c r="A172" s="200"/>
      <c r="B172" s="555"/>
      <c r="C172" s="553" t="s">
        <v>901</v>
      </c>
      <c r="D172" s="551">
        <v>1.0</v>
      </c>
      <c r="E172" s="543" t="s">
        <v>866</v>
      </c>
      <c r="F172" s="550">
        <v>15.0</v>
      </c>
      <c r="G172" s="550">
        <v>12.0</v>
      </c>
      <c r="H172" s="553">
        <v>8.3</v>
      </c>
      <c r="I172" s="552">
        <v>187.0</v>
      </c>
      <c r="J172" s="191"/>
    </row>
    <row r="173">
      <c r="A173" s="200"/>
      <c r="B173" s="555"/>
      <c r="C173" s="553" t="s">
        <v>902</v>
      </c>
      <c r="D173" s="551">
        <v>100.0</v>
      </c>
      <c r="E173" s="543" t="s">
        <v>711</v>
      </c>
      <c r="F173" s="550">
        <v>28.6</v>
      </c>
      <c r="G173" s="550">
        <v>3.0</v>
      </c>
      <c r="H173" s="553">
        <v>1.0</v>
      </c>
      <c r="I173" s="552">
        <v>141.0</v>
      </c>
      <c r="J173" s="191"/>
    </row>
    <row r="174">
      <c r="A174" s="200"/>
      <c r="B174" s="555"/>
      <c r="C174" s="553" t="s">
        <v>903</v>
      </c>
      <c r="D174" s="551">
        <v>100.0</v>
      </c>
      <c r="E174" s="543" t="s">
        <v>711</v>
      </c>
      <c r="F174" s="550">
        <v>24.0</v>
      </c>
      <c r="G174" s="550">
        <v>0.5</v>
      </c>
      <c r="H174" s="553">
        <v>1.1</v>
      </c>
      <c r="I174" s="552">
        <v>106.0</v>
      </c>
      <c r="J174" s="191"/>
    </row>
    <row r="175">
      <c r="A175" s="200"/>
      <c r="B175" s="555"/>
      <c r="C175" s="553" t="s">
        <v>904</v>
      </c>
      <c r="D175" s="551">
        <v>100.0</v>
      </c>
      <c r="E175" s="543" t="s">
        <v>711</v>
      </c>
      <c r="F175" s="550">
        <v>26.4</v>
      </c>
      <c r="G175" s="550">
        <v>2.4</v>
      </c>
      <c r="H175" s="553">
        <v>1.0</v>
      </c>
      <c r="I175" s="552">
        <v>124.0</v>
      </c>
      <c r="J175" s="191"/>
    </row>
    <row r="176">
      <c r="A176" s="200"/>
      <c r="B176" s="555"/>
      <c r="C176" s="553" t="s">
        <v>905</v>
      </c>
      <c r="D176" s="551">
        <v>100.0</v>
      </c>
      <c r="E176" s="543" t="s">
        <v>711</v>
      </c>
      <c r="F176" s="550">
        <v>15.6</v>
      </c>
      <c r="G176" s="550">
        <v>11.0</v>
      </c>
      <c r="H176" s="553">
        <v>11.5</v>
      </c>
      <c r="I176" s="552">
        <v>213.0</v>
      </c>
      <c r="J176" s="191"/>
    </row>
    <row r="177">
      <c r="A177" s="200"/>
      <c r="B177" s="555"/>
      <c r="C177" s="553" t="s">
        <v>906</v>
      </c>
      <c r="D177" s="551">
        <v>2.0</v>
      </c>
      <c r="E177" s="543" t="s">
        <v>721</v>
      </c>
      <c r="F177" s="550">
        <v>13.0</v>
      </c>
      <c r="G177" s="550">
        <v>0.9</v>
      </c>
      <c r="H177" s="553">
        <v>2.3</v>
      </c>
      <c r="I177" s="552">
        <v>76.0</v>
      </c>
      <c r="J177" s="191"/>
    </row>
    <row r="178">
      <c r="A178" s="200"/>
      <c r="B178" s="555"/>
      <c r="C178" s="553" t="s">
        <v>907</v>
      </c>
      <c r="D178" s="551">
        <v>100.0</v>
      </c>
      <c r="E178" s="543" t="s">
        <v>711</v>
      </c>
      <c r="F178" s="550">
        <v>24.7</v>
      </c>
      <c r="G178" s="550">
        <v>1.2</v>
      </c>
      <c r="H178" s="553">
        <v>2.2</v>
      </c>
      <c r="I178" s="552">
        <v>123.0</v>
      </c>
      <c r="J178" s="191"/>
    </row>
    <row r="179">
      <c r="A179" s="200"/>
      <c r="B179" s="555"/>
      <c r="C179" s="553" t="s">
        <v>908</v>
      </c>
      <c r="D179" s="551">
        <v>1.0</v>
      </c>
      <c r="E179" s="543" t="s">
        <v>721</v>
      </c>
      <c r="F179" s="550">
        <v>11.0</v>
      </c>
      <c r="G179" s="550">
        <v>4.2</v>
      </c>
      <c r="H179" s="553">
        <v>1.7</v>
      </c>
      <c r="I179" s="552">
        <v>78.0</v>
      </c>
      <c r="J179" s="191"/>
    </row>
    <row r="180">
      <c r="A180" s="200"/>
      <c r="B180" s="555"/>
      <c r="C180" s="553" t="s">
        <v>909</v>
      </c>
      <c r="D180" s="551">
        <v>100.0</v>
      </c>
      <c r="E180" s="543" t="s">
        <v>711</v>
      </c>
      <c r="F180" s="550">
        <v>25.0</v>
      </c>
      <c r="G180" s="550">
        <v>2.3</v>
      </c>
      <c r="H180" s="553">
        <v>2.7</v>
      </c>
      <c r="I180" s="552">
        <v>135.0</v>
      </c>
      <c r="J180" s="191"/>
    </row>
    <row r="181">
      <c r="A181" s="200"/>
      <c r="B181" s="555"/>
      <c r="C181" s="553" t="s">
        <v>910</v>
      </c>
      <c r="D181" s="551">
        <v>1.0</v>
      </c>
      <c r="E181" s="543" t="s">
        <v>866</v>
      </c>
      <c r="F181" s="550">
        <v>18.8</v>
      </c>
      <c r="G181" s="550">
        <v>5.5</v>
      </c>
      <c r="H181" s="553">
        <v>2.8</v>
      </c>
      <c r="I181" s="552">
        <v>122.0</v>
      </c>
      <c r="J181" s="191"/>
    </row>
    <row r="182">
      <c r="A182" s="200"/>
      <c r="B182" s="555"/>
      <c r="C182" s="553" t="s">
        <v>911</v>
      </c>
      <c r="D182" s="551">
        <v>100.0</v>
      </c>
      <c r="E182" s="543" t="s">
        <v>711</v>
      </c>
      <c r="F182" s="550">
        <v>21.6</v>
      </c>
      <c r="G182" s="550">
        <v>0.0</v>
      </c>
      <c r="H182" s="553">
        <v>12.7</v>
      </c>
      <c r="I182" s="552">
        <v>200.0</v>
      </c>
      <c r="J182" s="191"/>
    </row>
    <row r="183">
      <c r="A183" s="200"/>
      <c r="B183" s="555"/>
      <c r="C183" s="553" t="s">
        <v>912</v>
      </c>
      <c r="D183" s="551">
        <v>30.0</v>
      </c>
      <c r="E183" s="543" t="s">
        <v>711</v>
      </c>
      <c r="F183" s="550">
        <v>20.0</v>
      </c>
      <c r="G183" s="550">
        <v>1.1</v>
      </c>
      <c r="H183" s="553">
        <v>0.1</v>
      </c>
      <c r="I183" s="552">
        <v>93.0</v>
      </c>
      <c r="J183" s="191"/>
    </row>
    <row r="184">
      <c r="A184" s="200"/>
      <c r="B184" s="555"/>
      <c r="C184" s="553" t="s">
        <v>913</v>
      </c>
      <c r="D184" s="551">
        <v>100.0</v>
      </c>
      <c r="E184" s="543" t="s">
        <v>711</v>
      </c>
      <c r="F184" s="550">
        <v>22.0</v>
      </c>
      <c r="G184" s="550">
        <v>0.0</v>
      </c>
      <c r="H184" s="553">
        <v>2.0</v>
      </c>
      <c r="I184" s="552">
        <v>117.0</v>
      </c>
      <c r="J184" s="191"/>
    </row>
    <row r="185">
      <c r="A185" s="200"/>
      <c r="B185" s="555"/>
      <c r="C185" s="553" t="s">
        <v>914</v>
      </c>
      <c r="D185" s="551">
        <v>150.0</v>
      </c>
      <c r="E185" s="543" t="s">
        <v>711</v>
      </c>
      <c r="F185" s="550">
        <v>16.5</v>
      </c>
      <c r="G185" s="550">
        <v>5.1</v>
      </c>
      <c r="H185" s="553">
        <v>0.9</v>
      </c>
      <c r="I185" s="552">
        <v>95.0</v>
      </c>
      <c r="J185" s="191"/>
    </row>
    <row r="186">
      <c r="A186" s="200"/>
      <c r="B186" s="555"/>
      <c r="C186" s="553" t="s">
        <v>915</v>
      </c>
      <c r="D186" s="551">
        <v>100.0</v>
      </c>
      <c r="E186" s="543" t="s">
        <v>711</v>
      </c>
      <c r="F186" s="550">
        <v>36.0</v>
      </c>
      <c r="G186" s="550">
        <v>0.5</v>
      </c>
      <c r="H186" s="553">
        <v>0.9</v>
      </c>
      <c r="I186" s="552">
        <v>155.0</v>
      </c>
      <c r="J186" s="191"/>
    </row>
    <row r="187">
      <c r="A187" s="200"/>
      <c r="B187" s="555"/>
      <c r="C187" s="553" t="s">
        <v>916</v>
      </c>
      <c r="D187" s="551">
        <v>80.0</v>
      </c>
      <c r="E187" s="543" t="s">
        <v>711</v>
      </c>
      <c r="F187" s="550">
        <v>14.7</v>
      </c>
      <c r="G187" s="550">
        <v>0.1</v>
      </c>
      <c r="H187" s="553">
        <v>0.5</v>
      </c>
      <c r="I187" s="552">
        <v>64.0</v>
      </c>
      <c r="J187" s="191"/>
    </row>
    <row r="188">
      <c r="A188" s="200"/>
      <c r="B188" s="555"/>
      <c r="C188" s="553" t="s">
        <v>917</v>
      </c>
      <c r="D188" s="551">
        <v>100.0</v>
      </c>
      <c r="E188" s="543" t="s">
        <v>711</v>
      </c>
      <c r="F188" s="550">
        <v>24.9</v>
      </c>
      <c r="G188" s="550">
        <v>0.0</v>
      </c>
      <c r="H188" s="553">
        <v>1.0</v>
      </c>
      <c r="I188" s="552">
        <v>109.0</v>
      </c>
      <c r="J188" s="191"/>
    </row>
    <row r="189">
      <c r="A189" s="200"/>
      <c r="B189" s="555"/>
      <c r="C189" s="553" t="s">
        <v>918</v>
      </c>
      <c r="D189" s="551">
        <v>100.0</v>
      </c>
      <c r="E189" s="543" t="s">
        <v>711</v>
      </c>
      <c r="F189" s="550">
        <v>21.0</v>
      </c>
      <c r="G189" s="550">
        <v>5.6</v>
      </c>
      <c r="H189" s="553">
        <v>11.0</v>
      </c>
      <c r="I189" s="552">
        <v>209.0</v>
      </c>
      <c r="J189" s="191"/>
    </row>
    <row r="190">
      <c r="A190" s="200"/>
      <c r="B190" s="555"/>
      <c r="C190" s="553" t="s">
        <v>919</v>
      </c>
      <c r="D190" s="551">
        <v>1.0</v>
      </c>
      <c r="E190" s="543" t="s">
        <v>866</v>
      </c>
      <c r="F190" s="550">
        <v>21.1</v>
      </c>
      <c r="G190" s="550">
        <v>1.6</v>
      </c>
      <c r="H190" s="553">
        <v>3.8</v>
      </c>
      <c r="I190" s="552">
        <v>126.0</v>
      </c>
      <c r="J190" s="191"/>
    </row>
    <row r="191">
      <c r="A191" s="200"/>
      <c r="B191" s="555"/>
      <c r="C191" s="553" t="s">
        <v>920</v>
      </c>
      <c r="D191" s="551">
        <v>20.0</v>
      </c>
      <c r="E191" s="543" t="s">
        <v>711</v>
      </c>
      <c r="F191" s="550">
        <v>4.0</v>
      </c>
      <c r="G191" s="550">
        <v>7.0</v>
      </c>
      <c r="H191" s="553">
        <v>7.6</v>
      </c>
      <c r="I191" s="552">
        <v>104.0</v>
      </c>
      <c r="J191" s="191"/>
    </row>
    <row r="192">
      <c r="A192" s="200"/>
      <c r="B192" s="555"/>
      <c r="C192" s="553" t="s">
        <v>921</v>
      </c>
      <c r="D192" s="551">
        <v>20.0</v>
      </c>
      <c r="E192" s="543" t="s">
        <v>711</v>
      </c>
      <c r="F192" s="550">
        <v>7.2</v>
      </c>
      <c r="G192" s="550">
        <v>0.4</v>
      </c>
      <c r="H192" s="553">
        <v>0.6</v>
      </c>
      <c r="I192" s="552">
        <v>35.0</v>
      </c>
      <c r="J192" s="191"/>
    </row>
    <row r="193">
      <c r="A193" s="200"/>
      <c r="B193" s="555"/>
      <c r="C193" s="553" t="s">
        <v>922</v>
      </c>
      <c r="D193" s="551">
        <v>2.0</v>
      </c>
      <c r="E193" s="543" t="s">
        <v>923</v>
      </c>
      <c r="F193" s="550">
        <v>15.0</v>
      </c>
      <c r="G193" s="550">
        <v>1.0</v>
      </c>
      <c r="H193" s="553">
        <v>1.0</v>
      </c>
      <c r="I193" s="552">
        <v>68.0</v>
      </c>
      <c r="J193" s="191"/>
    </row>
    <row r="194">
      <c r="A194" s="200"/>
      <c r="B194" s="555"/>
      <c r="C194" s="553" t="s">
        <v>924</v>
      </c>
      <c r="D194" s="551">
        <v>100.0</v>
      </c>
      <c r="E194" s="543" t="s">
        <v>711</v>
      </c>
      <c r="F194" s="550">
        <v>25.3</v>
      </c>
      <c r="G194" s="550">
        <v>0.0</v>
      </c>
      <c r="H194" s="553">
        <v>12.0</v>
      </c>
      <c r="I194" s="552">
        <v>209.0</v>
      </c>
      <c r="J194" s="191"/>
    </row>
    <row r="195">
      <c r="A195" s="200"/>
      <c r="B195" s="555"/>
      <c r="C195" s="553" t="s">
        <v>925</v>
      </c>
      <c r="D195" s="551">
        <v>100.0</v>
      </c>
      <c r="E195" s="543" t="s">
        <v>711</v>
      </c>
      <c r="F195" s="550">
        <v>22.3</v>
      </c>
      <c r="G195" s="550">
        <v>1.5</v>
      </c>
      <c r="H195" s="553">
        <v>9.9</v>
      </c>
      <c r="I195" s="552">
        <v>185.0</v>
      </c>
      <c r="J195" s="191"/>
    </row>
    <row r="196">
      <c r="A196" s="200"/>
      <c r="B196" s="555"/>
      <c r="C196" s="553" t="s">
        <v>926</v>
      </c>
      <c r="D196" s="551">
        <v>100.0</v>
      </c>
      <c r="E196" s="543" t="s">
        <v>711</v>
      </c>
      <c r="F196" s="550">
        <v>20.3</v>
      </c>
      <c r="G196" s="550">
        <v>0.0</v>
      </c>
      <c r="H196" s="553">
        <v>10.0</v>
      </c>
      <c r="I196" s="552">
        <v>171.0</v>
      </c>
      <c r="J196" s="191"/>
    </row>
    <row r="197">
      <c r="A197" s="200"/>
      <c r="B197" s="555"/>
      <c r="C197" s="553" t="s">
        <v>927</v>
      </c>
      <c r="D197" s="551">
        <v>100.0</v>
      </c>
      <c r="E197" s="543" t="s">
        <v>711</v>
      </c>
      <c r="F197" s="550">
        <v>21.6</v>
      </c>
      <c r="G197" s="550">
        <v>0.0</v>
      </c>
      <c r="H197" s="553">
        <v>12.7</v>
      </c>
      <c r="I197" s="552">
        <v>201.0</v>
      </c>
      <c r="J197" s="191"/>
    </row>
    <row r="198">
      <c r="A198" s="200"/>
      <c r="B198" s="555"/>
      <c r="C198" s="553" t="s">
        <v>928</v>
      </c>
      <c r="D198" s="551">
        <v>100.0</v>
      </c>
      <c r="E198" s="543" t="s">
        <v>711</v>
      </c>
      <c r="F198" s="550">
        <v>20.9</v>
      </c>
      <c r="G198" s="550">
        <v>0.0</v>
      </c>
      <c r="H198" s="553">
        <v>7.9</v>
      </c>
      <c r="I198" s="552">
        <v>155.0</v>
      </c>
      <c r="J198" s="191"/>
    </row>
    <row r="199">
      <c r="A199" s="200"/>
      <c r="B199" s="555"/>
      <c r="C199" s="553" t="s">
        <v>929</v>
      </c>
      <c r="D199" s="551">
        <v>30.0</v>
      </c>
      <c r="E199" s="543" t="s">
        <v>711</v>
      </c>
      <c r="F199" s="550">
        <v>23.5</v>
      </c>
      <c r="G199" s="550">
        <v>1.3</v>
      </c>
      <c r="H199" s="553">
        <v>1.4</v>
      </c>
      <c r="I199" s="552">
        <v>113.0</v>
      </c>
      <c r="J199" s="191"/>
    </row>
    <row r="200">
      <c r="A200" s="200"/>
      <c r="B200" s="555"/>
      <c r="C200" s="553" t="s">
        <v>930</v>
      </c>
      <c r="D200" s="551">
        <v>30.0</v>
      </c>
      <c r="E200" s="543" t="s">
        <v>711</v>
      </c>
      <c r="F200" s="550">
        <v>21.0</v>
      </c>
      <c r="G200" s="550">
        <v>3.7</v>
      </c>
      <c r="H200" s="553">
        <v>1.6</v>
      </c>
      <c r="I200" s="552">
        <v>114.0</v>
      </c>
      <c r="J200" s="191"/>
    </row>
    <row r="201">
      <c r="A201" s="200"/>
      <c r="B201" s="555"/>
      <c r="C201" s="553" t="s">
        <v>931</v>
      </c>
      <c r="D201" s="551">
        <v>100.0</v>
      </c>
      <c r="E201" s="543" t="s">
        <v>711</v>
      </c>
      <c r="F201" s="550">
        <v>6.1</v>
      </c>
      <c r="G201" s="550">
        <v>81.0</v>
      </c>
      <c r="H201" s="553">
        <v>3.2</v>
      </c>
      <c r="I201" s="552">
        <v>385.0</v>
      </c>
      <c r="J201" s="191"/>
    </row>
    <row r="202">
      <c r="A202" s="200"/>
      <c r="B202" s="555"/>
      <c r="C202" s="553" t="s">
        <v>932</v>
      </c>
      <c r="D202" s="551">
        <v>125.0</v>
      </c>
      <c r="E202" s="543" t="s">
        <v>711</v>
      </c>
      <c r="F202" s="550">
        <v>3.8</v>
      </c>
      <c r="G202" s="550">
        <v>36.1</v>
      </c>
      <c r="H202" s="553">
        <v>2.8</v>
      </c>
      <c r="I202" s="552">
        <v>192.0</v>
      </c>
      <c r="J202" s="191"/>
    </row>
    <row r="203">
      <c r="A203" s="200"/>
      <c r="B203" s="555"/>
      <c r="C203" s="553" t="s">
        <v>933</v>
      </c>
      <c r="D203" s="551">
        <v>3.0</v>
      </c>
      <c r="E203" s="543" t="s">
        <v>923</v>
      </c>
      <c r="F203" s="550">
        <v>6.7</v>
      </c>
      <c r="G203" s="550">
        <v>44.0</v>
      </c>
      <c r="H203" s="553">
        <v>5.0</v>
      </c>
      <c r="I203" s="552">
        <v>251.0</v>
      </c>
      <c r="J203" s="191"/>
    </row>
    <row r="204">
      <c r="A204" s="200"/>
      <c r="B204" s="555"/>
      <c r="C204" s="553" t="s">
        <v>934</v>
      </c>
      <c r="D204" s="551">
        <v>30.0</v>
      </c>
      <c r="E204" s="543" t="s">
        <v>711</v>
      </c>
      <c r="F204" s="550">
        <v>0.0</v>
      </c>
      <c r="G204" s="550">
        <v>24.7</v>
      </c>
      <c r="H204" s="553">
        <v>0.1</v>
      </c>
      <c r="I204" s="552">
        <v>109.0</v>
      </c>
      <c r="J204" s="191"/>
    </row>
    <row r="205">
      <c r="A205" s="200"/>
      <c r="B205" s="555"/>
      <c r="C205" s="553" t="s">
        <v>935</v>
      </c>
      <c r="D205" s="551">
        <v>1.0</v>
      </c>
      <c r="E205" s="543" t="s">
        <v>768</v>
      </c>
      <c r="F205" s="550">
        <v>4.8</v>
      </c>
      <c r="G205" s="550">
        <v>25.0</v>
      </c>
      <c r="H205" s="553">
        <v>3.7</v>
      </c>
      <c r="I205" s="552">
        <v>157.0</v>
      </c>
      <c r="J205" s="191"/>
    </row>
    <row r="206">
      <c r="A206" s="200"/>
      <c r="B206" s="555"/>
      <c r="C206" s="553" t="s">
        <v>936</v>
      </c>
      <c r="D206" s="551">
        <v>1.0</v>
      </c>
      <c r="E206" s="543" t="s">
        <v>937</v>
      </c>
      <c r="F206" s="550">
        <v>5.0</v>
      </c>
      <c r="G206" s="550">
        <v>25.0</v>
      </c>
      <c r="H206" s="553">
        <v>0.7</v>
      </c>
      <c r="I206" s="552">
        <v>130.0</v>
      </c>
      <c r="J206" s="191"/>
    </row>
    <row r="207">
      <c r="A207" s="200"/>
      <c r="B207" s="555"/>
      <c r="C207" s="553" t="s">
        <v>938</v>
      </c>
      <c r="D207" s="551">
        <v>1.0</v>
      </c>
      <c r="E207" s="543" t="s">
        <v>939</v>
      </c>
      <c r="F207" s="550">
        <v>4.0</v>
      </c>
      <c r="G207" s="550">
        <v>26.0</v>
      </c>
      <c r="H207" s="553">
        <v>3.1</v>
      </c>
      <c r="I207" s="552">
        <v>152.0</v>
      </c>
      <c r="J207" s="191"/>
    </row>
    <row r="208">
      <c r="A208" s="200"/>
      <c r="B208" s="555"/>
      <c r="C208" s="553" t="s">
        <v>940</v>
      </c>
      <c r="D208" s="551">
        <v>1.0</v>
      </c>
      <c r="E208" s="543" t="s">
        <v>941</v>
      </c>
      <c r="F208" s="550">
        <v>2.7</v>
      </c>
      <c r="G208" s="550">
        <v>20.6</v>
      </c>
      <c r="H208" s="553">
        <v>5.6</v>
      </c>
      <c r="I208" s="552">
        <v>146.0</v>
      </c>
      <c r="J208" s="191"/>
    </row>
    <row r="209">
      <c r="A209" s="200"/>
      <c r="B209" s="555"/>
      <c r="C209" s="553" t="s">
        <v>942</v>
      </c>
      <c r="D209" s="551">
        <v>125.0</v>
      </c>
      <c r="E209" s="543" t="s">
        <v>711</v>
      </c>
      <c r="F209" s="550">
        <v>3.9</v>
      </c>
      <c r="G209" s="550">
        <v>41.2</v>
      </c>
      <c r="H209" s="553">
        <v>2.9</v>
      </c>
      <c r="I209" s="552">
        <v>210.0</v>
      </c>
      <c r="J209" s="191"/>
    </row>
    <row r="210">
      <c r="A210" s="200"/>
      <c r="B210" s="555"/>
      <c r="C210" s="553" t="s">
        <v>943</v>
      </c>
      <c r="D210" s="551">
        <v>1.0</v>
      </c>
      <c r="E210" s="543" t="s">
        <v>944</v>
      </c>
      <c r="F210" s="550">
        <v>3.3</v>
      </c>
      <c r="G210" s="550">
        <v>21.0</v>
      </c>
      <c r="H210" s="553">
        <v>0.5</v>
      </c>
      <c r="I210" s="552">
        <v>102.0</v>
      </c>
      <c r="J210" s="191"/>
    </row>
    <row r="211">
      <c r="A211" s="200"/>
      <c r="B211" s="555"/>
      <c r="C211" s="553" t="s">
        <v>778</v>
      </c>
      <c r="D211" s="551">
        <v>30.0</v>
      </c>
      <c r="E211" s="543" t="s">
        <v>711</v>
      </c>
      <c r="F211" s="550">
        <v>2.1</v>
      </c>
      <c r="G211" s="550">
        <v>26.0</v>
      </c>
      <c r="H211" s="553">
        <v>0.4</v>
      </c>
      <c r="I211" s="552">
        <v>116.0</v>
      </c>
      <c r="J211" s="191"/>
    </row>
    <row r="212">
      <c r="A212" s="200"/>
      <c r="B212" s="555"/>
      <c r="C212" s="553" t="s">
        <v>945</v>
      </c>
      <c r="D212" s="551">
        <v>30.0</v>
      </c>
      <c r="E212" s="543" t="s">
        <v>711</v>
      </c>
      <c r="F212" s="550">
        <v>0.0</v>
      </c>
      <c r="G212" s="550">
        <v>25.3</v>
      </c>
      <c r="H212" s="553">
        <v>0.0</v>
      </c>
      <c r="I212" s="552">
        <v>100.0</v>
      </c>
      <c r="J212" s="191"/>
    </row>
    <row r="213">
      <c r="A213" s="200"/>
      <c r="B213" s="555"/>
      <c r="C213" s="553" t="s">
        <v>946</v>
      </c>
      <c r="D213" s="551">
        <v>125.0</v>
      </c>
      <c r="E213" s="543" t="s">
        <v>711</v>
      </c>
      <c r="F213" s="550">
        <v>3.3</v>
      </c>
      <c r="G213" s="550">
        <v>33.0</v>
      </c>
      <c r="H213" s="553">
        <v>2.3</v>
      </c>
      <c r="I213" s="552">
        <v>168.0</v>
      </c>
      <c r="J213" s="191"/>
    </row>
    <row r="214">
      <c r="A214" s="200"/>
      <c r="B214" s="555"/>
      <c r="C214" s="553" t="s">
        <v>777</v>
      </c>
      <c r="D214" s="551">
        <v>100.0</v>
      </c>
      <c r="E214" s="543" t="s">
        <v>711</v>
      </c>
      <c r="F214" s="550">
        <v>6.3</v>
      </c>
      <c r="G214" s="550">
        <v>84.0</v>
      </c>
      <c r="H214" s="553">
        <v>1.9</v>
      </c>
      <c r="I214" s="552">
        <v>382.0</v>
      </c>
      <c r="J214" s="191"/>
    </row>
    <row r="215">
      <c r="A215" s="200"/>
      <c r="B215" s="555"/>
      <c r="C215" s="553" t="s">
        <v>947</v>
      </c>
      <c r="D215" s="551">
        <v>100.0</v>
      </c>
      <c r="E215" s="543" t="s">
        <v>711</v>
      </c>
      <c r="F215" s="550">
        <v>3.2</v>
      </c>
      <c r="G215" s="550">
        <v>26.0</v>
      </c>
      <c r="H215" s="553">
        <v>4.5</v>
      </c>
      <c r="I215" s="552">
        <v>164.0</v>
      </c>
      <c r="J215" s="191"/>
    </row>
    <row r="216">
      <c r="A216" s="200"/>
      <c r="B216" s="555"/>
      <c r="C216" s="553" t="s">
        <v>948</v>
      </c>
      <c r="D216" s="551">
        <v>125.0</v>
      </c>
      <c r="E216" s="543" t="s">
        <v>711</v>
      </c>
      <c r="F216" s="550">
        <v>4.0</v>
      </c>
      <c r="G216" s="550">
        <v>39.0</v>
      </c>
      <c r="H216" s="553">
        <v>2.0</v>
      </c>
      <c r="I216" s="552">
        <v>190.0</v>
      </c>
      <c r="J216" s="191"/>
    </row>
    <row r="217">
      <c r="A217" s="200"/>
      <c r="B217" s="555"/>
      <c r="C217" s="553" t="s">
        <v>949</v>
      </c>
      <c r="D217" s="551">
        <v>500.0</v>
      </c>
      <c r="E217" s="543" t="s">
        <v>856</v>
      </c>
      <c r="F217" s="550">
        <v>0.0</v>
      </c>
      <c r="G217" s="550">
        <v>51.0</v>
      </c>
      <c r="H217" s="553">
        <v>0.0</v>
      </c>
      <c r="I217" s="552">
        <v>226.0</v>
      </c>
      <c r="J217" s="191"/>
    </row>
    <row r="218">
      <c r="A218" s="200"/>
      <c r="B218" s="555"/>
      <c r="C218" s="553" t="s">
        <v>950</v>
      </c>
      <c r="D218" s="551">
        <v>100.0</v>
      </c>
      <c r="E218" s="543" t="s">
        <v>711</v>
      </c>
      <c r="F218" s="550">
        <v>2.5</v>
      </c>
      <c r="G218" s="550">
        <v>29.1</v>
      </c>
      <c r="H218" s="553">
        <v>1.0</v>
      </c>
      <c r="I218" s="552">
        <v>136.0</v>
      </c>
      <c r="J218" s="191"/>
    </row>
    <row r="219">
      <c r="A219" s="200"/>
      <c r="B219" s="555"/>
      <c r="C219" s="553" t="s">
        <v>951</v>
      </c>
      <c r="D219" s="551">
        <v>1.0</v>
      </c>
      <c r="E219" s="543" t="s">
        <v>952</v>
      </c>
      <c r="F219" s="550">
        <v>4.5</v>
      </c>
      <c r="G219" s="550">
        <v>25.5</v>
      </c>
      <c r="H219" s="553">
        <v>3.4</v>
      </c>
      <c r="I219" s="552">
        <v>151.0</v>
      </c>
      <c r="J219" s="191"/>
    </row>
    <row r="220">
      <c r="A220" s="200"/>
      <c r="B220" s="555"/>
      <c r="C220" s="553" t="s">
        <v>953</v>
      </c>
      <c r="D220" s="551">
        <v>1.0</v>
      </c>
      <c r="E220" s="543" t="s">
        <v>768</v>
      </c>
      <c r="F220" s="550">
        <v>6.0</v>
      </c>
      <c r="G220" s="550">
        <v>32.0</v>
      </c>
      <c r="H220" s="553">
        <v>4.3</v>
      </c>
      <c r="I220" s="552">
        <v>195.0</v>
      </c>
      <c r="J220" s="191"/>
    </row>
    <row r="221">
      <c r="A221" s="200"/>
      <c r="B221" s="555"/>
      <c r="C221" s="553" t="s">
        <v>954</v>
      </c>
      <c r="D221" s="551">
        <v>1.0</v>
      </c>
      <c r="E221" s="543" t="s">
        <v>733</v>
      </c>
      <c r="F221" s="550">
        <v>1.5</v>
      </c>
      <c r="G221" s="550">
        <v>27.0</v>
      </c>
      <c r="H221" s="553">
        <v>4.5</v>
      </c>
      <c r="I221" s="552">
        <v>153.0</v>
      </c>
      <c r="J221" s="191"/>
    </row>
    <row r="222">
      <c r="A222" s="200"/>
      <c r="B222" s="555"/>
      <c r="C222" s="551" t="s">
        <v>955</v>
      </c>
      <c r="D222" s="551">
        <v>100.0</v>
      </c>
      <c r="E222" s="543" t="s">
        <v>711</v>
      </c>
      <c r="F222" s="550">
        <v>4.8</v>
      </c>
      <c r="G222" s="550">
        <v>28.0</v>
      </c>
      <c r="H222" s="553">
        <v>0.9</v>
      </c>
      <c r="I222" s="552">
        <v>148.0</v>
      </c>
      <c r="J222" s="191"/>
    </row>
    <row r="223">
      <c r="A223" s="200"/>
      <c r="B223" s="555"/>
      <c r="C223" s="553" t="s">
        <v>956</v>
      </c>
      <c r="D223" s="551">
        <v>1.0</v>
      </c>
      <c r="E223" s="543" t="s">
        <v>944</v>
      </c>
      <c r="F223" s="550">
        <v>3.3</v>
      </c>
      <c r="G223" s="550">
        <v>19.4</v>
      </c>
      <c r="H223" s="553">
        <v>0.4</v>
      </c>
      <c r="I223" s="552">
        <v>97.0</v>
      </c>
      <c r="J223" s="191"/>
    </row>
    <row r="224">
      <c r="A224" s="200"/>
      <c r="B224" s="555"/>
      <c r="C224" s="553" t="s">
        <v>957</v>
      </c>
      <c r="D224" s="551">
        <v>1.0</v>
      </c>
      <c r="E224" s="543" t="s">
        <v>755</v>
      </c>
      <c r="F224" s="550">
        <v>8.5</v>
      </c>
      <c r="G224" s="550">
        <v>39.2</v>
      </c>
      <c r="H224" s="553">
        <v>1.4</v>
      </c>
      <c r="I224" s="552">
        <v>207.0</v>
      </c>
      <c r="J224" s="191"/>
    </row>
    <row r="225">
      <c r="A225" s="200"/>
      <c r="B225" s="555"/>
      <c r="C225" s="551" t="s">
        <v>958</v>
      </c>
      <c r="D225" s="551">
        <v>100.0</v>
      </c>
      <c r="E225" s="543" t="s">
        <v>711</v>
      </c>
      <c r="F225" s="550">
        <v>10.7</v>
      </c>
      <c r="G225" s="550">
        <v>101.2</v>
      </c>
      <c r="H225" s="553">
        <v>3.2</v>
      </c>
      <c r="I225" s="552">
        <v>479.0</v>
      </c>
      <c r="J225" s="191"/>
    </row>
    <row r="226">
      <c r="A226" s="200"/>
      <c r="B226" s="555"/>
      <c r="C226" s="553" t="s">
        <v>959</v>
      </c>
      <c r="D226" s="551">
        <v>125.0</v>
      </c>
      <c r="E226" s="543" t="s">
        <v>711</v>
      </c>
      <c r="F226" s="550">
        <v>3.1</v>
      </c>
      <c r="G226" s="550">
        <v>29.3</v>
      </c>
      <c r="H226" s="553">
        <v>3.8</v>
      </c>
      <c r="I226" s="552">
        <v>167.0</v>
      </c>
      <c r="J226" s="191"/>
    </row>
    <row r="227">
      <c r="A227" s="200"/>
      <c r="B227" s="555"/>
      <c r="C227" s="553" t="s">
        <v>960</v>
      </c>
      <c r="D227" s="551">
        <v>1.0</v>
      </c>
      <c r="E227" s="543" t="s">
        <v>768</v>
      </c>
      <c r="F227" s="550">
        <v>5.1</v>
      </c>
      <c r="G227" s="550">
        <v>28.0</v>
      </c>
      <c r="H227" s="553">
        <v>3.3</v>
      </c>
      <c r="I227" s="552">
        <v>164.0</v>
      </c>
      <c r="J227" s="191"/>
    </row>
    <row r="228">
      <c r="A228" s="200"/>
      <c r="B228" s="555"/>
      <c r="C228" s="553" t="s">
        <v>961</v>
      </c>
      <c r="D228" s="551">
        <v>125.0</v>
      </c>
      <c r="E228" s="543" t="s">
        <v>711</v>
      </c>
      <c r="F228" s="550">
        <v>3.3</v>
      </c>
      <c r="G228" s="550">
        <v>30.0</v>
      </c>
      <c r="H228" s="553">
        <v>2.9</v>
      </c>
      <c r="I228" s="552">
        <v>161.0</v>
      </c>
      <c r="J228" s="191"/>
    </row>
    <row r="229">
      <c r="A229" s="200"/>
      <c r="B229" s="555"/>
      <c r="C229" s="553" t="s">
        <v>962</v>
      </c>
      <c r="D229" s="551">
        <v>125.0</v>
      </c>
      <c r="E229" s="543" t="s">
        <v>711</v>
      </c>
      <c r="F229" s="550">
        <v>3.3</v>
      </c>
      <c r="G229" s="550">
        <v>32.6</v>
      </c>
      <c r="H229" s="553">
        <v>2.8</v>
      </c>
      <c r="I229" s="552">
        <v>172.0</v>
      </c>
      <c r="J229" s="191"/>
    </row>
    <row r="230">
      <c r="A230" s="200"/>
      <c r="B230" s="555"/>
      <c r="C230" s="553" t="s">
        <v>963</v>
      </c>
      <c r="D230" s="551">
        <v>100.0</v>
      </c>
      <c r="E230" s="543" t="s">
        <v>711</v>
      </c>
      <c r="F230" s="550">
        <v>3.2</v>
      </c>
      <c r="G230" s="550">
        <v>33.0</v>
      </c>
      <c r="H230" s="553">
        <v>3.4</v>
      </c>
      <c r="I230" s="552">
        <v>181.0</v>
      </c>
      <c r="J230" s="191"/>
    </row>
    <row r="231">
      <c r="A231" s="200"/>
      <c r="B231" s="555"/>
      <c r="C231" s="553" t="s">
        <v>964</v>
      </c>
      <c r="D231" s="551">
        <v>1.0</v>
      </c>
      <c r="E231" s="543" t="s">
        <v>965</v>
      </c>
      <c r="F231" s="550">
        <v>3.7</v>
      </c>
      <c r="G231" s="550">
        <v>34.9</v>
      </c>
      <c r="H231" s="553">
        <v>4.4</v>
      </c>
      <c r="I231" s="552">
        <v>197.0</v>
      </c>
      <c r="J231" s="191"/>
    </row>
    <row r="232">
      <c r="A232" s="200"/>
      <c r="B232" s="555"/>
      <c r="C232" s="553" t="s">
        <v>966</v>
      </c>
      <c r="D232" s="551">
        <v>125.0</v>
      </c>
      <c r="E232" s="543" t="s">
        <v>711</v>
      </c>
      <c r="F232" s="550">
        <v>3.0</v>
      </c>
      <c r="G232" s="550">
        <v>26.8</v>
      </c>
      <c r="H232" s="553">
        <v>7.5</v>
      </c>
      <c r="I232" s="552">
        <v>190.0</v>
      </c>
      <c r="J232" s="191"/>
    </row>
    <row r="233">
      <c r="A233" s="200"/>
      <c r="B233" s="555"/>
      <c r="C233" s="553" t="s">
        <v>967</v>
      </c>
      <c r="D233" s="551">
        <v>1.0</v>
      </c>
      <c r="E233" s="543" t="s">
        <v>811</v>
      </c>
      <c r="F233" s="550">
        <v>5.3</v>
      </c>
      <c r="G233" s="550">
        <v>25.6</v>
      </c>
      <c r="H233" s="553">
        <v>2.3</v>
      </c>
      <c r="I233" s="552">
        <v>146.0</v>
      </c>
      <c r="J233" s="191"/>
    </row>
    <row r="234">
      <c r="A234" s="200"/>
      <c r="B234" s="555"/>
      <c r="C234" s="553" t="s">
        <v>968</v>
      </c>
      <c r="D234" s="551">
        <v>125.0</v>
      </c>
      <c r="E234" s="556" t="s">
        <v>711</v>
      </c>
      <c r="F234" s="553">
        <v>2.6</v>
      </c>
      <c r="G234" s="553">
        <v>28.0</v>
      </c>
      <c r="H234" s="553">
        <v>3.1</v>
      </c>
      <c r="I234" s="552">
        <v>154.0</v>
      </c>
      <c r="J234" s="191"/>
    </row>
    <row r="235">
      <c r="A235" s="200"/>
      <c r="B235" s="555"/>
      <c r="C235" s="553" t="s">
        <v>969</v>
      </c>
      <c r="D235" s="551">
        <v>100.0</v>
      </c>
      <c r="E235" s="556" t="s">
        <v>711</v>
      </c>
      <c r="F235" s="553">
        <v>5.8</v>
      </c>
      <c r="G235" s="553">
        <v>35.7</v>
      </c>
      <c r="H235" s="553">
        <v>0.7</v>
      </c>
      <c r="I235" s="552">
        <v>176.0</v>
      </c>
      <c r="J235" s="191"/>
    </row>
    <row r="236">
      <c r="A236" s="200"/>
      <c r="B236" s="555"/>
      <c r="C236" s="553" t="s">
        <v>970</v>
      </c>
      <c r="D236" s="551">
        <v>25.0</v>
      </c>
      <c r="E236" s="556" t="s">
        <v>711</v>
      </c>
      <c r="F236" s="553">
        <v>1.7</v>
      </c>
      <c r="G236" s="553">
        <v>19.3</v>
      </c>
      <c r="H236" s="553">
        <v>0.2</v>
      </c>
      <c r="I236" s="552">
        <v>85.0</v>
      </c>
      <c r="J236" s="191"/>
    </row>
    <row r="237">
      <c r="A237" s="200"/>
      <c r="B237" s="555"/>
      <c r="C237" s="553" t="s">
        <v>971</v>
      </c>
      <c r="D237" s="551">
        <v>100.0</v>
      </c>
      <c r="E237" s="556" t="s">
        <v>711</v>
      </c>
      <c r="F237" s="553">
        <v>2.6</v>
      </c>
      <c r="G237" s="553">
        <v>24.0</v>
      </c>
      <c r="H237" s="553">
        <v>6.5</v>
      </c>
      <c r="I237" s="552">
        <v>171.0</v>
      </c>
      <c r="J237" s="191"/>
    </row>
    <row r="238">
      <c r="A238" s="200"/>
      <c r="B238" s="555"/>
      <c r="C238" s="553" t="s">
        <v>972</v>
      </c>
      <c r="D238" s="551">
        <v>1.0</v>
      </c>
      <c r="E238" s="556" t="s">
        <v>766</v>
      </c>
      <c r="F238" s="553">
        <v>3.3</v>
      </c>
      <c r="G238" s="553">
        <v>22.2</v>
      </c>
      <c r="H238" s="553">
        <v>0.8</v>
      </c>
      <c r="I238" s="552">
        <v>118.0</v>
      </c>
      <c r="J238" s="191"/>
    </row>
    <row r="239">
      <c r="A239" s="200"/>
      <c r="B239" s="555"/>
      <c r="C239" s="553" t="s">
        <v>973</v>
      </c>
      <c r="D239" s="551">
        <v>1.0</v>
      </c>
      <c r="E239" s="556" t="s">
        <v>753</v>
      </c>
      <c r="F239" s="553">
        <v>4.1</v>
      </c>
      <c r="G239" s="553">
        <v>18.4</v>
      </c>
      <c r="H239" s="553">
        <v>1.0</v>
      </c>
      <c r="I239" s="552">
        <v>103.0</v>
      </c>
      <c r="J239" s="191"/>
    </row>
    <row r="240">
      <c r="A240" s="200"/>
      <c r="B240" s="555"/>
      <c r="C240" s="553" t="s">
        <v>974</v>
      </c>
      <c r="D240" s="551">
        <v>1.0</v>
      </c>
      <c r="E240" s="556" t="s">
        <v>768</v>
      </c>
      <c r="F240" s="553">
        <v>5.4</v>
      </c>
      <c r="G240" s="553">
        <v>31.1</v>
      </c>
      <c r="H240" s="553">
        <v>1.6</v>
      </c>
      <c r="I240" s="552">
        <v>164.0</v>
      </c>
      <c r="J240" s="191"/>
    </row>
    <row r="241">
      <c r="A241" s="200"/>
      <c r="B241" s="555"/>
      <c r="C241" s="553" t="s">
        <v>975</v>
      </c>
      <c r="D241" s="551">
        <v>200.0</v>
      </c>
      <c r="E241" s="556" t="s">
        <v>711</v>
      </c>
      <c r="F241" s="553">
        <v>9.0</v>
      </c>
      <c r="G241" s="553">
        <v>19.5</v>
      </c>
      <c r="H241" s="553">
        <v>0.4</v>
      </c>
      <c r="I241" s="552">
        <v>132.0</v>
      </c>
      <c r="J241" s="191"/>
    </row>
    <row r="242">
      <c r="A242" s="200"/>
      <c r="B242" s="555"/>
      <c r="C242" s="553" t="s">
        <v>976</v>
      </c>
      <c r="D242" s="551">
        <v>1.0</v>
      </c>
      <c r="E242" s="556" t="s">
        <v>965</v>
      </c>
      <c r="F242" s="553">
        <v>4.4</v>
      </c>
      <c r="G242" s="553">
        <v>30.4</v>
      </c>
      <c r="H242" s="553">
        <v>3.9</v>
      </c>
      <c r="I242" s="552">
        <v>176.0</v>
      </c>
      <c r="J242" s="191"/>
    </row>
    <row r="243">
      <c r="A243" s="200"/>
      <c r="B243" s="555"/>
      <c r="C243" s="553" t="s">
        <v>977</v>
      </c>
      <c r="D243" s="551">
        <v>1.0</v>
      </c>
      <c r="E243" s="556" t="s">
        <v>952</v>
      </c>
      <c r="F243" s="553">
        <v>5.2</v>
      </c>
      <c r="G243" s="553">
        <v>33.5</v>
      </c>
      <c r="H243" s="553">
        <v>4.2</v>
      </c>
      <c r="I243" s="552">
        <v>196.0</v>
      </c>
      <c r="J243" s="191"/>
    </row>
    <row r="244">
      <c r="A244" s="200"/>
      <c r="B244" s="555"/>
      <c r="C244" s="553" t="s">
        <v>978</v>
      </c>
      <c r="D244" s="551">
        <v>18.0</v>
      </c>
      <c r="E244" s="556" t="s">
        <v>711</v>
      </c>
      <c r="F244" s="553">
        <v>4.0</v>
      </c>
      <c r="G244" s="553">
        <v>3.7</v>
      </c>
      <c r="H244" s="553">
        <v>0.5</v>
      </c>
      <c r="I244" s="552">
        <v>21.0</v>
      </c>
      <c r="J244" s="191"/>
    </row>
    <row r="245">
      <c r="A245" s="200"/>
      <c r="B245" s="555"/>
      <c r="C245" s="553" t="s">
        <v>979</v>
      </c>
      <c r="D245" s="551">
        <v>100.0</v>
      </c>
      <c r="E245" s="556" t="s">
        <v>711</v>
      </c>
      <c r="F245" s="553">
        <v>5.3</v>
      </c>
      <c r="G245" s="553">
        <v>80.6</v>
      </c>
      <c r="H245" s="553">
        <v>0.2</v>
      </c>
      <c r="I245" s="552">
        <v>346.0</v>
      </c>
      <c r="J245" s="191"/>
    </row>
    <row r="246">
      <c r="A246" s="200"/>
      <c r="B246" s="555"/>
      <c r="C246" s="553" t="s">
        <v>980</v>
      </c>
      <c r="D246" s="551">
        <v>1.0</v>
      </c>
      <c r="E246" s="556" t="s">
        <v>768</v>
      </c>
      <c r="F246" s="553">
        <v>5.5</v>
      </c>
      <c r="G246" s="553">
        <v>26.5</v>
      </c>
      <c r="H246" s="553">
        <v>3.2</v>
      </c>
      <c r="I246" s="552">
        <v>159.0</v>
      </c>
      <c r="J246" s="191"/>
    </row>
    <row r="247">
      <c r="A247" s="200"/>
      <c r="B247" s="555"/>
      <c r="C247" s="553" t="s">
        <v>981</v>
      </c>
      <c r="D247" s="551">
        <v>100.0</v>
      </c>
      <c r="E247" s="556" t="s">
        <v>711</v>
      </c>
      <c r="F247" s="553">
        <v>2.7</v>
      </c>
      <c r="G247" s="553">
        <v>24.0</v>
      </c>
      <c r="H247" s="553">
        <v>2.4</v>
      </c>
      <c r="I247" s="552">
        <v>134.0</v>
      </c>
      <c r="J247" s="191"/>
    </row>
    <row r="248">
      <c r="A248" s="200"/>
      <c r="B248" s="555"/>
      <c r="C248" s="553" t="s">
        <v>982</v>
      </c>
      <c r="D248" s="551">
        <v>1.0</v>
      </c>
      <c r="E248" s="556" t="s">
        <v>768</v>
      </c>
      <c r="F248" s="553">
        <v>7.0</v>
      </c>
      <c r="G248" s="553">
        <v>31.5</v>
      </c>
      <c r="H248" s="553">
        <v>6.2</v>
      </c>
      <c r="I248" s="552">
        <v>213.0</v>
      </c>
      <c r="J248" s="191"/>
    </row>
    <row r="249">
      <c r="A249" s="200"/>
      <c r="B249" s="555"/>
      <c r="C249" s="553" t="s">
        <v>983</v>
      </c>
      <c r="D249" s="551">
        <v>62.5</v>
      </c>
      <c r="E249" s="556" t="s">
        <v>711</v>
      </c>
      <c r="F249" s="553">
        <v>4.9</v>
      </c>
      <c r="G249" s="553">
        <v>48.6</v>
      </c>
      <c r="H249" s="553">
        <v>0.5</v>
      </c>
      <c r="I249" s="552">
        <v>219.0</v>
      </c>
      <c r="J249" s="191"/>
    </row>
    <row r="250">
      <c r="A250" s="200"/>
      <c r="B250" s="555"/>
      <c r="C250" s="553" t="s">
        <v>984</v>
      </c>
      <c r="D250" s="551">
        <v>125.0</v>
      </c>
      <c r="E250" s="556" t="s">
        <v>711</v>
      </c>
      <c r="F250" s="553">
        <v>4.8</v>
      </c>
      <c r="G250" s="553">
        <v>43.6</v>
      </c>
      <c r="H250" s="553">
        <v>2.0</v>
      </c>
      <c r="I250" s="552">
        <v>215.0</v>
      </c>
      <c r="J250" s="191"/>
    </row>
    <row r="251">
      <c r="A251" s="200"/>
      <c r="B251" s="555"/>
      <c r="C251" s="553" t="s">
        <v>985</v>
      </c>
      <c r="D251" s="553">
        <v>1.0</v>
      </c>
      <c r="E251" s="556" t="s">
        <v>986</v>
      </c>
      <c r="F251" s="553">
        <v>3.4</v>
      </c>
      <c r="G251" s="553">
        <v>41.3</v>
      </c>
      <c r="H251" s="553">
        <v>13.0</v>
      </c>
      <c r="I251" s="552">
        <v>299.0</v>
      </c>
      <c r="J251" s="191"/>
    </row>
    <row r="252">
      <c r="A252" s="200"/>
      <c r="B252" s="555"/>
      <c r="C252" s="553" t="s">
        <v>987</v>
      </c>
      <c r="D252" s="553">
        <v>1.0</v>
      </c>
      <c r="E252" s="556" t="s">
        <v>988</v>
      </c>
      <c r="F252" s="553">
        <v>1.8</v>
      </c>
      <c r="G252" s="553">
        <v>27.0</v>
      </c>
      <c r="H252" s="553">
        <v>5.4</v>
      </c>
      <c r="I252" s="552">
        <v>163.0</v>
      </c>
      <c r="J252" s="191"/>
    </row>
    <row r="253">
      <c r="A253" s="200"/>
      <c r="B253" s="555"/>
      <c r="C253" s="553" t="s">
        <v>989</v>
      </c>
      <c r="D253" s="551">
        <v>100.0</v>
      </c>
      <c r="E253" s="556" t="s">
        <v>711</v>
      </c>
      <c r="F253" s="553">
        <v>2.1</v>
      </c>
      <c r="G253" s="553">
        <v>19.6</v>
      </c>
      <c r="H253" s="553">
        <v>2.9</v>
      </c>
      <c r="I253" s="552">
        <v>119.0</v>
      </c>
      <c r="J253" s="191"/>
    </row>
    <row r="254">
      <c r="A254" s="200"/>
      <c r="B254" s="555"/>
      <c r="C254" s="553" t="s">
        <v>990</v>
      </c>
      <c r="D254" s="551">
        <v>100.0</v>
      </c>
      <c r="E254" s="556" t="s">
        <v>711</v>
      </c>
      <c r="F254" s="553">
        <v>4.1</v>
      </c>
      <c r="G254" s="553">
        <v>13.0</v>
      </c>
      <c r="H254" s="553">
        <v>6.8</v>
      </c>
      <c r="I254" s="552">
        <v>132.0</v>
      </c>
      <c r="J254" s="191"/>
    </row>
    <row r="255">
      <c r="A255" s="200"/>
      <c r="B255" s="555"/>
      <c r="C255" s="553" t="s">
        <v>991</v>
      </c>
      <c r="D255" s="553">
        <v>1.0</v>
      </c>
      <c r="E255" s="556" t="s">
        <v>992</v>
      </c>
      <c r="F255" s="553">
        <v>0.9</v>
      </c>
      <c r="G255" s="553">
        <v>8.5</v>
      </c>
      <c r="H255" s="553">
        <v>3.8</v>
      </c>
      <c r="I255" s="552">
        <v>75.0</v>
      </c>
      <c r="J255" s="191"/>
    </row>
    <row r="256">
      <c r="A256" s="200"/>
      <c r="B256" s="555"/>
      <c r="C256" s="553" t="s">
        <v>993</v>
      </c>
      <c r="D256" s="551">
        <v>100.0</v>
      </c>
      <c r="E256" s="556" t="s">
        <v>711</v>
      </c>
      <c r="F256" s="553">
        <v>7.3</v>
      </c>
      <c r="G256" s="553">
        <v>66.0</v>
      </c>
      <c r="H256" s="553">
        <v>1.7</v>
      </c>
      <c r="I256" s="552">
        <v>310.0</v>
      </c>
      <c r="J256" s="191"/>
    </row>
    <row r="257">
      <c r="A257" s="200"/>
      <c r="B257" s="555"/>
      <c r="C257" s="553" t="s">
        <v>994</v>
      </c>
      <c r="D257" s="551">
        <v>1.0</v>
      </c>
      <c r="E257" s="556" t="s">
        <v>733</v>
      </c>
      <c r="F257" s="553">
        <v>10.2</v>
      </c>
      <c r="G257" s="553">
        <v>20.8</v>
      </c>
      <c r="H257" s="553">
        <v>9.8</v>
      </c>
      <c r="I257" s="552">
        <v>217.0</v>
      </c>
      <c r="J257" s="191"/>
    </row>
    <row r="258">
      <c r="A258" s="200"/>
      <c r="B258" s="555"/>
      <c r="C258" s="553" t="s">
        <v>995</v>
      </c>
      <c r="D258" s="551">
        <v>2.0</v>
      </c>
      <c r="E258" s="556" t="s">
        <v>996</v>
      </c>
      <c r="F258" s="553">
        <v>3.5</v>
      </c>
      <c r="G258" s="553">
        <v>23.8</v>
      </c>
      <c r="H258" s="553">
        <v>1.4</v>
      </c>
      <c r="I258" s="552">
        <v>136.0</v>
      </c>
      <c r="J258" s="191"/>
    </row>
    <row r="259">
      <c r="A259" s="200"/>
      <c r="B259" s="555"/>
      <c r="C259" s="553" t="s">
        <v>997</v>
      </c>
      <c r="D259" s="551">
        <v>50.0</v>
      </c>
      <c r="E259" s="556" t="s">
        <v>711</v>
      </c>
      <c r="F259" s="553">
        <v>5.0</v>
      </c>
      <c r="G259" s="553">
        <v>35.0</v>
      </c>
      <c r="H259" s="553">
        <v>2.5</v>
      </c>
      <c r="I259" s="552">
        <v>193.0</v>
      </c>
      <c r="J259" s="191"/>
    </row>
    <row r="260">
      <c r="A260" s="200"/>
      <c r="B260" s="555"/>
      <c r="C260" s="553" t="s">
        <v>998</v>
      </c>
      <c r="D260" s="551">
        <v>1.0</v>
      </c>
      <c r="E260" s="556" t="s">
        <v>733</v>
      </c>
      <c r="F260" s="553">
        <v>0.9</v>
      </c>
      <c r="G260" s="553">
        <v>10.0</v>
      </c>
      <c r="H260" s="553">
        <v>1.2</v>
      </c>
      <c r="I260" s="552">
        <v>67.0</v>
      </c>
      <c r="J260" s="191"/>
    </row>
    <row r="261">
      <c r="A261" s="200"/>
      <c r="B261" s="555"/>
      <c r="C261" s="553" t="s">
        <v>999</v>
      </c>
      <c r="D261" s="551">
        <v>23.0</v>
      </c>
      <c r="E261" s="556" t="s">
        <v>711</v>
      </c>
      <c r="F261" s="553">
        <v>1.6</v>
      </c>
      <c r="G261" s="553">
        <v>17.8</v>
      </c>
      <c r="H261" s="553">
        <v>1.7</v>
      </c>
      <c r="I261" s="552">
        <v>93.0</v>
      </c>
      <c r="J261" s="191"/>
    </row>
    <row r="262">
      <c r="A262" s="200"/>
      <c r="B262" s="555"/>
      <c r="C262" s="553" t="s">
        <v>1000</v>
      </c>
      <c r="D262" s="551">
        <v>24.0</v>
      </c>
      <c r="E262" s="556" t="s">
        <v>711</v>
      </c>
      <c r="F262" s="553">
        <v>1.2</v>
      </c>
      <c r="G262" s="553">
        <v>11.3</v>
      </c>
      <c r="H262" s="553">
        <v>3.0</v>
      </c>
      <c r="I262" s="552">
        <v>87.0</v>
      </c>
      <c r="J262" s="191"/>
    </row>
    <row r="263">
      <c r="A263" s="200"/>
      <c r="B263" s="555"/>
      <c r="C263" s="553" t="s">
        <v>1001</v>
      </c>
      <c r="D263" s="551">
        <v>24.0</v>
      </c>
      <c r="E263" s="556" t="s">
        <v>711</v>
      </c>
      <c r="F263" s="553">
        <v>0.8</v>
      </c>
      <c r="G263" s="553">
        <v>15.7</v>
      </c>
      <c r="H263" s="553">
        <v>6.6</v>
      </c>
      <c r="I263" s="552">
        <v>127.0</v>
      </c>
      <c r="J263" s="191"/>
    </row>
    <row r="264">
      <c r="A264" s="200"/>
      <c r="B264" s="555"/>
      <c r="C264" s="553" t="s">
        <v>1002</v>
      </c>
      <c r="D264" s="551">
        <v>80.0</v>
      </c>
      <c r="E264" s="556" t="s">
        <v>711</v>
      </c>
      <c r="F264" s="553">
        <v>3.6</v>
      </c>
      <c r="G264" s="553">
        <v>69.6</v>
      </c>
      <c r="H264" s="553">
        <v>0.5</v>
      </c>
      <c r="I264" s="552">
        <v>300.0</v>
      </c>
      <c r="J264" s="191"/>
    </row>
    <row r="265">
      <c r="A265" s="200"/>
      <c r="B265" s="555"/>
      <c r="C265" s="553" t="s">
        <v>1003</v>
      </c>
      <c r="D265" s="551">
        <v>80.0</v>
      </c>
      <c r="E265" s="556" t="s">
        <v>711</v>
      </c>
      <c r="F265" s="553">
        <v>2.9</v>
      </c>
      <c r="G265" s="553">
        <v>51.4</v>
      </c>
      <c r="H265" s="553">
        <v>0.0</v>
      </c>
      <c r="I265" s="552">
        <v>286.0</v>
      </c>
      <c r="J265" s="191"/>
    </row>
    <row r="266">
      <c r="A266" s="200"/>
      <c r="B266" s="555"/>
      <c r="C266" s="553" t="s">
        <v>1004</v>
      </c>
      <c r="D266" s="551">
        <v>45.0</v>
      </c>
      <c r="E266" s="556" t="s">
        <v>711</v>
      </c>
      <c r="F266" s="553">
        <v>2.0</v>
      </c>
      <c r="G266" s="553">
        <v>35.0</v>
      </c>
      <c r="H266" s="553">
        <v>0.0</v>
      </c>
      <c r="I266" s="552">
        <v>150.0</v>
      </c>
      <c r="J266" s="191"/>
    </row>
    <row r="267">
      <c r="A267" s="200"/>
      <c r="B267" s="555"/>
      <c r="C267" s="553" t="s">
        <v>1005</v>
      </c>
      <c r="D267" s="551">
        <v>40.0</v>
      </c>
      <c r="E267" s="556" t="s">
        <v>711</v>
      </c>
      <c r="F267" s="553">
        <v>5.0</v>
      </c>
      <c r="G267" s="553">
        <v>27.0</v>
      </c>
      <c r="H267" s="553">
        <v>3.0</v>
      </c>
      <c r="I267" s="552">
        <v>150.0</v>
      </c>
      <c r="J267" s="191"/>
    </row>
    <row r="268">
      <c r="A268" s="200"/>
      <c r="B268" s="555"/>
      <c r="C268" s="553" t="s">
        <v>1006</v>
      </c>
      <c r="D268" s="551">
        <v>10.0</v>
      </c>
      <c r="E268" s="556" t="s">
        <v>711</v>
      </c>
      <c r="F268" s="553">
        <v>0.4</v>
      </c>
      <c r="G268" s="553">
        <v>0.4</v>
      </c>
      <c r="H268" s="553">
        <v>5.7</v>
      </c>
      <c r="I268" s="552">
        <v>52.0</v>
      </c>
      <c r="J268" s="191"/>
    </row>
    <row r="269">
      <c r="A269" s="200"/>
      <c r="B269" s="555"/>
      <c r="C269" s="553" t="s">
        <v>1007</v>
      </c>
      <c r="D269" s="551">
        <v>25.0</v>
      </c>
      <c r="E269" s="556" t="s">
        <v>711</v>
      </c>
      <c r="F269" s="553">
        <v>1.3</v>
      </c>
      <c r="G269" s="553">
        <v>14.0</v>
      </c>
      <c r="H269" s="553">
        <v>7.6</v>
      </c>
      <c r="I269" s="552">
        <v>133.0</v>
      </c>
      <c r="J269" s="191"/>
    </row>
    <row r="270">
      <c r="A270" s="200"/>
      <c r="B270" s="555"/>
      <c r="C270" s="553" t="s">
        <v>1008</v>
      </c>
      <c r="D270" s="551">
        <v>25.0</v>
      </c>
      <c r="E270" s="556" t="s">
        <v>711</v>
      </c>
      <c r="F270" s="553">
        <v>2.8</v>
      </c>
      <c r="G270" s="553">
        <v>4.5</v>
      </c>
      <c r="H270" s="553">
        <v>12.8</v>
      </c>
      <c r="I270" s="552">
        <v>152.0</v>
      </c>
      <c r="J270" s="191"/>
    </row>
    <row r="271">
      <c r="A271" s="200"/>
      <c r="B271" s="555"/>
      <c r="C271" s="553" t="s">
        <v>1009</v>
      </c>
      <c r="D271" s="551">
        <v>20.0</v>
      </c>
      <c r="E271" s="556" t="s">
        <v>711</v>
      </c>
      <c r="F271" s="553">
        <v>0.9</v>
      </c>
      <c r="G271" s="553">
        <v>11.0</v>
      </c>
      <c r="H271" s="553">
        <v>5.6</v>
      </c>
      <c r="I271" s="552">
        <v>103.0</v>
      </c>
      <c r="J271" s="191"/>
    </row>
    <row r="272">
      <c r="A272" s="200"/>
      <c r="B272" s="555"/>
      <c r="C272" s="553" t="s">
        <v>1010</v>
      </c>
      <c r="D272" s="551">
        <v>100.0</v>
      </c>
      <c r="E272" s="556" t="s">
        <v>711</v>
      </c>
      <c r="F272" s="553">
        <v>3.2</v>
      </c>
      <c r="G272" s="553">
        <v>58.8</v>
      </c>
      <c r="H272" s="553">
        <v>35.7</v>
      </c>
      <c r="I272" s="552">
        <v>571.0</v>
      </c>
      <c r="J272" s="191"/>
    </row>
    <row r="273">
      <c r="A273" s="200"/>
      <c r="B273" s="555"/>
      <c r="C273" s="553" t="s">
        <v>1011</v>
      </c>
      <c r="D273" s="551">
        <v>20.0</v>
      </c>
      <c r="E273" s="556" t="s">
        <v>711</v>
      </c>
      <c r="F273" s="553">
        <v>2.6</v>
      </c>
      <c r="G273" s="553">
        <v>3.8</v>
      </c>
      <c r="H273" s="553">
        <v>9.2</v>
      </c>
      <c r="I273" s="552">
        <v>118.0</v>
      </c>
      <c r="J273" s="191"/>
    </row>
    <row r="274">
      <c r="A274" s="200"/>
      <c r="B274" s="555"/>
      <c r="C274" s="553" t="s">
        <v>1012</v>
      </c>
      <c r="D274" s="551">
        <v>100.0</v>
      </c>
      <c r="E274" s="556" t="s">
        <v>711</v>
      </c>
      <c r="F274" s="553">
        <v>22.0</v>
      </c>
      <c r="G274" s="553">
        <v>0.9</v>
      </c>
      <c r="H274" s="553">
        <v>26.0</v>
      </c>
      <c r="I274" s="552">
        <v>328.0</v>
      </c>
      <c r="J274" s="191"/>
    </row>
    <row r="275">
      <c r="A275" s="200"/>
      <c r="B275" s="555"/>
      <c r="C275" s="553" t="s">
        <v>1013</v>
      </c>
      <c r="D275" s="551">
        <v>100.0</v>
      </c>
      <c r="E275" s="556" t="s">
        <v>711</v>
      </c>
      <c r="F275" s="553">
        <v>17.5</v>
      </c>
      <c r="G275" s="553">
        <v>3.1</v>
      </c>
      <c r="H275" s="553">
        <v>23.6</v>
      </c>
      <c r="I275" s="552">
        <v>297.0</v>
      </c>
      <c r="J275" s="191"/>
    </row>
    <row r="276">
      <c r="A276" s="200"/>
      <c r="B276" s="555"/>
      <c r="C276" s="553" t="s">
        <v>1014</v>
      </c>
      <c r="D276" s="551">
        <v>100.0</v>
      </c>
      <c r="E276" s="556" t="s">
        <v>711</v>
      </c>
      <c r="F276" s="553">
        <v>30.0</v>
      </c>
      <c r="G276" s="553">
        <v>0.0</v>
      </c>
      <c r="H276" s="553">
        <v>14.0</v>
      </c>
      <c r="I276" s="552">
        <v>247.0</v>
      </c>
      <c r="J276" s="191"/>
    </row>
    <row r="277">
      <c r="A277" s="200"/>
      <c r="B277" s="555"/>
      <c r="C277" s="553" t="s">
        <v>1015</v>
      </c>
      <c r="D277" s="551">
        <v>50.0</v>
      </c>
      <c r="E277" s="556" t="s">
        <v>711</v>
      </c>
      <c r="F277" s="553">
        <v>0.8</v>
      </c>
      <c r="G277" s="553">
        <v>1.8</v>
      </c>
      <c r="H277" s="553">
        <v>6.5</v>
      </c>
      <c r="I277" s="552">
        <v>74.0</v>
      </c>
      <c r="J277" s="191"/>
    </row>
    <row r="278">
      <c r="A278" s="200"/>
      <c r="B278" s="555"/>
      <c r="C278" s="553" t="s">
        <v>1016</v>
      </c>
      <c r="D278" s="551">
        <v>50.0</v>
      </c>
      <c r="E278" s="556" t="s">
        <v>711</v>
      </c>
      <c r="F278" s="553">
        <v>3.4</v>
      </c>
      <c r="G278" s="553">
        <v>4.8</v>
      </c>
      <c r="H278" s="553">
        <v>14.0</v>
      </c>
      <c r="I278" s="552">
        <v>161.0</v>
      </c>
      <c r="J278" s="191"/>
    </row>
    <row r="279">
      <c r="A279" s="200"/>
      <c r="B279" s="555"/>
      <c r="C279" s="553" t="s">
        <v>1017</v>
      </c>
      <c r="D279" s="551">
        <v>1.0</v>
      </c>
      <c r="E279" s="556" t="s">
        <v>733</v>
      </c>
      <c r="F279" s="553">
        <v>6.1</v>
      </c>
      <c r="G279" s="553">
        <v>0.6</v>
      </c>
      <c r="H279" s="553">
        <v>11.0</v>
      </c>
      <c r="I279" s="552">
        <v>126.0</v>
      </c>
      <c r="J279" s="191"/>
    </row>
    <row r="280">
      <c r="A280" s="200"/>
      <c r="B280" s="555"/>
      <c r="C280" s="553" t="s">
        <v>1018</v>
      </c>
      <c r="D280" s="551">
        <v>75.0</v>
      </c>
      <c r="E280" s="556" t="s">
        <v>711</v>
      </c>
      <c r="F280" s="553">
        <v>5.6</v>
      </c>
      <c r="G280" s="553">
        <v>2.6</v>
      </c>
      <c r="H280" s="553">
        <v>10.9</v>
      </c>
      <c r="I280" s="552">
        <v>129.0</v>
      </c>
      <c r="J280" s="191"/>
    </row>
    <row r="281">
      <c r="A281" s="200"/>
      <c r="B281" s="555"/>
      <c r="C281" s="553" t="s">
        <v>1019</v>
      </c>
      <c r="D281" s="551">
        <v>20.0</v>
      </c>
      <c r="E281" s="556" t="s">
        <v>711</v>
      </c>
      <c r="F281" s="553">
        <v>0.0</v>
      </c>
      <c r="G281" s="553">
        <v>0.0</v>
      </c>
      <c r="H281" s="553">
        <v>15.7</v>
      </c>
      <c r="I281" s="552">
        <v>143.0</v>
      </c>
      <c r="J281" s="191"/>
    </row>
    <row r="282">
      <c r="A282" s="200"/>
      <c r="B282" s="555"/>
      <c r="C282" s="553" t="s">
        <v>280</v>
      </c>
      <c r="D282" s="551">
        <v>100.0</v>
      </c>
      <c r="E282" s="556" t="s">
        <v>711</v>
      </c>
      <c r="F282" s="553">
        <v>1.2</v>
      </c>
      <c r="G282" s="553">
        <v>23.2</v>
      </c>
      <c r="H282" s="553">
        <v>0.3</v>
      </c>
      <c r="I282" s="552">
        <v>103.0</v>
      </c>
      <c r="J282" s="191"/>
    </row>
    <row r="283">
      <c r="A283" s="200"/>
      <c r="B283" s="555"/>
      <c r="C283" s="553" t="s">
        <v>819</v>
      </c>
      <c r="D283" s="551">
        <v>100.0</v>
      </c>
      <c r="E283" s="556" t="s">
        <v>711</v>
      </c>
      <c r="F283" s="553">
        <v>0.8</v>
      </c>
      <c r="G283" s="553">
        <v>6.0</v>
      </c>
      <c r="H283" s="553">
        <v>0.1</v>
      </c>
      <c r="I283" s="552">
        <v>30.0</v>
      </c>
      <c r="J283" s="191"/>
    </row>
    <row r="284">
      <c r="A284" s="200"/>
      <c r="B284" s="555"/>
      <c r="C284" s="553" t="s">
        <v>1020</v>
      </c>
      <c r="D284" s="551">
        <v>100.0</v>
      </c>
      <c r="E284" s="556" t="s">
        <v>711</v>
      </c>
      <c r="F284" s="553">
        <v>1.4</v>
      </c>
      <c r="G284" s="553">
        <v>4.6</v>
      </c>
      <c r="H284" s="553">
        <v>0.3</v>
      </c>
      <c r="I284" s="552">
        <v>32.0</v>
      </c>
      <c r="J284" s="191"/>
    </row>
    <row r="285">
      <c r="A285" s="200"/>
      <c r="B285" s="555"/>
      <c r="C285" s="553" t="s">
        <v>820</v>
      </c>
      <c r="D285" s="551">
        <v>100.0</v>
      </c>
      <c r="E285" s="556" t="s">
        <v>711</v>
      </c>
      <c r="F285" s="553">
        <v>0.7</v>
      </c>
      <c r="G285" s="553">
        <v>14.5</v>
      </c>
      <c r="H285" s="553">
        <v>0.3</v>
      </c>
      <c r="I285" s="552">
        <v>68.0</v>
      </c>
      <c r="J285" s="191"/>
    </row>
    <row r="286">
      <c r="A286" s="200"/>
      <c r="B286" s="555"/>
      <c r="C286" s="553" t="s">
        <v>823</v>
      </c>
      <c r="D286" s="551">
        <v>100.0</v>
      </c>
      <c r="E286" s="556" t="s">
        <v>711</v>
      </c>
      <c r="F286" s="553">
        <v>0.4</v>
      </c>
      <c r="G286" s="553">
        <v>10.1</v>
      </c>
      <c r="H286" s="553">
        <v>0.2</v>
      </c>
      <c r="I286" s="552">
        <v>46.0</v>
      </c>
      <c r="J286" s="191"/>
    </row>
    <row r="287">
      <c r="A287" s="200"/>
      <c r="B287" s="555"/>
      <c r="C287" s="553" t="s">
        <v>327</v>
      </c>
      <c r="D287" s="551">
        <v>100.0</v>
      </c>
      <c r="E287" s="556" t="s">
        <v>711</v>
      </c>
      <c r="F287" s="553">
        <v>0.7</v>
      </c>
      <c r="G287" s="553">
        <v>14.1</v>
      </c>
      <c r="H287" s="553">
        <v>0.2</v>
      </c>
      <c r="I287" s="552">
        <v>66.0</v>
      </c>
      <c r="J287" s="191"/>
    </row>
    <row r="288">
      <c r="A288" s="200"/>
      <c r="B288" s="555"/>
      <c r="C288" s="553" t="s">
        <v>339</v>
      </c>
      <c r="D288" s="551">
        <v>100.0</v>
      </c>
      <c r="E288" s="556" t="s">
        <v>711</v>
      </c>
      <c r="F288" s="553">
        <v>0.5</v>
      </c>
      <c r="G288" s="553">
        <v>7.1</v>
      </c>
      <c r="H288" s="553">
        <v>0.3</v>
      </c>
      <c r="I288" s="552">
        <v>33.0</v>
      </c>
      <c r="J288" s="191"/>
    </row>
    <row r="289">
      <c r="A289" s="200"/>
      <c r="B289" s="555"/>
      <c r="C289" s="553" t="s">
        <v>1021</v>
      </c>
      <c r="D289" s="551">
        <v>1.0</v>
      </c>
      <c r="E289" s="556" t="s">
        <v>266</v>
      </c>
      <c r="F289" s="553">
        <v>0.5</v>
      </c>
      <c r="G289" s="553">
        <v>15.7</v>
      </c>
      <c r="H289" s="553">
        <v>0.1</v>
      </c>
      <c r="I289" s="552">
        <v>71.0</v>
      </c>
      <c r="J289" s="191"/>
    </row>
    <row r="290">
      <c r="A290" s="200"/>
      <c r="B290" s="555"/>
      <c r="C290" s="553" t="s">
        <v>1022</v>
      </c>
      <c r="D290" s="551">
        <v>100.0</v>
      </c>
      <c r="E290" s="556" t="s">
        <v>711</v>
      </c>
      <c r="F290" s="553">
        <v>0.8</v>
      </c>
      <c r="G290" s="553">
        <v>8.2</v>
      </c>
      <c r="H290" s="553">
        <v>0.2</v>
      </c>
      <c r="I290" s="552">
        <v>41.0</v>
      </c>
      <c r="J290" s="191"/>
    </row>
    <row r="291">
      <c r="A291" s="200"/>
      <c r="B291" s="555"/>
      <c r="C291" s="553" t="s">
        <v>1023</v>
      </c>
      <c r="D291" s="551">
        <v>1.0</v>
      </c>
      <c r="E291" s="556" t="s">
        <v>266</v>
      </c>
      <c r="F291" s="553">
        <v>0.5</v>
      </c>
      <c r="G291" s="553">
        <v>15.7</v>
      </c>
      <c r="H291" s="553">
        <v>0.1</v>
      </c>
      <c r="I291" s="552">
        <v>71.0</v>
      </c>
      <c r="J291" s="191"/>
    </row>
    <row r="292">
      <c r="A292" s="200"/>
      <c r="B292" s="555"/>
      <c r="C292" s="553" t="s">
        <v>1024</v>
      </c>
      <c r="D292" s="551">
        <v>1.0</v>
      </c>
      <c r="E292" s="556" t="s">
        <v>266</v>
      </c>
      <c r="F292" s="553">
        <v>0.5</v>
      </c>
      <c r="G292" s="553">
        <v>15.7</v>
      </c>
      <c r="H292" s="553">
        <v>0.1</v>
      </c>
      <c r="I292" s="552">
        <v>71.0</v>
      </c>
      <c r="J292" s="191"/>
    </row>
    <row r="293">
      <c r="A293" s="200"/>
      <c r="B293" s="555"/>
      <c r="C293" s="553" t="s">
        <v>1025</v>
      </c>
      <c r="D293" s="551">
        <v>100.0</v>
      </c>
      <c r="E293" s="556" t="s">
        <v>711</v>
      </c>
      <c r="F293" s="553">
        <v>1.0</v>
      </c>
      <c r="G293" s="553">
        <v>3.2</v>
      </c>
      <c r="H293" s="553">
        <v>0.3</v>
      </c>
      <c r="I293" s="552">
        <v>20.0</v>
      </c>
      <c r="J293" s="191"/>
    </row>
    <row r="294">
      <c r="A294" s="200"/>
      <c r="B294" s="555"/>
      <c r="C294" s="553" t="s">
        <v>333</v>
      </c>
      <c r="D294" s="551">
        <v>1.0</v>
      </c>
      <c r="E294" s="556" t="s">
        <v>333</v>
      </c>
      <c r="F294" s="553">
        <v>0.4</v>
      </c>
      <c r="G294" s="553">
        <v>13.3</v>
      </c>
      <c r="H294" s="553">
        <v>0.1</v>
      </c>
      <c r="I294" s="552">
        <v>62.0</v>
      </c>
      <c r="J294" s="191"/>
    </row>
    <row r="295">
      <c r="A295" s="200"/>
      <c r="B295" s="555"/>
      <c r="C295" s="553" t="s">
        <v>1026</v>
      </c>
      <c r="D295" s="551">
        <v>100.0</v>
      </c>
      <c r="E295" s="556" t="s">
        <v>711</v>
      </c>
      <c r="F295" s="553">
        <v>0.6</v>
      </c>
      <c r="G295" s="553">
        <v>17.0</v>
      </c>
      <c r="H295" s="553">
        <v>0.1</v>
      </c>
      <c r="I295" s="552">
        <v>73.0</v>
      </c>
      <c r="J295" s="191"/>
    </row>
    <row r="296">
      <c r="A296" s="200"/>
      <c r="B296" s="555"/>
      <c r="C296" s="553" t="s">
        <v>1027</v>
      </c>
      <c r="D296" s="551">
        <v>100.0</v>
      </c>
      <c r="E296" s="556" t="s">
        <v>711</v>
      </c>
      <c r="F296" s="553">
        <v>0.4</v>
      </c>
      <c r="G296" s="553">
        <v>15.4</v>
      </c>
      <c r="H296" s="553">
        <v>0.1</v>
      </c>
      <c r="I296" s="552">
        <v>66.0</v>
      </c>
      <c r="J296" s="191"/>
    </row>
    <row r="297">
      <c r="A297" s="200"/>
      <c r="B297" s="555"/>
      <c r="C297" s="553" t="s">
        <v>1028</v>
      </c>
      <c r="D297" s="551">
        <v>100.0</v>
      </c>
      <c r="E297" s="556" t="s">
        <v>711</v>
      </c>
      <c r="F297" s="553">
        <v>0.9</v>
      </c>
      <c r="G297" s="553">
        <v>9.6</v>
      </c>
      <c r="H297" s="553">
        <v>0.2</v>
      </c>
      <c r="I297" s="552">
        <v>47.0</v>
      </c>
      <c r="J297" s="191"/>
    </row>
    <row r="298">
      <c r="A298" s="200"/>
      <c r="B298" s="555"/>
      <c r="C298" s="553" t="s">
        <v>1029</v>
      </c>
      <c r="D298" s="551">
        <v>100.0</v>
      </c>
      <c r="E298" s="556" t="s">
        <v>711</v>
      </c>
      <c r="F298" s="553">
        <v>0.9</v>
      </c>
      <c r="G298" s="553">
        <v>9.6</v>
      </c>
      <c r="H298" s="553">
        <v>0.2</v>
      </c>
      <c r="I298" s="552">
        <v>47.0</v>
      </c>
      <c r="J298" s="191"/>
    </row>
    <row r="299">
      <c r="A299" s="200"/>
      <c r="B299" s="555"/>
      <c r="C299" s="553" t="s">
        <v>1030</v>
      </c>
      <c r="D299" s="551">
        <v>100.0</v>
      </c>
      <c r="E299" s="556" t="s">
        <v>711</v>
      </c>
      <c r="F299" s="553">
        <v>0.6</v>
      </c>
      <c r="G299" s="553">
        <v>6.6</v>
      </c>
      <c r="H299" s="553">
        <v>0.1</v>
      </c>
      <c r="I299" s="552">
        <v>31.0</v>
      </c>
      <c r="J299" s="191"/>
    </row>
    <row r="300">
      <c r="A300" s="200"/>
      <c r="B300" s="555"/>
      <c r="C300" s="553" t="s">
        <v>1031</v>
      </c>
      <c r="D300" s="551">
        <v>100.0</v>
      </c>
      <c r="E300" s="556" t="s">
        <v>711</v>
      </c>
      <c r="F300" s="553">
        <v>0.8</v>
      </c>
      <c r="G300" s="553">
        <v>6.8</v>
      </c>
      <c r="H300" s="553">
        <v>0.1</v>
      </c>
      <c r="I300" s="552">
        <v>34.0</v>
      </c>
      <c r="J300" s="191"/>
    </row>
    <row r="301">
      <c r="A301" s="200"/>
      <c r="B301" s="555"/>
      <c r="C301" s="553" t="s">
        <v>1032</v>
      </c>
      <c r="D301" s="551">
        <v>100.0</v>
      </c>
      <c r="E301" s="556" t="s">
        <v>711</v>
      </c>
      <c r="F301" s="553">
        <v>1.4</v>
      </c>
      <c r="G301" s="553">
        <v>9.0</v>
      </c>
      <c r="H301" s="553">
        <v>0.3</v>
      </c>
      <c r="I301" s="552">
        <v>45.0</v>
      </c>
      <c r="J301" s="191"/>
    </row>
    <row r="302">
      <c r="A302" s="200"/>
      <c r="B302" s="555"/>
      <c r="C302" s="553" t="s">
        <v>331</v>
      </c>
      <c r="D302" s="551">
        <v>100.0</v>
      </c>
      <c r="E302" s="556" t="s">
        <v>711</v>
      </c>
      <c r="F302" s="553">
        <v>1.0</v>
      </c>
      <c r="G302" s="553">
        <v>7.6</v>
      </c>
      <c r="H302" s="553">
        <v>0.1</v>
      </c>
      <c r="I302" s="552">
        <v>38.0</v>
      </c>
      <c r="J302" s="191"/>
    </row>
    <row r="303">
      <c r="A303" s="200"/>
      <c r="B303" s="555"/>
      <c r="C303" s="553" t="s">
        <v>335</v>
      </c>
      <c r="D303" s="551">
        <v>100.0</v>
      </c>
      <c r="E303" s="556" t="s">
        <v>711</v>
      </c>
      <c r="F303" s="553">
        <v>0.6</v>
      </c>
      <c r="G303" s="553">
        <v>8.8</v>
      </c>
      <c r="H303" s="553">
        <v>0.4</v>
      </c>
      <c r="I303" s="552">
        <v>42.0</v>
      </c>
      <c r="J303" s="191"/>
    </row>
    <row r="304">
      <c r="A304" s="200"/>
      <c r="B304" s="555"/>
      <c r="C304" s="553" t="s">
        <v>1033</v>
      </c>
      <c r="D304" s="551">
        <v>100.0</v>
      </c>
      <c r="E304" s="556" t="s">
        <v>711</v>
      </c>
      <c r="F304" s="553">
        <v>1.1</v>
      </c>
      <c r="G304" s="553">
        <v>10.6</v>
      </c>
      <c r="H304" s="553">
        <v>0.5</v>
      </c>
      <c r="I304" s="552">
        <v>55.0</v>
      </c>
      <c r="J304" s="191"/>
    </row>
    <row r="305">
      <c r="A305" s="200"/>
      <c r="B305" s="555"/>
      <c r="C305" s="553" t="s">
        <v>1034</v>
      </c>
      <c r="D305" s="551">
        <v>100.0</v>
      </c>
      <c r="E305" s="556" t="s">
        <v>711</v>
      </c>
      <c r="F305" s="553">
        <v>0.6</v>
      </c>
      <c r="G305" s="553">
        <v>4.2</v>
      </c>
      <c r="H305" s="553">
        <v>0.1</v>
      </c>
      <c r="I305" s="552">
        <v>22.0</v>
      </c>
      <c r="J305" s="191"/>
    </row>
    <row r="306">
      <c r="A306" s="200"/>
      <c r="B306" s="555"/>
      <c r="C306" s="553" t="s">
        <v>1035</v>
      </c>
      <c r="D306" s="551">
        <v>100.0</v>
      </c>
      <c r="E306" s="556" t="s">
        <v>711</v>
      </c>
      <c r="F306" s="553">
        <v>2.6</v>
      </c>
      <c r="G306" s="553">
        <v>5.8</v>
      </c>
      <c r="H306" s="553">
        <v>0.4</v>
      </c>
      <c r="I306" s="552">
        <v>44.0</v>
      </c>
      <c r="J306" s="191"/>
    </row>
    <row r="307">
      <c r="A307" s="200"/>
      <c r="B307" s="555"/>
      <c r="C307" s="553" t="s">
        <v>337</v>
      </c>
      <c r="D307" s="551">
        <v>100.0</v>
      </c>
      <c r="E307" s="556" t="s">
        <v>711</v>
      </c>
      <c r="F307" s="553">
        <v>1.3</v>
      </c>
      <c r="G307" s="553">
        <v>11.8</v>
      </c>
      <c r="H307" s="553">
        <v>0.0</v>
      </c>
      <c r="I307" s="552">
        <v>59.0</v>
      </c>
      <c r="J307" s="191"/>
    </row>
    <row r="308">
      <c r="A308" s="200"/>
      <c r="B308" s="555"/>
      <c r="C308" s="553" t="s">
        <v>1036</v>
      </c>
      <c r="D308" s="551">
        <v>125.0</v>
      </c>
      <c r="E308" s="556" t="s">
        <v>711</v>
      </c>
      <c r="F308" s="553">
        <v>0.8</v>
      </c>
      <c r="G308" s="553">
        <v>17.7</v>
      </c>
      <c r="H308" s="553">
        <v>0.0</v>
      </c>
      <c r="I308" s="552">
        <v>76.0</v>
      </c>
      <c r="J308" s="191"/>
    </row>
    <row r="309">
      <c r="A309" s="200"/>
      <c r="B309" s="555"/>
      <c r="C309" s="553" t="s">
        <v>1037</v>
      </c>
      <c r="D309" s="551">
        <v>100.0</v>
      </c>
      <c r="E309" s="556" t="s">
        <v>711</v>
      </c>
      <c r="F309" s="553">
        <v>0.9</v>
      </c>
      <c r="G309" s="553">
        <v>9.1</v>
      </c>
      <c r="H309" s="553">
        <v>0.2</v>
      </c>
      <c r="I309" s="552">
        <v>40.0</v>
      </c>
      <c r="J309" s="191"/>
    </row>
    <row r="310">
      <c r="A310" s="200"/>
      <c r="B310" s="555"/>
      <c r="C310" s="553" t="s">
        <v>1038</v>
      </c>
      <c r="D310" s="551">
        <v>240.0</v>
      </c>
      <c r="E310" s="556" t="s">
        <v>711</v>
      </c>
      <c r="F310" s="553">
        <v>1.7</v>
      </c>
      <c r="G310" s="553">
        <v>26.6</v>
      </c>
      <c r="H310" s="553">
        <v>0.7</v>
      </c>
      <c r="I310" s="552">
        <v>125.0</v>
      </c>
      <c r="J310" s="191"/>
    </row>
    <row r="311">
      <c r="A311" s="200"/>
      <c r="B311" s="555"/>
      <c r="C311" s="553" t="s">
        <v>1039</v>
      </c>
      <c r="D311" s="551">
        <v>100.0</v>
      </c>
      <c r="E311" s="556" t="s">
        <v>711</v>
      </c>
      <c r="F311" s="553">
        <v>0.9</v>
      </c>
      <c r="G311" s="553">
        <v>7.2</v>
      </c>
      <c r="H311" s="553">
        <v>0.1</v>
      </c>
      <c r="I311" s="552">
        <v>37.0</v>
      </c>
      <c r="J311" s="191"/>
    </row>
    <row r="312">
      <c r="A312" s="200"/>
      <c r="B312" s="555"/>
      <c r="C312" s="553" t="s">
        <v>1040</v>
      </c>
      <c r="D312" s="551">
        <v>100.0</v>
      </c>
      <c r="E312" s="556" t="s">
        <v>711</v>
      </c>
      <c r="F312" s="553">
        <v>0.9</v>
      </c>
      <c r="G312" s="553">
        <v>11.5</v>
      </c>
      <c r="H312" s="553">
        <v>0.1</v>
      </c>
      <c r="I312" s="552">
        <v>52.0</v>
      </c>
      <c r="J312" s="191"/>
    </row>
    <row r="313">
      <c r="A313" s="200"/>
      <c r="B313" s="555"/>
      <c r="C313" s="553" t="s">
        <v>1041</v>
      </c>
      <c r="D313" s="551">
        <v>120.0</v>
      </c>
      <c r="E313" s="556" t="s">
        <v>711</v>
      </c>
      <c r="F313" s="553">
        <v>0.8</v>
      </c>
      <c r="G313" s="553">
        <v>14.7</v>
      </c>
      <c r="H313" s="553">
        <v>0.0</v>
      </c>
      <c r="I313" s="552">
        <v>64.0</v>
      </c>
      <c r="J313" s="191"/>
    </row>
    <row r="314">
      <c r="A314" s="200"/>
      <c r="B314" s="555"/>
      <c r="C314" s="553" t="s">
        <v>1042</v>
      </c>
      <c r="D314" s="551">
        <v>100.0</v>
      </c>
      <c r="E314" s="556" t="s">
        <v>711</v>
      </c>
      <c r="F314" s="553">
        <v>0.9</v>
      </c>
      <c r="G314" s="553">
        <v>5.1</v>
      </c>
      <c r="H314" s="553">
        <v>0.2</v>
      </c>
      <c r="I314" s="552">
        <v>32.0</v>
      </c>
      <c r="J314" s="191"/>
    </row>
    <row r="315">
      <c r="A315" s="200"/>
      <c r="B315" s="555"/>
      <c r="C315" s="553" t="s">
        <v>1043</v>
      </c>
      <c r="D315" s="551">
        <v>100.0</v>
      </c>
      <c r="E315" s="556" t="s">
        <v>711</v>
      </c>
      <c r="F315" s="553">
        <v>1.8</v>
      </c>
      <c r="G315" s="553">
        <v>1.8</v>
      </c>
      <c r="H315" s="553">
        <v>0.4</v>
      </c>
      <c r="I315" s="552">
        <v>20.0</v>
      </c>
      <c r="J315" s="191"/>
    </row>
    <row r="316">
      <c r="A316" s="200"/>
      <c r="B316" s="555"/>
      <c r="C316" s="553" t="s">
        <v>1044</v>
      </c>
      <c r="D316" s="551">
        <v>100.0</v>
      </c>
      <c r="E316" s="556" t="s">
        <v>711</v>
      </c>
      <c r="F316" s="553">
        <v>1.0</v>
      </c>
      <c r="G316" s="553">
        <v>0.3</v>
      </c>
      <c r="H316" s="553">
        <v>0.2</v>
      </c>
      <c r="I316" s="552">
        <v>8.0</v>
      </c>
      <c r="J316" s="191"/>
    </row>
    <row r="317">
      <c r="A317" s="200"/>
      <c r="B317" s="555"/>
      <c r="C317" s="553" t="s">
        <v>272</v>
      </c>
      <c r="D317" s="551">
        <v>100.0</v>
      </c>
      <c r="E317" s="556" t="s">
        <v>711</v>
      </c>
      <c r="F317" s="553">
        <v>2.9</v>
      </c>
      <c r="G317" s="553">
        <v>2.0</v>
      </c>
      <c r="H317" s="553">
        <v>0.6</v>
      </c>
      <c r="I317" s="552">
        <v>29.0</v>
      </c>
      <c r="J317" s="191"/>
    </row>
    <row r="318">
      <c r="A318" s="200"/>
      <c r="B318" s="555"/>
      <c r="C318" s="553" t="s">
        <v>312</v>
      </c>
      <c r="D318" s="551">
        <v>100.0</v>
      </c>
      <c r="E318" s="556" t="s">
        <v>711</v>
      </c>
      <c r="F318" s="553">
        <v>0.5</v>
      </c>
      <c r="G318" s="553">
        <v>7.7</v>
      </c>
      <c r="H318" s="553">
        <v>0.4</v>
      </c>
      <c r="I318" s="552">
        <v>41.0</v>
      </c>
      <c r="J318" s="191"/>
    </row>
    <row r="319">
      <c r="A319" s="200"/>
      <c r="B319" s="555"/>
      <c r="C319" s="553" t="s">
        <v>1045</v>
      </c>
      <c r="D319" s="551">
        <v>100.0</v>
      </c>
      <c r="E319" s="556" t="s">
        <v>711</v>
      </c>
      <c r="F319" s="553">
        <v>1.0</v>
      </c>
      <c r="G319" s="553">
        <v>8.0</v>
      </c>
      <c r="H319" s="553">
        <v>0.1</v>
      </c>
      <c r="I319" s="552">
        <v>39.0</v>
      </c>
      <c r="J319" s="191"/>
    </row>
    <row r="320">
      <c r="A320" s="200"/>
      <c r="B320" s="555"/>
      <c r="C320" s="553" t="s">
        <v>1046</v>
      </c>
      <c r="D320" s="551">
        <v>100.0</v>
      </c>
      <c r="E320" s="556" t="s">
        <v>711</v>
      </c>
      <c r="F320" s="553">
        <v>1.0</v>
      </c>
      <c r="G320" s="553">
        <v>8.0</v>
      </c>
      <c r="H320" s="553">
        <v>0.1</v>
      </c>
      <c r="I320" s="552">
        <v>39.0</v>
      </c>
      <c r="J320" s="191"/>
    </row>
    <row r="321">
      <c r="A321" s="200"/>
      <c r="B321" s="555"/>
      <c r="C321" s="553" t="s">
        <v>1047</v>
      </c>
      <c r="D321" s="551">
        <v>100.0</v>
      </c>
      <c r="E321" s="556" t="s">
        <v>711</v>
      </c>
      <c r="F321" s="553">
        <v>4.2</v>
      </c>
      <c r="G321" s="553">
        <v>19.6</v>
      </c>
      <c r="H321" s="553">
        <v>2.3</v>
      </c>
      <c r="I321" s="552">
        <v>120.0</v>
      </c>
      <c r="J321" s="191"/>
    </row>
    <row r="322">
      <c r="A322" s="200"/>
      <c r="B322" s="555"/>
      <c r="C322" s="553" t="s">
        <v>1048</v>
      </c>
      <c r="D322" s="551">
        <v>100.0</v>
      </c>
      <c r="E322" s="556" t="s">
        <v>711</v>
      </c>
      <c r="F322" s="553">
        <v>1.0</v>
      </c>
      <c r="G322" s="553">
        <v>0.3</v>
      </c>
      <c r="H322" s="553">
        <v>0.2</v>
      </c>
      <c r="I322" s="552">
        <v>8.0</v>
      </c>
      <c r="J322" s="191"/>
    </row>
    <row r="323">
      <c r="A323" s="200"/>
      <c r="B323" s="555"/>
      <c r="C323" s="553" t="s">
        <v>286</v>
      </c>
      <c r="D323" s="551">
        <v>100.0</v>
      </c>
      <c r="E323" s="556" t="s">
        <v>711</v>
      </c>
      <c r="F323" s="553">
        <v>4.4</v>
      </c>
      <c r="G323" s="553">
        <v>1.8</v>
      </c>
      <c r="H323" s="553">
        <v>0.9</v>
      </c>
      <c r="I323" s="552">
        <v>38.0</v>
      </c>
      <c r="J323" s="191"/>
    </row>
    <row r="324">
      <c r="A324" s="200"/>
      <c r="B324" s="555"/>
      <c r="C324" s="553" t="s">
        <v>318</v>
      </c>
      <c r="D324" s="551">
        <v>100.0</v>
      </c>
      <c r="E324" s="556" t="s">
        <v>711</v>
      </c>
      <c r="F324" s="553">
        <v>3.6</v>
      </c>
      <c r="G324" s="553">
        <v>3.0</v>
      </c>
      <c r="H324" s="553">
        <v>0.9</v>
      </c>
      <c r="I324" s="552">
        <v>38.0</v>
      </c>
      <c r="J324" s="191"/>
    </row>
    <row r="325">
      <c r="A325" s="200"/>
      <c r="B325" s="555"/>
      <c r="C325" s="553" t="s">
        <v>332</v>
      </c>
      <c r="D325" s="551">
        <v>100.0</v>
      </c>
      <c r="E325" s="556" t="s">
        <v>711</v>
      </c>
      <c r="F325" s="553">
        <v>1.6</v>
      </c>
      <c r="G325" s="553">
        <v>2.9</v>
      </c>
      <c r="H325" s="553">
        <v>0.5</v>
      </c>
      <c r="I325" s="552">
        <v>27.0</v>
      </c>
      <c r="J325" s="191"/>
    </row>
    <row r="326">
      <c r="A326" s="200"/>
      <c r="B326" s="555"/>
      <c r="C326" s="553" t="s">
        <v>1049</v>
      </c>
      <c r="D326" s="551">
        <v>100.0</v>
      </c>
      <c r="E326" s="556" t="s">
        <v>711</v>
      </c>
      <c r="F326" s="553">
        <v>2.8</v>
      </c>
      <c r="G326" s="553">
        <v>1.6</v>
      </c>
      <c r="H326" s="553">
        <v>0.8</v>
      </c>
      <c r="I326" s="552">
        <v>29.0</v>
      </c>
      <c r="J326" s="191"/>
    </row>
    <row r="327">
      <c r="A327" s="200"/>
      <c r="B327" s="555"/>
      <c r="C327" s="553" t="s">
        <v>1050</v>
      </c>
      <c r="D327" s="551">
        <v>100.0</v>
      </c>
      <c r="E327" s="556" t="s">
        <v>711</v>
      </c>
      <c r="F327" s="553">
        <v>0.9</v>
      </c>
      <c r="G327" s="553">
        <v>2.2</v>
      </c>
      <c r="H327" s="553">
        <v>0.4</v>
      </c>
      <c r="I327" s="552">
        <v>20.0</v>
      </c>
      <c r="J327" s="191"/>
    </row>
    <row r="328">
      <c r="A328" s="200"/>
      <c r="B328" s="555"/>
      <c r="C328" s="553" t="s">
        <v>1051</v>
      </c>
      <c r="D328" s="551">
        <v>100.0</v>
      </c>
      <c r="E328" s="556" t="s">
        <v>711</v>
      </c>
      <c r="F328" s="553">
        <v>2.1</v>
      </c>
      <c r="G328" s="553">
        <v>3.1</v>
      </c>
      <c r="H328" s="553">
        <v>0.4</v>
      </c>
      <c r="I328" s="552">
        <v>31.0</v>
      </c>
      <c r="J328" s="191"/>
    </row>
    <row r="329">
      <c r="A329" s="200"/>
      <c r="B329" s="555"/>
      <c r="C329" s="553" t="s">
        <v>1052</v>
      </c>
      <c r="D329" s="551">
        <v>100.0</v>
      </c>
      <c r="E329" s="556" t="s">
        <v>711</v>
      </c>
      <c r="F329" s="553">
        <v>1.0</v>
      </c>
      <c r="G329" s="553">
        <v>0.3</v>
      </c>
      <c r="H329" s="553">
        <v>0.2</v>
      </c>
      <c r="I329" s="552">
        <v>8.0</v>
      </c>
      <c r="J329" s="191"/>
    </row>
    <row r="330">
      <c r="A330" s="200"/>
      <c r="B330" s="555"/>
      <c r="C330" s="553" t="s">
        <v>1053</v>
      </c>
      <c r="D330" s="551">
        <v>100.0</v>
      </c>
      <c r="E330" s="556" t="s">
        <v>711</v>
      </c>
      <c r="F330" s="553">
        <v>2.4</v>
      </c>
      <c r="G330" s="553">
        <v>4.1</v>
      </c>
      <c r="H330" s="553">
        <v>0.2</v>
      </c>
      <c r="I330" s="552">
        <v>36.0</v>
      </c>
      <c r="J330" s="191"/>
    </row>
    <row r="331">
      <c r="A331" s="200"/>
      <c r="B331" s="555"/>
      <c r="C331" s="553" t="s">
        <v>1054</v>
      </c>
      <c r="D331" s="551">
        <v>10.0</v>
      </c>
      <c r="E331" s="556" t="s">
        <v>711</v>
      </c>
      <c r="F331" s="553">
        <v>0.8</v>
      </c>
      <c r="G331" s="553">
        <v>1.6</v>
      </c>
      <c r="H331" s="553">
        <v>0.1</v>
      </c>
      <c r="I331" s="552">
        <v>11.0</v>
      </c>
      <c r="J331" s="191"/>
    </row>
    <row r="332">
      <c r="A332" s="200"/>
      <c r="B332" s="555"/>
      <c r="C332" s="553" t="s">
        <v>1055</v>
      </c>
      <c r="D332" s="551">
        <v>15.0</v>
      </c>
      <c r="E332" s="556" t="s">
        <v>711</v>
      </c>
      <c r="F332" s="553">
        <v>0.2</v>
      </c>
      <c r="G332" s="553">
        <v>1.1</v>
      </c>
      <c r="H332" s="553">
        <v>0.1</v>
      </c>
      <c r="I332" s="552">
        <v>7.0</v>
      </c>
      <c r="J332" s="191"/>
    </row>
    <row r="333">
      <c r="A333" s="200"/>
      <c r="B333" s="555"/>
      <c r="C333" s="553" t="s">
        <v>1056</v>
      </c>
      <c r="D333" s="551">
        <v>100.0</v>
      </c>
      <c r="E333" s="556" t="s">
        <v>711</v>
      </c>
      <c r="F333" s="553">
        <v>2.0</v>
      </c>
      <c r="G333" s="553">
        <v>6.4</v>
      </c>
      <c r="H333" s="553">
        <v>0.3</v>
      </c>
      <c r="I333" s="552">
        <v>42.0</v>
      </c>
      <c r="J333" s="191"/>
    </row>
    <row r="334">
      <c r="A334" s="200"/>
      <c r="B334" s="555"/>
      <c r="C334" s="553" t="s">
        <v>1057</v>
      </c>
      <c r="D334" s="551">
        <v>100.0</v>
      </c>
      <c r="E334" s="556" t="s">
        <v>711</v>
      </c>
      <c r="F334" s="553">
        <v>2.5</v>
      </c>
      <c r="G334" s="553">
        <v>2.1</v>
      </c>
      <c r="H334" s="553">
        <v>2.8</v>
      </c>
      <c r="I334" s="552">
        <v>47.0</v>
      </c>
      <c r="J334" s="191"/>
    </row>
    <row r="335">
      <c r="A335" s="200"/>
      <c r="B335" s="555"/>
      <c r="C335" s="553" t="s">
        <v>1058</v>
      </c>
      <c r="D335" s="551">
        <v>100.0</v>
      </c>
      <c r="E335" s="556" t="s">
        <v>711</v>
      </c>
      <c r="F335" s="553">
        <v>2.9</v>
      </c>
      <c r="G335" s="553">
        <v>0.7</v>
      </c>
      <c r="H335" s="553">
        <v>0.6</v>
      </c>
      <c r="I335" s="552">
        <v>20.0</v>
      </c>
      <c r="J335" s="191"/>
    </row>
    <row r="336">
      <c r="A336" s="200"/>
      <c r="B336" s="555"/>
      <c r="C336" s="553" t="s">
        <v>1059</v>
      </c>
      <c r="D336" s="551">
        <v>100.0</v>
      </c>
      <c r="E336" s="556" t="s">
        <v>711</v>
      </c>
      <c r="F336" s="553">
        <v>3.4</v>
      </c>
      <c r="G336" s="553">
        <v>1.4</v>
      </c>
      <c r="H336" s="553">
        <v>1.6</v>
      </c>
      <c r="I336" s="552">
        <v>40.0</v>
      </c>
      <c r="J336" s="191"/>
    </row>
    <row r="337">
      <c r="A337" s="200"/>
      <c r="B337" s="555"/>
      <c r="C337" s="553" t="s">
        <v>1060</v>
      </c>
      <c r="D337" s="551">
        <v>100.0</v>
      </c>
      <c r="E337" s="556" t="s">
        <v>711</v>
      </c>
      <c r="F337" s="553">
        <v>3.6</v>
      </c>
      <c r="G337" s="553">
        <v>4.1</v>
      </c>
      <c r="H337" s="553">
        <v>0.5</v>
      </c>
      <c r="I337" s="552">
        <v>38.0</v>
      </c>
      <c r="J337" s="191"/>
    </row>
    <row r="338">
      <c r="A338" s="200"/>
      <c r="B338" s="555"/>
      <c r="C338" s="553" t="s">
        <v>1061</v>
      </c>
      <c r="D338" s="551">
        <v>100.0</v>
      </c>
      <c r="E338" s="556" t="s">
        <v>711</v>
      </c>
      <c r="F338" s="553">
        <v>3.4</v>
      </c>
      <c r="G338" s="553">
        <v>4.8</v>
      </c>
      <c r="H338" s="553">
        <v>0.2</v>
      </c>
      <c r="I338" s="552">
        <v>38.0</v>
      </c>
      <c r="J338" s="191"/>
    </row>
    <row r="339">
      <c r="A339" s="200"/>
      <c r="B339" s="555"/>
      <c r="C339" s="553" t="s">
        <v>1062</v>
      </c>
      <c r="D339" s="551">
        <v>100.0</v>
      </c>
      <c r="E339" s="556" t="s">
        <v>711</v>
      </c>
      <c r="F339" s="553">
        <v>1.7</v>
      </c>
      <c r="G339" s="553">
        <v>4.1</v>
      </c>
      <c r="H339" s="553">
        <v>0.4</v>
      </c>
      <c r="I339" s="552">
        <v>32.0</v>
      </c>
      <c r="J339" s="191"/>
    </row>
    <row r="340">
      <c r="A340" s="200"/>
      <c r="B340" s="555"/>
      <c r="C340" s="553" t="s">
        <v>1063</v>
      </c>
      <c r="D340" s="551">
        <v>100.0</v>
      </c>
      <c r="E340" s="556" t="s">
        <v>711</v>
      </c>
      <c r="F340" s="553">
        <v>1.8</v>
      </c>
      <c r="G340" s="553">
        <v>12.5</v>
      </c>
      <c r="H340" s="553">
        <v>1.1</v>
      </c>
      <c r="I340" s="552">
        <v>76.0</v>
      </c>
      <c r="J340" s="191"/>
    </row>
    <row r="341">
      <c r="A341" s="200"/>
      <c r="B341" s="555"/>
      <c r="C341" s="553" t="s">
        <v>1064</v>
      </c>
      <c r="D341" s="551">
        <v>100.0</v>
      </c>
      <c r="E341" s="556" t="s">
        <v>711</v>
      </c>
      <c r="F341" s="553">
        <v>1.5</v>
      </c>
      <c r="G341" s="553">
        <v>2.2</v>
      </c>
      <c r="H341" s="553">
        <v>0.2</v>
      </c>
      <c r="I341" s="552">
        <v>19.0</v>
      </c>
      <c r="J341" s="191"/>
    </row>
    <row r="342">
      <c r="A342" s="200"/>
      <c r="B342" s="555"/>
      <c r="C342" s="553" t="s">
        <v>1065</v>
      </c>
      <c r="D342" s="551">
        <v>500.0</v>
      </c>
      <c r="E342" s="556" t="s">
        <v>856</v>
      </c>
      <c r="F342" s="553">
        <v>0.0</v>
      </c>
      <c r="G342" s="553">
        <v>55.0</v>
      </c>
      <c r="H342" s="553">
        <v>0.0</v>
      </c>
      <c r="I342" s="552">
        <v>219.0</v>
      </c>
      <c r="J342" s="191"/>
    </row>
    <row r="343">
      <c r="A343" s="200"/>
      <c r="B343" s="555"/>
      <c r="C343" s="553" t="s">
        <v>949</v>
      </c>
      <c r="D343" s="551">
        <v>500.0</v>
      </c>
      <c r="E343" s="556" t="s">
        <v>856</v>
      </c>
      <c r="F343" s="553">
        <v>0.0</v>
      </c>
      <c r="G343" s="553">
        <v>51.0</v>
      </c>
      <c r="H343" s="553">
        <v>0.0</v>
      </c>
      <c r="I343" s="552">
        <v>226.0</v>
      </c>
      <c r="J343" s="191"/>
    </row>
    <row r="344">
      <c r="A344" s="200"/>
      <c r="B344" s="555"/>
      <c r="C344" s="553" t="s">
        <v>1066</v>
      </c>
      <c r="D344" s="551">
        <v>500.0</v>
      </c>
      <c r="E344" s="556" t="s">
        <v>856</v>
      </c>
      <c r="F344" s="553">
        <v>0.0</v>
      </c>
      <c r="G344" s="553">
        <v>46.0</v>
      </c>
      <c r="H344" s="553">
        <v>0.0</v>
      </c>
      <c r="I344" s="552">
        <v>185.0</v>
      </c>
      <c r="J344" s="191"/>
    </row>
    <row r="345">
      <c r="A345" s="200"/>
      <c r="B345" s="555"/>
      <c r="C345" s="553" t="s">
        <v>1067</v>
      </c>
      <c r="D345" s="551">
        <v>500.0</v>
      </c>
      <c r="E345" s="556" t="s">
        <v>856</v>
      </c>
      <c r="F345" s="553">
        <v>0.0</v>
      </c>
      <c r="G345" s="553">
        <v>60.0</v>
      </c>
      <c r="H345" s="553">
        <v>0.0</v>
      </c>
      <c r="I345" s="552">
        <v>237.0</v>
      </c>
      <c r="J345" s="191"/>
    </row>
    <row r="346">
      <c r="A346" s="200"/>
      <c r="B346" s="555"/>
      <c r="C346" s="553" t="s">
        <v>1068</v>
      </c>
      <c r="D346" s="551">
        <v>500.0</v>
      </c>
      <c r="E346" s="556" t="s">
        <v>856</v>
      </c>
      <c r="F346" s="553">
        <v>0.0</v>
      </c>
      <c r="G346" s="553">
        <v>48.0</v>
      </c>
      <c r="H346" s="553">
        <v>0.0</v>
      </c>
      <c r="I346" s="552">
        <v>190.0</v>
      </c>
      <c r="J346" s="191"/>
    </row>
    <row r="347">
      <c r="A347" s="200"/>
      <c r="B347" s="555"/>
      <c r="C347" s="553" t="s">
        <v>1069</v>
      </c>
      <c r="D347" s="551">
        <v>500.0</v>
      </c>
      <c r="E347" s="556" t="s">
        <v>856</v>
      </c>
      <c r="F347" s="553">
        <v>0.0</v>
      </c>
      <c r="G347" s="553">
        <v>62.0</v>
      </c>
      <c r="H347" s="553">
        <v>0.0</v>
      </c>
      <c r="I347" s="552">
        <v>245.0</v>
      </c>
      <c r="J347" s="191"/>
    </row>
    <row r="348">
      <c r="A348" s="200"/>
      <c r="B348" s="555"/>
      <c r="C348" s="553" t="s">
        <v>1070</v>
      </c>
      <c r="D348" s="551">
        <v>500.0</v>
      </c>
      <c r="E348" s="556" t="s">
        <v>856</v>
      </c>
      <c r="F348" s="553">
        <v>0.0</v>
      </c>
      <c r="G348" s="553">
        <v>58.0</v>
      </c>
      <c r="H348" s="553">
        <v>0.0</v>
      </c>
      <c r="I348" s="552">
        <v>229.0</v>
      </c>
      <c r="J348" s="191"/>
    </row>
    <row r="349">
      <c r="A349" s="200"/>
      <c r="B349" s="555"/>
      <c r="C349" s="553" t="s">
        <v>1071</v>
      </c>
      <c r="D349" s="551">
        <v>100.0</v>
      </c>
      <c r="E349" s="556" t="s">
        <v>856</v>
      </c>
      <c r="F349" s="553">
        <v>0.0</v>
      </c>
      <c r="G349" s="553">
        <v>4.3</v>
      </c>
      <c r="H349" s="553">
        <v>0.0</v>
      </c>
      <c r="I349" s="552">
        <v>19.0</v>
      </c>
      <c r="J349" s="191"/>
    </row>
    <row r="350">
      <c r="A350" s="200"/>
      <c r="B350" s="555"/>
      <c r="C350" s="553" t="s">
        <v>1072</v>
      </c>
      <c r="D350" s="551">
        <v>100.0</v>
      </c>
      <c r="E350" s="556" t="s">
        <v>856</v>
      </c>
      <c r="F350" s="553">
        <v>0.0</v>
      </c>
      <c r="G350" s="553">
        <v>4.8</v>
      </c>
      <c r="H350" s="553">
        <v>0.0</v>
      </c>
      <c r="I350" s="552">
        <v>20.0</v>
      </c>
      <c r="J350" s="191"/>
    </row>
    <row r="351">
      <c r="A351" s="200"/>
      <c r="B351" s="555"/>
      <c r="C351" s="553" t="s">
        <v>1073</v>
      </c>
      <c r="D351" s="551">
        <v>100.0</v>
      </c>
      <c r="E351" s="556" t="s">
        <v>856</v>
      </c>
      <c r="F351" s="553">
        <v>0.0</v>
      </c>
      <c r="G351" s="553">
        <v>4.9</v>
      </c>
      <c r="H351" s="553">
        <v>0.0</v>
      </c>
      <c r="I351" s="552">
        <v>20.0</v>
      </c>
      <c r="J351" s="191"/>
    </row>
    <row r="352">
      <c r="A352" s="200"/>
      <c r="B352" s="555"/>
      <c r="C352" s="553" t="s">
        <v>1074</v>
      </c>
      <c r="D352" s="551">
        <v>100.0</v>
      </c>
      <c r="E352" s="556" t="s">
        <v>856</v>
      </c>
      <c r="F352" s="553">
        <v>0.0</v>
      </c>
      <c r="G352" s="553">
        <v>3.3</v>
      </c>
      <c r="H352" s="553">
        <v>0.0</v>
      </c>
      <c r="I352" s="552">
        <v>14.0</v>
      </c>
      <c r="J352" s="191"/>
    </row>
    <row r="353">
      <c r="A353" s="200"/>
      <c r="B353" s="555"/>
      <c r="C353" s="553" t="s">
        <v>1075</v>
      </c>
      <c r="D353" s="551">
        <v>100.0</v>
      </c>
      <c r="E353" s="556" t="s">
        <v>856</v>
      </c>
      <c r="F353" s="553">
        <v>0.0</v>
      </c>
      <c r="G353" s="553">
        <v>0.8</v>
      </c>
      <c r="H353" s="553">
        <v>0.0</v>
      </c>
      <c r="I353" s="552">
        <v>5.0</v>
      </c>
      <c r="J353" s="191"/>
    </row>
    <row r="354">
      <c r="A354" s="200"/>
      <c r="B354" s="555"/>
      <c r="C354" s="553" t="s">
        <v>1076</v>
      </c>
      <c r="D354" s="551">
        <v>100.0</v>
      </c>
      <c r="E354" s="556" t="s">
        <v>856</v>
      </c>
      <c r="F354" s="553">
        <v>0.0</v>
      </c>
      <c r="G354" s="553">
        <v>4.7</v>
      </c>
      <c r="H354" s="553">
        <v>0.0</v>
      </c>
      <c r="I354" s="552">
        <v>19.0</v>
      </c>
      <c r="J354" s="191"/>
    </row>
    <row r="355">
      <c r="A355" s="200"/>
      <c r="B355" s="555"/>
      <c r="C355" s="553" t="s">
        <v>1077</v>
      </c>
      <c r="D355" s="551">
        <v>100.0</v>
      </c>
      <c r="E355" s="556" t="s">
        <v>856</v>
      </c>
      <c r="F355" s="553">
        <v>0.0</v>
      </c>
      <c r="G355" s="553">
        <v>0.0</v>
      </c>
      <c r="H355" s="553">
        <v>0.0</v>
      </c>
      <c r="I355" s="552">
        <v>2.0</v>
      </c>
      <c r="J355" s="191"/>
    </row>
    <row r="356">
      <c r="A356" s="200"/>
      <c r="B356" s="555"/>
      <c r="C356" s="553" t="s">
        <v>1078</v>
      </c>
      <c r="D356" s="551">
        <v>100.0</v>
      </c>
      <c r="E356" s="556" t="s">
        <v>856</v>
      </c>
      <c r="F356" s="553">
        <v>0.0</v>
      </c>
      <c r="G356" s="553">
        <v>0.8</v>
      </c>
      <c r="H356" s="553">
        <v>0.0</v>
      </c>
      <c r="I356" s="552">
        <v>4.0</v>
      </c>
      <c r="J356" s="191"/>
    </row>
    <row r="357">
      <c r="A357" s="200"/>
      <c r="B357" s="555"/>
      <c r="C357" s="553" t="s">
        <v>1079</v>
      </c>
      <c r="D357" s="551">
        <v>100.0</v>
      </c>
      <c r="E357" s="556" t="s">
        <v>856</v>
      </c>
      <c r="F357" s="553">
        <v>0.0</v>
      </c>
      <c r="G357" s="553">
        <v>4.7</v>
      </c>
      <c r="H357" s="553">
        <v>0.0</v>
      </c>
      <c r="I357" s="552">
        <v>20.0</v>
      </c>
      <c r="J357" s="191"/>
    </row>
    <row r="358">
      <c r="A358" s="200"/>
      <c r="B358" s="555"/>
      <c r="C358" s="553" t="s">
        <v>1080</v>
      </c>
      <c r="D358" s="551">
        <v>100.0</v>
      </c>
      <c r="E358" s="556" t="s">
        <v>856</v>
      </c>
      <c r="F358" s="553">
        <v>0.0</v>
      </c>
      <c r="G358" s="553">
        <v>4.6</v>
      </c>
      <c r="H358" s="553">
        <v>0.0</v>
      </c>
      <c r="I358" s="552">
        <v>20.0</v>
      </c>
      <c r="J358" s="191"/>
    </row>
    <row r="359">
      <c r="A359" s="200"/>
      <c r="B359" s="555"/>
      <c r="C359" s="553" t="s">
        <v>1081</v>
      </c>
      <c r="D359" s="551">
        <v>100.0</v>
      </c>
      <c r="E359" s="556" t="s">
        <v>856</v>
      </c>
      <c r="F359" s="553">
        <v>0.0</v>
      </c>
      <c r="G359" s="553">
        <v>3.7</v>
      </c>
      <c r="H359" s="553">
        <v>0.0</v>
      </c>
      <c r="I359" s="552">
        <v>16.0</v>
      </c>
      <c r="J359" s="191"/>
    </row>
    <row r="360">
      <c r="A360" s="200"/>
      <c r="B360" s="555"/>
      <c r="C360" s="553" t="s">
        <v>1082</v>
      </c>
      <c r="D360" s="551">
        <v>100.0</v>
      </c>
      <c r="E360" s="556" t="s">
        <v>856</v>
      </c>
      <c r="F360" s="553">
        <v>0.1</v>
      </c>
      <c r="G360" s="553">
        <v>1.5</v>
      </c>
      <c r="H360" s="553">
        <v>0.0</v>
      </c>
      <c r="I360" s="552">
        <v>8.0</v>
      </c>
      <c r="J360" s="191"/>
    </row>
    <row r="361">
      <c r="A361" s="200"/>
      <c r="B361" s="555"/>
      <c r="C361" s="553" t="s">
        <v>1083</v>
      </c>
      <c r="D361" s="551">
        <v>100.0</v>
      </c>
      <c r="E361" s="556" t="s">
        <v>856</v>
      </c>
      <c r="F361" s="553">
        <v>0.0</v>
      </c>
      <c r="G361" s="553">
        <v>4.7</v>
      </c>
      <c r="H361" s="553">
        <v>0.0</v>
      </c>
      <c r="I361" s="552">
        <v>22.0</v>
      </c>
      <c r="J361" s="191"/>
    </row>
    <row r="362">
      <c r="A362" s="200"/>
      <c r="B362" s="555"/>
      <c r="C362" s="553" t="s">
        <v>1084</v>
      </c>
      <c r="D362" s="551">
        <v>100.0</v>
      </c>
      <c r="E362" s="556" t="s">
        <v>856</v>
      </c>
      <c r="F362" s="553">
        <v>0.1</v>
      </c>
      <c r="G362" s="553">
        <v>4.7</v>
      </c>
      <c r="H362" s="553">
        <v>0.0</v>
      </c>
      <c r="I362" s="552">
        <v>20.0</v>
      </c>
      <c r="J362" s="191"/>
    </row>
    <row r="363">
      <c r="A363" s="200"/>
      <c r="B363" s="555"/>
      <c r="C363" s="553" t="s">
        <v>1085</v>
      </c>
      <c r="D363" s="551">
        <v>100.0</v>
      </c>
      <c r="E363" s="556" t="s">
        <v>856</v>
      </c>
      <c r="F363" s="553">
        <v>0.4</v>
      </c>
      <c r="G363" s="553">
        <v>10.7</v>
      </c>
      <c r="H363" s="553">
        <v>0.3</v>
      </c>
      <c r="I363" s="552">
        <v>48.0</v>
      </c>
      <c r="J363" s="191"/>
    </row>
    <row r="364">
      <c r="A364" s="200"/>
      <c r="B364" s="555"/>
      <c r="C364" s="553" t="s">
        <v>1086</v>
      </c>
      <c r="D364" s="551">
        <v>100.0</v>
      </c>
      <c r="E364" s="556" t="s">
        <v>856</v>
      </c>
      <c r="F364" s="553">
        <v>0.1</v>
      </c>
      <c r="G364" s="553">
        <v>5.6</v>
      </c>
      <c r="H364" s="553">
        <v>0.0</v>
      </c>
      <c r="I364" s="552">
        <v>24.0</v>
      </c>
      <c r="J364" s="191"/>
    </row>
    <row r="365">
      <c r="A365" s="200"/>
      <c r="B365" s="555"/>
      <c r="C365" s="553" t="s">
        <v>1087</v>
      </c>
      <c r="D365" s="551">
        <v>100.0</v>
      </c>
      <c r="E365" s="556" t="s">
        <v>856</v>
      </c>
      <c r="F365" s="553">
        <v>0.0</v>
      </c>
      <c r="G365" s="553">
        <v>4.5</v>
      </c>
      <c r="H365" s="553">
        <v>0.0</v>
      </c>
      <c r="I365" s="552">
        <v>20.0</v>
      </c>
      <c r="J365" s="191"/>
    </row>
    <row r="366">
      <c r="A366" s="200"/>
      <c r="B366" s="555"/>
      <c r="C366" s="553" t="s">
        <v>1088</v>
      </c>
      <c r="D366" s="551">
        <v>100.0</v>
      </c>
      <c r="E366" s="556" t="s">
        <v>856</v>
      </c>
      <c r="F366" s="553">
        <v>0.0</v>
      </c>
      <c r="G366" s="553">
        <v>4.9</v>
      </c>
      <c r="H366" s="553">
        <v>0.0</v>
      </c>
      <c r="I366" s="552">
        <v>22.0</v>
      </c>
      <c r="J366" s="191"/>
    </row>
    <row r="367">
      <c r="A367" s="200"/>
      <c r="B367" s="555"/>
      <c r="C367" s="553" t="s">
        <v>1089</v>
      </c>
      <c r="D367" s="551">
        <v>100.0</v>
      </c>
      <c r="E367" s="556" t="s">
        <v>856</v>
      </c>
      <c r="F367" s="553">
        <v>0.0</v>
      </c>
      <c r="G367" s="553">
        <v>2.5</v>
      </c>
      <c r="H367" s="553">
        <v>0.0</v>
      </c>
      <c r="I367" s="552">
        <v>11.0</v>
      </c>
      <c r="J367" s="191"/>
    </row>
    <row r="368">
      <c r="A368" s="200"/>
      <c r="B368" s="555"/>
      <c r="C368" s="553" t="s">
        <v>1090</v>
      </c>
      <c r="D368" s="551">
        <v>100.0</v>
      </c>
      <c r="E368" s="556" t="s">
        <v>856</v>
      </c>
      <c r="F368" s="553">
        <v>0.1</v>
      </c>
      <c r="G368" s="553">
        <v>4.4</v>
      </c>
      <c r="H368" s="553">
        <v>0.0</v>
      </c>
      <c r="I368" s="552">
        <v>19.0</v>
      </c>
      <c r="J368" s="191"/>
    </row>
    <row r="369">
      <c r="A369" s="200"/>
      <c r="B369" s="555"/>
      <c r="C369" s="553" t="s">
        <v>1091</v>
      </c>
      <c r="D369" s="551">
        <v>100.0</v>
      </c>
      <c r="E369" s="556" t="s">
        <v>856</v>
      </c>
      <c r="F369" s="553">
        <v>0.2</v>
      </c>
      <c r="G369" s="553">
        <v>5.4</v>
      </c>
      <c r="H369" s="553">
        <v>0.0</v>
      </c>
      <c r="I369" s="552">
        <v>25.0</v>
      </c>
      <c r="J369" s="191"/>
    </row>
    <row r="370">
      <c r="A370" s="200"/>
      <c r="B370" s="555"/>
      <c r="C370" s="553" t="s">
        <v>1092</v>
      </c>
      <c r="D370" s="551">
        <v>100.0</v>
      </c>
      <c r="E370" s="556" t="s">
        <v>856</v>
      </c>
      <c r="F370" s="553">
        <v>1.0</v>
      </c>
      <c r="G370" s="553">
        <v>6.6</v>
      </c>
      <c r="H370" s="553">
        <v>3.0</v>
      </c>
      <c r="I370" s="552">
        <v>59.0</v>
      </c>
      <c r="J370" s="191"/>
    </row>
    <row r="371">
      <c r="A371" s="200"/>
      <c r="B371" s="555"/>
      <c r="C371" s="553" t="s">
        <v>1093</v>
      </c>
      <c r="D371" s="551">
        <v>100.0</v>
      </c>
      <c r="E371" s="556" t="s">
        <v>856</v>
      </c>
      <c r="F371" s="553">
        <v>1.3</v>
      </c>
      <c r="G371" s="553">
        <v>15.0</v>
      </c>
      <c r="H371" s="553">
        <v>0.0</v>
      </c>
      <c r="I371" s="552">
        <v>66.0</v>
      </c>
      <c r="J371" s="191"/>
    </row>
    <row r="372">
      <c r="A372" s="200"/>
      <c r="B372" s="555"/>
      <c r="C372" s="553" t="s">
        <v>800</v>
      </c>
      <c r="D372" s="551">
        <v>100.0</v>
      </c>
      <c r="E372" s="556" t="s">
        <v>856</v>
      </c>
      <c r="F372" s="553">
        <v>0.4</v>
      </c>
      <c r="G372" s="553">
        <v>0.0</v>
      </c>
      <c r="H372" s="553">
        <v>1.1</v>
      </c>
      <c r="I372" s="552">
        <v>13.0</v>
      </c>
      <c r="J372" s="191"/>
    </row>
    <row r="373">
      <c r="A373" s="200"/>
      <c r="B373" s="555"/>
      <c r="C373" s="553" t="s">
        <v>1094</v>
      </c>
      <c r="D373" s="551">
        <v>100.0</v>
      </c>
      <c r="E373" s="556" t="s">
        <v>856</v>
      </c>
      <c r="F373" s="553">
        <v>0.0</v>
      </c>
      <c r="G373" s="553">
        <v>4.8</v>
      </c>
      <c r="H373" s="553">
        <v>0.0</v>
      </c>
      <c r="I373" s="552">
        <v>20.0</v>
      </c>
      <c r="J373" s="191"/>
    </row>
    <row r="374">
      <c r="A374" s="200"/>
      <c r="B374" s="555"/>
      <c r="C374" s="553" t="s">
        <v>1095</v>
      </c>
      <c r="D374" s="551">
        <v>100.0</v>
      </c>
      <c r="E374" s="556" t="s">
        <v>856</v>
      </c>
      <c r="F374" s="553">
        <v>1.3</v>
      </c>
      <c r="G374" s="553">
        <v>14.0</v>
      </c>
      <c r="H374" s="553">
        <v>0.0</v>
      </c>
      <c r="I374" s="552">
        <v>41.0</v>
      </c>
      <c r="J374" s="191"/>
    </row>
    <row r="375">
      <c r="A375" s="200"/>
      <c r="B375" s="555"/>
      <c r="C375" s="553" t="s">
        <v>1096</v>
      </c>
      <c r="D375" s="551">
        <v>100.0</v>
      </c>
      <c r="E375" s="556" t="s">
        <v>711</v>
      </c>
      <c r="F375" s="553">
        <v>2.8</v>
      </c>
      <c r="G375" s="553">
        <v>12.0</v>
      </c>
      <c r="H375" s="553">
        <v>1.5</v>
      </c>
      <c r="I375" s="552">
        <v>76.0</v>
      </c>
      <c r="J375" s="191"/>
    </row>
    <row r="376">
      <c r="A376" s="200"/>
      <c r="B376" s="555"/>
      <c r="C376" s="553" t="s">
        <v>1097</v>
      </c>
      <c r="D376" s="551">
        <v>100.0</v>
      </c>
      <c r="E376" s="556" t="s">
        <v>856</v>
      </c>
      <c r="F376" s="553">
        <v>3.0</v>
      </c>
      <c r="G376" s="553">
        <v>2.5</v>
      </c>
      <c r="H376" s="553">
        <v>1.8</v>
      </c>
      <c r="I376" s="552">
        <v>39.0</v>
      </c>
      <c r="J376" s="191"/>
    </row>
    <row r="377">
      <c r="A377" s="200"/>
      <c r="B377" s="555"/>
      <c r="C377" s="553" t="s">
        <v>1098</v>
      </c>
      <c r="D377" s="551">
        <v>100.0</v>
      </c>
      <c r="E377" s="556" t="s">
        <v>856</v>
      </c>
      <c r="F377" s="553">
        <v>0.0</v>
      </c>
      <c r="G377" s="553">
        <v>0.5</v>
      </c>
      <c r="H377" s="553">
        <v>0.0</v>
      </c>
      <c r="I377" s="552">
        <v>3.0</v>
      </c>
      <c r="J377" s="191"/>
    </row>
    <row r="378">
      <c r="A378" s="200"/>
      <c r="B378" s="555"/>
      <c r="C378" s="553" t="s">
        <v>1099</v>
      </c>
      <c r="D378" s="551">
        <v>100.0</v>
      </c>
      <c r="E378" s="556" t="s">
        <v>856</v>
      </c>
      <c r="F378" s="553">
        <v>0.1</v>
      </c>
      <c r="G378" s="553">
        <v>4.2</v>
      </c>
      <c r="H378" s="553">
        <v>0.0</v>
      </c>
      <c r="I378" s="552">
        <v>17.0</v>
      </c>
      <c r="J378" s="191"/>
    </row>
    <row r="379">
      <c r="A379" s="200"/>
      <c r="B379" s="555"/>
      <c r="C379" s="553" t="s">
        <v>1100</v>
      </c>
      <c r="D379" s="551">
        <v>100.0</v>
      </c>
      <c r="E379" s="556" t="s">
        <v>856</v>
      </c>
      <c r="F379" s="553">
        <v>0.1</v>
      </c>
      <c r="G379" s="553">
        <v>4.7</v>
      </c>
      <c r="H379" s="553">
        <v>0.0</v>
      </c>
      <c r="I379" s="552">
        <v>21.0</v>
      </c>
      <c r="J379" s="191"/>
    </row>
    <row r="380">
      <c r="A380" s="200"/>
      <c r="B380" s="555"/>
      <c r="C380" s="553" t="s">
        <v>1101</v>
      </c>
      <c r="D380" s="551">
        <v>100.0</v>
      </c>
      <c r="E380" s="556" t="s">
        <v>856</v>
      </c>
      <c r="F380" s="553">
        <v>0.1</v>
      </c>
      <c r="G380" s="553">
        <v>5.6</v>
      </c>
      <c r="H380" s="553">
        <v>0.0</v>
      </c>
      <c r="I380" s="552">
        <v>24.0</v>
      </c>
      <c r="J380" s="191"/>
    </row>
    <row r="381">
      <c r="A381" s="200"/>
      <c r="B381" s="555"/>
      <c r="C381" s="553" t="s">
        <v>1102</v>
      </c>
      <c r="D381" s="551">
        <v>100.0</v>
      </c>
      <c r="E381" s="556" t="s">
        <v>856</v>
      </c>
      <c r="F381" s="553">
        <v>0.0</v>
      </c>
      <c r="G381" s="553">
        <v>10.6</v>
      </c>
      <c r="H381" s="553">
        <v>0.0</v>
      </c>
      <c r="I381" s="552">
        <v>42.0</v>
      </c>
      <c r="J381" s="191"/>
    </row>
    <row r="382">
      <c r="A382" s="200"/>
      <c r="B382" s="555"/>
      <c r="C382" s="553" t="s">
        <v>1103</v>
      </c>
      <c r="D382" s="551">
        <v>100.0</v>
      </c>
      <c r="E382" s="556" t="s">
        <v>856</v>
      </c>
      <c r="F382" s="553">
        <v>0.0</v>
      </c>
      <c r="G382" s="553">
        <v>0.0</v>
      </c>
      <c r="H382" s="553">
        <v>0.0</v>
      </c>
      <c r="I382" s="552">
        <v>0.0</v>
      </c>
      <c r="J382" s="191"/>
    </row>
    <row r="383">
      <c r="A383" s="200"/>
      <c r="B383" s="555"/>
      <c r="C383" s="553" t="s">
        <v>1104</v>
      </c>
      <c r="D383" s="551">
        <v>100.0</v>
      </c>
      <c r="E383" s="556" t="s">
        <v>856</v>
      </c>
      <c r="F383" s="553">
        <v>0.0</v>
      </c>
      <c r="G383" s="553">
        <v>0.0</v>
      </c>
      <c r="H383" s="553">
        <v>0.0</v>
      </c>
      <c r="I383" s="552">
        <v>0.0</v>
      </c>
      <c r="J383" s="191"/>
    </row>
    <row r="384">
      <c r="A384" s="200"/>
      <c r="B384" s="555"/>
      <c r="C384" s="553" t="s">
        <v>1105</v>
      </c>
      <c r="D384" s="551">
        <v>100.0</v>
      </c>
      <c r="E384" s="556" t="s">
        <v>856</v>
      </c>
      <c r="F384" s="553">
        <v>3.6</v>
      </c>
      <c r="G384" s="553">
        <v>5.0</v>
      </c>
      <c r="H384" s="553">
        <v>0.1</v>
      </c>
      <c r="I384" s="552">
        <v>35.0</v>
      </c>
      <c r="J384" s="191"/>
    </row>
    <row r="385">
      <c r="A385" s="200"/>
      <c r="B385" s="555"/>
      <c r="C385" s="553" t="s">
        <v>855</v>
      </c>
      <c r="D385" s="551">
        <v>100.0</v>
      </c>
      <c r="E385" s="556" t="s">
        <v>856</v>
      </c>
      <c r="F385" s="553">
        <v>3.6</v>
      </c>
      <c r="G385" s="553">
        <v>4.8</v>
      </c>
      <c r="H385" s="553">
        <v>1.8</v>
      </c>
      <c r="I385" s="552">
        <v>50.0</v>
      </c>
      <c r="J385" s="191"/>
    </row>
    <row r="386">
      <c r="A386" s="200"/>
      <c r="B386" s="555"/>
      <c r="C386" s="553" t="s">
        <v>1106</v>
      </c>
      <c r="D386" s="551">
        <v>100.0</v>
      </c>
      <c r="E386" s="556" t="s">
        <v>856</v>
      </c>
      <c r="F386" s="553">
        <v>3.5</v>
      </c>
      <c r="G386" s="553">
        <v>4.7</v>
      </c>
      <c r="H386" s="553">
        <v>3.7</v>
      </c>
      <c r="I386" s="552">
        <v>66.0</v>
      </c>
      <c r="J386" s="191"/>
    </row>
    <row r="387">
      <c r="A387" s="200"/>
      <c r="B387" s="555"/>
      <c r="C387" s="553" t="s">
        <v>1107</v>
      </c>
      <c r="D387" s="551">
        <v>11.0</v>
      </c>
      <c r="E387" s="556" t="s">
        <v>711</v>
      </c>
      <c r="F387" s="553">
        <v>1.0</v>
      </c>
      <c r="G387" s="553">
        <v>6.5</v>
      </c>
      <c r="H387" s="553">
        <v>0.8</v>
      </c>
      <c r="I387" s="552">
        <v>40.0</v>
      </c>
      <c r="J387" s="191"/>
    </row>
    <row r="388">
      <c r="A388" s="200"/>
      <c r="B388" s="555"/>
      <c r="C388" s="553" t="s">
        <v>1108</v>
      </c>
      <c r="D388" s="551">
        <v>1.0</v>
      </c>
      <c r="E388" s="556" t="s">
        <v>1109</v>
      </c>
      <c r="F388" s="553">
        <v>1.8</v>
      </c>
      <c r="G388" s="553">
        <v>2.4</v>
      </c>
      <c r="H388" s="553">
        <v>0.9</v>
      </c>
      <c r="I388" s="552">
        <v>25.0</v>
      </c>
      <c r="J388" s="191"/>
    </row>
    <row r="389">
      <c r="A389" s="200"/>
      <c r="B389" s="555"/>
      <c r="C389" s="553" t="s">
        <v>1110</v>
      </c>
      <c r="D389" s="551">
        <v>1.0</v>
      </c>
      <c r="E389" s="556" t="s">
        <v>1109</v>
      </c>
      <c r="F389" s="553">
        <v>0.0</v>
      </c>
      <c r="G389" s="553">
        <v>0.0</v>
      </c>
      <c r="H389" s="553">
        <v>0.0</v>
      </c>
      <c r="I389" s="552">
        <v>0.0</v>
      </c>
      <c r="J389" s="191"/>
    </row>
    <row r="390">
      <c r="A390" s="200"/>
      <c r="B390" s="555"/>
      <c r="C390" s="553" t="s">
        <v>1111</v>
      </c>
      <c r="D390" s="551">
        <v>1.0</v>
      </c>
      <c r="E390" s="556" t="s">
        <v>1109</v>
      </c>
      <c r="F390" s="553">
        <v>1.8</v>
      </c>
      <c r="G390" s="553">
        <v>2.4</v>
      </c>
      <c r="H390" s="553">
        <v>0.9</v>
      </c>
      <c r="I390" s="552">
        <v>25.0</v>
      </c>
      <c r="J390" s="191"/>
    </row>
    <row r="391">
      <c r="A391" s="200"/>
      <c r="B391" s="555"/>
      <c r="C391" s="553" t="s">
        <v>1112</v>
      </c>
      <c r="D391" s="551">
        <v>1.0</v>
      </c>
      <c r="E391" s="556" t="s">
        <v>1109</v>
      </c>
      <c r="F391" s="553">
        <v>8.0</v>
      </c>
      <c r="G391" s="553">
        <v>10.6</v>
      </c>
      <c r="H391" s="553">
        <v>4.0</v>
      </c>
      <c r="I391" s="552">
        <v>110.0</v>
      </c>
      <c r="J391" s="191"/>
    </row>
    <row r="392">
      <c r="A392" s="200"/>
      <c r="B392" s="555"/>
      <c r="C392" s="553" t="s">
        <v>1113</v>
      </c>
      <c r="D392" s="551">
        <v>1.0</v>
      </c>
      <c r="E392" s="556" t="s">
        <v>1109</v>
      </c>
      <c r="F392" s="553">
        <v>9.0</v>
      </c>
      <c r="G392" s="553">
        <v>12.6</v>
      </c>
      <c r="H392" s="553">
        <v>4.2</v>
      </c>
      <c r="I392" s="552">
        <v>120.0</v>
      </c>
      <c r="J392" s="191"/>
    </row>
    <row r="393">
      <c r="A393" s="200"/>
      <c r="B393" s="555"/>
      <c r="C393" s="553" t="s">
        <v>1114</v>
      </c>
      <c r="D393" s="551">
        <v>1.0</v>
      </c>
      <c r="E393" s="556" t="s">
        <v>1109</v>
      </c>
      <c r="F393" s="553">
        <v>6.3</v>
      </c>
      <c r="G393" s="553">
        <v>8.4</v>
      </c>
      <c r="H393" s="553">
        <v>3.1</v>
      </c>
      <c r="I393" s="552">
        <v>86.0</v>
      </c>
      <c r="J393" s="191"/>
    </row>
    <row r="394">
      <c r="A394" s="200"/>
      <c r="B394" s="555"/>
      <c r="C394" s="553" t="s">
        <v>1115</v>
      </c>
      <c r="D394" s="551">
        <v>100.0</v>
      </c>
      <c r="E394" s="556" t="s">
        <v>856</v>
      </c>
      <c r="F394" s="553">
        <v>0.2</v>
      </c>
      <c r="G394" s="553">
        <v>2.8</v>
      </c>
      <c r="H394" s="553">
        <v>0.8</v>
      </c>
      <c r="I394" s="552">
        <v>20.0</v>
      </c>
      <c r="J394" s="191"/>
    </row>
    <row r="395">
      <c r="A395" s="200"/>
      <c r="B395" s="555"/>
      <c r="C395" s="553" t="s">
        <v>1116</v>
      </c>
      <c r="D395" s="551">
        <v>25.0</v>
      </c>
      <c r="E395" s="556" t="s">
        <v>856</v>
      </c>
      <c r="F395" s="553">
        <v>0.0</v>
      </c>
      <c r="G395" s="553">
        <v>0.0</v>
      </c>
      <c r="H395" s="553">
        <v>0.0</v>
      </c>
      <c r="I395" s="552">
        <v>54.0</v>
      </c>
      <c r="J395" s="191"/>
    </row>
    <row r="396">
      <c r="A396" s="200"/>
      <c r="B396" s="555"/>
      <c r="C396" s="553" t="s">
        <v>1117</v>
      </c>
      <c r="D396" s="551">
        <v>25.0</v>
      </c>
      <c r="E396" s="556" t="s">
        <v>856</v>
      </c>
      <c r="F396" s="553">
        <v>0.0</v>
      </c>
      <c r="G396" s="553">
        <v>0.0</v>
      </c>
      <c r="H396" s="553">
        <v>0.0</v>
      </c>
      <c r="I396" s="552">
        <v>54.0</v>
      </c>
      <c r="J396" s="191"/>
    </row>
    <row r="397">
      <c r="A397" s="200"/>
      <c r="B397" s="555"/>
      <c r="C397" s="553" t="s">
        <v>1118</v>
      </c>
      <c r="D397" s="551">
        <v>100.0</v>
      </c>
      <c r="E397" s="556" t="s">
        <v>856</v>
      </c>
      <c r="F397" s="553">
        <v>0.0</v>
      </c>
      <c r="G397" s="553">
        <v>0.0</v>
      </c>
      <c r="H397" s="553">
        <v>0.0</v>
      </c>
      <c r="I397" s="552">
        <v>2.0</v>
      </c>
      <c r="J397" s="191"/>
    </row>
    <row r="398">
      <c r="A398" s="200"/>
      <c r="B398" s="555"/>
      <c r="C398" s="553" t="s">
        <v>1119</v>
      </c>
      <c r="D398" s="551">
        <v>175.0</v>
      </c>
      <c r="E398" s="556" t="s">
        <v>856</v>
      </c>
      <c r="F398" s="553">
        <v>0.0</v>
      </c>
      <c r="G398" s="553">
        <v>0.0</v>
      </c>
      <c r="H398" s="553">
        <v>0.0</v>
      </c>
      <c r="I398" s="552">
        <v>120.0</v>
      </c>
      <c r="J398" s="191"/>
    </row>
    <row r="399">
      <c r="A399" s="200"/>
      <c r="B399" s="555"/>
      <c r="C399" s="553" t="s">
        <v>1120</v>
      </c>
      <c r="D399" s="551">
        <v>220.0</v>
      </c>
      <c r="E399" s="556" t="s">
        <v>856</v>
      </c>
      <c r="F399" s="553">
        <v>0.0</v>
      </c>
      <c r="G399" s="553">
        <v>0.0</v>
      </c>
      <c r="H399" s="553">
        <v>0.0</v>
      </c>
      <c r="I399" s="552">
        <v>190.0</v>
      </c>
      <c r="J399" s="191"/>
    </row>
    <row r="400">
      <c r="A400" s="200"/>
      <c r="B400" s="555"/>
      <c r="C400" s="553" t="s">
        <v>1121</v>
      </c>
      <c r="D400" s="551">
        <v>175.0</v>
      </c>
      <c r="E400" s="556" t="s">
        <v>856</v>
      </c>
      <c r="F400" s="553">
        <v>0.0</v>
      </c>
      <c r="G400" s="553">
        <v>0.0</v>
      </c>
      <c r="H400" s="553">
        <v>0.0</v>
      </c>
      <c r="I400" s="552">
        <v>175.0</v>
      </c>
      <c r="J400" s="191"/>
    </row>
    <row r="401">
      <c r="A401" s="200"/>
      <c r="B401" s="555"/>
      <c r="C401" s="553" t="s">
        <v>1122</v>
      </c>
      <c r="D401" s="551">
        <v>220.0</v>
      </c>
      <c r="E401" s="556" t="s">
        <v>856</v>
      </c>
      <c r="F401" s="553">
        <v>0.0</v>
      </c>
      <c r="G401" s="553">
        <v>0.0</v>
      </c>
      <c r="H401" s="553">
        <v>0.0</v>
      </c>
      <c r="I401" s="552">
        <v>220.0</v>
      </c>
      <c r="J401" s="191"/>
    </row>
    <row r="402">
      <c r="A402" s="200"/>
      <c r="B402" s="555"/>
      <c r="C402" s="553" t="s">
        <v>1123</v>
      </c>
      <c r="D402" s="551">
        <v>100.0</v>
      </c>
      <c r="E402" s="556" t="s">
        <v>856</v>
      </c>
      <c r="F402" s="553">
        <v>0.0</v>
      </c>
      <c r="G402" s="553">
        <v>4.9</v>
      </c>
      <c r="H402" s="553">
        <v>0.0</v>
      </c>
      <c r="I402" s="552">
        <v>21.0</v>
      </c>
      <c r="J402" s="191"/>
    </row>
    <row r="403">
      <c r="A403" s="200"/>
      <c r="B403" s="555"/>
      <c r="C403" s="553" t="s">
        <v>1124</v>
      </c>
      <c r="D403" s="551">
        <v>100.0</v>
      </c>
      <c r="E403" s="556" t="s">
        <v>856</v>
      </c>
      <c r="F403" s="553">
        <v>0.0</v>
      </c>
      <c r="G403" s="553">
        <v>0.0</v>
      </c>
      <c r="H403" s="553">
        <v>0.0</v>
      </c>
      <c r="I403" s="552">
        <v>37.0</v>
      </c>
      <c r="J403" s="191"/>
    </row>
    <row r="404">
      <c r="A404" s="200"/>
      <c r="B404" s="555"/>
      <c r="C404" s="553" t="s">
        <v>1125</v>
      </c>
      <c r="D404" s="551">
        <v>100.0</v>
      </c>
      <c r="E404" s="556" t="s">
        <v>856</v>
      </c>
      <c r="F404" s="553">
        <v>0.0</v>
      </c>
      <c r="G404" s="553">
        <v>0.0</v>
      </c>
      <c r="H404" s="553">
        <v>0.0</v>
      </c>
      <c r="I404" s="552">
        <v>42.0</v>
      </c>
      <c r="J404" s="191"/>
    </row>
    <row r="405">
      <c r="A405" s="200"/>
      <c r="B405" s="555"/>
      <c r="C405" s="553" t="s">
        <v>1126</v>
      </c>
      <c r="D405" s="551">
        <v>100.0</v>
      </c>
      <c r="E405" s="556" t="s">
        <v>856</v>
      </c>
      <c r="F405" s="553">
        <v>0.7</v>
      </c>
      <c r="G405" s="553">
        <v>3.6</v>
      </c>
      <c r="H405" s="553">
        <v>69.7</v>
      </c>
      <c r="I405" s="552">
        <v>646.0</v>
      </c>
      <c r="J405" s="191"/>
    </row>
    <row r="406">
      <c r="A406" s="200"/>
      <c r="B406" s="555"/>
      <c r="C406" s="553" t="s">
        <v>1127</v>
      </c>
      <c r="D406" s="551">
        <v>100.0</v>
      </c>
      <c r="E406" s="556" t="s">
        <v>711</v>
      </c>
      <c r="F406" s="553">
        <v>0.2</v>
      </c>
      <c r="G406" s="553">
        <v>66.7</v>
      </c>
      <c r="H406" s="553">
        <v>0.3</v>
      </c>
      <c r="I406" s="552">
        <v>272.0</v>
      </c>
      <c r="J406" s="191"/>
    </row>
    <row r="407">
      <c r="A407" s="200"/>
      <c r="B407" s="555"/>
      <c r="C407" s="553" t="s">
        <v>1128</v>
      </c>
      <c r="D407" s="551">
        <v>100.0</v>
      </c>
      <c r="E407" s="556" t="s">
        <v>856</v>
      </c>
      <c r="F407" s="553">
        <v>0.9</v>
      </c>
      <c r="G407" s="553">
        <v>0.4</v>
      </c>
      <c r="H407" s="553">
        <v>0.9</v>
      </c>
      <c r="I407" s="552">
        <v>19.0</v>
      </c>
      <c r="J407" s="191"/>
    </row>
    <row r="408">
      <c r="A408" s="200"/>
      <c r="B408" s="555"/>
      <c r="C408" s="553" t="s">
        <v>1129</v>
      </c>
      <c r="D408" s="551">
        <v>100.0</v>
      </c>
      <c r="E408" s="556" t="s">
        <v>856</v>
      </c>
      <c r="F408" s="553">
        <v>0.8</v>
      </c>
      <c r="G408" s="553">
        <v>21.0</v>
      </c>
      <c r="H408" s="553">
        <v>0.9</v>
      </c>
      <c r="I408" s="552">
        <v>96.0</v>
      </c>
      <c r="J408" s="191"/>
    </row>
    <row r="409">
      <c r="A409" s="200"/>
      <c r="B409" s="555"/>
      <c r="C409" s="553" t="s">
        <v>1130</v>
      </c>
      <c r="D409" s="551">
        <v>100.0</v>
      </c>
      <c r="E409" s="556" t="s">
        <v>711</v>
      </c>
      <c r="F409" s="553">
        <v>0.9</v>
      </c>
      <c r="G409" s="553">
        <v>9.3</v>
      </c>
      <c r="H409" s="553">
        <v>49.0</v>
      </c>
      <c r="I409" s="552">
        <v>482.0</v>
      </c>
      <c r="J409" s="191"/>
    </row>
    <row r="410">
      <c r="A410" s="200"/>
      <c r="B410" s="555"/>
      <c r="C410" s="553" t="s">
        <v>1131</v>
      </c>
      <c r="D410" s="551">
        <v>100.0</v>
      </c>
      <c r="E410" s="556" t="s">
        <v>711</v>
      </c>
      <c r="F410" s="553">
        <v>1.5</v>
      </c>
      <c r="G410" s="553">
        <v>8.1</v>
      </c>
      <c r="H410" s="553">
        <v>47.0</v>
      </c>
      <c r="I410" s="552">
        <v>459.0</v>
      </c>
      <c r="J410" s="191"/>
    </row>
    <row r="411">
      <c r="A411" s="200"/>
      <c r="B411" s="555"/>
      <c r="C411" s="553" t="s">
        <v>1132</v>
      </c>
      <c r="D411" s="551">
        <v>100.0</v>
      </c>
      <c r="E411" s="556" t="s">
        <v>711</v>
      </c>
      <c r="F411" s="553">
        <v>0.7</v>
      </c>
      <c r="G411" s="553">
        <v>14.3</v>
      </c>
      <c r="H411" s="553">
        <v>37.4</v>
      </c>
      <c r="I411" s="552">
        <v>398.0</v>
      </c>
      <c r="J411" s="191"/>
    </row>
    <row r="412">
      <c r="A412" s="200"/>
      <c r="B412" s="555"/>
      <c r="C412" s="553" t="s">
        <v>1133</v>
      </c>
      <c r="D412" s="551">
        <v>100.0</v>
      </c>
      <c r="E412" s="556" t="s">
        <v>711</v>
      </c>
      <c r="F412" s="553">
        <v>0.9</v>
      </c>
      <c r="G412" s="553">
        <v>17.3</v>
      </c>
      <c r="H412" s="553">
        <v>0.2</v>
      </c>
      <c r="I412" s="552">
        <v>77.0</v>
      </c>
      <c r="J412" s="191"/>
    </row>
    <row r="413">
      <c r="A413" s="200"/>
      <c r="B413" s="555"/>
      <c r="C413" s="553" t="s">
        <v>1134</v>
      </c>
      <c r="D413" s="551">
        <v>100.0</v>
      </c>
      <c r="E413" s="556" t="s">
        <v>711</v>
      </c>
      <c r="F413" s="553">
        <v>1.9</v>
      </c>
      <c r="G413" s="553">
        <v>2.3</v>
      </c>
      <c r="H413" s="553">
        <v>4.7</v>
      </c>
      <c r="I413" s="552">
        <v>60.0</v>
      </c>
      <c r="J413" s="191"/>
    </row>
    <row r="414">
      <c r="A414" s="200"/>
      <c r="B414" s="555"/>
      <c r="C414" s="553" t="s">
        <v>1135</v>
      </c>
      <c r="D414" s="551">
        <v>100.0</v>
      </c>
      <c r="E414" s="556" t="s">
        <v>711</v>
      </c>
      <c r="F414" s="553">
        <v>0.2</v>
      </c>
      <c r="G414" s="553">
        <v>27.1</v>
      </c>
      <c r="H414" s="553">
        <v>0.0</v>
      </c>
      <c r="I414" s="552">
        <v>111.0</v>
      </c>
      <c r="J414" s="191"/>
    </row>
    <row r="415">
      <c r="A415" s="200"/>
      <c r="B415" s="555"/>
      <c r="C415" s="553" t="s">
        <v>1136</v>
      </c>
      <c r="D415" s="551">
        <v>100.0</v>
      </c>
      <c r="E415" s="556" t="s">
        <v>856</v>
      </c>
      <c r="F415" s="553">
        <v>1.4</v>
      </c>
      <c r="G415" s="553">
        <v>24.3</v>
      </c>
      <c r="H415" s="553">
        <v>16.7</v>
      </c>
      <c r="I415" s="552">
        <v>254.0</v>
      </c>
      <c r="J415" s="191"/>
    </row>
    <row r="416">
      <c r="A416" s="200"/>
      <c r="B416" s="555"/>
      <c r="C416" s="553" t="s">
        <v>1137</v>
      </c>
      <c r="D416" s="551">
        <v>100.0</v>
      </c>
      <c r="E416" s="556" t="s">
        <v>711</v>
      </c>
      <c r="F416" s="553">
        <v>0.0</v>
      </c>
      <c r="G416" s="553">
        <v>37.0</v>
      </c>
      <c r="H416" s="553">
        <v>0.0</v>
      </c>
      <c r="I416" s="552">
        <v>152.0</v>
      </c>
      <c r="J416" s="191"/>
    </row>
    <row r="417">
      <c r="A417" s="200"/>
      <c r="B417" s="555"/>
      <c r="C417" s="553" t="s">
        <v>1138</v>
      </c>
      <c r="D417" s="551">
        <v>100.0</v>
      </c>
      <c r="E417" s="556" t="s">
        <v>856</v>
      </c>
      <c r="F417" s="553">
        <v>0.6</v>
      </c>
      <c r="G417" s="553">
        <v>9.1</v>
      </c>
      <c r="H417" s="553">
        <v>25.4</v>
      </c>
      <c r="I417" s="552">
        <v>268.0</v>
      </c>
      <c r="J417" s="191"/>
    </row>
    <row r="418">
      <c r="A418" s="200"/>
      <c r="B418" s="555"/>
      <c r="C418" s="553" t="s">
        <v>1139</v>
      </c>
      <c r="D418" s="551">
        <v>100.0</v>
      </c>
      <c r="E418" s="556" t="s">
        <v>711</v>
      </c>
      <c r="F418" s="553">
        <v>4.6</v>
      </c>
      <c r="G418" s="553">
        <v>59.0</v>
      </c>
      <c r="H418" s="553">
        <v>3.7</v>
      </c>
      <c r="I418" s="552">
        <v>300.0</v>
      </c>
      <c r="J418" s="191"/>
    </row>
    <row r="419">
      <c r="A419" s="200"/>
      <c r="B419" s="555"/>
      <c r="C419" s="553" t="s">
        <v>1140</v>
      </c>
      <c r="D419" s="551">
        <v>100.0</v>
      </c>
      <c r="E419" s="556" t="s">
        <v>711</v>
      </c>
      <c r="F419" s="553">
        <v>0.7</v>
      </c>
      <c r="G419" s="553">
        <v>1.1</v>
      </c>
      <c r="H419" s="553">
        <v>3.4</v>
      </c>
      <c r="I419" s="552">
        <v>45.0</v>
      </c>
      <c r="J419" s="191"/>
    </row>
    <row r="420">
      <c r="A420" s="200"/>
      <c r="B420" s="555"/>
      <c r="C420" s="553" t="s">
        <v>1141</v>
      </c>
      <c r="D420" s="551">
        <v>100.0</v>
      </c>
      <c r="E420" s="556" t="s">
        <v>711</v>
      </c>
      <c r="F420" s="553">
        <v>0.3</v>
      </c>
      <c r="G420" s="553">
        <v>13.0</v>
      </c>
      <c r="H420" s="553">
        <v>28.0</v>
      </c>
      <c r="I420" s="552">
        <v>309.0</v>
      </c>
      <c r="J420" s="191"/>
    </row>
    <row r="421">
      <c r="A421" s="200"/>
      <c r="B421" s="555"/>
      <c r="C421" s="553" t="s">
        <v>1142</v>
      </c>
      <c r="D421" s="551">
        <v>100.0</v>
      </c>
      <c r="E421" s="556" t="s">
        <v>711</v>
      </c>
      <c r="F421" s="553">
        <v>0.9</v>
      </c>
      <c r="G421" s="553">
        <v>2.4</v>
      </c>
      <c r="H421" s="553">
        <v>2.8</v>
      </c>
      <c r="I421" s="552">
        <v>43.0</v>
      </c>
      <c r="J421" s="191"/>
    </row>
    <row r="422">
      <c r="A422" s="200"/>
      <c r="B422" s="555"/>
      <c r="C422" s="553" t="s">
        <v>1143</v>
      </c>
      <c r="D422" s="551">
        <v>100.0</v>
      </c>
      <c r="E422" s="556" t="s">
        <v>711</v>
      </c>
      <c r="F422" s="553">
        <v>0.6</v>
      </c>
      <c r="G422" s="553">
        <v>1.2</v>
      </c>
      <c r="H422" s="553">
        <v>3.5</v>
      </c>
      <c r="I422" s="552">
        <v>42.0</v>
      </c>
      <c r="J422" s="191"/>
    </row>
    <row r="423">
      <c r="A423" s="200"/>
      <c r="B423" s="555"/>
      <c r="C423" s="553" t="s">
        <v>1144</v>
      </c>
      <c r="D423" s="551">
        <v>100.0</v>
      </c>
      <c r="E423" s="556" t="s">
        <v>711</v>
      </c>
      <c r="F423" s="553">
        <v>0.8</v>
      </c>
      <c r="G423" s="553">
        <v>4.2</v>
      </c>
      <c r="H423" s="553">
        <v>3.0</v>
      </c>
      <c r="I423" s="552">
        <v>49.0</v>
      </c>
      <c r="J423" s="191"/>
    </row>
    <row r="424">
      <c r="A424" s="200"/>
      <c r="B424" s="555"/>
      <c r="C424" s="553" t="s">
        <v>1145</v>
      </c>
      <c r="D424" s="551">
        <v>100.0</v>
      </c>
      <c r="E424" s="556" t="s">
        <v>711</v>
      </c>
      <c r="F424" s="553">
        <v>0.5</v>
      </c>
      <c r="G424" s="553">
        <v>14.0</v>
      </c>
      <c r="H424" s="553">
        <v>29.0</v>
      </c>
      <c r="I424" s="552">
        <v>327.0</v>
      </c>
      <c r="J424" s="191"/>
    </row>
    <row r="425">
      <c r="A425" s="200"/>
      <c r="B425" s="555"/>
      <c r="C425" s="553" t="s">
        <v>1146</v>
      </c>
      <c r="D425" s="551">
        <v>100.0</v>
      </c>
      <c r="E425" s="556" t="s">
        <v>711</v>
      </c>
      <c r="F425" s="553">
        <v>0.7</v>
      </c>
      <c r="G425" s="553">
        <v>26.9</v>
      </c>
      <c r="H425" s="553">
        <v>5.9</v>
      </c>
      <c r="I425" s="552">
        <v>159.0</v>
      </c>
      <c r="J425" s="191"/>
    </row>
    <row r="426">
      <c r="A426" s="200"/>
      <c r="B426" s="555"/>
      <c r="C426" s="553" t="s">
        <v>1147</v>
      </c>
      <c r="D426" s="551">
        <v>100.0</v>
      </c>
      <c r="E426" s="556" t="s">
        <v>711</v>
      </c>
      <c r="F426" s="553">
        <v>2.0</v>
      </c>
      <c r="G426" s="553">
        <v>5.0</v>
      </c>
      <c r="H426" s="553">
        <v>15.4</v>
      </c>
      <c r="I426" s="552">
        <v>176.0</v>
      </c>
      <c r="J426" s="191"/>
    </row>
    <row r="427">
      <c r="A427" s="200"/>
      <c r="B427" s="555"/>
      <c r="C427" s="553" t="s">
        <v>1148</v>
      </c>
      <c r="D427" s="551">
        <v>100.0</v>
      </c>
      <c r="E427" s="556" t="s">
        <v>711</v>
      </c>
      <c r="F427" s="553">
        <v>1.4</v>
      </c>
      <c r="G427" s="553">
        <v>5.3</v>
      </c>
      <c r="H427" s="553">
        <v>1.0</v>
      </c>
      <c r="I427" s="552">
        <v>44.0</v>
      </c>
      <c r="J427" s="191"/>
    </row>
    <row r="428">
      <c r="A428" s="200"/>
      <c r="B428" s="555"/>
      <c r="C428" s="553" t="s">
        <v>1149</v>
      </c>
      <c r="D428" s="551">
        <v>100.0</v>
      </c>
      <c r="E428" s="556" t="s">
        <v>711</v>
      </c>
      <c r="F428" s="553">
        <v>0.7</v>
      </c>
      <c r="G428" s="553">
        <v>12.4</v>
      </c>
      <c r="H428" s="553">
        <v>28.3</v>
      </c>
      <c r="I428" s="552">
        <v>310.0</v>
      </c>
      <c r="J428" s="191"/>
    </row>
    <row r="429">
      <c r="A429" s="200"/>
      <c r="B429" s="555"/>
      <c r="C429" s="553" t="s">
        <v>1150</v>
      </c>
      <c r="D429" s="551">
        <v>100.0</v>
      </c>
      <c r="E429" s="556" t="s">
        <v>711</v>
      </c>
      <c r="F429" s="553">
        <v>0.6</v>
      </c>
      <c r="G429" s="553">
        <v>55.1</v>
      </c>
      <c r="H429" s="553">
        <v>0.7</v>
      </c>
      <c r="I429" s="552">
        <v>230.0</v>
      </c>
      <c r="J429" s="191"/>
    </row>
    <row r="430">
      <c r="A430" s="200"/>
      <c r="B430" s="555"/>
      <c r="C430" s="553" t="s">
        <v>1151</v>
      </c>
      <c r="D430" s="551">
        <v>100.0</v>
      </c>
      <c r="E430" s="556" t="s">
        <v>711</v>
      </c>
      <c r="F430" s="553">
        <v>2.0</v>
      </c>
      <c r="G430" s="553">
        <v>9.0</v>
      </c>
      <c r="H430" s="553">
        <v>3.2</v>
      </c>
      <c r="I430" s="552">
        <v>76.0</v>
      </c>
      <c r="J430" s="191"/>
    </row>
    <row r="431">
      <c r="A431" s="200"/>
      <c r="B431" s="555"/>
      <c r="C431" s="553" t="s">
        <v>1152</v>
      </c>
      <c r="D431" s="551">
        <v>100.0</v>
      </c>
      <c r="E431" s="556" t="s">
        <v>711</v>
      </c>
      <c r="F431" s="553">
        <v>0.9</v>
      </c>
      <c r="G431" s="553">
        <v>28.3</v>
      </c>
      <c r="H431" s="553">
        <v>0.1</v>
      </c>
      <c r="I431" s="552">
        <v>122.0</v>
      </c>
      <c r="J431" s="191"/>
    </row>
    <row r="432">
      <c r="A432" s="200"/>
      <c r="B432" s="555"/>
      <c r="C432" s="553" t="s">
        <v>1153</v>
      </c>
      <c r="D432" s="551">
        <v>100.0</v>
      </c>
      <c r="E432" s="556" t="s">
        <v>711</v>
      </c>
      <c r="F432" s="553">
        <v>0.9</v>
      </c>
      <c r="G432" s="553">
        <v>32.0</v>
      </c>
      <c r="H432" s="553">
        <v>0.0</v>
      </c>
      <c r="I432" s="552">
        <v>138.0</v>
      </c>
      <c r="J432" s="191"/>
    </row>
    <row r="433">
      <c r="A433" s="200"/>
      <c r="B433" s="555"/>
      <c r="C433" s="553" t="s">
        <v>1154</v>
      </c>
      <c r="D433" s="551">
        <v>100.0</v>
      </c>
      <c r="E433" s="556" t="s">
        <v>856</v>
      </c>
      <c r="F433" s="553">
        <v>2.5</v>
      </c>
      <c r="G433" s="553">
        <v>70.0</v>
      </c>
      <c r="H433" s="553">
        <v>2.0</v>
      </c>
      <c r="I433" s="552">
        <v>308.0</v>
      </c>
      <c r="J433" s="191"/>
    </row>
    <row r="434">
      <c r="A434" s="200"/>
      <c r="B434" s="555"/>
      <c r="C434" s="553" t="s">
        <v>1155</v>
      </c>
      <c r="D434" s="551">
        <v>100.0</v>
      </c>
      <c r="E434" s="556" t="s">
        <v>711</v>
      </c>
      <c r="F434" s="553">
        <v>1.1</v>
      </c>
      <c r="G434" s="553">
        <v>7.8</v>
      </c>
      <c r="H434" s="553">
        <v>5.0</v>
      </c>
      <c r="I434" s="552">
        <v>83.0</v>
      </c>
      <c r="J434" s="191"/>
    </row>
    <row r="435">
      <c r="A435" s="200"/>
      <c r="B435" s="555"/>
      <c r="C435" s="553" t="s">
        <v>1156</v>
      </c>
      <c r="D435" s="551">
        <v>100.0</v>
      </c>
      <c r="E435" s="556" t="s">
        <v>711</v>
      </c>
      <c r="F435" s="553">
        <v>1.4</v>
      </c>
      <c r="G435" s="553">
        <v>8.4</v>
      </c>
      <c r="H435" s="553">
        <v>4.7</v>
      </c>
      <c r="I435" s="552">
        <v>84.0</v>
      </c>
      <c r="J435" s="191"/>
    </row>
    <row r="436">
      <c r="A436" s="200"/>
      <c r="B436" s="555"/>
      <c r="C436" s="553" t="s">
        <v>1157</v>
      </c>
      <c r="D436" s="551">
        <v>100.0</v>
      </c>
      <c r="E436" s="556" t="s">
        <v>711</v>
      </c>
      <c r="F436" s="553">
        <v>1.1</v>
      </c>
      <c r="G436" s="553">
        <v>12.0</v>
      </c>
      <c r="H436" s="553">
        <v>25.0</v>
      </c>
      <c r="I436" s="552">
        <v>279.0</v>
      </c>
      <c r="J436" s="191"/>
    </row>
    <row r="437">
      <c r="A437" s="200"/>
      <c r="B437" s="555"/>
      <c r="C437" s="553" t="s">
        <v>1158</v>
      </c>
      <c r="D437" s="551">
        <v>100.0</v>
      </c>
      <c r="E437" s="556" t="s">
        <v>711</v>
      </c>
      <c r="F437" s="553">
        <v>1.4</v>
      </c>
      <c r="G437" s="553">
        <v>77.0</v>
      </c>
      <c r="H437" s="553">
        <v>2.0</v>
      </c>
      <c r="I437" s="552">
        <v>331.0</v>
      </c>
      <c r="J437" s="191"/>
    </row>
    <row r="438">
      <c r="A438" s="200"/>
      <c r="B438" s="555"/>
      <c r="C438" s="553" t="s">
        <v>1159</v>
      </c>
      <c r="D438" s="551">
        <v>100.0</v>
      </c>
      <c r="E438" s="556" t="s">
        <v>711</v>
      </c>
      <c r="F438" s="553">
        <v>0.4</v>
      </c>
      <c r="G438" s="553">
        <v>16.0</v>
      </c>
      <c r="H438" s="553">
        <v>0.3</v>
      </c>
      <c r="I438" s="552">
        <v>70.0</v>
      </c>
      <c r="J438" s="191"/>
    </row>
    <row r="439">
      <c r="A439" s="200"/>
      <c r="B439" s="555"/>
      <c r="C439" s="553" t="s">
        <v>1160</v>
      </c>
      <c r="D439" s="551">
        <v>100.0</v>
      </c>
      <c r="E439" s="556" t="s">
        <v>711</v>
      </c>
      <c r="F439" s="553">
        <v>1.0</v>
      </c>
      <c r="G439" s="553">
        <v>12.0</v>
      </c>
      <c r="H439" s="553">
        <v>36.0</v>
      </c>
      <c r="I439" s="552">
        <v>375.0</v>
      </c>
      <c r="J439" s="191"/>
    </row>
    <row r="440">
      <c r="A440" s="200"/>
      <c r="B440" s="555"/>
      <c r="C440" s="553" t="s">
        <v>1161</v>
      </c>
      <c r="D440" s="551">
        <v>100.0</v>
      </c>
      <c r="E440" s="556" t="s">
        <v>711</v>
      </c>
      <c r="F440" s="553">
        <v>1.2</v>
      </c>
      <c r="G440" s="553">
        <v>23.2</v>
      </c>
      <c r="H440" s="553">
        <v>0.1</v>
      </c>
      <c r="I440" s="552">
        <v>102.0</v>
      </c>
      <c r="J440" s="191"/>
    </row>
    <row r="441">
      <c r="A441" s="200"/>
      <c r="B441" s="555"/>
      <c r="C441" s="553" t="s">
        <v>1162</v>
      </c>
      <c r="D441" s="551">
        <v>100.0</v>
      </c>
      <c r="E441" s="556" t="s">
        <v>711</v>
      </c>
      <c r="F441" s="553">
        <v>1.4</v>
      </c>
      <c r="G441" s="553">
        <v>12.0</v>
      </c>
      <c r="H441" s="553">
        <v>0.1</v>
      </c>
      <c r="I441" s="552">
        <v>64.0</v>
      </c>
      <c r="J441" s="191"/>
    </row>
    <row r="442">
      <c r="A442" s="200"/>
      <c r="B442" s="555"/>
      <c r="C442" s="553" t="s">
        <v>1163</v>
      </c>
      <c r="D442" s="551">
        <v>100.0</v>
      </c>
      <c r="E442" s="556" t="s">
        <v>711</v>
      </c>
      <c r="F442" s="553">
        <v>1.0</v>
      </c>
      <c r="G442" s="553">
        <v>8.3</v>
      </c>
      <c r="H442" s="553">
        <v>3.7</v>
      </c>
      <c r="I442" s="552">
        <v>77.0</v>
      </c>
      <c r="J442" s="191"/>
    </row>
    <row r="443">
      <c r="A443" s="200"/>
      <c r="B443" s="555"/>
      <c r="C443" s="553" t="s">
        <v>975</v>
      </c>
      <c r="D443" s="551">
        <v>200.0</v>
      </c>
      <c r="E443" s="556" t="s">
        <v>711</v>
      </c>
      <c r="F443" s="553">
        <v>9.0</v>
      </c>
      <c r="G443" s="553">
        <v>19.5</v>
      </c>
      <c r="H443" s="553">
        <v>0.4</v>
      </c>
      <c r="I443" s="552">
        <v>132.0</v>
      </c>
      <c r="J443" s="191"/>
    </row>
    <row r="444">
      <c r="A444" s="200"/>
      <c r="B444" s="555"/>
      <c r="C444" s="553" t="s">
        <v>1164</v>
      </c>
      <c r="D444" s="551">
        <v>100.0</v>
      </c>
      <c r="E444" s="556" t="s">
        <v>711</v>
      </c>
      <c r="F444" s="553">
        <v>0.1</v>
      </c>
      <c r="G444" s="553">
        <v>85.3</v>
      </c>
      <c r="H444" s="553">
        <v>0.1</v>
      </c>
      <c r="I444" s="552">
        <v>343.0</v>
      </c>
      <c r="J444" s="191"/>
    </row>
    <row r="445">
      <c r="A445" s="200"/>
      <c r="B445" s="555"/>
      <c r="C445" s="553" t="s">
        <v>1165</v>
      </c>
      <c r="D445" s="551">
        <v>105.0</v>
      </c>
      <c r="E445" s="556" t="s">
        <v>711</v>
      </c>
      <c r="F445" s="553">
        <v>3.0</v>
      </c>
      <c r="G445" s="553">
        <v>19.6</v>
      </c>
      <c r="H445" s="553">
        <v>8.8</v>
      </c>
      <c r="I445" s="552">
        <v>176.0</v>
      </c>
      <c r="J445" s="191"/>
    </row>
    <row r="446">
      <c r="A446" s="200"/>
      <c r="B446" s="555"/>
      <c r="C446" s="557" t="s">
        <v>1166</v>
      </c>
      <c r="D446" s="557">
        <v>100.0</v>
      </c>
      <c r="E446" s="557" t="s">
        <v>711</v>
      </c>
      <c r="F446" s="557">
        <v>0.0</v>
      </c>
      <c r="G446" s="557">
        <v>94.0</v>
      </c>
      <c r="H446" s="557">
        <v>0.0</v>
      </c>
      <c r="I446" s="558">
        <v>380.0</v>
      </c>
      <c r="J446" s="191"/>
    </row>
    <row r="447">
      <c r="A447" s="200"/>
      <c r="B447" s="555"/>
      <c r="C447" s="557" t="s">
        <v>1167</v>
      </c>
      <c r="D447" s="557">
        <v>120.0</v>
      </c>
      <c r="E447" s="557" t="s">
        <v>711</v>
      </c>
      <c r="F447" s="557">
        <v>1.4</v>
      </c>
      <c r="G447" s="557">
        <v>9.6</v>
      </c>
      <c r="H447" s="557">
        <v>0.4</v>
      </c>
      <c r="I447" s="558">
        <v>51.0</v>
      </c>
      <c r="J447" s="191"/>
    </row>
    <row r="448">
      <c r="A448" s="200"/>
      <c r="B448" s="555"/>
      <c r="C448" s="557" t="s">
        <v>1168</v>
      </c>
      <c r="D448" s="557">
        <v>30.0</v>
      </c>
      <c r="E448" s="557" t="s">
        <v>711</v>
      </c>
      <c r="F448" s="557">
        <v>22.0</v>
      </c>
      <c r="G448" s="557">
        <v>1.0</v>
      </c>
      <c r="H448" s="557">
        <v>1.2</v>
      </c>
      <c r="I448" s="558">
        <v>103.0</v>
      </c>
      <c r="J448" s="191"/>
    </row>
    <row r="449">
      <c r="A449" s="200"/>
      <c r="B449" s="555"/>
      <c r="C449" s="559" t="s">
        <v>1169</v>
      </c>
      <c r="D449" s="560">
        <v>100.0</v>
      </c>
      <c r="E449" s="560" t="s">
        <v>711</v>
      </c>
      <c r="F449" s="560">
        <v>0.5</v>
      </c>
      <c r="G449" s="560">
        <v>81.5</v>
      </c>
      <c r="H449" s="560">
        <v>0.5</v>
      </c>
      <c r="I449" s="561">
        <v>329.0</v>
      </c>
      <c r="J449" s="191"/>
    </row>
    <row r="450">
      <c r="A450" s="200"/>
      <c r="B450" s="555"/>
      <c r="C450" s="562" t="s">
        <v>1170</v>
      </c>
      <c r="D450" s="563">
        <v>100.0</v>
      </c>
      <c r="E450" s="563" t="s">
        <v>711</v>
      </c>
      <c r="F450" s="563">
        <v>5.6</v>
      </c>
      <c r="G450" s="563">
        <v>3.1</v>
      </c>
      <c r="H450" s="563">
        <v>0.0</v>
      </c>
      <c r="I450" s="564">
        <v>42.0</v>
      </c>
      <c r="J450" s="191"/>
    </row>
    <row r="451">
      <c r="A451" s="200"/>
      <c r="B451" s="555"/>
      <c r="C451" s="562" t="s">
        <v>1171</v>
      </c>
      <c r="D451" s="563">
        <v>100.0</v>
      </c>
      <c r="E451" s="563" t="s">
        <v>711</v>
      </c>
      <c r="F451" s="563">
        <v>12.5</v>
      </c>
      <c r="G451" s="563">
        <v>67.5</v>
      </c>
      <c r="H451" s="563">
        <v>7.5</v>
      </c>
      <c r="I451" s="564">
        <v>375.0</v>
      </c>
      <c r="J451" s="191"/>
    </row>
    <row r="452">
      <c r="A452" s="200"/>
      <c r="B452" s="555"/>
      <c r="C452" s="562" t="s">
        <v>1172</v>
      </c>
      <c r="D452" s="563">
        <v>100.0</v>
      </c>
      <c r="E452" s="563" t="s">
        <v>711</v>
      </c>
      <c r="F452" s="563">
        <v>10.0</v>
      </c>
      <c r="G452" s="563">
        <v>14.0</v>
      </c>
      <c r="H452" s="563">
        <v>55.0</v>
      </c>
      <c r="I452" s="564">
        <v>592.0</v>
      </c>
      <c r="J452" s="191"/>
    </row>
    <row r="453">
      <c r="A453" s="200"/>
      <c r="B453" s="555"/>
      <c r="C453" s="565" t="s">
        <v>1173</v>
      </c>
      <c r="D453" s="563">
        <v>100.0</v>
      </c>
      <c r="E453" s="556" t="s">
        <v>711</v>
      </c>
      <c r="F453" s="565">
        <v>22.3</v>
      </c>
      <c r="G453" s="565">
        <v>0.0</v>
      </c>
      <c r="H453" s="565">
        <v>1.6</v>
      </c>
      <c r="I453" s="566">
        <v>105.0</v>
      </c>
      <c r="J453" s="191"/>
    </row>
    <row r="454">
      <c r="A454" s="200"/>
      <c r="B454" s="555"/>
      <c r="C454" s="565" t="s">
        <v>1174</v>
      </c>
      <c r="D454" s="567">
        <v>15.0</v>
      </c>
      <c r="E454" s="556" t="s">
        <v>1175</v>
      </c>
      <c r="F454" s="565">
        <v>0.1</v>
      </c>
      <c r="G454" s="565">
        <v>1.1</v>
      </c>
      <c r="H454" s="565">
        <v>0.0</v>
      </c>
      <c r="I454" s="566">
        <v>9.5</v>
      </c>
      <c r="J454" s="191"/>
    </row>
    <row r="455">
      <c r="A455" s="200"/>
      <c r="B455" s="555"/>
      <c r="C455" s="565" t="s">
        <v>1176</v>
      </c>
      <c r="D455" s="567">
        <v>30.0</v>
      </c>
      <c r="E455" s="556" t="s">
        <v>711</v>
      </c>
      <c r="F455" s="565">
        <v>0.5</v>
      </c>
      <c r="G455" s="565">
        <v>0.0</v>
      </c>
      <c r="H455" s="565">
        <v>4.0</v>
      </c>
      <c r="I455" s="566">
        <v>19.0</v>
      </c>
      <c r="J455" s="191"/>
    </row>
    <row r="456">
      <c r="A456" s="200"/>
      <c r="B456" s="555"/>
      <c r="C456" s="565" t="s">
        <v>1177</v>
      </c>
      <c r="D456" s="567">
        <v>160.0</v>
      </c>
      <c r="E456" s="556" t="s">
        <v>711</v>
      </c>
      <c r="F456" s="565">
        <v>15.5</v>
      </c>
      <c r="G456" s="565">
        <v>6.6</v>
      </c>
      <c r="H456" s="565">
        <v>0.5</v>
      </c>
      <c r="I456" s="566">
        <v>92.7</v>
      </c>
      <c r="J456" s="191"/>
    </row>
    <row r="457">
      <c r="A457" s="200"/>
      <c r="B457" s="555"/>
      <c r="C457" s="565" t="s">
        <v>1178</v>
      </c>
      <c r="D457" s="567">
        <v>100.0</v>
      </c>
      <c r="E457" s="556" t="s">
        <v>711</v>
      </c>
      <c r="F457" s="565">
        <v>23.9</v>
      </c>
      <c r="G457" s="565">
        <v>0.0</v>
      </c>
      <c r="H457" s="565">
        <v>3.1</v>
      </c>
      <c r="I457" s="566">
        <v>124.0</v>
      </c>
      <c r="J457" s="191"/>
    </row>
    <row r="458">
      <c r="A458" s="200"/>
      <c r="B458" s="555"/>
      <c r="C458" s="565" t="s">
        <v>1179</v>
      </c>
      <c r="D458" s="567">
        <v>20.0</v>
      </c>
      <c r="E458" s="556" t="s">
        <v>711</v>
      </c>
      <c r="F458" s="565">
        <v>0.2</v>
      </c>
      <c r="G458" s="565">
        <v>0.3</v>
      </c>
      <c r="H458" s="565">
        <v>0.9</v>
      </c>
      <c r="I458" s="566">
        <v>10.0</v>
      </c>
      <c r="J458" s="191"/>
    </row>
    <row r="459">
      <c r="A459" s="200"/>
      <c r="B459" s="555"/>
      <c r="C459" s="565" t="s">
        <v>1180</v>
      </c>
      <c r="D459" s="567">
        <v>1.0</v>
      </c>
      <c r="E459" s="556" t="s">
        <v>711</v>
      </c>
      <c r="F459" s="565">
        <v>0.03</v>
      </c>
      <c r="G459" s="565">
        <v>0.42</v>
      </c>
      <c r="H459" s="565">
        <v>0.02</v>
      </c>
      <c r="I459" s="566">
        <v>2.0</v>
      </c>
      <c r="J459" s="191"/>
    </row>
    <row r="460">
      <c r="A460" s="200"/>
      <c r="B460" s="555"/>
      <c r="C460" s="565" t="s">
        <v>1181</v>
      </c>
      <c r="D460" s="567">
        <v>1.0</v>
      </c>
      <c r="E460" s="556" t="s">
        <v>711</v>
      </c>
      <c r="F460" s="565">
        <v>0.13</v>
      </c>
      <c r="G460" s="565">
        <v>0.75</v>
      </c>
      <c r="H460" s="565">
        <v>0.02</v>
      </c>
      <c r="I460" s="566">
        <v>3.7</v>
      </c>
      <c r="J460" s="191"/>
    </row>
    <row r="461">
      <c r="A461" s="200"/>
      <c r="B461" s="555"/>
      <c r="C461" s="565" t="s">
        <v>1182</v>
      </c>
      <c r="D461" s="567">
        <v>100.0</v>
      </c>
      <c r="E461" s="556" t="s">
        <v>711</v>
      </c>
      <c r="F461" s="565">
        <v>0.9</v>
      </c>
      <c r="G461" s="565">
        <v>6.5</v>
      </c>
      <c r="H461" s="565">
        <v>9.7</v>
      </c>
      <c r="I461" s="566">
        <v>129.3</v>
      </c>
      <c r="J461" s="191"/>
    </row>
    <row r="462">
      <c r="A462" s="200"/>
      <c r="B462" s="555"/>
      <c r="C462" s="565" t="s">
        <v>1183</v>
      </c>
      <c r="D462" s="567">
        <v>100.0</v>
      </c>
      <c r="E462" s="556" t="s">
        <v>711</v>
      </c>
      <c r="F462" s="565">
        <v>9.7</v>
      </c>
      <c r="G462" s="565">
        <v>4.2</v>
      </c>
      <c r="H462" s="565">
        <v>0.2</v>
      </c>
      <c r="I462" s="566">
        <v>57.0</v>
      </c>
      <c r="J462" s="191"/>
    </row>
    <row r="463">
      <c r="A463" s="200"/>
      <c r="B463" s="555"/>
      <c r="C463" s="565" t="s">
        <v>1184</v>
      </c>
      <c r="D463" s="567">
        <v>1.0</v>
      </c>
      <c r="E463" s="556" t="s">
        <v>1185</v>
      </c>
      <c r="F463" s="565">
        <v>40.0</v>
      </c>
      <c r="G463" s="565">
        <v>43.1</v>
      </c>
      <c r="H463" s="565">
        <v>7.1</v>
      </c>
      <c r="I463" s="566">
        <v>435.0</v>
      </c>
      <c r="J463" s="191"/>
    </row>
    <row r="464">
      <c r="A464" s="200"/>
      <c r="B464" s="555"/>
      <c r="C464" s="565" t="s">
        <v>1186</v>
      </c>
      <c r="D464" s="567">
        <v>100.0</v>
      </c>
      <c r="E464" s="556" t="s">
        <v>1175</v>
      </c>
      <c r="F464" s="565">
        <v>3.4</v>
      </c>
      <c r="G464" s="565">
        <v>5.2</v>
      </c>
      <c r="H464" s="565">
        <v>2.0</v>
      </c>
      <c r="I464" s="566">
        <v>51.0</v>
      </c>
      <c r="J464" s="191"/>
    </row>
    <row r="465">
      <c r="A465" s="200"/>
      <c r="B465" s="555"/>
      <c r="C465" s="565" t="s">
        <v>1187</v>
      </c>
      <c r="D465" s="567">
        <v>100.0</v>
      </c>
      <c r="E465" s="556" t="s">
        <v>711</v>
      </c>
      <c r="F465" s="565">
        <v>20.9</v>
      </c>
      <c r="G465" s="565">
        <v>0.0</v>
      </c>
      <c r="H465" s="565">
        <v>7.0</v>
      </c>
      <c r="I465" s="566">
        <v>152.0</v>
      </c>
      <c r="J465" s="191"/>
    </row>
    <row r="466">
      <c r="A466" s="200"/>
      <c r="B466" s="555"/>
      <c r="C466" s="565" t="s">
        <v>1188</v>
      </c>
      <c r="D466" s="567">
        <v>55.0</v>
      </c>
      <c r="E466" s="556" t="s">
        <v>711</v>
      </c>
      <c r="F466" s="565">
        <v>0.0</v>
      </c>
      <c r="G466" s="565">
        <v>41.0</v>
      </c>
      <c r="H466" s="565">
        <v>4.3</v>
      </c>
      <c r="I466" s="566">
        <v>207.0</v>
      </c>
      <c r="J466" s="191"/>
    </row>
    <row r="467">
      <c r="A467" s="200"/>
      <c r="B467" s="555"/>
      <c r="C467" s="565" t="s">
        <v>1189</v>
      </c>
      <c r="D467" s="567">
        <v>100.0</v>
      </c>
      <c r="E467" s="556" t="s">
        <v>1175</v>
      </c>
      <c r="F467" s="565">
        <v>0.7</v>
      </c>
      <c r="G467" s="565">
        <v>10.9</v>
      </c>
      <c r="H467" s="565">
        <v>0.2</v>
      </c>
      <c r="I467" s="566">
        <v>47.0</v>
      </c>
      <c r="J467" s="191"/>
    </row>
    <row r="468">
      <c r="A468" s="200"/>
      <c r="B468" s="555"/>
      <c r="C468" s="565" t="s">
        <v>440</v>
      </c>
      <c r="D468" s="567">
        <v>1.0</v>
      </c>
      <c r="E468" s="556" t="s">
        <v>711</v>
      </c>
      <c r="F468" s="565">
        <v>0.0</v>
      </c>
      <c r="G468" s="565">
        <v>0.0</v>
      </c>
      <c r="H468" s="565">
        <v>0.0</v>
      </c>
      <c r="I468" s="566">
        <v>0.0</v>
      </c>
      <c r="J468" s="191"/>
    </row>
    <row r="469">
      <c r="A469" s="200"/>
      <c r="B469" s="555"/>
      <c r="C469" s="567" t="s">
        <v>849</v>
      </c>
      <c r="D469" s="567">
        <v>1.0</v>
      </c>
      <c r="E469" s="556" t="s">
        <v>711</v>
      </c>
      <c r="F469" s="565">
        <v>1.0</v>
      </c>
      <c r="G469" s="565">
        <v>0.0</v>
      </c>
      <c r="H469" s="565">
        <v>0.0</v>
      </c>
      <c r="I469" s="566">
        <v>0.0</v>
      </c>
      <c r="J469" s="191"/>
    </row>
    <row r="470">
      <c r="A470" s="200"/>
      <c r="B470" s="555"/>
      <c r="C470" s="565" t="s">
        <v>1190</v>
      </c>
      <c r="D470" s="567">
        <v>250.0</v>
      </c>
      <c r="E470" s="556" t="s">
        <v>1175</v>
      </c>
      <c r="F470" s="565">
        <v>1.0</v>
      </c>
      <c r="G470" s="565">
        <v>2.1</v>
      </c>
      <c r="H470" s="565">
        <v>4.2</v>
      </c>
      <c r="I470" s="566">
        <v>41.7</v>
      </c>
      <c r="J470" s="191"/>
    </row>
    <row r="471">
      <c r="A471" s="200"/>
      <c r="B471" s="555"/>
      <c r="C471" s="565" t="s">
        <v>1191</v>
      </c>
      <c r="D471" s="567">
        <v>100.0</v>
      </c>
      <c r="E471" s="556" t="s">
        <v>711</v>
      </c>
      <c r="F471" s="565">
        <v>3.6</v>
      </c>
      <c r="G471" s="565">
        <v>3.7</v>
      </c>
      <c r="H471" s="565">
        <v>0.4</v>
      </c>
      <c r="I471" s="566">
        <v>124.0</v>
      </c>
      <c r="J471" s="191"/>
    </row>
    <row r="472">
      <c r="A472" s="200"/>
      <c r="B472" s="555"/>
      <c r="C472" s="565" t="s">
        <v>1192</v>
      </c>
      <c r="D472" s="567">
        <v>100.0</v>
      </c>
      <c r="E472" s="556" t="s">
        <v>711</v>
      </c>
      <c r="F472" s="565">
        <v>0.0</v>
      </c>
      <c r="G472" s="565">
        <v>5.0</v>
      </c>
      <c r="H472" s="565">
        <v>0.0</v>
      </c>
      <c r="I472" s="566">
        <v>20.0</v>
      </c>
      <c r="J472" s="191"/>
    </row>
    <row r="473">
      <c r="A473" s="200"/>
      <c r="B473" s="555"/>
      <c r="C473" s="565" t="s">
        <v>1193</v>
      </c>
      <c r="D473" s="567">
        <v>100.0</v>
      </c>
      <c r="E473" s="556" t="s">
        <v>711</v>
      </c>
      <c r="F473" s="565">
        <v>24.0</v>
      </c>
      <c r="G473" s="565">
        <v>0.0</v>
      </c>
      <c r="H473" s="565">
        <v>8.0</v>
      </c>
      <c r="I473" s="566">
        <v>172.0</v>
      </c>
      <c r="J473" s="191"/>
    </row>
    <row r="474">
      <c r="A474" s="200"/>
      <c r="B474" s="555"/>
      <c r="C474" s="565" t="s">
        <v>1194</v>
      </c>
      <c r="D474" s="567">
        <v>100.0</v>
      </c>
      <c r="E474" s="556" t="s">
        <v>711</v>
      </c>
      <c r="F474" s="565">
        <v>12.2</v>
      </c>
      <c r="G474" s="565">
        <v>52.8</v>
      </c>
      <c r="H474" s="565">
        <v>19.9</v>
      </c>
      <c r="I474" s="566">
        <v>459.0</v>
      </c>
      <c r="J474" s="191"/>
    </row>
    <row r="475">
      <c r="A475" s="200"/>
      <c r="B475" s="555"/>
      <c r="C475" s="565" t="s">
        <v>1195</v>
      </c>
      <c r="D475" s="567">
        <v>23.0</v>
      </c>
      <c r="E475" s="556" t="s">
        <v>711</v>
      </c>
      <c r="F475" s="565">
        <v>0.1</v>
      </c>
      <c r="G475" s="565">
        <v>1.0</v>
      </c>
      <c r="H475" s="565">
        <v>0.1</v>
      </c>
      <c r="I475" s="566">
        <v>5.0</v>
      </c>
      <c r="J475" s="191"/>
    </row>
    <row r="476">
      <c r="A476" s="200"/>
      <c r="B476" s="555"/>
      <c r="C476" s="565" t="s">
        <v>1196</v>
      </c>
      <c r="D476" s="567">
        <v>100.0</v>
      </c>
      <c r="E476" s="556" t="s">
        <v>711</v>
      </c>
      <c r="F476" s="565">
        <v>1.3</v>
      </c>
      <c r="G476" s="565">
        <v>6.0</v>
      </c>
      <c r="H476" s="565">
        <v>4.0</v>
      </c>
      <c r="I476" s="566">
        <v>65.2</v>
      </c>
      <c r="J476" s="191"/>
    </row>
    <row r="477">
      <c r="A477" s="200"/>
      <c r="B477" s="555"/>
      <c r="C477" s="565" t="s">
        <v>1197</v>
      </c>
      <c r="D477" s="567">
        <v>100.0</v>
      </c>
      <c r="E477" s="556" t="s">
        <v>711</v>
      </c>
      <c r="F477" s="565">
        <v>2.7</v>
      </c>
      <c r="G477" s="565">
        <v>28.2</v>
      </c>
      <c r="H477" s="565">
        <v>0.3</v>
      </c>
      <c r="I477" s="566">
        <v>130.0</v>
      </c>
      <c r="J477" s="191"/>
    </row>
    <row r="478">
      <c r="A478" s="200"/>
      <c r="B478" s="555"/>
      <c r="C478" s="565" t="s">
        <v>1198</v>
      </c>
      <c r="D478" s="567">
        <v>100.0</v>
      </c>
      <c r="E478" s="556" t="s">
        <v>711</v>
      </c>
      <c r="F478" s="565">
        <v>5.8</v>
      </c>
      <c r="G478" s="565">
        <v>30.9</v>
      </c>
      <c r="H478" s="566">
        <v>0.9</v>
      </c>
      <c r="I478" s="566">
        <v>158.0</v>
      </c>
      <c r="J478" s="191"/>
    </row>
    <row r="479">
      <c r="A479" s="200"/>
      <c r="B479" s="555"/>
      <c r="C479" s="565" t="s">
        <v>1199</v>
      </c>
      <c r="D479" s="567">
        <v>10.0</v>
      </c>
      <c r="E479" s="556" t="s">
        <v>1175</v>
      </c>
      <c r="F479" s="565">
        <v>0.0</v>
      </c>
      <c r="G479" s="565">
        <v>0.0</v>
      </c>
      <c r="H479" s="565">
        <v>9.3</v>
      </c>
      <c r="I479" s="566">
        <v>87.0</v>
      </c>
      <c r="J479" s="191"/>
    </row>
    <row r="480">
      <c r="A480" s="200"/>
      <c r="B480" s="555"/>
      <c r="C480" s="565" t="s">
        <v>1200</v>
      </c>
      <c r="D480" s="567">
        <v>1.0</v>
      </c>
      <c r="E480" s="556" t="s">
        <v>1185</v>
      </c>
      <c r="F480" s="565">
        <v>3.6</v>
      </c>
      <c r="G480" s="565">
        <v>0.2</v>
      </c>
      <c r="H480" s="565">
        <v>0.0</v>
      </c>
      <c r="I480" s="566">
        <v>17.0</v>
      </c>
      <c r="J480" s="191"/>
    </row>
    <row r="481">
      <c r="A481" s="200"/>
      <c r="B481" s="555"/>
      <c r="C481" s="565" t="s">
        <v>1201</v>
      </c>
      <c r="D481" s="567">
        <v>100.0</v>
      </c>
      <c r="E481" s="556" t="s">
        <v>711</v>
      </c>
      <c r="F481" s="565">
        <v>19.9</v>
      </c>
      <c r="G481" s="565">
        <v>0.0</v>
      </c>
      <c r="H481" s="565">
        <v>10.9</v>
      </c>
      <c r="I481" s="566">
        <v>183.0</v>
      </c>
      <c r="J481" s="191"/>
    </row>
    <row r="482">
      <c r="A482" s="200"/>
      <c r="B482" s="555"/>
      <c r="C482" s="565" t="s">
        <v>1202</v>
      </c>
      <c r="D482" s="567">
        <v>100.0</v>
      </c>
      <c r="E482" s="556" t="s">
        <v>711</v>
      </c>
      <c r="F482" s="565">
        <v>15.1</v>
      </c>
      <c r="G482" s="565">
        <v>21.2</v>
      </c>
      <c r="H482" s="565">
        <v>59.1</v>
      </c>
      <c r="I482" s="566">
        <v>632.0</v>
      </c>
      <c r="J482" s="191"/>
    </row>
    <row r="483">
      <c r="A483" s="200"/>
      <c r="B483" s="555"/>
      <c r="C483" s="565" t="s">
        <v>323</v>
      </c>
      <c r="D483" s="567">
        <v>1.0</v>
      </c>
      <c r="E483" s="556" t="s">
        <v>1203</v>
      </c>
      <c r="F483" s="565">
        <v>0.8</v>
      </c>
      <c r="G483" s="565">
        <v>10.1</v>
      </c>
      <c r="H483" s="565">
        <v>0.4</v>
      </c>
      <c r="I483" s="566">
        <v>42.0</v>
      </c>
      <c r="J483" s="191"/>
    </row>
    <row r="484">
      <c r="A484" s="200"/>
      <c r="B484" s="555"/>
      <c r="C484" s="565" t="s">
        <v>1204</v>
      </c>
      <c r="D484" s="567">
        <v>100.0</v>
      </c>
      <c r="E484" s="556" t="s">
        <v>711</v>
      </c>
      <c r="F484" s="565">
        <v>56.0</v>
      </c>
      <c r="G484" s="565">
        <v>7.4</v>
      </c>
      <c r="H484" s="565">
        <v>1.4</v>
      </c>
      <c r="I484" s="566">
        <v>366.0</v>
      </c>
      <c r="J484" s="191"/>
    </row>
    <row r="485">
      <c r="A485" s="200"/>
      <c r="B485" s="555"/>
      <c r="C485" s="565" t="s">
        <v>1205</v>
      </c>
      <c r="D485" s="567">
        <v>1.0</v>
      </c>
      <c r="E485" s="556" t="s">
        <v>733</v>
      </c>
      <c r="F485" s="565">
        <v>3.9</v>
      </c>
      <c r="G485" s="565">
        <v>24.9</v>
      </c>
      <c r="H485" s="565">
        <v>8.0</v>
      </c>
      <c r="I485" s="566">
        <v>191.0</v>
      </c>
      <c r="J485" s="191"/>
    </row>
    <row r="486">
      <c r="A486" s="200"/>
      <c r="B486" s="555"/>
      <c r="C486" s="565" t="s">
        <v>1206</v>
      </c>
      <c r="D486" s="567">
        <v>1.0</v>
      </c>
      <c r="E486" s="556" t="s">
        <v>733</v>
      </c>
      <c r="F486" s="565">
        <v>0.7</v>
      </c>
      <c r="G486" s="565">
        <v>16.9</v>
      </c>
      <c r="H486" s="565">
        <v>2.5</v>
      </c>
      <c r="I486" s="566">
        <v>93.0</v>
      </c>
      <c r="J486" s="191"/>
    </row>
    <row r="487">
      <c r="A487" s="200"/>
      <c r="B487" s="555"/>
      <c r="C487" s="565" t="s">
        <v>1207</v>
      </c>
      <c r="D487" s="567">
        <v>100.0</v>
      </c>
      <c r="E487" s="556" t="s">
        <v>711</v>
      </c>
      <c r="F487" s="565">
        <v>7.5</v>
      </c>
      <c r="G487" s="565">
        <v>76.2</v>
      </c>
      <c r="H487" s="565">
        <v>2.7</v>
      </c>
      <c r="I487" s="566">
        <v>362.0</v>
      </c>
      <c r="J487" s="191"/>
    </row>
    <row r="488">
      <c r="A488" s="200"/>
      <c r="B488" s="555"/>
      <c r="C488" s="565" t="s">
        <v>1208</v>
      </c>
      <c r="D488" s="567">
        <v>100.0</v>
      </c>
      <c r="E488" s="556" t="s">
        <v>711</v>
      </c>
      <c r="F488" s="565">
        <v>1.4</v>
      </c>
      <c r="G488" s="565">
        <v>8.9</v>
      </c>
      <c r="H488" s="565">
        <v>0.0</v>
      </c>
      <c r="I488" s="566">
        <v>49.7</v>
      </c>
      <c r="J488" s="191"/>
    </row>
    <row r="489">
      <c r="A489" s="200"/>
      <c r="B489" s="555"/>
      <c r="C489" s="556" t="s">
        <v>1209</v>
      </c>
      <c r="D489" s="556">
        <v>100.0</v>
      </c>
      <c r="E489" s="556" t="s">
        <v>711</v>
      </c>
      <c r="F489" s="556">
        <v>0.0</v>
      </c>
      <c r="G489" s="556">
        <v>2.7</v>
      </c>
      <c r="H489" s="556">
        <v>0.0</v>
      </c>
      <c r="I489" s="568">
        <v>10.0</v>
      </c>
      <c r="J489" s="191"/>
    </row>
    <row r="490">
      <c r="A490" s="200"/>
      <c r="B490" s="555"/>
      <c r="C490" s="569" t="s">
        <v>1210</v>
      </c>
      <c r="D490" s="570">
        <v>1.0</v>
      </c>
      <c r="E490" s="570" t="s">
        <v>1185</v>
      </c>
      <c r="F490" s="570">
        <v>2.0</v>
      </c>
      <c r="G490" s="570">
        <v>36.0</v>
      </c>
      <c r="H490" s="570">
        <v>2.5</v>
      </c>
      <c r="I490" s="571">
        <v>170.0</v>
      </c>
      <c r="J490" s="191"/>
    </row>
    <row r="491">
      <c r="A491" s="200"/>
      <c r="B491" s="555"/>
      <c r="C491" s="572" t="s">
        <v>1211</v>
      </c>
      <c r="D491" s="573">
        <v>100.0</v>
      </c>
      <c r="E491" s="573" t="s">
        <v>1212</v>
      </c>
      <c r="F491" s="573">
        <v>17.0</v>
      </c>
      <c r="G491" s="573">
        <v>0.4</v>
      </c>
      <c r="H491" s="573">
        <v>8.0</v>
      </c>
      <c r="I491" s="574">
        <v>153.0</v>
      </c>
      <c r="J491" s="191"/>
    </row>
    <row r="492">
      <c r="A492" s="200"/>
      <c r="B492" s="555"/>
      <c r="C492" s="575" t="s">
        <v>1213</v>
      </c>
      <c r="D492" s="576">
        <v>10.0</v>
      </c>
      <c r="E492" s="576" t="s">
        <v>1214</v>
      </c>
      <c r="F492" s="576">
        <v>2.6</v>
      </c>
      <c r="G492" s="576">
        <v>1.6</v>
      </c>
      <c r="H492" s="576">
        <v>4.9</v>
      </c>
      <c r="I492" s="577">
        <v>57.0</v>
      </c>
      <c r="J492" s="191"/>
    </row>
    <row r="493">
      <c r="A493" s="200"/>
      <c r="B493" s="555"/>
      <c r="C493" s="578" t="s">
        <v>1215</v>
      </c>
      <c r="D493" s="579">
        <v>10.0</v>
      </c>
      <c r="E493" s="579" t="s">
        <v>1212</v>
      </c>
      <c r="F493" s="579">
        <v>0.4</v>
      </c>
      <c r="G493" s="579">
        <v>8.0</v>
      </c>
      <c r="H493" s="579">
        <v>0.0</v>
      </c>
      <c r="I493" s="574">
        <v>34.0</v>
      </c>
      <c r="J493" s="191"/>
    </row>
    <row r="494">
      <c r="A494" s="200"/>
      <c r="B494" s="555"/>
      <c r="C494" s="575" t="s">
        <v>1216</v>
      </c>
      <c r="D494" s="580">
        <v>100.0</v>
      </c>
      <c r="E494" s="580" t="s">
        <v>1214</v>
      </c>
      <c r="F494" s="576">
        <v>9.7</v>
      </c>
      <c r="G494" s="576">
        <v>49.8</v>
      </c>
      <c r="H494" s="576">
        <v>2.5</v>
      </c>
      <c r="I494" s="577">
        <v>272.0</v>
      </c>
      <c r="J494" s="191"/>
    </row>
    <row r="495">
      <c r="A495" s="200"/>
      <c r="B495" s="555"/>
      <c r="C495" s="575" t="s">
        <v>1217</v>
      </c>
      <c r="D495" s="576">
        <v>100.0</v>
      </c>
      <c r="E495" s="576" t="s">
        <v>1212</v>
      </c>
      <c r="F495" s="576">
        <v>86.58</v>
      </c>
      <c r="G495" s="576">
        <v>1.22</v>
      </c>
      <c r="H495" s="576">
        <v>3.9</v>
      </c>
      <c r="I495" s="577">
        <v>380.0</v>
      </c>
      <c r="J495" s="191"/>
    </row>
    <row r="496">
      <c r="A496" s="200"/>
      <c r="B496" s="555"/>
      <c r="C496" s="581" t="s">
        <v>1218</v>
      </c>
      <c r="D496" s="573">
        <v>15.0</v>
      </c>
      <c r="E496" s="573" t="s">
        <v>1212</v>
      </c>
      <c r="F496" s="573">
        <v>0.1</v>
      </c>
      <c r="G496" s="573">
        <v>3.0</v>
      </c>
      <c r="H496" s="573">
        <v>2.1</v>
      </c>
      <c r="I496" s="574">
        <v>35.37</v>
      </c>
      <c r="J496" s="191"/>
    </row>
    <row r="497">
      <c r="A497" s="200"/>
      <c r="B497" s="555"/>
      <c r="C497" s="572" t="s">
        <v>1219</v>
      </c>
      <c r="D497" s="582">
        <v>100.0</v>
      </c>
      <c r="E497" s="582" t="s">
        <v>1212</v>
      </c>
      <c r="F497" s="573">
        <v>7.0</v>
      </c>
      <c r="G497" s="573">
        <v>77.0</v>
      </c>
      <c r="H497" s="573">
        <v>3.6</v>
      </c>
      <c r="I497" s="574">
        <v>387.0</v>
      </c>
      <c r="J497" s="191"/>
    </row>
    <row r="498">
      <c r="A498" s="200"/>
      <c r="B498" s="555"/>
      <c r="C498" s="572" t="s">
        <v>1220</v>
      </c>
      <c r="D498" s="573">
        <v>100.0</v>
      </c>
      <c r="E498" s="573" t="s">
        <v>856</v>
      </c>
      <c r="F498" s="573">
        <v>0.52</v>
      </c>
      <c r="G498" s="573">
        <v>0.72</v>
      </c>
      <c r="H498" s="573">
        <v>1.2</v>
      </c>
      <c r="I498" s="574">
        <v>15.76</v>
      </c>
      <c r="J498" s="191"/>
    </row>
    <row r="499">
      <c r="A499" s="200"/>
      <c r="B499" s="555"/>
      <c r="C499" s="572" t="s">
        <v>1221</v>
      </c>
      <c r="D499" s="573">
        <v>1.0</v>
      </c>
      <c r="E499" s="573" t="s">
        <v>1222</v>
      </c>
      <c r="F499" s="573">
        <v>4.4</v>
      </c>
      <c r="G499" s="573">
        <v>26.0</v>
      </c>
      <c r="H499" s="573">
        <v>1.0</v>
      </c>
      <c r="I499" s="574">
        <v>134.0</v>
      </c>
      <c r="J499" s="191"/>
    </row>
    <row r="500">
      <c r="A500" s="200"/>
      <c r="B500" s="555"/>
      <c r="C500" s="572" t="s">
        <v>1223</v>
      </c>
      <c r="D500" s="573">
        <v>63.0</v>
      </c>
      <c r="E500" s="573" t="s">
        <v>1212</v>
      </c>
      <c r="F500" s="573">
        <v>15.0</v>
      </c>
      <c r="G500" s="573">
        <v>37.0</v>
      </c>
      <c r="H500" s="573">
        <v>2.5</v>
      </c>
      <c r="I500" s="574">
        <v>220.0</v>
      </c>
      <c r="J500" s="191"/>
    </row>
    <row r="501">
      <c r="A501" s="200"/>
      <c r="B501" s="555"/>
      <c r="C501" s="572" t="s">
        <v>1224</v>
      </c>
      <c r="D501" s="573">
        <v>10.0</v>
      </c>
      <c r="E501" s="573" t="s">
        <v>1212</v>
      </c>
      <c r="F501" s="573">
        <v>1.4</v>
      </c>
      <c r="G501" s="573">
        <v>1.2</v>
      </c>
      <c r="H501" s="573">
        <v>6.6</v>
      </c>
      <c r="I501" s="574">
        <v>66.0</v>
      </c>
      <c r="J501" s="191"/>
    </row>
    <row r="502">
      <c r="A502" s="200"/>
      <c r="B502" s="555"/>
      <c r="C502" s="581" t="s">
        <v>1225</v>
      </c>
      <c r="D502" s="582">
        <v>100.0</v>
      </c>
      <c r="E502" s="582" t="s">
        <v>1212</v>
      </c>
      <c r="F502" s="573">
        <v>1.8</v>
      </c>
      <c r="G502" s="573">
        <v>12.9</v>
      </c>
      <c r="H502" s="573">
        <v>3.0</v>
      </c>
      <c r="I502" s="574">
        <v>179.0</v>
      </c>
      <c r="J502" s="191"/>
    </row>
    <row r="503">
      <c r="A503" s="200"/>
      <c r="B503" s="555"/>
      <c r="C503" s="583" t="s">
        <v>1226</v>
      </c>
      <c r="D503" s="583">
        <v>100.0</v>
      </c>
      <c r="E503" s="572" t="s">
        <v>1212</v>
      </c>
      <c r="F503" s="583">
        <v>56.0</v>
      </c>
      <c r="G503" s="583">
        <v>7.4</v>
      </c>
      <c r="H503" s="583">
        <v>1.4</v>
      </c>
      <c r="I503" s="584">
        <v>366.0</v>
      </c>
      <c r="J503" s="191"/>
    </row>
    <row r="504">
      <c r="A504" s="200"/>
      <c r="B504" s="555"/>
      <c r="C504" s="583" t="s">
        <v>1227</v>
      </c>
      <c r="D504" s="583">
        <v>10.0</v>
      </c>
      <c r="E504" s="572" t="s">
        <v>1212</v>
      </c>
      <c r="F504" s="583">
        <v>0.8</v>
      </c>
      <c r="G504" s="583">
        <v>1.4</v>
      </c>
      <c r="H504" s="583">
        <v>7.6</v>
      </c>
      <c r="I504" s="584">
        <v>72.0</v>
      </c>
      <c r="J504" s="191"/>
    </row>
    <row r="505">
      <c r="A505" s="200"/>
      <c r="B505" s="555"/>
      <c r="C505" s="585" t="s">
        <v>1228</v>
      </c>
      <c r="D505" s="585">
        <v>1.0</v>
      </c>
      <c r="E505" s="572" t="s">
        <v>1229</v>
      </c>
      <c r="F505" s="585">
        <v>0.0</v>
      </c>
      <c r="G505" s="585">
        <v>2.7</v>
      </c>
      <c r="H505" s="585">
        <v>0.0</v>
      </c>
      <c r="I505" s="586">
        <v>14.0</v>
      </c>
      <c r="J505" s="191"/>
    </row>
    <row r="506">
      <c r="A506" s="200"/>
      <c r="B506" s="555"/>
      <c r="C506" s="585" t="s">
        <v>1230</v>
      </c>
      <c r="D506" s="585">
        <v>100.0</v>
      </c>
      <c r="E506" s="572" t="s">
        <v>1212</v>
      </c>
      <c r="F506" s="585">
        <v>7.1</v>
      </c>
      <c r="G506" s="585">
        <v>22.5</v>
      </c>
      <c r="H506" s="585">
        <v>2.8</v>
      </c>
      <c r="I506" s="586">
        <v>139.0</v>
      </c>
      <c r="J506" s="191"/>
    </row>
    <row r="507">
      <c r="A507" s="200"/>
      <c r="B507" s="555"/>
      <c r="C507" s="585" t="s">
        <v>305</v>
      </c>
      <c r="D507" s="585">
        <v>100.0</v>
      </c>
      <c r="E507" s="572" t="s">
        <v>1212</v>
      </c>
      <c r="F507" s="585">
        <v>0.9</v>
      </c>
      <c r="G507" s="585">
        <v>25.0</v>
      </c>
      <c r="H507" s="585">
        <v>0.2</v>
      </c>
      <c r="I507" s="586">
        <v>109.0</v>
      </c>
      <c r="J507" s="191"/>
    </row>
    <row r="508">
      <c r="A508" s="200"/>
      <c r="B508" s="555"/>
      <c r="C508" s="587" t="s">
        <v>1231</v>
      </c>
      <c r="D508" s="565">
        <v>100.0</v>
      </c>
      <c r="E508" s="565" t="s">
        <v>1212</v>
      </c>
      <c r="F508" s="565">
        <v>9.4</v>
      </c>
      <c r="G508" s="565">
        <v>3.7</v>
      </c>
      <c r="H508" s="565">
        <v>20.1</v>
      </c>
      <c r="I508" s="566">
        <v>231.0</v>
      </c>
      <c r="J508" s="191"/>
    </row>
    <row r="509">
      <c r="A509" s="200"/>
      <c r="B509" s="555"/>
      <c r="C509" s="588" t="s">
        <v>1232</v>
      </c>
      <c r="D509" s="572">
        <v>1.0</v>
      </c>
      <c r="E509" s="572" t="s">
        <v>1229</v>
      </c>
      <c r="F509" s="572">
        <v>0.0</v>
      </c>
      <c r="G509" s="572">
        <v>0.0</v>
      </c>
      <c r="H509" s="572">
        <v>1.5</v>
      </c>
      <c r="I509" s="589">
        <v>20.0</v>
      </c>
      <c r="J509" s="191"/>
    </row>
    <row r="510">
      <c r="A510" s="200"/>
      <c r="B510" s="555"/>
      <c r="C510" s="572" t="s">
        <v>1233</v>
      </c>
      <c r="D510" s="572">
        <v>100.0</v>
      </c>
      <c r="E510" s="572" t="s">
        <v>1212</v>
      </c>
      <c r="F510" s="572">
        <v>2.5</v>
      </c>
      <c r="G510" s="572">
        <v>75.0</v>
      </c>
      <c r="H510" s="572">
        <v>0.4</v>
      </c>
      <c r="I510" s="589">
        <v>282.0</v>
      </c>
      <c r="J510" s="191"/>
    </row>
    <row r="511">
      <c r="A511" s="200"/>
      <c r="B511" s="555"/>
      <c r="C511" s="572" t="s">
        <v>1234</v>
      </c>
      <c r="D511" s="572">
        <v>100.0</v>
      </c>
      <c r="E511" s="572" t="s">
        <v>1212</v>
      </c>
      <c r="F511" s="572">
        <v>0.9</v>
      </c>
      <c r="G511" s="572">
        <v>4.3</v>
      </c>
      <c r="H511" s="572">
        <v>0.1</v>
      </c>
      <c r="I511" s="589">
        <v>19.0</v>
      </c>
      <c r="J511" s="191"/>
    </row>
    <row r="512">
      <c r="A512" s="200"/>
      <c r="B512" s="555"/>
      <c r="C512" s="572" t="s">
        <v>1235</v>
      </c>
      <c r="D512" s="572">
        <v>100.0</v>
      </c>
      <c r="E512" s="572" t="s">
        <v>1212</v>
      </c>
      <c r="F512" s="572">
        <v>13.9</v>
      </c>
      <c r="G512" s="572">
        <v>67.9</v>
      </c>
      <c r="H512" s="572">
        <v>2.1</v>
      </c>
      <c r="I512" s="589">
        <v>368.0</v>
      </c>
      <c r="J512" s="191"/>
    </row>
    <row r="513">
      <c r="A513" s="200"/>
      <c r="B513" s="555"/>
      <c r="C513" s="572" t="s">
        <v>1236</v>
      </c>
      <c r="D513" s="572">
        <v>95.0</v>
      </c>
      <c r="E513" s="572" t="s">
        <v>1212</v>
      </c>
      <c r="F513" s="572">
        <v>14.5</v>
      </c>
      <c r="G513" s="572">
        <v>5.9</v>
      </c>
      <c r="H513" s="572">
        <v>4.8</v>
      </c>
      <c r="I513" s="589">
        <v>150.0</v>
      </c>
      <c r="J513" s="191"/>
    </row>
    <row r="514">
      <c r="A514" s="200"/>
      <c r="B514" s="555"/>
      <c r="C514" s="572" t="s">
        <v>1237</v>
      </c>
      <c r="D514" s="572">
        <v>125.0</v>
      </c>
      <c r="E514" s="572" t="s">
        <v>1212</v>
      </c>
      <c r="F514" s="572">
        <v>3.0</v>
      </c>
      <c r="G514" s="572">
        <v>31.5</v>
      </c>
      <c r="H514" s="572">
        <v>2.1</v>
      </c>
      <c r="I514" s="589">
        <v>162.0</v>
      </c>
      <c r="J514" s="191"/>
    </row>
    <row r="515">
      <c r="A515" s="200"/>
      <c r="B515" s="555"/>
      <c r="C515" s="572" t="s">
        <v>319</v>
      </c>
      <c r="D515" s="572">
        <v>100.0</v>
      </c>
      <c r="E515" s="572" t="s">
        <v>1212</v>
      </c>
      <c r="F515" s="572">
        <v>0.6</v>
      </c>
      <c r="G515" s="572">
        <v>16.3</v>
      </c>
      <c r="H515" s="572">
        <v>0.3</v>
      </c>
      <c r="I515" s="589">
        <v>67.0</v>
      </c>
      <c r="J515" s="191"/>
    </row>
    <row r="516">
      <c r="A516" s="200"/>
      <c r="B516" s="555"/>
      <c r="C516" s="572" t="s">
        <v>1238</v>
      </c>
      <c r="D516" s="572">
        <v>100.0</v>
      </c>
      <c r="E516" s="572" t="s">
        <v>1212</v>
      </c>
      <c r="F516" s="572">
        <v>5.1</v>
      </c>
      <c r="G516" s="572">
        <v>10.2</v>
      </c>
      <c r="H516" s="572">
        <v>35.6</v>
      </c>
      <c r="I516" s="589">
        <v>389.0</v>
      </c>
      <c r="J516" s="191"/>
    </row>
    <row r="517">
      <c r="A517" s="200"/>
      <c r="B517" s="555"/>
      <c r="C517" s="572" t="s">
        <v>278</v>
      </c>
      <c r="D517" s="572">
        <v>100.0</v>
      </c>
      <c r="E517" s="572" t="s">
        <v>1212</v>
      </c>
      <c r="F517" s="572">
        <v>1.0</v>
      </c>
      <c r="G517" s="572">
        <v>6.5</v>
      </c>
      <c r="H517" s="572">
        <v>0.1</v>
      </c>
      <c r="I517" s="589">
        <v>26.0</v>
      </c>
      <c r="J517" s="191"/>
    </row>
    <row r="518">
      <c r="A518" s="200"/>
      <c r="B518" s="555"/>
      <c r="C518" s="572" t="s">
        <v>1239</v>
      </c>
      <c r="D518" s="572">
        <v>100.0</v>
      </c>
      <c r="E518" s="572" t="s">
        <v>1212</v>
      </c>
      <c r="F518" s="572">
        <v>35.8</v>
      </c>
      <c r="G518" s="572">
        <v>3.2</v>
      </c>
      <c r="H518" s="572">
        <v>25.8</v>
      </c>
      <c r="I518" s="589">
        <v>392.0</v>
      </c>
      <c r="J518" s="191"/>
    </row>
    <row r="519">
      <c r="A519" s="200"/>
      <c r="B519" s="555"/>
      <c r="C519" s="572" t="s">
        <v>1240</v>
      </c>
      <c r="D519" s="572">
        <v>946.0</v>
      </c>
      <c r="E519" s="572" t="s">
        <v>1175</v>
      </c>
      <c r="F519" s="572">
        <v>0.0</v>
      </c>
      <c r="G519" s="572">
        <v>39.0</v>
      </c>
      <c r="H519" s="572">
        <v>0.0</v>
      </c>
      <c r="I519" s="589">
        <v>158.0</v>
      </c>
      <c r="J519" s="191"/>
    </row>
    <row r="520">
      <c r="A520" s="200"/>
      <c r="B520" s="555"/>
      <c r="C520" s="555"/>
      <c r="D520" s="555"/>
      <c r="E520" s="555"/>
      <c r="F520" s="555"/>
      <c r="G520" s="555"/>
      <c r="H520" s="555"/>
      <c r="I520" s="590"/>
      <c r="J520" s="191"/>
    </row>
    <row r="521">
      <c r="A521" s="200"/>
      <c r="B521" s="555"/>
      <c r="C521" s="555"/>
      <c r="D521" s="555"/>
      <c r="E521" s="555"/>
      <c r="F521" s="555"/>
      <c r="G521" s="555"/>
      <c r="H521" s="555"/>
      <c r="I521" s="590"/>
      <c r="J521" s="191"/>
    </row>
    <row r="522">
      <c r="A522" s="200"/>
      <c r="B522" s="555"/>
      <c r="C522" s="555"/>
      <c r="D522" s="555"/>
      <c r="E522" s="555"/>
      <c r="F522" s="555"/>
      <c r="G522" s="555"/>
      <c r="H522" s="555"/>
      <c r="I522" s="590"/>
      <c r="J522" s="191"/>
    </row>
    <row r="523">
      <c r="A523" s="200"/>
      <c r="B523" s="555"/>
      <c r="C523" s="555"/>
      <c r="D523" s="555"/>
      <c r="E523" s="555"/>
      <c r="F523" s="555"/>
      <c r="G523" s="555"/>
      <c r="H523" s="555"/>
      <c r="I523" s="590"/>
      <c r="J523" s="191"/>
    </row>
    <row r="524">
      <c r="A524" s="200"/>
      <c r="B524" s="555"/>
      <c r="C524" s="555"/>
      <c r="D524" s="555"/>
      <c r="E524" s="555"/>
      <c r="F524" s="555"/>
      <c r="G524" s="555"/>
      <c r="H524" s="555"/>
      <c r="I524" s="590"/>
      <c r="J524" s="191"/>
    </row>
    <row r="525">
      <c r="A525" s="200"/>
      <c r="B525" s="555"/>
      <c r="C525" s="555"/>
      <c r="D525" s="555"/>
      <c r="E525" s="555"/>
      <c r="F525" s="555"/>
      <c r="G525" s="555"/>
      <c r="H525" s="555"/>
      <c r="I525" s="590"/>
      <c r="J525" s="191"/>
    </row>
    <row r="526">
      <c r="A526" s="200"/>
      <c r="B526" s="555"/>
      <c r="C526" s="555"/>
      <c r="D526" s="555"/>
      <c r="E526" s="555"/>
      <c r="F526" s="555"/>
      <c r="G526" s="555"/>
      <c r="H526" s="555"/>
      <c r="I526" s="590"/>
      <c r="J526" s="191"/>
    </row>
    <row r="527">
      <c r="A527" s="200"/>
      <c r="B527" s="555"/>
      <c r="C527" s="555"/>
      <c r="D527" s="555"/>
      <c r="E527" s="555"/>
      <c r="F527" s="555"/>
      <c r="G527" s="555"/>
      <c r="H527" s="555"/>
      <c r="I527" s="590"/>
      <c r="J527" s="191"/>
    </row>
    <row r="528">
      <c r="A528" s="200"/>
      <c r="B528" s="555"/>
      <c r="C528" s="555"/>
      <c r="D528" s="555"/>
      <c r="E528" s="555"/>
      <c r="F528" s="555"/>
      <c r="G528" s="555"/>
      <c r="H528" s="555"/>
      <c r="I528" s="590"/>
      <c r="J528" s="191"/>
    </row>
    <row r="529">
      <c r="A529" s="200"/>
      <c r="B529" s="555"/>
      <c r="C529" s="555"/>
      <c r="D529" s="555"/>
      <c r="E529" s="555"/>
      <c r="F529" s="555"/>
      <c r="G529" s="555"/>
      <c r="H529" s="555"/>
      <c r="I529" s="590"/>
      <c r="J529" s="191"/>
    </row>
    <row r="530">
      <c r="A530" s="200"/>
      <c r="B530" s="555"/>
      <c r="C530" s="555"/>
      <c r="D530" s="555"/>
      <c r="E530" s="555"/>
      <c r="F530" s="555"/>
      <c r="G530" s="555"/>
      <c r="H530" s="555"/>
      <c r="I530" s="590"/>
      <c r="J530" s="191"/>
    </row>
    <row r="531">
      <c r="A531" s="200"/>
      <c r="B531" s="555"/>
      <c r="C531" s="555"/>
      <c r="D531" s="555"/>
      <c r="E531" s="555"/>
      <c r="F531" s="555"/>
      <c r="G531" s="555"/>
      <c r="H531" s="555"/>
      <c r="I531" s="590"/>
      <c r="J531" s="191"/>
    </row>
    <row r="532">
      <c r="A532" s="200"/>
      <c r="B532" s="555"/>
      <c r="C532" s="555"/>
      <c r="D532" s="555"/>
      <c r="E532" s="555"/>
      <c r="F532" s="555"/>
      <c r="G532" s="555"/>
      <c r="H532" s="555"/>
      <c r="I532" s="590"/>
      <c r="J532" s="191"/>
    </row>
    <row r="533">
      <c r="A533" s="200"/>
      <c r="B533" s="555"/>
      <c r="C533" s="555"/>
      <c r="D533" s="555"/>
      <c r="E533" s="555"/>
      <c r="F533" s="555"/>
      <c r="G533" s="555"/>
      <c r="H533" s="555"/>
      <c r="I533" s="590"/>
      <c r="J533" s="191"/>
    </row>
    <row r="534">
      <c r="A534" s="200"/>
      <c r="B534" s="555"/>
      <c r="C534" s="555"/>
      <c r="D534" s="555"/>
      <c r="E534" s="555"/>
      <c r="F534" s="555"/>
      <c r="G534" s="555"/>
      <c r="H534" s="555"/>
      <c r="I534" s="590"/>
      <c r="J534" s="191"/>
    </row>
    <row r="535">
      <c r="A535" s="200"/>
      <c r="B535" s="555"/>
      <c r="C535" s="555"/>
      <c r="D535" s="555"/>
      <c r="E535" s="555"/>
      <c r="F535" s="555"/>
      <c r="G535" s="555"/>
      <c r="H535" s="555"/>
      <c r="I535" s="590"/>
      <c r="J535" s="191"/>
    </row>
    <row r="536">
      <c r="A536" s="200"/>
      <c r="B536" s="555"/>
      <c r="C536" s="555"/>
      <c r="D536" s="555"/>
      <c r="E536" s="555"/>
      <c r="F536" s="555"/>
      <c r="G536" s="555"/>
      <c r="H536" s="555"/>
      <c r="I536" s="590"/>
      <c r="J536" s="191"/>
    </row>
    <row r="537">
      <c r="A537" s="200"/>
      <c r="B537" s="555"/>
      <c r="C537" s="555"/>
      <c r="D537" s="555"/>
      <c r="E537" s="555"/>
      <c r="F537" s="555"/>
      <c r="G537" s="555"/>
      <c r="H537" s="555"/>
      <c r="I537" s="590"/>
      <c r="J537" s="191"/>
    </row>
    <row r="538">
      <c r="A538" s="200"/>
      <c r="B538" s="555"/>
      <c r="C538" s="555"/>
      <c r="D538" s="555"/>
      <c r="E538" s="555"/>
      <c r="F538" s="555"/>
      <c r="G538" s="555"/>
      <c r="H538" s="555"/>
      <c r="I538" s="590"/>
      <c r="J538" s="191"/>
    </row>
    <row r="539">
      <c r="A539" s="200"/>
      <c r="B539" s="555"/>
      <c r="C539" s="555"/>
      <c r="D539" s="555"/>
      <c r="E539" s="555"/>
      <c r="F539" s="555"/>
      <c r="G539" s="555"/>
      <c r="H539" s="555"/>
      <c r="I539" s="590"/>
      <c r="J539" s="191"/>
    </row>
    <row r="540">
      <c r="A540" s="200"/>
      <c r="B540" s="555"/>
      <c r="C540" s="555"/>
      <c r="D540" s="555"/>
      <c r="E540" s="555"/>
      <c r="F540" s="555"/>
      <c r="G540" s="555"/>
      <c r="H540" s="555"/>
      <c r="I540" s="590"/>
      <c r="J540" s="191"/>
    </row>
    <row r="541">
      <c r="A541" s="200"/>
      <c r="B541" s="555"/>
      <c r="C541" s="555"/>
      <c r="D541" s="555"/>
      <c r="E541" s="555"/>
      <c r="F541" s="555"/>
      <c r="G541" s="555"/>
      <c r="H541" s="555"/>
      <c r="I541" s="590"/>
      <c r="J541" s="191"/>
    </row>
    <row r="542">
      <c r="A542" s="200"/>
      <c r="B542" s="555"/>
      <c r="C542" s="555"/>
      <c r="D542" s="555"/>
      <c r="E542" s="555"/>
      <c r="F542" s="555"/>
      <c r="G542" s="555"/>
      <c r="H542" s="555"/>
      <c r="I542" s="590"/>
      <c r="J542" s="191"/>
    </row>
    <row r="543">
      <c r="A543" s="200"/>
      <c r="B543" s="555"/>
      <c r="C543" s="555"/>
      <c r="D543" s="555"/>
      <c r="E543" s="555"/>
      <c r="F543" s="555"/>
      <c r="G543" s="555"/>
      <c r="H543" s="555"/>
      <c r="I543" s="590"/>
      <c r="J543" s="191"/>
    </row>
    <row r="544">
      <c r="A544" s="200"/>
      <c r="B544" s="555"/>
      <c r="C544" s="555"/>
      <c r="D544" s="555"/>
      <c r="E544" s="555"/>
      <c r="F544" s="555"/>
      <c r="G544" s="555"/>
      <c r="H544" s="555"/>
      <c r="I544" s="590"/>
      <c r="J544" s="191"/>
    </row>
    <row r="545">
      <c r="A545" s="200"/>
      <c r="B545" s="555"/>
      <c r="C545" s="555"/>
      <c r="D545" s="555"/>
      <c r="E545" s="555"/>
      <c r="F545" s="555"/>
      <c r="G545" s="555"/>
      <c r="H545" s="555"/>
      <c r="I545" s="590"/>
      <c r="J545" s="191"/>
    </row>
    <row r="546">
      <c r="A546" s="200"/>
      <c r="B546" s="555"/>
      <c r="C546" s="555"/>
      <c r="D546" s="555"/>
      <c r="E546" s="555"/>
      <c r="F546" s="555"/>
      <c r="G546" s="555"/>
      <c r="H546" s="555"/>
      <c r="I546" s="590"/>
      <c r="J546" s="191"/>
    </row>
    <row r="547">
      <c r="A547" s="200"/>
      <c r="B547" s="555"/>
      <c r="C547" s="555"/>
      <c r="D547" s="555"/>
      <c r="E547" s="555"/>
      <c r="F547" s="555"/>
      <c r="G547" s="555"/>
      <c r="H547" s="555"/>
      <c r="I547" s="590"/>
      <c r="J547" s="191"/>
    </row>
    <row r="548">
      <c r="A548" s="200"/>
      <c r="B548" s="555"/>
      <c r="C548" s="555"/>
      <c r="D548" s="555"/>
      <c r="E548" s="555"/>
      <c r="F548" s="555"/>
      <c r="G548" s="555"/>
      <c r="H548" s="555"/>
      <c r="I548" s="590"/>
      <c r="J548" s="191"/>
    </row>
    <row r="549">
      <c r="A549" s="200"/>
      <c r="B549" s="555"/>
      <c r="C549" s="555"/>
      <c r="D549" s="555"/>
      <c r="E549" s="555"/>
      <c r="F549" s="555"/>
      <c r="G549" s="555"/>
      <c r="H549" s="555"/>
      <c r="I549" s="590"/>
      <c r="J549" s="191"/>
    </row>
    <row r="550">
      <c r="A550" s="200"/>
      <c r="B550" s="555"/>
      <c r="C550" s="555"/>
      <c r="D550" s="555"/>
      <c r="E550" s="555"/>
      <c r="F550" s="555"/>
      <c r="G550" s="555"/>
      <c r="H550" s="555"/>
      <c r="I550" s="590"/>
      <c r="J550" s="191"/>
    </row>
    <row r="551">
      <c r="A551" s="200"/>
      <c r="B551" s="555"/>
      <c r="C551" s="555"/>
      <c r="D551" s="555"/>
      <c r="E551" s="555"/>
      <c r="F551" s="555"/>
      <c r="G551" s="555"/>
      <c r="H551" s="555"/>
      <c r="I551" s="590"/>
      <c r="J551" s="191"/>
    </row>
    <row r="552">
      <c r="A552" s="200"/>
      <c r="B552" s="555"/>
      <c r="C552" s="555"/>
      <c r="D552" s="555"/>
      <c r="E552" s="555"/>
      <c r="F552" s="555"/>
      <c r="G552" s="555"/>
      <c r="H552" s="555"/>
      <c r="I552" s="590"/>
      <c r="J552" s="191"/>
    </row>
    <row r="553">
      <c r="A553" s="200"/>
      <c r="B553" s="555"/>
      <c r="C553" s="555"/>
      <c r="D553" s="555"/>
      <c r="E553" s="555"/>
      <c r="F553" s="555"/>
      <c r="G553" s="555"/>
      <c r="H553" s="555"/>
      <c r="I553" s="590"/>
      <c r="J553" s="191"/>
    </row>
    <row r="554">
      <c r="A554" s="200"/>
      <c r="B554" s="555"/>
      <c r="C554" s="555"/>
      <c r="D554" s="555"/>
      <c r="E554" s="555"/>
      <c r="F554" s="555"/>
      <c r="G554" s="555"/>
      <c r="H554" s="555"/>
      <c r="I554" s="590"/>
      <c r="J554" s="191"/>
    </row>
    <row r="555">
      <c r="A555" s="200"/>
      <c r="B555" s="555"/>
      <c r="C555" s="555"/>
      <c r="D555" s="555"/>
      <c r="E555" s="555"/>
      <c r="F555" s="555"/>
      <c r="G555" s="555"/>
      <c r="H555" s="555"/>
      <c r="I555" s="590"/>
      <c r="J555" s="191"/>
    </row>
    <row r="556">
      <c r="A556" s="200"/>
      <c r="B556" s="555"/>
      <c r="C556" s="555"/>
      <c r="D556" s="555"/>
      <c r="E556" s="555"/>
      <c r="F556" s="555"/>
      <c r="G556" s="555"/>
      <c r="H556" s="555"/>
      <c r="I556" s="590"/>
      <c r="J556" s="191"/>
    </row>
    <row r="557">
      <c r="A557" s="200"/>
      <c r="B557" s="555"/>
      <c r="C557" s="555"/>
      <c r="D557" s="555"/>
      <c r="E557" s="555"/>
      <c r="F557" s="555"/>
      <c r="G557" s="555"/>
      <c r="H557" s="555"/>
      <c r="I557" s="590"/>
      <c r="J557" s="191"/>
    </row>
    <row r="558">
      <c r="A558" s="200"/>
      <c r="B558" s="555"/>
      <c r="C558" s="555"/>
      <c r="D558" s="555"/>
      <c r="E558" s="555"/>
      <c r="F558" s="555"/>
      <c r="G558" s="555"/>
      <c r="H558" s="555"/>
      <c r="I558" s="590"/>
      <c r="J558" s="191"/>
    </row>
    <row r="559">
      <c r="A559" s="200"/>
      <c r="B559" s="555"/>
      <c r="C559" s="555"/>
      <c r="D559" s="555"/>
      <c r="E559" s="555"/>
      <c r="F559" s="555"/>
      <c r="G559" s="555"/>
      <c r="H559" s="555"/>
      <c r="I559" s="590"/>
      <c r="J559" s="191"/>
    </row>
    <row r="560">
      <c r="A560" s="200"/>
      <c r="B560" s="555"/>
      <c r="C560" s="555"/>
      <c r="D560" s="555"/>
      <c r="E560" s="555"/>
      <c r="F560" s="555"/>
      <c r="G560" s="555"/>
      <c r="H560" s="555"/>
      <c r="I560" s="590"/>
      <c r="J560" s="191"/>
    </row>
    <row r="561">
      <c r="A561" s="200"/>
      <c r="B561" s="555"/>
      <c r="C561" s="555"/>
      <c r="D561" s="555"/>
      <c r="E561" s="555"/>
      <c r="F561" s="555"/>
      <c r="G561" s="555"/>
      <c r="H561" s="555"/>
      <c r="I561" s="590"/>
      <c r="J561" s="191"/>
    </row>
    <row r="562">
      <c r="A562" s="200"/>
      <c r="B562" s="555"/>
      <c r="C562" s="555"/>
      <c r="D562" s="555"/>
      <c r="E562" s="555"/>
      <c r="F562" s="555"/>
      <c r="G562" s="555"/>
      <c r="H562" s="555"/>
      <c r="I562" s="590"/>
      <c r="J562" s="191"/>
    </row>
    <row r="563">
      <c r="A563" s="200"/>
      <c r="B563" s="555"/>
      <c r="C563" s="555"/>
      <c r="D563" s="555"/>
      <c r="E563" s="555"/>
      <c r="F563" s="555"/>
      <c r="G563" s="555"/>
      <c r="H563" s="555"/>
      <c r="I563" s="590"/>
      <c r="J563" s="191"/>
    </row>
    <row r="564">
      <c r="A564" s="200"/>
      <c r="B564" s="555"/>
      <c r="C564" s="555"/>
      <c r="D564" s="555"/>
      <c r="E564" s="555"/>
      <c r="F564" s="555"/>
      <c r="G564" s="555"/>
      <c r="H564" s="555"/>
      <c r="I564" s="590"/>
      <c r="J564" s="191"/>
    </row>
    <row r="565">
      <c r="A565" s="200"/>
      <c r="B565" s="555"/>
      <c r="C565" s="555"/>
      <c r="D565" s="555"/>
      <c r="E565" s="555"/>
      <c r="F565" s="555"/>
      <c r="G565" s="555"/>
      <c r="H565" s="555"/>
      <c r="I565" s="590"/>
      <c r="J565" s="191"/>
    </row>
    <row r="566">
      <c r="A566" s="200"/>
      <c r="B566" s="555"/>
      <c r="C566" s="555"/>
      <c r="D566" s="555"/>
      <c r="E566" s="555"/>
      <c r="F566" s="555"/>
      <c r="G566" s="555"/>
      <c r="H566" s="555"/>
      <c r="I566" s="590"/>
      <c r="J566" s="191"/>
    </row>
    <row r="567">
      <c r="A567" s="200"/>
      <c r="B567" s="555"/>
      <c r="C567" s="555"/>
      <c r="D567" s="555"/>
      <c r="E567" s="555"/>
      <c r="F567" s="555"/>
      <c r="G567" s="555"/>
      <c r="H567" s="555"/>
      <c r="I567" s="590"/>
      <c r="J567" s="191"/>
    </row>
    <row r="568">
      <c r="A568" s="200"/>
      <c r="B568" s="555"/>
      <c r="C568" s="555"/>
      <c r="D568" s="555"/>
      <c r="E568" s="555"/>
      <c r="F568" s="555"/>
      <c r="G568" s="555"/>
      <c r="H568" s="555"/>
      <c r="I568" s="590"/>
      <c r="J568" s="191"/>
    </row>
    <row r="569">
      <c r="A569" s="200"/>
      <c r="B569" s="555"/>
      <c r="C569" s="555"/>
      <c r="D569" s="555"/>
      <c r="E569" s="555"/>
      <c r="F569" s="555"/>
      <c r="G569" s="555"/>
      <c r="H569" s="555"/>
      <c r="I569" s="590"/>
      <c r="J569" s="191"/>
    </row>
    <row r="570">
      <c r="A570" s="200"/>
      <c r="B570" s="555"/>
      <c r="C570" s="555"/>
      <c r="D570" s="555"/>
      <c r="E570" s="555"/>
      <c r="F570" s="555"/>
      <c r="G570" s="555"/>
      <c r="H570" s="555"/>
      <c r="I570" s="590"/>
      <c r="J570" s="191"/>
    </row>
    <row r="571">
      <c r="A571" s="200"/>
      <c r="B571" s="555"/>
      <c r="C571" s="555"/>
      <c r="D571" s="555"/>
      <c r="E571" s="555"/>
      <c r="F571" s="555"/>
      <c r="G571" s="555"/>
      <c r="H571" s="555"/>
      <c r="I571" s="590"/>
      <c r="J571" s="191"/>
    </row>
    <row r="572">
      <c r="A572" s="200"/>
      <c r="B572" s="555"/>
      <c r="C572" s="555"/>
      <c r="D572" s="555"/>
      <c r="E572" s="555"/>
      <c r="F572" s="555"/>
      <c r="G572" s="555"/>
      <c r="H572" s="555"/>
      <c r="I572" s="590"/>
      <c r="J572" s="191"/>
    </row>
    <row r="573">
      <c r="A573" s="200"/>
      <c r="B573" s="555"/>
      <c r="C573" s="555"/>
      <c r="D573" s="555"/>
      <c r="E573" s="555"/>
      <c r="F573" s="555"/>
      <c r="G573" s="555"/>
      <c r="H573" s="555"/>
      <c r="I573" s="590"/>
      <c r="J573" s="191"/>
    </row>
    <row r="574">
      <c r="A574" s="200"/>
      <c r="B574" s="555"/>
      <c r="C574" s="555"/>
      <c r="D574" s="555"/>
      <c r="E574" s="555"/>
      <c r="F574" s="555"/>
      <c r="G574" s="555"/>
      <c r="H574" s="555"/>
      <c r="I574" s="590"/>
      <c r="J574" s="191"/>
    </row>
    <row r="575">
      <c r="A575" s="200"/>
      <c r="B575" s="555"/>
      <c r="C575" s="555"/>
      <c r="D575" s="555"/>
      <c r="E575" s="555"/>
      <c r="F575" s="555"/>
      <c r="G575" s="555"/>
      <c r="H575" s="555"/>
      <c r="I575" s="590"/>
      <c r="J575" s="191"/>
    </row>
    <row r="576">
      <c r="A576" s="200"/>
      <c r="B576" s="555"/>
      <c r="C576" s="555"/>
      <c r="D576" s="555"/>
      <c r="E576" s="555"/>
      <c r="F576" s="555"/>
      <c r="G576" s="555"/>
      <c r="H576" s="555"/>
      <c r="I576" s="590"/>
      <c r="J576" s="191"/>
    </row>
    <row r="577">
      <c r="A577" s="200"/>
      <c r="B577" s="555"/>
      <c r="C577" s="555"/>
      <c r="D577" s="555"/>
      <c r="E577" s="555"/>
      <c r="F577" s="555"/>
      <c r="G577" s="555"/>
      <c r="H577" s="555"/>
      <c r="I577" s="590"/>
      <c r="J577" s="191"/>
    </row>
    <row r="578">
      <c r="A578" s="200"/>
      <c r="B578" s="555"/>
      <c r="C578" s="555"/>
      <c r="D578" s="555"/>
      <c r="E578" s="555"/>
      <c r="F578" s="555"/>
      <c r="G578" s="555"/>
      <c r="H578" s="555"/>
      <c r="I578" s="590"/>
      <c r="J578" s="191"/>
    </row>
    <row r="579">
      <c r="A579" s="200"/>
      <c r="B579" s="555"/>
      <c r="C579" s="555"/>
      <c r="D579" s="555"/>
      <c r="E579" s="555"/>
      <c r="F579" s="555"/>
      <c r="G579" s="555"/>
      <c r="H579" s="555"/>
      <c r="I579" s="590"/>
      <c r="J579" s="191"/>
    </row>
    <row r="580">
      <c r="A580" s="200"/>
      <c r="B580" s="555"/>
      <c r="C580" s="555"/>
      <c r="D580" s="555"/>
      <c r="E580" s="555"/>
      <c r="F580" s="555"/>
      <c r="G580" s="555"/>
      <c r="H580" s="555"/>
      <c r="I580" s="590"/>
      <c r="J580" s="191"/>
    </row>
    <row r="581">
      <c r="A581" s="200"/>
      <c r="B581" s="555"/>
      <c r="C581" s="555"/>
      <c r="D581" s="555"/>
      <c r="E581" s="555"/>
      <c r="F581" s="555"/>
      <c r="G581" s="555"/>
      <c r="H581" s="555"/>
      <c r="I581" s="590"/>
      <c r="J581" s="191"/>
    </row>
    <row r="582">
      <c r="A582" s="200"/>
      <c r="B582" s="555"/>
      <c r="C582" s="555"/>
      <c r="D582" s="555"/>
      <c r="E582" s="555"/>
      <c r="F582" s="555"/>
      <c r="G582" s="555"/>
      <c r="H582" s="555"/>
      <c r="I582" s="590"/>
      <c r="J582" s="191"/>
    </row>
    <row r="583">
      <c r="A583" s="200"/>
      <c r="B583" s="555"/>
      <c r="C583" s="555"/>
      <c r="D583" s="555"/>
      <c r="E583" s="555"/>
      <c r="F583" s="555"/>
      <c r="G583" s="555"/>
      <c r="H583" s="555"/>
      <c r="I583" s="590"/>
      <c r="J583" s="191"/>
    </row>
    <row r="584">
      <c r="A584" s="200"/>
      <c r="B584" s="555"/>
      <c r="C584" s="555"/>
      <c r="D584" s="555"/>
      <c r="E584" s="555"/>
      <c r="F584" s="555"/>
      <c r="G584" s="555"/>
      <c r="H584" s="555"/>
      <c r="I584" s="590"/>
      <c r="J584" s="191"/>
    </row>
    <row r="585">
      <c r="A585" s="200"/>
      <c r="B585" s="555"/>
      <c r="C585" s="555"/>
      <c r="D585" s="555"/>
      <c r="E585" s="555"/>
      <c r="F585" s="555"/>
      <c r="G585" s="555"/>
      <c r="H585" s="555"/>
      <c r="I585" s="590"/>
      <c r="J585" s="191"/>
    </row>
    <row r="586">
      <c r="A586" s="200"/>
      <c r="B586" s="555"/>
      <c r="C586" s="555"/>
      <c r="D586" s="555"/>
      <c r="E586" s="555"/>
      <c r="F586" s="555"/>
      <c r="G586" s="555"/>
      <c r="H586" s="555"/>
      <c r="I586" s="590"/>
      <c r="J586" s="191"/>
    </row>
    <row r="587">
      <c r="A587" s="200"/>
      <c r="B587" s="555"/>
      <c r="C587" s="555"/>
      <c r="D587" s="555"/>
      <c r="E587" s="555"/>
      <c r="F587" s="555"/>
      <c r="G587" s="555"/>
      <c r="H587" s="555"/>
      <c r="I587" s="590"/>
      <c r="J587" s="191"/>
    </row>
    <row r="588">
      <c r="A588" s="200"/>
      <c r="B588" s="555"/>
      <c r="C588" s="555"/>
      <c r="D588" s="555"/>
      <c r="E588" s="555"/>
      <c r="F588" s="555"/>
      <c r="G588" s="555"/>
      <c r="H588" s="555"/>
      <c r="I588" s="590"/>
      <c r="J588" s="191"/>
    </row>
    <row r="589">
      <c r="A589" s="200"/>
      <c r="B589" s="555"/>
      <c r="C589" s="555"/>
      <c r="D589" s="555"/>
      <c r="E589" s="555"/>
      <c r="F589" s="555"/>
      <c r="G589" s="555"/>
      <c r="H589" s="555"/>
      <c r="I589" s="590"/>
      <c r="J589" s="191"/>
    </row>
    <row r="590">
      <c r="A590" s="200"/>
      <c r="B590" s="555"/>
      <c r="C590" s="555"/>
      <c r="D590" s="555"/>
      <c r="E590" s="555"/>
      <c r="F590" s="555"/>
      <c r="G590" s="555"/>
      <c r="H590" s="555"/>
      <c r="I590" s="590"/>
      <c r="J590" s="191"/>
    </row>
    <row r="591">
      <c r="A591" s="200"/>
      <c r="B591" s="555"/>
      <c r="C591" s="555"/>
      <c r="D591" s="555"/>
      <c r="E591" s="555"/>
      <c r="F591" s="555"/>
      <c r="G591" s="555"/>
      <c r="H591" s="555"/>
      <c r="I591" s="590"/>
      <c r="J591" s="191"/>
    </row>
    <row r="592">
      <c r="A592" s="200"/>
      <c r="B592" s="555"/>
      <c r="C592" s="555"/>
      <c r="D592" s="555"/>
      <c r="E592" s="555"/>
      <c r="F592" s="555"/>
      <c r="G592" s="555"/>
      <c r="H592" s="555"/>
      <c r="I592" s="590"/>
      <c r="J592" s="191"/>
    </row>
    <row r="593">
      <c r="A593" s="200"/>
      <c r="B593" s="555"/>
      <c r="C593" s="555"/>
      <c r="D593" s="555"/>
      <c r="E593" s="555"/>
      <c r="F593" s="555"/>
      <c r="G593" s="555"/>
      <c r="H593" s="555"/>
      <c r="I593" s="590"/>
      <c r="J593" s="191"/>
    </row>
    <row r="594">
      <c r="A594" s="200"/>
      <c r="B594" s="555"/>
      <c r="C594" s="555"/>
      <c r="D594" s="555"/>
      <c r="E594" s="555"/>
      <c r="F594" s="555"/>
      <c r="G594" s="555"/>
      <c r="H594" s="555"/>
      <c r="I594" s="590"/>
      <c r="J594" s="191"/>
    </row>
    <row r="595">
      <c r="A595" s="200"/>
      <c r="B595" s="555"/>
      <c r="C595" s="555"/>
      <c r="D595" s="555"/>
      <c r="E595" s="555"/>
      <c r="F595" s="555"/>
      <c r="G595" s="555"/>
      <c r="H595" s="555"/>
      <c r="I595" s="590"/>
      <c r="J595" s="191"/>
    </row>
    <row r="596">
      <c r="A596" s="200"/>
      <c r="B596" s="555"/>
      <c r="C596" s="555"/>
      <c r="D596" s="555"/>
      <c r="E596" s="555"/>
      <c r="F596" s="555"/>
      <c r="G596" s="555"/>
      <c r="H596" s="555"/>
      <c r="I596" s="590"/>
      <c r="J596" s="191"/>
    </row>
    <row r="597">
      <c r="A597" s="200"/>
      <c r="B597" s="555"/>
      <c r="C597" s="555"/>
      <c r="D597" s="555"/>
      <c r="E597" s="555"/>
      <c r="F597" s="555"/>
      <c r="G597" s="555"/>
      <c r="H597" s="555"/>
      <c r="I597" s="590"/>
      <c r="J597" s="191"/>
    </row>
    <row r="598">
      <c r="A598" s="200"/>
      <c r="B598" s="555"/>
      <c r="C598" s="555"/>
      <c r="D598" s="555"/>
      <c r="E598" s="555"/>
      <c r="F598" s="555"/>
      <c r="G598" s="555"/>
      <c r="H598" s="555"/>
      <c r="I598" s="590"/>
      <c r="J598" s="191"/>
    </row>
    <row r="599">
      <c r="A599" s="200"/>
      <c r="B599" s="555"/>
      <c r="C599" s="555"/>
      <c r="D599" s="555"/>
      <c r="E599" s="555"/>
      <c r="F599" s="555"/>
      <c r="G599" s="555"/>
      <c r="H599" s="555"/>
      <c r="I599" s="590"/>
      <c r="J599" s="191"/>
    </row>
    <row r="600">
      <c r="A600" s="200"/>
      <c r="B600" s="555"/>
      <c r="C600" s="555"/>
      <c r="D600" s="555"/>
      <c r="E600" s="555"/>
      <c r="F600" s="555"/>
      <c r="G600" s="555"/>
      <c r="H600" s="555"/>
      <c r="I600" s="590"/>
      <c r="J600" s="191"/>
    </row>
    <row r="601">
      <c r="A601" s="200"/>
      <c r="B601" s="555"/>
      <c r="C601" s="555"/>
      <c r="D601" s="555"/>
      <c r="E601" s="555"/>
      <c r="F601" s="555"/>
      <c r="G601" s="555"/>
      <c r="H601" s="555"/>
      <c r="I601" s="590"/>
      <c r="J601" s="191"/>
    </row>
    <row r="602">
      <c r="A602" s="200"/>
      <c r="B602" s="555"/>
      <c r="C602" s="555"/>
      <c r="D602" s="555"/>
      <c r="E602" s="555"/>
      <c r="F602" s="555"/>
      <c r="G602" s="555"/>
      <c r="H602" s="555"/>
      <c r="I602" s="590"/>
      <c r="J602" s="191"/>
    </row>
    <row r="603">
      <c r="A603" s="200"/>
      <c r="B603" s="555"/>
      <c r="C603" s="555"/>
      <c r="D603" s="555"/>
      <c r="E603" s="555"/>
      <c r="F603" s="555"/>
      <c r="G603" s="555"/>
      <c r="H603" s="555"/>
      <c r="I603" s="590"/>
      <c r="J603" s="191"/>
    </row>
    <row r="604">
      <c r="A604" s="200"/>
      <c r="B604" s="555"/>
      <c r="C604" s="555"/>
      <c r="D604" s="555"/>
      <c r="E604" s="555"/>
      <c r="F604" s="555"/>
      <c r="G604" s="555"/>
      <c r="H604" s="555"/>
      <c r="I604" s="590"/>
      <c r="J604" s="191"/>
    </row>
    <row r="605">
      <c r="A605" s="200"/>
      <c r="B605" s="555"/>
      <c r="C605" s="555"/>
      <c r="D605" s="555"/>
      <c r="E605" s="555"/>
      <c r="F605" s="555"/>
      <c r="G605" s="555"/>
      <c r="H605" s="555"/>
      <c r="I605" s="590"/>
      <c r="J605" s="191"/>
    </row>
    <row r="606">
      <c r="A606" s="200"/>
      <c r="B606" s="555"/>
      <c r="C606" s="555"/>
      <c r="D606" s="555"/>
      <c r="E606" s="555"/>
      <c r="F606" s="555"/>
      <c r="G606" s="555"/>
      <c r="H606" s="555"/>
      <c r="I606" s="590"/>
      <c r="J606" s="191"/>
    </row>
    <row r="607">
      <c r="A607" s="200"/>
      <c r="B607" s="555"/>
      <c r="C607" s="555"/>
      <c r="D607" s="555"/>
      <c r="E607" s="555"/>
      <c r="F607" s="555"/>
      <c r="G607" s="555"/>
      <c r="H607" s="555"/>
      <c r="I607" s="590"/>
      <c r="J607" s="191"/>
    </row>
    <row r="608">
      <c r="A608" s="200"/>
      <c r="B608" s="555"/>
      <c r="C608" s="555"/>
      <c r="D608" s="555"/>
      <c r="E608" s="555"/>
      <c r="F608" s="555"/>
      <c r="G608" s="555"/>
      <c r="H608" s="555"/>
      <c r="I608" s="590"/>
      <c r="J608" s="191"/>
    </row>
    <row r="609">
      <c r="A609" s="200"/>
      <c r="B609" s="555"/>
      <c r="C609" s="555"/>
      <c r="D609" s="555"/>
      <c r="E609" s="555"/>
      <c r="F609" s="555"/>
      <c r="G609" s="555"/>
      <c r="H609" s="555"/>
      <c r="I609" s="590"/>
      <c r="J609" s="191"/>
    </row>
    <row r="610">
      <c r="A610" s="200"/>
      <c r="B610" s="555"/>
      <c r="C610" s="555"/>
      <c r="D610" s="555"/>
      <c r="E610" s="555"/>
      <c r="F610" s="555"/>
      <c r="G610" s="555"/>
      <c r="H610" s="555"/>
      <c r="I610" s="590"/>
      <c r="J610" s="191"/>
    </row>
    <row r="611">
      <c r="A611" s="200"/>
      <c r="B611" s="555"/>
      <c r="C611" s="555"/>
      <c r="D611" s="555"/>
      <c r="E611" s="555"/>
      <c r="F611" s="555"/>
      <c r="G611" s="555"/>
      <c r="H611" s="555"/>
      <c r="I611" s="590"/>
      <c r="J611" s="191"/>
    </row>
    <row r="612">
      <c r="A612" s="200"/>
      <c r="B612" s="555"/>
      <c r="C612" s="555"/>
      <c r="D612" s="555"/>
      <c r="E612" s="555"/>
      <c r="F612" s="555"/>
      <c r="G612" s="555"/>
      <c r="H612" s="555"/>
      <c r="I612" s="590"/>
      <c r="J612" s="191"/>
    </row>
    <row r="613">
      <c r="A613" s="200"/>
      <c r="B613" s="555"/>
      <c r="C613" s="555"/>
      <c r="D613" s="555"/>
      <c r="E613" s="555"/>
      <c r="F613" s="555"/>
      <c r="G613" s="555"/>
      <c r="H613" s="555"/>
      <c r="I613" s="590"/>
      <c r="J613" s="191"/>
    </row>
    <row r="614">
      <c r="A614" s="200"/>
      <c r="B614" s="555"/>
      <c r="C614" s="555"/>
      <c r="D614" s="555"/>
      <c r="E614" s="555"/>
      <c r="F614" s="555"/>
      <c r="G614" s="555"/>
      <c r="H614" s="555"/>
      <c r="I614" s="590"/>
      <c r="J614" s="191"/>
    </row>
    <row r="615">
      <c r="A615" s="200"/>
      <c r="B615" s="555"/>
      <c r="C615" s="555"/>
      <c r="D615" s="555"/>
      <c r="E615" s="555"/>
      <c r="F615" s="555"/>
      <c r="G615" s="555"/>
      <c r="H615" s="555"/>
      <c r="I615" s="590"/>
      <c r="J615" s="191"/>
    </row>
    <row r="616">
      <c r="A616" s="200"/>
      <c r="B616" s="555"/>
      <c r="C616" s="555"/>
      <c r="D616" s="555"/>
      <c r="E616" s="555"/>
      <c r="F616" s="555"/>
      <c r="G616" s="555"/>
      <c r="H616" s="555"/>
      <c r="I616" s="590"/>
      <c r="J616" s="191"/>
    </row>
    <row r="617">
      <c r="A617" s="200"/>
      <c r="B617" s="555"/>
      <c r="C617" s="555"/>
      <c r="D617" s="555"/>
      <c r="E617" s="555"/>
      <c r="F617" s="555"/>
      <c r="G617" s="555"/>
      <c r="H617" s="555"/>
      <c r="I617" s="590"/>
      <c r="J617" s="191"/>
    </row>
    <row r="618">
      <c r="A618" s="200"/>
      <c r="B618" s="555"/>
      <c r="C618" s="555"/>
      <c r="D618" s="555"/>
      <c r="E618" s="555"/>
      <c r="F618" s="555"/>
      <c r="G618" s="555"/>
      <c r="H618" s="555"/>
      <c r="I618" s="590"/>
      <c r="J618" s="191"/>
    </row>
    <row r="619">
      <c r="A619" s="200"/>
      <c r="B619" s="555"/>
      <c r="C619" s="555"/>
      <c r="D619" s="555"/>
      <c r="E619" s="555"/>
      <c r="F619" s="555"/>
      <c r="G619" s="555"/>
      <c r="H619" s="555"/>
      <c r="I619" s="590"/>
      <c r="J619" s="191"/>
    </row>
    <row r="620">
      <c r="A620" s="200"/>
      <c r="B620" s="555"/>
      <c r="C620" s="555"/>
      <c r="D620" s="555"/>
      <c r="E620" s="555"/>
      <c r="F620" s="555"/>
      <c r="G620" s="555"/>
      <c r="H620" s="555"/>
      <c r="I620" s="590"/>
      <c r="J620" s="191"/>
    </row>
    <row r="621">
      <c r="A621" s="200"/>
      <c r="B621" s="555"/>
      <c r="C621" s="555"/>
      <c r="D621" s="555"/>
      <c r="E621" s="555"/>
      <c r="F621" s="555"/>
      <c r="G621" s="555"/>
      <c r="H621" s="555"/>
      <c r="I621" s="590"/>
      <c r="J621" s="191"/>
    </row>
    <row r="622">
      <c r="A622" s="200"/>
      <c r="B622" s="555"/>
      <c r="C622" s="555"/>
      <c r="D622" s="555"/>
      <c r="E622" s="555"/>
      <c r="F622" s="555"/>
      <c r="G622" s="555"/>
      <c r="H622" s="555"/>
      <c r="I622" s="590"/>
      <c r="J622" s="191"/>
    </row>
    <row r="623">
      <c r="A623" s="200"/>
      <c r="B623" s="555"/>
      <c r="C623" s="555"/>
      <c r="D623" s="555"/>
      <c r="E623" s="555"/>
      <c r="F623" s="555"/>
      <c r="G623" s="555"/>
      <c r="H623" s="555"/>
      <c r="I623" s="590"/>
      <c r="J623" s="191"/>
    </row>
    <row r="624">
      <c r="A624" s="200"/>
      <c r="B624" s="555"/>
      <c r="C624" s="555"/>
      <c r="D624" s="555"/>
      <c r="E624" s="555"/>
      <c r="F624" s="555"/>
      <c r="G624" s="555"/>
      <c r="H624" s="555"/>
      <c r="I624" s="590"/>
      <c r="J624" s="191"/>
    </row>
    <row r="625">
      <c r="A625" s="200"/>
      <c r="B625" s="555"/>
      <c r="C625" s="555"/>
      <c r="D625" s="555"/>
      <c r="E625" s="555"/>
      <c r="F625" s="555"/>
      <c r="G625" s="555"/>
      <c r="H625" s="555"/>
      <c r="I625" s="590"/>
      <c r="J625" s="191"/>
    </row>
    <row r="626">
      <c r="A626" s="200"/>
      <c r="B626" s="555"/>
      <c r="C626" s="555"/>
      <c r="D626" s="555"/>
      <c r="E626" s="555"/>
      <c r="F626" s="555"/>
      <c r="G626" s="555"/>
      <c r="H626" s="555"/>
      <c r="I626" s="590"/>
      <c r="J626" s="191"/>
    </row>
    <row r="627">
      <c r="A627" s="200"/>
      <c r="B627" s="555"/>
      <c r="C627" s="555"/>
      <c r="D627" s="555"/>
      <c r="E627" s="555"/>
      <c r="F627" s="555"/>
      <c r="G627" s="555"/>
      <c r="H627" s="555"/>
      <c r="I627" s="590"/>
      <c r="J627" s="191"/>
    </row>
    <row r="628">
      <c r="A628" s="200"/>
      <c r="B628" s="555"/>
      <c r="C628" s="555"/>
      <c r="D628" s="555"/>
      <c r="E628" s="555"/>
      <c r="F628" s="555"/>
      <c r="G628" s="555"/>
      <c r="H628" s="555"/>
      <c r="I628" s="590"/>
      <c r="J628" s="191"/>
    </row>
    <row r="629">
      <c r="A629" s="200"/>
      <c r="B629" s="555"/>
      <c r="C629" s="555"/>
      <c r="D629" s="555"/>
      <c r="E629" s="555"/>
      <c r="F629" s="555"/>
      <c r="G629" s="555"/>
      <c r="H629" s="555"/>
      <c r="I629" s="590"/>
      <c r="J629" s="191"/>
    </row>
    <row r="630">
      <c r="A630" s="200"/>
      <c r="B630" s="555"/>
      <c r="C630" s="555"/>
      <c r="D630" s="555"/>
      <c r="E630" s="555"/>
      <c r="F630" s="555"/>
      <c r="G630" s="555"/>
      <c r="H630" s="555"/>
      <c r="I630" s="590"/>
      <c r="J630" s="191"/>
    </row>
    <row r="631">
      <c r="A631" s="200"/>
      <c r="B631" s="555"/>
      <c r="C631" s="555"/>
      <c r="D631" s="555"/>
      <c r="E631" s="555"/>
      <c r="F631" s="555"/>
      <c r="G631" s="555"/>
      <c r="H631" s="555"/>
      <c r="I631" s="590"/>
      <c r="J631" s="191"/>
    </row>
    <row r="632">
      <c r="A632" s="200"/>
      <c r="B632" s="555"/>
      <c r="C632" s="555"/>
      <c r="D632" s="555"/>
      <c r="E632" s="555"/>
      <c r="F632" s="555"/>
      <c r="G632" s="555"/>
      <c r="H632" s="555"/>
      <c r="I632" s="590"/>
      <c r="J632" s="191"/>
    </row>
    <row r="633">
      <c r="A633" s="200"/>
      <c r="B633" s="555"/>
      <c r="C633" s="555"/>
      <c r="D633" s="555"/>
      <c r="E633" s="555"/>
      <c r="F633" s="555"/>
      <c r="G633" s="555"/>
      <c r="H633" s="555"/>
      <c r="I633" s="590"/>
      <c r="J633" s="191"/>
    </row>
    <row r="634">
      <c r="A634" s="200"/>
      <c r="B634" s="555"/>
      <c r="C634" s="555"/>
      <c r="D634" s="555"/>
      <c r="E634" s="555"/>
      <c r="F634" s="555"/>
      <c r="G634" s="555"/>
      <c r="H634" s="555"/>
      <c r="I634" s="590"/>
      <c r="J634" s="191"/>
    </row>
    <row r="635">
      <c r="A635" s="200"/>
      <c r="B635" s="555"/>
      <c r="C635" s="555"/>
      <c r="D635" s="555"/>
      <c r="E635" s="555"/>
      <c r="F635" s="555"/>
      <c r="G635" s="555"/>
      <c r="H635" s="555"/>
      <c r="I635" s="590"/>
      <c r="J635" s="191"/>
    </row>
    <row r="636">
      <c r="A636" s="200"/>
      <c r="B636" s="555"/>
      <c r="C636" s="555"/>
      <c r="D636" s="555"/>
      <c r="E636" s="555"/>
      <c r="F636" s="555"/>
      <c r="G636" s="555"/>
      <c r="H636" s="555"/>
      <c r="I636" s="590"/>
      <c r="J636" s="191"/>
    </row>
    <row r="637">
      <c r="A637" s="200"/>
      <c r="B637" s="555"/>
      <c r="C637" s="555"/>
      <c r="D637" s="555"/>
      <c r="E637" s="555"/>
      <c r="F637" s="555"/>
      <c r="G637" s="555"/>
      <c r="H637" s="555"/>
      <c r="I637" s="590"/>
      <c r="J637" s="191"/>
    </row>
    <row r="638">
      <c r="A638" s="200"/>
      <c r="B638" s="555"/>
      <c r="C638" s="555"/>
      <c r="D638" s="555"/>
      <c r="E638" s="555"/>
      <c r="F638" s="555"/>
      <c r="G638" s="555"/>
      <c r="H638" s="555"/>
      <c r="I638" s="590"/>
      <c r="J638" s="191"/>
    </row>
    <row r="639">
      <c r="A639" s="200"/>
      <c r="B639" s="555"/>
      <c r="C639" s="555"/>
      <c r="D639" s="555"/>
      <c r="E639" s="555"/>
      <c r="F639" s="555"/>
      <c r="G639" s="555"/>
      <c r="H639" s="555"/>
      <c r="I639" s="590"/>
      <c r="J639" s="191"/>
    </row>
    <row r="640">
      <c r="A640" s="200"/>
      <c r="B640" s="555"/>
      <c r="C640" s="555"/>
      <c r="D640" s="555"/>
      <c r="E640" s="555"/>
      <c r="F640" s="555"/>
      <c r="G640" s="555"/>
      <c r="H640" s="555"/>
      <c r="I640" s="590"/>
      <c r="J640" s="191"/>
    </row>
    <row r="641">
      <c r="A641" s="200"/>
      <c r="B641" s="555"/>
      <c r="C641" s="555"/>
      <c r="D641" s="555"/>
      <c r="E641" s="555"/>
      <c r="F641" s="555"/>
      <c r="G641" s="555"/>
      <c r="H641" s="555"/>
      <c r="I641" s="590"/>
      <c r="J641" s="191"/>
    </row>
    <row r="642">
      <c r="A642" s="200"/>
      <c r="B642" s="555"/>
      <c r="C642" s="555"/>
      <c r="D642" s="555"/>
      <c r="E642" s="555"/>
      <c r="F642" s="555"/>
      <c r="G642" s="555"/>
      <c r="H642" s="555"/>
      <c r="I642" s="590"/>
      <c r="J642" s="191"/>
    </row>
    <row r="643">
      <c r="A643" s="200"/>
      <c r="B643" s="555"/>
      <c r="C643" s="555"/>
      <c r="D643" s="555"/>
      <c r="E643" s="555"/>
      <c r="F643" s="555"/>
      <c r="G643" s="555"/>
      <c r="H643" s="555"/>
      <c r="I643" s="590"/>
      <c r="J643" s="191"/>
    </row>
    <row r="644">
      <c r="A644" s="200"/>
      <c r="B644" s="555"/>
      <c r="C644" s="555"/>
      <c r="D644" s="555"/>
      <c r="E644" s="555"/>
      <c r="F644" s="555"/>
      <c r="G644" s="555"/>
      <c r="H644" s="555"/>
      <c r="I644" s="590"/>
      <c r="J644" s="191"/>
    </row>
    <row r="645">
      <c r="A645" s="200"/>
      <c r="B645" s="555"/>
      <c r="C645" s="555"/>
      <c r="D645" s="555"/>
      <c r="E645" s="555"/>
      <c r="F645" s="555"/>
      <c r="G645" s="555"/>
      <c r="H645" s="555"/>
      <c r="I645" s="590"/>
      <c r="J645" s="191"/>
    </row>
    <row r="646">
      <c r="A646" s="200"/>
      <c r="B646" s="555"/>
      <c r="C646" s="555"/>
      <c r="D646" s="555"/>
      <c r="E646" s="555"/>
      <c r="F646" s="555"/>
      <c r="G646" s="555"/>
      <c r="H646" s="555"/>
      <c r="I646" s="590"/>
      <c r="J646" s="191"/>
    </row>
    <row r="647">
      <c r="A647" s="200"/>
      <c r="B647" s="555"/>
      <c r="C647" s="555"/>
      <c r="D647" s="555"/>
      <c r="E647" s="555"/>
      <c r="F647" s="555"/>
      <c r="G647" s="555"/>
      <c r="H647" s="555"/>
      <c r="I647" s="590"/>
      <c r="J647" s="191"/>
    </row>
    <row r="648">
      <c r="A648" s="200"/>
      <c r="B648" s="555"/>
      <c r="C648" s="555"/>
      <c r="D648" s="555"/>
      <c r="E648" s="555"/>
      <c r="F648" s="555"/>
      <c r="G648" s="555"/>
      <c r="H648" s="555"/>
      <c r="I648" s="590"/>
      <c r="J648" s="191"/>
    </row>
    <row r="649">
      <c r="A649" s="200"/>
      <c r="B649" s="555"/>
      <c r="C649" s="555"/>
      <c r="D649" s="555"/>
      <c r="E649" s="555"/>
      <c r="F649" s="555"/>
      <c r="G649" s="555"/>
      <c r="H649" s="555"/>
      <c r="I649" s="590"/>
      <c r="J649" s="191"/>
    </row>
    <row r="650">
      <c r="A650" s="200"/>
      <c r="B650" s="555"/>
      <c r="C650" s="555"/>
      <c r="D650" s="555"/>
      <c r="E650" s="555"/>
      <c r="F650" s="555"/>
      <c r="G650" s="555"/>
      <c r="H650" s="555"/>
      <c r="I650" s="590"/>
      <c r="J650" s="191"/>
    </row>
    <row r="651">
      <c r="A651" s="200"/>
      <c r="B651" s="555"/>
      <c r="C651" s="555"/>
      <c r="D651" s="555"/>
      <c r="E651" s="555"/>
      <c r="F651" s="555"/>
      <c r="G651" s="555"/>
      <c r="H651" s="555"/>
      <c r="I651" s="590"/>
      <c r="J651" s="191"/>
    </row>
    <row r="652">
      <c r="A652" s="200"/>
      <c r="B652" s="555"/>
      <c r="C652" s="555"/>
      <c r="D652" s="555"/>
      <c r="E652" s="555"/>
      <c r="F652" s="555"/>
      <c r="G652" s="555"/>
      <c r="H652" s="555"/>
      <c r="I652" s="590"/>
      <c r="J652" s="191"/>
    </row>
    <row r="653">
      <c r="A653" s="200"/>
      <c r="B653" s="555"/>
      <c r="C653" s="555"/>
      <c r="D653" s="555"/>
      <c r="E653" s="555"/>
      <c r="F653" s="555"/>
      <c r="G653" s="555"/>
      <c r="H653" s="555"/>
      <c r="I653" s="590"/>
      <c r="J653" s="191"/>
    </row>
    <row r="654">
      <c r="A654" s="200"/>
      <c r="B654" s="555"/>
      <c r="C654" s="555"/>
      <c r="D654" s="555"/>
      <c r="E654" s="555"/>
      <c r="F654" s="555"/>
      <c r="G654" s="555"/>
      <c r="H654" s="555"/>
      <c r="I654" s="590"/>
      <c r="J654" s="191"/>
    </row>
    <row r="655">
      <c r="A655" s="200"/>
      <c r="B655" s="555"/>
      <c r="C655" s="555"/>
      <c r="D655" s="555"/>
      <c r="E655" s="555"/>
      <c r="F655" s="555"/>
      <c r="G655" s="555"/>
      <c r="H655" s="555"/>
      <c r="I655" s="590"/>
      <c r="J655" s="191"/>
    </row>
    <row r="656">
      <c r="A656" s="200"/>
      <c r="B656" s="555"/>
      <c r="C656" s="555"/>
      <c r="D656" s="555"/>
      <c r="E656" s="555"/>
      <c r="F656" s="555"/>
      <c r="G656" s="555"/>
      <c r="H656" s="555"/>
      <c r="I656" s="590"/>
      <c r="J656" s="191"/>
    </row>
    <row r="657">
      <c r="A657" s="200"/>
      <c r="B657" s="555"/>
      <c r="C657" s="555"/>
      <c r="D657" s="555"/>
      <c r="E657" s="555"/>
      <c r="F657" s="555"/>
      <c r="G657" s="555"/>
      <c r="H657" s="555"/>
      <c r="I657" s="590"/>
      <c r="J657" s="191"/>
    </row>
    <row r="658">
      <c r="A658" s="200"/>
      <c r="B658" s="555"/>
      <c r="C658" s="555"/>
      <c r="D658" s="555"/>
      <c r="E658" s="555"/>
      <c r="F658" s="555"/>
      <c r="G658" s="555"/>
      <c r="H658" s="555"/>
      <c r="I658" s="590"/>
      <c r="J658" s="191"/>
    </row>
    <row r="659">
      <c r="A659" s="200"/>
      <c r="B659" s="555"/>
      <c r="C659" s="555"/>
      <c r="D659" s="555"/>
      <c r="E659" s="555"/>
      <c r="F659" s="555"/>
      <c r="G659" s="555"/>
      <c r="H659" s="555"/>
      <c r="I659" s="590"/>
      <c r="J659" s="191"/>
    </row>
    <row r="660">
      <c r="A660" s="200"/>
      <c r="B660" s="555"/>
      <c r="C660" s="555"/>
      <c r="D660" s="555"/>
      <c r="E660" s="555"/>
      <c r="F660" s="555"/>
      <c r="G660" s="555"/>
      <c r="H660" s="555"/>
      <c r="I660" s="590"/>
      <c r="J660" s="191"/>
    </row>
    <row r="661">
      <c r="A661" s="200"/>
      <c r="B661" s="555"/>
      <c r="C661" s="555"/>
      <c r="D661" s="555"/>
      <c r="E661" s="555"/>
      <c r="F661" s="555"/>
      <c r="G661" s="555"/>
      <c r="H661" s="555"/>
      <c r="I661" s="590"/>
      <c r="J661" s="191"/>
    </row>
    <row r="662">
      <c r="A662" s="200"/>
      <c r="B662" s="555"/>
      <c r="C662" s="555"/>
      <c r="D662" s="555"/>
      <c r="E662" s="555"/>
      <c r="F662" s="555"/>
      <c r="G662" s="555"/>
      <c r="H662" s="555"/>
      <c r="I662" s="590"/>
      <c r="J662" s="191"/>
    </row>
    <row r="663">
      <c r="A663" s="200"/>
      <c r="B663" s="555"/>
      <c r="C663" s="555"/>
      <c r="D663" s="555"/>
      <c r="E663" s="555"/>
      <c r="F663" s="555"/>
      <c r="G663" s="555"/>
      <c r="H663" s="555"/>
      <c r="I663" s="590"/>
      <c r="J663" s="191"/>
    </row>
    <row r="664">
      <c r="A664" s="200"/>
      <c r="B664" s="555"/>
      <c r="C664" s="555"/>
      <c r="D664" s="555"/>
      <c r="E664" s="555"/>
      <c r="F664" s="555"/>
      <c r="G664" s="555"/>
      <c r="H664" s="555"/>
      <c r="I664" s="590"/>
      <c r="J664" s="191"/>
    </row>
    <row r="665">
      <c r="A665" s="200"/>
      <c r="B665" s="555"/>
      <c r="C665" s="555"/>
      <c r="D665" s="555"/>
      <c r="E665" s="555"/>
      <c r="F665" s="555"/>
      <c r="G665" s="555"/>
      <c r="H665" s="555"/>
      <c r="I665" s="590"/>
      <c r="J665" s="191"/>
    </row>
    <row r="666">
      <c r="A666" s="200"/>
      <c r="B666" s="555"/>
      <c r="C666" s="555"/>
      <c r="D666" s="555"/>
      <c r="E666" s="555"/>
      <c r="F666" s="555"/>
      <c r="G666" s="555"/>
      <c r="H666" s="555"/>
      <c r="I666" s="590"/>
      <c r="J666" s="191"/>
    </row>
    <row r="667">
      <c r="A667" s="200"/>
      <c r="B667" s="555"/>
      <c r="C667" s="555"/>
      <c r="D667" s="555"/>
      <c r="E667" s="555"/>
      <c r="F667" s="555"/>
      <c r="G667" s="555"/>
      <c r="H667" s="555"/>
      <c r="I667" s="590"/>
      <c r="J667" s="191"/>
    </row>
    <row r="668">
      <c r="A668" s="200"/>
      <c r="B668" s="555"/>
      <c r="C668" s="555"/>
      <c r="D668" s="555"/>
      <c r="E668" s="555"/>
      <c r="F668" s="555"/>
      <c r="G668" s="555"/>
      <c r="H668" s="555"/>
      <c r="I668" s="590"/>
      <c r="J668" s="191"/>
    </row>
    <row r="669">
      <c r="A669" s="200"/>
      <c r="B669" s="555"/>
      <c r="C669" s="555"/>
      <c r="D669" s="555"/>
      <c r="E669" s="555"/>
      <c r="F669" s="555"/>
      <c r="G669" s="555"/>
      <c r="H669" s="555"/>
      <c r="I669" s="590"/>
      <c r="J669" s="191"/>
    </row>
    <row r="670">
      <c r="A670" s="200"/>
      <c r="B670" s="555"/>
      <c r="C670" s="555"/>
      <c r="D670" s="555"/>
      <c r="E670" s="555"/>
      <c r="F670" s="555"/>
      <c r="G670" s="555"/>
      <c r="H670" s="555"/>
      <c r="I670" s="590"/>
      <c r="J670" s="191"/>
    </row>
    <row r="671">
      <c r="A671" s="200"/>
      <c r="B671" s="555"/>
      <c r="C671" s="555"/>
      <c r="D671" s="555"/>
      <c r="E671" s="555"/>
      <c r="F671" s="555"/>
      <c r="G671" s="555"/>
      <c r="H671" s="555"/>
      <c r="I671" s="590"/>
      <c r="J671" s="191"/>
    </row>
    <row r="672">
      <c r="A672" s="200"/>
      <c r="B672" s="555"/>
      <c r="C672" s="555"/>
      <c r="D672" s="555"/>
      <c r="E672" s="555"/>
      <c r="F672" s="555"/>
      <c r="G672" s="555"/>
      <c r="H672" s="555"/>
      <c r="I672" s="590"/>
      <c r="J672" s="191"/>
    </row>
    <row r="673">
      <c r="A673" s="200"/>
      <c r="B673" s="555"/>
      <c r="C673" s="555"/>
      <c r="D673" s="555"/>
      <c r="E673" s="555"/>
      <c r="F673" s="555"/>
      <c r="G673" s="555"/>
      <c r="H673" s="555"/>
      <c r="I673" s="590"/>
      <c r="J673" s="191"/>
    </row>
    <row r="674">
      <c r="A674" s="200"/>
      <c r="B674" s="555"/>
      <c r="C674" s="555"/>
      <c r="D674" s="555"/>
      <c r="E674" s="555"/>
      <c r="F674" s="555"/>
      <c r="G674" s="555"/>
      <c r="H674" s="555"/>
      <c r="I674" s="590"/>
      <c r="J674" s="191"/>
    </row>
    <row r="675">
      <c r="A675" s="200"/>
      <c r="B675" s="555"/>
      <c r="C675" s="555"/>
      <c r="D675" s="555"/>
      <c r="E675" s="555"/>
      <c r="F675" s="555"/>
      <c r="G675" s="555"/>
      <c r="H675" s="555"/>
      <c r="I675" s="590"/>
      <c r="J675" s="191"/>
    </row>
    <row r="676">
      <c r="A676" s="200"/>
      <c r="B676" s="555"/>
      <c r="C676" s="555"/>
      <c r="D676" s="555"/>
      <c r="E676" s="555"/>
      <c r="F676" s="555"/>
      <c r="G676" s="555"/>
      <c r="H676" s="555"/>
      <c r="I676" s="590"/>
      <c r="J676" s="191"/>
    </row>
    <row r="677">
      <c r="A677" s="200"/>
      <c r="B677" s="555"/>
      <c r="C677" s="555"/>
      <c r="D677" s="555"/>
      <c r="E677" s="555"/>
      <c r="F677" s="555"/>
      <c r="G677" s="555"/>
      <c r="H677" s="555"/>
      <c r="I677" s="590"/>
      <c r="J677" s="191"/>
    </row>
    <row r="678">
      <c r="A678" s="200"/>
      <c r="B678" s="555"/>
      <c r="C678" s="555"/>
      <c r="D678" s="555"/>
      <c r="E678" s="555"/>
      <c r="F678" s="555"/>
      <c r="G678" s="555"/>
      <c r="H678" s="555"/>
      <c r="I678" s="590"/>
      <c r="J678" s="191"/>
    </row>
    <row r="679">
      <c r="A679" s="200"/>
      <c r="B679" s="555"/>
      <c r="C679" s="555"/>
      <c r="D679" s="555"/>
      <c r="E679" s="555"/>
      <c r="F679" s="555"/>
      <c r="G679" s="555"/>
      <c r="H679" s="555"/>
      <c r="I679" s="590"/>
      <c r="J679" s="191"/>
    </row>
    <row r="680">
      <c r="A680" s="200"/>
      <c r="B680" s="555"/>
      <c r="C680" s="555"/>
      <c r="D680" s="555"/>
      <c r="E680" s="555"/>
      <c r="F680" s="555"/>
      <c r="G680" s="555"/>
      <c r="H680" s="555"/>
      <c r="I680" s="590"/>
      <c r="J680" s="191"/>
    </row>
    <row r="681">
      <c r="A681" s="200"/>
      <c r="B681" s="555"/>
      <c r="C681" s="555"/>
      <c r="D681" s="555"/>
      <c r="E681" s="555"/>
      <c r="F681" s="555"/>
      <c r="G681" s="555"/>
      <c r="H681" s="555"/>
      <c r="I681" s="590"/>
      <c r="J681" s="191"/>
    </row>
    <row r="682">
      <c r="A682" s="200"/>
      <c r="B682" s="555"/>
      <c r="C682" s="555"/>
      <c r="D682" s="555"/>
      <c r="E682" s="555"/>
      <c r="F682" s="555"/>
      <c r="G682" s="555"/>
      <c r="H682" s="555"/>
      <c r="I682" s="590"/>
      <c r="J682" s="191"/>
    </row>
    <row r="683">
      <c r="A683" s="200"/>
      <c r="B683" s="555"/>
      <c r="C683" s="555"/>
      <c r="D683" s="555"/>
      <c r="E683" s="555"/>
      <c r="F683" s="555"/>
      <c r="G683" s="555"/>
      <c r="H683" s="555"/>
      <c r="I683" s="590"/>
      <c r="J683" s="191"/>
    </row>
    <row r="684">
      <c r="A684" s="200"/>
      <c r="B684" s="555"/>
      <c r="C684" s="555"/>
      <c r="D684" s="555"/>
      <c r="E684" s="555"/>
      <c r="F684" s="555"/>
      <c r="G684" s="555"/>
      <c r="H684" s="555"/>
      <c r="I684" s="590"/>
      <c r="J684" s="191"/>
    </row>
    <row r="685">
      <c r="A685" s="200"/>
      <c r="B685" s="555"/>
      <c r="C685" s="555"/>
      <c r="D685" s="555"/>
      <c r="E685" s="555"/>
      <c r="F685" s="555"/>
      <c r="G685" s="555"/>
      <c r="H685" s="555"/>
      <c r="I685" s="590"/>
      <c r="J685" s="191"/>
    </row>
    <row r="686">
      <c r="A686" s="200"/>
      <c r="B686" s="555"/>
      <c r="C686" s="555"/>
      <c r="D686" s="555"/>
      <c r="E686" s="555"/>
      <c r="F686" s="555"/>
      <c r="G686" s="555"/>
      <c r="H686" s="555"/>
      <c r="I686" s="590"/>
      <c r="J686" s="191"/>
    </row>
    <row r="687">
      <c r="A687" s="200"/>
      <c r="B687" s="555"/>
      <c r="C687" s="555"/>
      <c r="D687" s="555"/>
      <c r="E687" s="555"/>
      <c r="F687" s="555"/>
      <c r="G687" s="555"/>
      <c r="H687" s="555"/>
      <c r="I687" s="590"/>
      <c r="J687" s="191"/>
    </row>
    <row r="688">
      <c r="A688" s="200"/>
      <c r="B688" s="555"/>
      <c r="C688" s="555"/>
      <c r="D688" s="555"/>
      <c r="E688" s="555"/>
      <c r="F688" s="555"/>
      <c r="G688" s="555"/>
      <c r="H688" s="555"/>
      <c r="I688" s="590"/>
      <c r="J688" s="191"/>
    </row>
    <row r="689">
      <c r="A689" s="200"/>
      <c r="B689" s="555"/>
      <c r="C689" s="555"/>
      <c r="D689" s="555"/>
      <c r="E689" s="555"/>
      <c r="F689" s="555"/>
      <c r="G689" s="555"/>
      <c r="H689" s="555"/>
      <c r="I689" s="590"/>
      <c r="J689" s="191"/>
    </row>
    <row r="690">
      <c r="A690" s="200"/>
      <c r="B690" s="555"/>
      <c r="C690" s="555"/>
      <c r="D690" s="555"/>
      <c r="E690" s="555"/>
      <c r="F690" s="555"/>
      <c r="G690" s="555"/>
      <c r="H690" s="555"/>
      <c r="I690" s="590"/>
      <c r="J690" s="191"/>
    </row>
    <row r="691">
      <c r="A691" s="200"/>
      <c r="B691" s="555"/>
      <c r="C691" s="555"/>
      <c r="D691" s="555"/>
      <c r="E691" s="555"/>
      <c r="F691" s="555"/>
      <c r="G691" s="555"/>
      <c r="H691" s="555"/>
      <c r="I691" s="590"/>
      <c r="J691" s="191"/>
    </row>
    <row r="692">
      <c r="A692" s="200"/>
      <c r="B692" s="555"/>
      <c r="C692" s="555"/>
      <c r="D692" s="555"/>
      <c r="E692" s="555"/>
      <c r="F692" s="555"/>
      <c r="G692" s="555"/>
      <c r="H692" s="555"/>
      <c r="I692" s="590"/>
      <c r="J692" s="191"/>
    </row>
    <row r="693">
      <c r="A693" s="200"/>
      <c r="B693" s="555"/>
      <c r="C693" s="555"/>
      <c r="D693" s="555"/>
      <c r="E693" s="555"/>
      <c r="F693" s="555"/>
      <c r="G693" s="555"/>
      <c r="H693" s="555"/>
      <c r="I693" s="590"/>
      <c r="J693" s="191"/>
    </row>
    <row r="694">
      <c r="A694" s="200"/>
      <c r="B694" s="555"/>
      <c r="C694" s="555"/>
      <c r="D694" s="555"/>
      <c r="E694" s="555"/>
      <c r="F694" s="555"/>
      <c r="G694" s="555"/>
      <c r="H694" s="555"/>
      <c r="I694" s="590"/>
      <c r="J694" s="191"/>
    </row>
    <row r="695">
      <c r="A695" s="200"/>
      <c r="B695" s="555"/>
      <c r="C695" s="555"/>
      <c r="D695" s="555"/>
      <c r="E695" s="555"/>
      <c r="F695" s="555"/>
      <c r="G695" s="555"/>
      <c r="H695" s="555"/>
      <c r="I695" s="590"/>
      <c r="J695" s="191"/>
    </row>
    <row r="696">
      <c r="A696" s="200"/>
      <c r="B696" s="555"/>
      <c r="C696" s="555"/>
      <c r="D696" s="555"/>
      <c r="E696" s="555"/>
      <c r="F696" s="555"/>
      <c r="G696" s="555"/>
      <c r="H696" s="555"/>
      <c r="I696" s="590"/>
      <c r="J696" s="191"/>
    </row>
    <row r="697">
      <c r="A697" s="200"/>
      <c r="B697" s="555"/>
      <c r="C697" s="555"/>
      <c r="D697" s="555"/>
      <c r="E697" s="555"/>
      <c r="F697" s="555"/>
      <c r="G697" s="555"/>
      <c r="H697" s="555"/>
      <c r="I697" s="590"/>
      <c r="J697" s="191"/>
    </row>
    <row r="698">
      <c r="A698" s="200"/>
      <c r="B698" s="555"/>
      <c r="C698" s="555"/>
      <c r="D698" s="555"/>
      <c r="E698" s="555"/>
      <c r="F698" s="555"/>
      <c r="G698" s="555"/>
      <c r="H698" s="555"/>
      <c r="I698" s="590"/>
      <c r="J698" s="191"/>
    </row>
    <row r="699">
      <c r="A699" s="200"/>
      <c r="B699" s="555"/>
      <c r="C699" s="555"/>
      <c r="D699" s="555"/>
      <c r="E699" s="555"/>
      <c r="F699" s="555"/>
      <c r="G699" s="555"/>
      <c r="H699" s="555"/>
      <c r="I699" s="590"/>
      <c r="J699" s="191"/>
    </row>
    <row r="700">
      <c r="A700" s="200"/>
      <c r="B700" s="555"/>
      <c r="C700" s="555"/>
      <c r="D700" s="555"/>
      <c r="E700" s="555"/>
      <c r="F700" s="555"/>
      <c r="G700" s="555"/>
      <c r="H700" s="555"/>
      <c r="I700" s="590"/>
      <c r="J700" s="191"/>
    </row>
    <row r="701">
      <c r="A701" s="200"/>
      <c r="B701" s="555"/>
      <c r="C701" s="555"/>
      <c r="D701" s="555"/>
      <c r="E701" s="555"/>
      <c r="F701" s="555"/>
      <c r="G701" s="555"/>
      <c r="H701" s="555"/>
      <c r="I701" s="590"/>
      <c r="J701" s="191"/>
    </row>
    <row r="702">
      <c r="A702" s="200"/>
      <c r="B702" s="555"/>
      <c r="C702" s="555"/>
      <c r="D702" s="555"/>
      <c r="E702" s="555"/>
      <c r="F702" s="555"/>
      <c r="G702" s="555"/>
      <c r="H702" s="555"/>
      <c r="I702" s="590"/>
      <c r="J702" s="191"/>
    </row>
    <row r="703">
      <c r="A703" s="200"/>
      <c r="B703" s="555"/>
      <c r="C703" s="555"/>
      <c r="D703" s="555"/>
      <c r="E703" s="555"/>
      <c r="F703" s="555"/>
      <c r="G703" s="555"/>
      <c r="H703" s="555"/>
      <c r="I703" s="590"/>
      <c r="J703" s="191"/>
    </row>
    <row r="704">
      <c r="A704" s="200"/>
      <c r="B704" s="555"/>
      <c r="C704" s="555"/>
      <c r="D704" s="555"/>
      <c r="E704" s="555"/>
      <c r="F704" s="555"/>
      <c r="G704" s="555"/>
      <c r="H704" s="555"/>
      <c r="I704" s="590"/>
      <c r="J704" s="191"/>
    </row>
    <row r="705">
      <c r="A705" s="200"/>
      <c r="B705" s="555"/>
      <c r="C705" s="555"/>
      <c r="D705" s="555"/>
      <c r="E705" s="555"/>
      <c r="F705" s="555"/>
      <c r="G705" s="555"/>
      <c r="H705" s="555"/>
      <c r="I705" s="590"/>
      <c r="J705" s="191"/>
    </row>
    <row r="706">
      <c r="A706" s="200"/>
      <c r="B706" s="555"/>
      <c r="C706" s="555"/>
      <c r="D706" s="555"/>
      <c r="E706" s="555"/>
      <c r="F706" s="555"/>
      <c r="G706" s="555"/>
      <c r="H706" s="555"/>
      <c r="I706" s="590"/>
      <c r="J706" s="191"/>
    </row>
    <row r="707">
      <c r="A707" s="200"/>
      <c r="B707" s="555"/>
      <c r="C707" s="555"/>
      <c r="D707" s="555"/>
      <c r="E707" s="555"/>
      <c r="F707" s="555"/>
      <c r="G707" s="555"/>
      <c r="H707" s="555"/>
      <c r="I707" s="590"/>
      <c r="J707" s="191"/>
    </row>
    <row r="708">
      <c r="A708" s="200"/>
      <c r="B708" s="555"/>
      <c r="C708" s="555"/>
      <c r="D708" s="555"/>
      <c r="E708" s="555"/>
      <c r="F708" s="555"/>
      <c r="G708" s="555"/>
      <c r="H708" s="555"/>
      <c r="I708" s="590"/>
      <c r="J708" s="191"/>
    </row>
    <row r="709">
      <c r="A709" s="200"/>
      <c r="B709" s="555"/>
      <c r="C709" s="555"/>
      <c r="D709" s="555"/>
      <c r="E709" s="555"/>
      <c r="F709" s="555"/>
      <c r="G709" s="555"/>
      <c r="H709" s="555"/>
      <c r="I709" s="590"/>
      <c r="J709" s="191"/>
    </row>
    <row r="710">
      <c r="A710" s="200"/>
      <c r="B710" s="555"/>
      <c r="C710" s="555"/>
      <c r="D710" s="555"/>
      <c r="E710" s="555"/>
      <c r="F710" s="555"/>
      <c r="G710" s="555"/>
      <c r="H710" s="555"/>
      <c r="I710" s="590"/>
      <c r="J710" s="191"/>
    </row>
    <row r="711">
      <c r="A711" s="200"/>
      <c r="B711" s="555"/>
      <c r="C711" s="555"/>
      <c r="D711" s="555"/>
      <c r="E711" s="555"/>
      <c r="F711" s="555"/>
      <c r="G711" s="555"/>
      <c r="H711" s="555"/>
      <c r="I711" s="590"/>
      <c r="J711" s="191"/>
    </row>
    <row r="712">
      <c r="A712" s="200"/>
      <c r="B712" s="555"/>
      <c r="C712" s="555"/>
      <c r="D712" s="555"/>
      <c r="E712" s="555"/>
      <c r="F712" s="555"/>
      <c r="G712" s="555"/>
      <c r="H712" s="555"/>
      <c r="I712" s="590"/>
      <c r="J712" s="191"/>
    </row>
    <row r="713">
      <c r="A713" s="200"/>
      <c r="B713" s="555"/>
      <c r="C713" s="555"/>
      <c r="D713" s="555"/>
      <c r="E713" s="555"/>
      <c r="F713" s="555"/>
      <c r="G713" s="555"/>
      <c r="H713" s="555"/>
      <c r="I713" s="590"/>
      <c r="J713" s="191"/>
    </row>
    <row r="714">
      <c r="A714" s="200"/>
      <c r="B714" s="555"/>
      <c r="C714" s="555"/>
      <c r="D714" s="555"/>
      <c r="E714" s="555"/>
      <c r="F714" s="555"/>
      <c r="G714" s="555"/>
      <c r="H714" s="555"/>
      <c r="I714" s="590"/>
      <c r="J714" s="191"/>
    </row>
    <row r="715">
      <c r="A715" s="200"/>
      <c r="B715" s="555"/>
      <c r="C715" s="555"/>
      <c r="D715" s="555"/>
      <c r="E715" s="555"/>
      <c r="F715" s="555"/>
      <c r="G715" s="555"/>
      <c r="H715" s="555"/>
      <c r="I715" s="590"/>
      <c r="J715" s="191"/>
    </row>
    <row r="716">
      <c r="A716" s="200"/>
      <c r="B716" s="555"/>
      <c r="C716" s="555"/>
      <c r="D716" s="555"/>
      <c r="E716" s="555"/>
      <c r="F716" s="555"/>
      <c r="G716" s="555"/>
      <c r="H716" s="555"/>
      <c r="I716" s="590"/>
      <c r="J716" s="191"/>
    </row>
    <row r="717">
      <c r="A717" s="200"/>
      <c r="B717" s="555"/>
      <c r="C717" s="555"/>
      <c r="D717" s="555"/>
      <c r="E717" s="555"/>
      <c r="F717" s="555"/>
      <c r="G717" s="555"/>
      <c r="H717" s="555"/>
      <c r="I717" s="590"/>
      <c r="J717" s="191"/>
    </row>
    <row r="718">
      <c r="A718" s="200"/>
      <c r="B718" s="555"/>
      <c r="C718" s="555"/>
      <c r="D718" s="555"/>
      <c r="E718" s="555"/>
      <c r="F718" s="555"/>
      <c r="G718" s="555"/>
      <c r="H718" s="555"/>
      <c r="I718" s="590"/>
      <c r="J718" s="191"/>
    </row>
    <row r="719">
      <c r="A719" s="200"/>
      <c r="B719" s="555"/>
      <c r="C719" s="555"/>
      <c r="D719" s="555"/>
      <c r="E719" s="555"/>
      <c r="F719" s="555"/>
      <c r="G719" s="555"/>
      <c r="H719" s="555"/>
      <c r="I719" s="590"/>
      <c r="J719" s="191"/>
    </row>
    <row r="720">
      <c r="A720" s="200"/>
      <c r="B720" s="555"/>
      <c r="C720" s="555"/>
      <c r="D720" s="555"/>
      <c r="E720" s="555"/>
      <c r="F720" s="555"/>
      <c r="G720" s="555"/>
      <c r="H720" s="555"/>
      <c r="I720" s="590"/>
      <c r="J720" s="191"/>
    </row>
    <row r="721">
      <c r="A721" s="200"/>
      <c r="B721" s="555"/>
      <c r="C721" s="555"/>
      <c r="D721" s="555"/>
      <c r="E721" s="555"/>
      <c r="F721" s="555"/>
      <c r="G721" s="555"/>
      <c r="H721" s="555"/>
      <c r="I721" s="590"/>
      <c r="J721" s="191"/>
    </row>
    <row r="722">
      <c r="A722" s="200"/>
      <c r="B722" s="555"/>
      <c r="C722" s="555"/>
      <c r="D722" s="555"/>
      <c r="E722" s="555"/>
      <c r="F722" s="555"/>
      <c r="G722" s="555"/>
      <c r="H722" s="555"/>
      <c r="I722" s="590"/>
      <c r="J722" s="191"/>
    </row>
    <row r="723">
      <c r="A723" s="200"/>
      <c r="B723" s="555"/>
      <c r="C723" s="555"/>
      <c r="D723" s="555"/>
      <c r="E723" s="555"/>
      <c r="F723" s="555"/>
      <c r="G723" s="555"/>
      <c r="H723" s="555"/>
      <c r="I723" s="590"/>
      <c r="J723" s="191"/>
    </row>
    <row r="724">
      <c r="A724" s="200"/>
      <c r="B724" s="555"/>
      <c r="C724" s="555"/>
      <c r="D724" s="555"/>
      <c r="E724" s="555"/>
      <c r="F724" s="555"/>
      <c r="G724" s="555"/>
      <c r="H724" s="555"/>
      <c r="I724" s="590"/>
      <c r="J724" s="191"/>
    </row>
    <row r="725">
      <c r="A725" s="200"/>
      <c r="B725" s="555"/>
      <c r="C725" s="555"/>
      <c r="D725" s="555"/>
      <c r="E725" s="555"/>
      <c r="F725" s="555"/>
      <c r="G725" s="555"/>
      <c r="H725" s="555"/>
      <c r="I725" s="590"/>
      <c r="J725" s="191"/>
    </row>
    <row r="726">
      <c r="A726" s="200"/>
      <c r="B726" s="555"/>
      <c r="C726" s="555"/>
      <c r="D726" s="555"/>
      <c r="E726" s="555"/>
      <c r="F726" s="555"/>
      <c r="G726" s="555"/>
      <c r="H726" s="555"/>
      <c r="I726" s="590"/>
      <c r="J726" s="191"/>
    </row>
    <row r="727">
      <c r="A727" s="200"/>
      <c r="B727" s="555"/>
      <c r="C727" s="555"/>
      <c r="D727" s="555"/>
      <c r="E727" s="555"/>
      <c r="F727" s="555"/>
      <c r="G727" s="555"/>
      <c r="H727" s="555"/>
      <c r="I727" s="590"/>
      <c r="J727" s="191"/>
    </row>
    <row r="728">
      <c r="A728" s="200"/>
      <c r="B728" s="555"/>
      <c r="C728" s="555"/>
      <c r="D728" s="555"/>
      <c r="E728" s="555"/>
      <c r="F728" s="555"/>
      <c r="G728" s="555"/>
      <c r="H728" s="555"/>
      <c r="I728" s="590"/>
      <c r="J728" s="191"/>
    </row>
    <row r="729">
      <c r="A729" s="200"/>
      <c r="B729" s="555"/>
      <c r="C729" s="555"/>
      <c r="D729" s="555"/>
      <c r="E729" s="555"/>
      <c r="F729" s="555"/>
      <c r="G729" s="555"/>
      <c r="H729" s="555"/>
      <c r="I729" s="590"/>
      <c r="J729" s="191"/>
    </row>
    <row r="730">
      <c r="A730" s="200"/>
      <c r="B730" s="555"/>
      <c r="C730" s="555"/>
      <c r="D730" s="555"/>
      <c r="E730" s="555"/>
      <c r="F730" s="555"/>
      <c r="G730" s="555"/>
      <c r="H730" s="555"/>
      <c r="I730" s="590"/>
      <c r="J730" s="191"/>
    </row>
    <row r="731">
      <c r="A731" s="200"/>
      <c r="B731" s="555"/>
      <c r="C731" s="555"/>
      <c r="D731" s="555"/>
      <c r="E731" s="555"/>
      <c r="F731" s="555"/>
      <c r="G731" s="555"/>
      <c r="H731" s="555"/>
      <c r="I731" s="590"/>
      <c r="J731" s="191"/>
    </row>
    <row r="732">
      <c r="A732" s="200"/>
      <c r="B732" s="555"/>
      <c r="C732" s="555"/>
      <c r="D732" s="555"/>
      <c r="E732" s="555"/>
      <c r="F732" s="555"/>
      <c r="G732" s="555"/>
      <c r="H732" s="555"/>
      <c r="I732" s="590"/>
      <c r="J732" s="191"/>
    </row>
    <row r="733">
      <c r="A733" s="200"/>
      <c r="B733" s="555"/>
      <c r="C733" s="555"/>
      <c r="D733" s="555"/>
      <c r="E733" s="555"/>
      <c r="F733" s="555"/>
      <c r="G733" s="555"/>
      <c r="H733" s="555"/>
      <c r="I733" s="590"/>
      <c r="J733" s="191"/>
    </row>
    <row r="734">
      <c r="A734" s="200"/>
      <c r="B734" s="555"/>
      <c r="C734" s="555"/>
      <c r="D734" s="555"/>
      <c r="E734" s="555"/>
      <c r="F734" s="555"/>
      <c r="G734" s="555"/>
      <c r="H734" s="555"/>
      <c r="I734" s="590"/>
      <c r="J734" s="191"/>
    </row>
    <row r="735">
      <c r="A735" s="200"/>
      <c r="B735" s="555"/>
      <c r="C735" s="555"/>
      <c r="D735" s="555"/>
      <c r="E735" s="555"/>
      <c r="F735" s="555"/>
      <c r="G735" s="555"/>
      <c r="H735" s="555"/>
      <c r="I735" s="590"/>
      <c r="J735" s="191"/>
    </row>
    <row r="736">
      <c r="A736" s="200"/>
      <c r="B736" s="555"/>
      <c r="C736" s="555"/>
      <c r="D736" s="555"/>
      <c r="E736" s="555"/>
      <c r="F736" s="555"/>
      <c r="G736" s="555"/>
      <c r="H736" s="555"/>
      <c r="I736" s="590"/>
      <c r="J736" s="191"/>
    </row>
    <row r="737">
      <c r="A737" s="200"/>
      <c r="B737" s="555"/>
      <c r="C737" s="555"/>
      <c r="D737" s="555"/>
      <c r="E737" s="555"/>
      <c r="F737" s="555"/>
      <c r="G737" s="555"/>
      <c r="H737" s="555"/>
      <c r="I737" s="590"/>
      <c r="J737" s="191"/>
    </row>
    <row r="738">
      <c r="A738" s="200"/>
      <c r="B738" s="555"/>
      <c r="C738" s="555"/>
      <c r="D738" s="555"/>
      <c r="E738" s="555"/>
      <c r="F738" s="555"/>
      <c r="G738" s="555"/>
      <c r="H738" s="555"/>
      <c r="I738" s="590"/>
      <c r="J738" s="191"/>
    </row>
    <row r="739">
      <c r="A739" s="200"/>
      <c r="B739" s="555"/>
      <c r="C739" s="555"/>
      <c r="D739" s="555"/>
      <c r="E739" s="555"/>
      <c r="F739" s="555"/>
      <c r="G739" s="555"/>
      <c r="H739" s="555"/>
      <c r="I739" s="590"/>
      <c r="J739" s="191"/>
    </row>
    <row r="740">
      <c r="A740" s="200"/>
      <c r="B740" s="555"/>
      <c r="C740" s="555"/>
      <c r="D740" s="555"/>
      <c r="E740" s="555"/>
      <c r="F740" s="555"/>
      <c r="G740" s="555"/>
      <c r="H740" s="555"/>
      <c r="I740" s="590"/>
      <c r="J740" s="191"/>
    </row>
    <row r="741">
      <c r="A741" s="200"/>
      <c r="B741" s="555"/>
      <c r="C741" s="555"/>
      <c r="D741" s="555"/>
      <c r="E741" s="555"/>
      <c r="F741" s="555"/>
      <c r="G741" s="555"/>
      <c r="H741" s="555"/>
      <c r="I741" s="590"/>
      <c r="J741" s="191"/>
    </row>
    <row r="742">
      <c r="A742" s="200"/>
      <c r="B742" s="555"/>
      <c r="C742" s="555"/>
      <c r="D742" s="555"/>
      <c r="E742" s="555"/>
      <c r="F742" s="555"/>
      <c r="G742" s="555"/>
      <c r="H742" s="555"/>
      <c r="I742" s="590"/>
      <c r="J742" s="191"/>
    </row>
    <row r="743">
      <c r="A743" s="200"/>
      <c r="B743" s="555"/>
      <c r="C743" s="555"/>
      <c r="D743" s="555"/>
      <c r="E743" s="555"/>
      <c r="F743" s="555"/>
      <c r="G743" s="555"/>
      <c r="H743" s="555"/>
      <c r="I743" s="590"/>
      <c r="J743" s="191"/>
    </row>
    <row r="744">
      <c r="A744" s="200"/>
      <c r="B744" s="555"/>
      <c r="C744" s="555"/>
      <c r="D744" s="555"/>
      <c r="E744" s="555"/>
      <c r="F744" s="555"/>
      <c r="G744" s="555"/>
      <c r="H744" s="555"/>
      <c r="I744" s="590"/>
      <c r="J744" s="191"/>
    </row>
    <row r="745">
      <c r="A745" s="200"/>
      <c r="B745" s="555"/>
      <c r="C745" s="555"/>
      <c r="D745" s="555"/>
      <c r="E745" s="555"/>
      <c r="F745" s="555"/>
      <c r="G745" s="555"/>
      <c r="H745" s="555"/>
      <c r="I745" s="590"/>
      <c r="J745" s="191"/>
    </row>
    <row r="746">
      <c r="A746" s="200"/>
      <c r="B746" s="555"/>
      <c r="C746" s="555"/>
      <c r="D746" s="555"/>
      <c r="E746" s="555"/>
      <c r="F746" s="555"/>
      <c r="G746" s="555"/>
      <c r="H746" s="555"/>
      <c r="I746" s="590"/>
      <c r="J746" s="191"/>
    </row>
    <row r="747">
      <c r="A747" s="200"/>
      <c r="B747" s="555"/>
      <c r="C747" s="555"/>
      <c r="D747" s="555"/>
      <c r="E747" s="555"/>
      <c r="F747" s="555"/>
      <c r="G747" s="555"/>
      <c r="H747" s="555"/>
      <c r="I747" s="590"/>
      <c r="J747" s="191"/>
    </row>
    <row r="748">
      <c r="A748" s="200"/>
      <c r="B748" s="555"/>
      <c r="C748" s="555"/>
      <c r="D748" s="555"/>
      <c r="E748" s="555"/>
      <c r="F748" s="555"/>
      <c r="G748" s="555"/>
      <c r="H748" s="555"/>
      <c r="I748" s="590"/>
      <c r="J748" s="191"/>
    </row>
    <row r="749">
      <c r="A749" s="200"/>
      <c r="B749" s="555"/>
      <c r="C749" s="555"/>
      <c r="D749" s="555"/>
      <c r="E749" s="555"/>
      <c r="F749" s="555"/>
      <c r="G749" s="555"/>
      <c r="H749" s="555"/>
      <c r="I749" s="590"/>
      <c r="J749" s="191"/>
    </row>
    <row r="750">
      <c r="A750" s="200"/>
      <c r="B750" s="555"/>
      <c r="C750" s="555"/>
      <c r="D750" s="555"/>
      <c r="E750" s="555"/>
      <c r="F750" s="555"/>
      <c r="G750" s="555"/>
      <c r="H750" s="555"/>
      <c r="I750" s="590"/>
      <c r="J750" s="191"/>
    </row>
    <row r="751">
      <c r="A751" s="200"/>
      <c r="B751" s="555"/>
      <c r="C751" s="555"/>
      <c r="D751" s="555"/>
      <c r="E751" s="555"/>
      <c r="F751" s="555"/>
      <c r="G751" s="555"/>
      <c r="H751" s="555"/>
      <c r="I751" s="590"/>
      <c r="J751" s="191"/>
    </row>
    <row r="752">
      <c r="A752" s="200"/>
      <c r="B752" s="555"/>
      <c r="C752" s="555"/>
      <c r="D752" s="555"/>
      <c r="E752" s="555"/>
      <c r="F752" s="555"/>
      <c r="G752" s="555"/>
      <c r="H752" s="555"/>
      <c r="I752" s="590"/>
      <c r="J752" s="191"/>
    </row>
    <row r="753">
      <c r="A753" s="200"/>
      <c r="B753" s="555"/>
      <c r="C753" s="555"/>
      <c r="D753" s="555"/>
      <c r="E753" s="555"/>
      <c r="F753" s="555"/>
      <c r="G753" s="555"/>
      <c r="H753" s="555"/>
      <c r="I753" s="590"/>
      <c r="J753" s="191"/>
    </row>
    <row r="754">
      <c r="A754" s="200"/>
      <c r="B754" s="555"/>
      <c r="C754" s="555"/>
      <c r="D754" s="555"/>
      <c r="E754" s="555"/>
      <c r="F754" s="555"/>
      <c r="G754" s="555"/>
      <c r="H754" s="555"/>
      <c r="I754" s="590"/>
      <c r="J754" s="191"/>
    </row>
    <row r="755">
      <c r="A755" s="200"/>
      <c r="B755" s="555"/>
      <c r="C755" s="555"/>
      <c r="D755" s="555"/>
      <c r="E755" s="555"/>
      <c r="F755" s="555"/>
      <c r="G755" s="555"/>
      <c r="H755" s="555"/>
      <c r="I755" s="590"/>
      <c r="J755" s="191"/>
    </row>
    <row r="756">
      <c r="A756" s="200"/>
      <c r="B756" s="555"/>
      <c r="C756" s="555"/>
      <c r="D756" s="555"/>
      <c r="E756" s="555"/>
      <c r="F756" s="555"/>
      <c r="G756" s="555"/>
      <c r="H756" s="555"/>
      <c r="I756" s="590"/>
      <c r="J756" s="191"/>
    </row>
    <row r="757">
      <c r="A757" s="200"/>
      <c r="B757" s="555"/>
      <c r="C757" s="555"/>
      <c r="D757" s="555"/>
      <c r="E757" s="555"/>
      <c r="F757" s="555"/>
      <c r="G757" s="555"/>
      <c r="H757" s="555"/>
      <c r="I757" s="590"/>
      <c r="J757" s="191"/>
    </row>
    <row r="758">
      <c r="A758" s="200"/>
      <c r="B758" s="555"/>
      <c r="C758" s="555"/>
      <c r="D758" s="555"/>
      <c r="E758" s="555"/>
      <c r="F758" s="555"/>
      <c r="G758" s="555"/>
      <c r="H758" s="555"/>
      <c r="I758" s="590"/>
      <c r="J758" s="191"/>
    </row>
    <row r="759">
      <c r="A759" s="200"/>
      <c r="B759" s="555"/>
      <c r="C759" s="555"/>
      <c r="D759" s="555"/>
      <c r="E759" s="555"/>
      <c r="F759" s="555"/>
      <c r="G759" s="555"/>
      <c r="H759" s="555"/>
      <c r="I759" s="590"/>
      <c r="J759" s="191"/>
    </row>
    <row r="760">
      <c r="A760" s="200"/>
      <c r="B760" s="555"/>
      <c r="C760" s="555"/>
      <c r="D760" s="555"/>
      <c r="E760" s="555"/>
      <c r="F760" s="555"/>
      <c r="G760" s="555"/>
      <c r="H760" s="555"/>
      <c r="I760" s="590"/>
      <c r="J760" s="191"/>
    </row>
    <row r="761">
      <c r="A761" s="200"/>
      <c r="B761" s="555"/>
      <c r="C761" s="555"/>
      <c r="D761" s="555"/>
      <c r="E761" s="555"/>
      <c r="F761" s="555"/>
      <c r="G761" s="555"/>
      <c r="H761" s="555"/>
      <c r="I761" s="590"/>
      <c r="J761" s="191"/>
    </row>
    <row r="762">
      <c r="A762" s="200"/>
      <c r="B762" s="555"/>
      <c r="C762" s="555"/>
      <c r="D762" s="555"/>
      <c r="E762" s="555"/>
      <c r="F762" s="555"/>
      <c r="G762" s="555"/>
      <c r="H762" s="555"/>
      <c r="I762" s="590"/>
      <c r="J762" s="191"/>
    </row>
    <row r="763">
      <c r="A763" s="200"/>
      <c r="B763" s="555"/>
      <c r="C763" s="555"/>
      <c r="D763" s="555"/>
      <c r="E763" s="555"/>
      <c r="F763" s="555"/>
      <c r="G763" s="555"/>
      <c r="H763" s="555"/>
      <c r="I763" s="590"/>
      <c r="J763" s="191"/>
    </row>
    <row r="764">
      <c r="A764" s="200"/>
      <c r="B764" s="555"/>
      <c r="C764" s="555"/>
      <c r="D764" s="555"/>
      <c r="E764" s="555"/>
      <c r="F764" s="555"/>
      <c r="G764" s="555"/>
      <c r="H764" s="555"/>
      <c r="I764" s="590"/>
      <c r="J764" s="191"/>
    </row>
    <row r="765">
      <c r="A765" s="200"/>
      <c r="B765" s="555"/>
      <c r="C765" s="555"/>
      <c r="D765" s="555"/>
      <c r="E765" s="555"/>
      <c r="F765" s="555"/>
      <c r="G765" s="555"/>
      <c r="H765" s="555"/>
      <c r="I765" s="590"/>
      <c r="J765" s="191"/>
    </row>
    <row r="766">
      <c r="A766" s="200"/>
      <c r="B766" s="555"/>
      <c r="C766" s="555"/>
      <c r="D766" s="555"/>
      <c r="E766" s="555"/>
      <c r="F766" s="555"/>
      <c r="G766" s="555"/>
      <c r="H766" s="555"/>
      <c r="I766" s="590"/>
      <c r="J766" s="191"/>
    </row>
    <row r="767">
      <c r="A767" s="200"/>
      <c r="B767" s="555"/>
      <c r="C767" s="555"/>
      <c r="D767" s="555"/>
      <c r="E767" s="555"/>
      <c r="F767" s="555"/>
      <c r="G767" s="555"/>
      <c r="H767" s="555"/>
      <c r="I767" s="590"/>
      <c r="J767" s="191"/>
    </row>
    <row r="768">
      <c r="A768" s="200"/>
      <c r="B768" s="555"/>
      <c r="C768" s="555"/>
      <c r="D768" s="555"/>
      <c r="E768" s="555"/>
      <c r="F768" s="555"/>
      <c r="G768" s="555"/>
      <c r="H768" s="555"/>
      <c r="I768" s="590"/>
      <c r="J768" s="191"/>
    </row>
    <row r="769">
      <c r="A769" s="200"/>
      <c r="B769" s="555"/>
      <c r="C769" s="555"/>
      <c r="D769" s="555"/>
      <c r="E769" s="555"/>
      <c r="F769" s="555"/>
      <c r="G769" s="555"/>
      <c r="H769" s="555"/>
      <c r="I769" s="590"/>
      <c r="J769" s="191"/>
    </row>
    <row r="770">
      <c r="A770" s="200"/>
      <c r="B770" s="555"/>
      <c r="C770" s="555"/>
      <c r="D770" s="555"/>
      <c r="E770" s="555"/>
      <c r="F770" s="555"/>
      <c r="G770" s="555"/>
      <c r="H770" s="555"/>
      <c r="I770" s="590"/>
      <c r="J770" s="191"/>
    </row>
    <row r="771">
      <c r="A771" s="200"/>
      <c r="B771" s="555"/>
      <c r="C771" s="555"/>
      <c r="D771" s="555"/>
      <c r="E771" s="555"/>
      <c r="F771" s="555"/>
      <c r="G771" s="555"/>
      <c r="H771" s="555"/>
      <c r="I771" s="590"/>
      <c r="J771" s="191"/>
    </row>
    <row r="772">
      <c r="A772" s="200"/>
      <c r="B772" s="555"/>
      <c r="C772" s="555"/>
      <c r="D772" s="555"/>
      <c r="E772" s="555"/>
      <c r="F772" s="555"/>
      <c r="G772" s="555"/>
      <c r="H772" s="555"/>
      <c r="I772" s="590"/>
      <c r="J772" s="191"/>
    </row>
    <row r="773">
      <c r="A773" s="200"/>
      <c r="B773" s="555"/>
      <c r="C773" s="555"/>
      <c r="D773" s="555"/>
      <c r="E773" s="555"/>
      <c r="F773" s="555"/>
      <c r="G773" s="555"/>
      <c r="H773" s="555"/>
      <c r="I773" s="590"/>
      <c r="J773" s="191"/>
    </row>
    <row r="774">
      <c r="A774" s="200"/>
      <c r="B774" s="555"/>
      <c r="C774" s="555"/>
      <c r="D774" s="555"/>
      <c r="E774" s="555"/>
      <c r="F774" s="555"/>
      <c r="G774" s="555"/>
      <c r="H774" s="555"/>
      <c r="I774" s="590"/>
      <c r="J774" s="191"/>
    </row>
    <row r="775">
      <c r="A775" s="200"/>
      <c r="B775" s="555"/>
      <c r="C775" s="555"/>
      <c r="D775" s="555"/>
      <c r="E775" s="555"/>
      <c r="F775" s="555"/>
      <c r="G775" s="555"/>
      <c r="H775" s="555"/>
      <c r="I775" s="590"/>
      <c r="J775" s="191"/>
    </row>
    <row r="776">
      <c r="A776" s="200"/>
      <c r="B776" s="555"/>
      <c r="C776" s="555"/>
      <c r="D776" s="555"/>
      <c r="E776" s="555"/>
      <c r="F776" s="555"/>
      <c r="G776" s="555"/>
      <c r="H776" s="555"/>
      <c r="I776" s="590"/>
      <c r="J776" s="191"/>
    </row>
    <row r="777">
      <c r="A777" s="200"/>
      <c r="B777" s="555"/>
      <c r="C777" s="555"/>
      <c r="D777" s="555"/>
      <c r="E777" s="555"/>
      <c r="F777" s="555"/>
      <c r="G777" s="555"/>
      <c r="H777" s="555"/>
      <c r="I777" s="590"/>
      <c r="J777" s="191"/>
    </row>
    <row r="778">
      <c r="A778" s="200"/>
      <c r="B778" s="555"/>
      <c r="C778" s="555"/>
      <c r="D778" s="555"/>
      <c r="E778" s="555"/>
      <c r="F778" s="555"/>
      <c r="G778" s="555"/>
      <c r="H778" s="555"/>
      <c r="I778" s="590"/>
      <c r="J778" s="191"/>
    </row>
    <row r="779">
      <c r="A779" s="200"/>
      <c r="B779" s="555"/>
      <c r="C779" s="555"/>
      <c r="D779" s="555"/>
      <c r="E779" s="555"/>
      <c r="F779" s="555"/>
      <c r="G779" s="555"/>
      <c r="H779" s="555"/>
      <c r="I779" s="590"/>
      <c r="J779" s="191"/>
    </row>
    <row r="780">
      <c r="A780" s="200"/>
      <c r="B780" s="555"/>
      <c r="C780" s="555"/>
      <c r="D780" s="555"/>
      <c r="E780" s="555"/>
      <c r="F780" s="555"/>
      <c r="G780" s="555"/>
      <c r="H780" s="555"/>
      <c r="I780" s="590"/>
      <c r="J780" s="191"/>
    </row>
    <row r="781">
      <c r="A781" s="200"/>
      <c r="B781" s="555"/>
      <c r="C781" s="555"/>
      <c r="D781" s="555"/>
      <c r="E781" s="555"/>
      <c r="F781" s="555"/>
      <c r="G781" s="555"/>
      <c r="H781" s="555"/>
      <c r="I781" s="590"/>
      <c r="J781" s="191"/>
    </row>
    <row r="782">
      <c r="A782" s="200"/>
      <c r="B782" s="555"/>
      <c r="C782" s="555"/>
      <c r="D782" s="555"/>
      <c r="E782" s="555"/>
      <c r="F782" s="555"/>
      <c r="G782" s="555"/>
      <c r="H782" s="555"/>
      <c r="I782" s="590"/>
      <c r="J782" s="191"/>
    </row>
    <row r="783">
      <c r="A783" s="200"/>
      <c r="B783" s="555"/>
      <c r="C783" s="555"/>
      <c r="D783" s="555"/>
      <c r="E783" s="555"/>
      <c r="F783" s="555"/>
      <c r="G783" s="555"/>
      <c r="H783" s="555"/>
      <c r="I783" s="590"/>
      <c r="J783" s="191"/>
    </row>
    <row r="784">
      <c r="A784" s="200"/>
      <c r="B784" s="555"/>
      <c r="C784" s="555"/>
      <c r="D784" s="555"/>
      <c r="E784" s="555"/>
      <c r="F784" s="555"/>
      <c r="G784" s="555"/>
      <c r="H784" s="555"/>
      <c r="I784" s="590"/>
      <c r="J784" s="191"/>
    </row>
    <row r="785">
      <c r="A785" s="200"/>
      <c r="B785" s="555"/>
      <c r="C785" s="555"/>
      <c r="D785" s="555"/>
      <c r="E785" s="555"/>
      <c r="F785" s="555"/>
      <c r="G785" s="555"/>
      <c r="H785" s="555"/>
      <c r="I785" s="590"/>
      <c r="J785" s="191"/>
    </row>
    <row r="786">
      <c r="A786" s="200"/>
      <c r="B786" s="555"/>
      <c r="C786" s="555"/>
      <c r="D786" s="555"/>
      <c r="E786" s="555"/>
      <c r="F786" s="555"/>
      <c r="G786" s="555"/>
      <c r="H786" s="555"/>
      <c r="I786" s="590"/>
      <c r="J786" s="191"/>
    </row>
    <row r="787">
      <c r="A787" s="200"/>
      <c r="B787" s="555"/>
      <c r="C787" s="555"/>
      <c r="D787" s="555"/>
      <c r="E787" s="555"/>
      <c r="F787" s="555"/>
      <c r="G787" s="555"/>
      <c r="H787" s="555"/>
      <c r="I787" s="590"/>
      <c r="J787" s="191"/>
    </row>
    <row r="788">
      <c r="A788" s="200"/>
      <c r="B788" s="555"/>
      <c r="C788" s="555"/>
      <c r="D788" s="555"/>
      <c r="E788" s="555"/>
      <c r="F788" s="555"/>
      <c r="G788" s="555"/>
      <c r="H788" s="555"/>
      <c r="I788" s="590"/>
      <c r="J788" s="191"/>
    </row>
    <row r="789">
      <c r="A789" s="200"/>
      <c r="B789" s="555"/>
      <c r="C789" s="555"/>
      <c r="D789" s="555"/>
      <c r="E789" s="555"/>
      <c r="F789" s="555"/>
      <c r="G789" s="555"/>
      <c r="H789" s="555"/>
      <c r="I789" s="590"/>
      <c r="J789" s="191"/>
    </row>
    <row r="790">
      <c r="A790" s="200"/>
      <c r="B790" s="555"/>
      <c r="C790" s="555"/>
      <c r="D790" s="555"/>
      <c r="E790" s="555"/>
      <c r="F790" s="555"/>
      <c r="G790" s="555"/>
      <c r="H790" s="555"/>
      <c r="I790" s="590"/>
      <c r="J790" s="191"/>
    </row>
    <row r="791">
      <c r="A791" s="200"/>
      <c r="B791" s="555"/>
      <c r="C791" s="555"/>
      <c r="D791" s="555"/>
      <c r="E791" s="555"/>
      <c r="F791" s="555"/>
      <c r="G791" s="555"/>
      <c r="H791" s="555"/>
      <c r="I791" s="590"/>
      <c r="J791" s="191"/>
    </row>
    <row r="792">
      <c r="A792" s="200"/>
      <c r="B792" s="555"/>
      <c r="C792" s="555"/>
      <c r="D792" s="555"/>
      <c r="E792" s="555"/>
      <c r="F792" s="555"/>
      <c r="G792" s="555"/>
      <c r="H792" s="555"/>
      <c r="I792" s="590"/>
      <c r="J792" s="191"/>
    </row>
    <row r="793">
      <c r="A793" s="200"/>
      <c r="B793" s="555"/>
      <c r="C793" s="555"/>
      <c r="D793" s="555"/>
      <c r="E793" s="555"/>
      <c r="F793" s="555"/>
      <c r="G793" s="555"/>
      <c r="H793" s="555"/>
      <c r="I793" s="590"/>
      <c r="J793" s="191"/>
    </row>
    <row r="794">
      <c r="A794" s="200"/>
      <c r="B794" s="555"/>
      <c r="C794" s="555"/>
      <c r="D794" s="555"/>
      <c r="E794" s="555"/>
      <c r="F794" s="555"/>
      <c r="G794" s="555"/>
      <c r="H794" s="555"/>
      <c r="I794" s="590"/>
      <c r="J794" s="191"/>
    </row>
    <row r="795">
      <c r="A795" s="200"/>
      <c r="B795" s="555"/>
      <c r="C795" s="555"/>
      <c r="D795" s="555"/>
      <c r="E795" s="555"/>
      <c r="F795" s="555"/>
      <c r="G795" s="555"/>
      <c r="H795" s="555"/>
      <c r="I795" s="590"/>
      <c r="J795" s="191"/>
    </row>
    <row r="796">
      <c r="A796" s="200"/>
      <c r="B796" s="555"/>
      <c r="C796" s="555"/>
      <c r="D796" s="555"/>
      <c r="E796" s="555"/>
      <c r="F796" s="555"/>
      <c r="G796" s="555"/>
      <c r="H796" s="555"/>
      <c r="I796" s="590"/>
      <c r="J796" s="191"/>
    </row>
    <row r="797">
      <c r="A797" s="200"/>
      <c r="B797" s="555"/>
      <c r="C797" s="555"/>
      <c r="D797" s="555"/>
      <c r="E797" s="555"/>
      <c r="F797" s="555"/>
      <c r="G797" s="555"/>
      <c r="H797" s="555"/>
      <c r="I797" s="590"/>
      <c r="J797" s="191"/>
    </row>
    <row r="798">
      <c r="A798" s="200"/>
      <c r="B798" s="555"/>
      <c r="C798" s="555"/>
      <c r="D798" s="555"/>
      <c r="E798" s="555"/>
      <c r="F798" s="555"/>
      <c r="G798" s="555"/>
      <c r="H798" s="555"/>
      <c r="I798" s="590"/>
      <c r="J798" s="191"/>
    </row>
    <row r="799">
      <c r="A799" s="200"/>
      <c r="B799" s="555"/>
      <c r="C799" s="555"/>
      <c r="D799" s="555"/>
      <c r="E799" s="555"/>
      <c r="F799" s="555"/>
      <c r="G799" s="555"/>
      <c r="H799" s="555"/>
      <c r="I799" s="590"/>
      <c r="J799" s="191"/>
    </row>
    <row r="800">
      <c r="A800" s="200"/>
      <c r="B800" s="555"/>
      <c r="C800" s="555"/>
      <c r="D800" s="555"/>
      <c r="E800" s="555"/>
      <c r="F800" s="555"/>
      <c r="G800" s="555"/>
      <c r="H800" s="555"/>
      <c r="I800" s="590"/>
      <c r="J800" s="191"/>
    </row>
    <row r="801">
      <c r="A801" s="200"/>
      <c r="B801" s="555"/>
      <c r="C801" s="555"/>
      <c r="D801" s="555"/>
      <c r="E801" s="555"/>
      <c r="F801" s="555"/>
      <c r="G801" s="555"/>
      <c r="H801" s="555"/>
      <c r="I801" s="590"/>
      <c r="J801" s="191"/>
    </row>
    <row r="802">
      <c r="A802" s="200"/>
      <c r="B802" s="555"/>
      <c r="C802" s="555"/>
      <c r="D802" s="555"/>
      <c r="E802" s="555"/>
      <c r="F802" s="555"/>
      <c r="G802" s="555"/>
      <c r="H802" s="555"/>
      <c r="I802" s="590"/>
      <c r="J802" s="191"/>
    </row>
    <row r="803">
      <c r="A803" s="200"/>
      <c r="B803" s="555"/>
      <c r="C803" s="555"/>
      <c r="D803" s="555"/>
      <c r="E803" s="555"/>
      <c r="F803" s="555"/>
      <c r="G803" s="555"/>
      <c r="H803" s="555"/>
      <c r="I803" s="590"/>
      <c r="J803" s="191"/>
    </row>
    <row r="804">
      <c r="A804" s="200"/>
      <c r="B804" s="555"/>
      <c r="C804" s="555"/>
      <c r="D804" s="555"/>
      <c r="E804" s="555"/>
      <c r="F804" s="555"/>
      <c r="G804" s="555"/>
      <c r="H804" s="555"/>
      <c r="I804" s="590"/>
      <c r="J804" s="191"/>
    </row>
    <row r="805">
      <c r="A805" s="200"/>
      <c r="B805" s="555"/>
      <c r="C805" s="555"/>
      <c r="D805" s="555"/>
      <c r="E805" s="555"/>
      <c r="F805" s="555"/>
      <c r="G805" s="555"/>
      <c r="H805" s="555"/>
      <c r="I805" s="590"/>
      <c r="J805" s="191"/>
    </row>
    <row r="806">
      <c r="A806" s="200"/>
      <c r="B806" s="555"/>
      <c r="C806" s="555"/>
      <c r="D806" s="555"/>
      <c r="E806" s="555"/>
      <c r="F806" s="555"/>
      <c r="G806" s="555"/>
      <c r="H806" s="555"/>
      <c r="I806" s="590"/>
      <c r="J806" s="191"/>
    </row>
    <row r="807">
      <c r="A807" s="200"/>
      <c r="B807" s="555"/>
      <c r="C807" s="555"/>
      <c r="D807" s="555"/>
      <c r="E807" s="555"/>
      <c r="F807" s="555"/>
      <c r="G807" s="555"/>
      <c r="H807" s="555"/>
      <c r="I807" s="590"/>
      <c r="J807" s="191"/>
    </row>
    <row r="808">
      <c r="A808" s="200"/>
      <c r="B808" s="555"/>
      <c r="C808" s="555"/>
      <c r="D808" s="555"/>
      <c r="E808" s="555"/>
      <c r="F808" s="555"/>
      <c r="G808" s="555"/>
      <c r="H808" s="555"/>
      <c r="I808" s="590"/>
      <c r="J808" s="191"/>
    </row>
    <row r="809">
      <c r="A809" s="200"/>
      <c r="B809" s="555"/>
      <c r="C809" s="555"/>
      <c r="D809" s="555"/>
      <c r="E809" s="555"/>
      <c r="F809" s="555"/>
      <c r="G809" s="555"/>
      <c r="H809" s="555"/>
      <c r="I809" s="590"/>
      <c r="J809" s="191"/>
    </row>
    <row r="810">
      <c r="A810" s="200"/>
      <c r="B810" s="555"/>
      <c r="C810" s="555"/>
      <c r="D810" s="555"/>
      <c r="E810" s="555"/>
      <c r="F810" s="555"/>
      <c r="G810" s="555"/>
      <c r="H810" s="555"/>
      <c r="I810" s="590"/>
      <c r="J810" s="191"/>
    </row>
    <row r="811">
      <c r="A811" s="200"/>
      <c r="B811" s="555"/>
      <c r="C811" s="555"/>
      <c r="D811" s="555"/>
      <c r="E811" s="555"/>
      <c r="F811" s="555"/>
      <c r="G811" s="555"/>
      <c r="H811" s="555"/>
      <c r="I811" s="590"/>
      <c r="J811" s="191"/>
    </row>
    <row r="812">
      <c r="A812" s="200"/>
      <c r="B812" s="555"/>
      <c r="C812" s="555"/>
      <c r="D812" s="555"/>
      <c r="E812" s="555"/>
      <c r="F812" s="555"/>
      <c r="G812" s="555"/>
      <c r="H812" s="555"/>
      <c r="I812" s="590"/>
      <c r="J812" s="191"/>
    </row>
    <row r="813">
      <c r="A813" s="200"/>
      <c r="B813" s="555"/>
      <c r="C813" s="555"/>
      <c r="D813" s="555"/>
      <c r="E813" s="555"/>
      <c r="F813" s="555"/>
      <c r="G813" s="555"/>
      <c r="H813" s="555"/>
      <c r="I813" s="590"/>
      <c r="J813" s="191"/>
    </row>
    <row r="814">
      <c r="A814" s="200"/>
      <c r="B814" s="555"/>
      <c r="C814" s="555"/>
      <c r="D814" s="555"/>
      <c r="E814" s="555"/>
      <c r="F814" s="555"/>
      <c r="G814" s="555"/>
      <c r="H814" s="555"/>
      <c r="I814" s="590"/>
      <c r="J814" s="191"/>
    </row>
    <row r="815">
      <c r="A815" s="200"/>
      <c r="B815" s="555"/>
      <c r="C815" s="555"/>
      <c r="D815" s="555"/>
      <c r="E815" s="555"/>
      <c r="F815" s="555"/>
      <c r="G815" s="555"/>
      <c r="H815" s="555"/>
      <c r="I815" s="590"/>
      <c r="J815" s="191"/>
    </row>
    <row r="816">
      <c r="A816" s="200"/>
      <c r="B816" s="555"/>
      <c r="C816" s="555"/>
      <c r="D816" s="555"/>
      <c r="E816" s="555"/>
      <c r="F816" s="555"/>
      <c r="G816" s="555"/>
      <c r="H816" s="555"/>
      <c r="I816" s="590"/>
      <c r="J816" s="191"/>
    </row>
    <row r="817">
      <c r="A817" s="200"/>
      <c r="B817" s="555"/>
      <c r="C817" s="555"/>
      <c r="D817" s="555"/>
      <c r="E817" s="555"/>
      <c r="F817" s="555"/>
      <c r="G817" s="555"/>
      <c r="H817" s="555"/>
      <c r="I817" s="590"/>
      <c r="J817" s="191"/>
    </row>
    <row r="818">
      <c r="A818" s="200"/>
      <c r="B818" s="555"/>
      <c r="C818" s="555"/>
      <c r="D818" s="555"/>
      <c r="E818" s="555"/>
      <c r="F818" s="555"/>
      <c r="G818" s="555"/>
      <c r="H818" s="555"/>
      <c r="I818" s="590"/>
      <c r="J818" s="191"/>
    </row>
    <row r="819">
      <c r="A819" s="200"/>
      <c r="B819" s="555"/>
      <c r="C819" s="555"/>
      <c r="D819" s="555"/>
      <c r="E819" s="555"/>
      <c r="F819" s="555"/>
      <c r="G819" s="555"/>
      <c r="H819" s="555"/>
      <c r="I819" s="590"/>
      <c r="J819" s="191"/>
    </row>
    <row r="820">
      <c r="A820" s="200"/>
      <c r="B820" s="555"/>
      <c r="C820" s="555"/>
      <c r="D820" s="555"/>
      <c r="E820" s="555"/>
      <c r="F820" s="555"/>
      <c r="G820" s="555"/>
      <c r="H820" s="555"/>
      <c r="I820" s="590"/>
      <c r="J820" s="191"/>
    </row>
    <row r="821">
      <c r="A821" s="200"/>
      <c r="B821" s="555"/>
      <c r="C821" s="555"/>
      <c r="D821" s="555"/>
      <c r="E821" s="555"/>
      <c r="F821" s="555"/>
      <c r="G821" s="555"/>
      <c r="H821" s="555"/>
      <c r="I821" s="590"/>
      <c r="J821" s="191"/>
    </row>
    <row r="822">
      <c r="A822" s="200"/>
      <c r="B822" s="555"/>
      <c r="C822" s="555"/>
      <c r="D822" s="555"/>
      <c r="E822" s="555"/>
      <c r="F822" s="555"/>
      <c r="G822" s="555"/>
      <c r="H822" s="555"/>
      <c r="I822" s="590"/>
      <c r="J822" s="191"/>
    </row>
    <row r="823">
      <c r="A823" s="200"/>
      <c r="B823" s="555"/>
      <c r="C823" s="555"/>
      <c r="D823" s="555"/>
      <c r="E823" s="555"/>
      <c r="F823" s="555"/>
      <c r="G823" s="555"/>
      <c r="H823" s="555"/>
      <c r="I823" s="590"/>
      <c r="J823" s="191"/>
    </row>
    <row r="824">
      <c r="A824" s="200"/>
      <c r="B824" s="555"/>
      <c r="C824" s="555"/>
      <c r="D824" s="555"/>
      <c r="E824" s="555"/>
      <c r="F824" s="555"/>
      <c r="G824" s="555"/>
      <c r="H824" s="555"/>
      <c r="I824" s="590"/>
      <c r="J824" s="191"/>
    </row>
    <row r="825">
      <c r="A825" s="200"/>
      <c r="B825" s="555"/>
      <c r="C825" s="555"/>
      <c r="D825" s="555"/>
      <c r="E825" s="555"/>
      <c r="F825" s="555"/>
      <c r="G825" s="555"/>
      <c r="H825" s="555"/>
      <c r="I825" s="590"/>
      <c r="J825" s="191"/>
    </row>
    <row r="826">
      <c r="A826" s="200"/>
      <c r="B826" s="555"/>
      <c r="C826" s="555"/>
      <c r="D826" s="555"/>
      <c r="E826" s="555"/>
      <c r="F826" s="555"/>
      <c r="G826" s="555"/>
      <c r="H826" s="555"/>
      <c r="I826" s="590"/>
      <c r="J826" s="191"/>
    </row>
    <row r="827">
      <c r="A827" s="200"/>
      <c r="B827" s="555"/>
      <c r="C827" s="555"/>
      <c r="D827" s="555"/>
      <c r="E827" s="555"/>
      <c r="F827" s="555"/>
      <c r="G827" s="555"/>
      <c r="H827" s="555"/>
      <c r="I827" s="590"/>
      <c r="J827" s="191"/>
    </row>
    <row r="828">
      <c r="A828" s="200"/>
      <c r="B828" s="555"/>
      <c r="C828" s="555"/>
      <c r="D828" s="555"/>
      <c r="E828" s="555"/>
      <c r="F828" s="555"/>
      <c r="G828" s="555"/>
      <c r="H828" s="555"/>
      <c r="I828" s="590"/>
      <c r="J828" s="191"/>
    </row>
    <row r="829">
      <c r="A829" s="200"/>
      <c r="B829" s="555"/>
      <c r="C829" s="555"/>
      <c r="D829" s="555"/>
      <c r="E829" s="555"/>
      <c r="F829" s="555"/>
      <c r="G829" s="555"/>
      <c r="H829" s="555"/>
      <c r="I829" s="590"/>
      <c r="J829" s="191"/>
    </row>
    <row r="830">
      <c r="A830" s="200"/>
      <c r="B830" s="555"/>
      <c r="C830" s="555"/>
      <c r="D830" s="555"/>
      <c r="E830" s="555"/>
      <c r="F830" s="555"/>
      <c r="G830" s="555"/>
      <c r="H830" s="555"/>
      <c r="I830" s="590"/>
      <c r="J830" s="191"/>
    </row>
    <row r="831">
      <c r="A831" s="200"/>
      <c r="B831" s="555"/>
      <c r="C831" s="555"/>
      <c r="D831" s="555"/>
      <c r="E831" s="555"/>
      <c r="F831" s="555"/>
      <c r="G831" s="555"/>
      <c r="H831" s="555"/>
      <c r="I831" s="590"/>
      <c r="J831" s="191"/>
    </row>
    <row r="832">
      <c r="A832" s="200"/>
      <c r="B832" s="555"/>
      <c r="C832" s="555"/>
      <c r="D832" s="555"/>
      <c r="E832" s="555"/>
      <c r="F832" s="555"/>
      <c r="G832" s="555"/>
      <c r="H832" s="555"/>
      <c r="I832" s="590"/>
      <c r="J832" s="191"/>
    </row>
    <row r="833">
      <c r="A833" s="200"/>
      <c r="B833" s="555"/>
      <c r="C833" s="555"/>
      <c r="D833" s="555"/>
      <c r="E833" s="555"/>
      <c r="F833" s="555"/>
      <c r="G833" s="555"/>
      <c r="H833" s="555"/>
      <c r="I833" s="590"/>
      <c r="J833" s="191"/>
    </row>
    <row r="834">
      <c r="A834" s="200"/>
      <c r="B834" s="555"/>
      <c r="C834" s="555"/>
      <c r="D834" s="555"/>
      <c r="E834" s="555"/>
      <c r="F834" s="555"/>
      <c r="G834" s="555"/>
      <c r="H834" s="555"/>
      <c r="I834" s="590"/>
      <c r="J834" s="191"/>
    </row>
    <row r="835">
      <c r="A835" s="200"/>
      <c r="B835" s="555"/>
      <c r="C835" s="555"/>
      <c r="D835" s="555"/>
      <c r="E835" s="555"/>
      <c r="F835" s="555"/>
      <c r="G835" s="555"/>
      <c r="H835" s="555"/>
      <c r="I835" s="590"/>
      <c r="J835" s="191"/>
    </row>
    <row r="836">
      <c r="A836" s="200"/>
      <c r="B836" s="555"/>
      <c r="C836" s="555"/>
      <c r="D836" s="555"/>
      <c r="E836" s="555"/>
      <c r="F836" s="555"/>
      <c r="G836" s="555"/>
      <c r="H836" s="555"/>
      <c r="I836" s="590"/>
      <c r="J836" s="191"/>
    </row>
    <row r="837">
      <c r="A837" s="200"/>
      <c r="B837" s="555"/>
      <c r="C837" s="555"/>
      <c r="D837" s="555"/>
      <c r="E837" s="555"/>
      <c r="F837" s="555"/>
      <c r="G837" s="555"/>
      <c r="H837" s="555"/>
      <c r="I837" s="590"/>
      <c r="J837" s="191"/>
    </row>
    <row r="838">
      <c r="A838" s="200"/>
      <c r="B838" s="555"/>
      <c r="C838" s="555"/>
      <c r="D838" s="555"/>
      <c r="E838" s="555"/>
      <c r="F838" s="555"/>
      <c r="G838" s="555"/>
      <c r="H838" s="555"/>
      <c r="I838" s="590"/>
      <c r="J838" s="191"/>
    </row>
    <row r="839">
      <c r="A839" s="200"/>
      <c r="B839" s="555"/>
      <c r="C839" s="555"/>
      <c r="D839" s="555"/>
      <c r="E839" s="555"/>
      <c r="F839" s="555"/>
      <c r="G839" s="555"/>
      <c r="H839" s="555"/>
      <c r="I839" s="590"/>
      <c r="J839" s="191"/>
    </row>
    <row r="840">
      <c r="A840" s="200"/>
      <c r="B840" s="555"/>
      <c r="C840" s="555"/>
      <c r="D840" s="555"/>
      <c r="E840" s="555"/>
      <c r="F840" s="555"/>
      <c r="G840" s="555"/>
      <c r="H840" s="555"/>
      <c r="I840" s="590"/>
      <c r="J840" s="191"/>
    </row>
    <row r="841">
      <c r="A841" s="200"/>
      <c r="B841" s="555"/>
      <c r="C841" s="555"/>
      <c r="D841" s="555"/>
      <c r="E841" s="555"/>
      <c r="F841" s="555"/>
      <c r="G841" s="555"/>
      <c r="H841" s="555"/>
      <c r="I841" s="590"/>
      <c r="J841" s="191"/>
    </row>
    <row r="842">
      <c r="A842" s="200"/>
      <c r="B842" s="555"/>
      <c r="C842" s="555"/>
      <c r="D842" s="555"/>
      <c r="E842" s="555"/>
      <c r="F842" s="555"/>
      <c r="G842" s="555"/>
      <c r="H842" s="555"/>
      <c r="I842" s="590"/>
      <c r="J842" s="191"/>
    </row>
    <row r="843">
      <c r="A843" s="200"/>
      <c r="B843" s="555"/>
      <c r="C843" s="555"/>
      <c r="D843" s="555"/>
      <c r="E843" s="555"/>
      <c r="F843" s="555"/>
      <c r="G843" s="555"/>
      <c r="H843" s="555"/>
      <c r="I843" s="590"/>
      <c r="J843" s="191"/>
    </row>
    <row r="844">
      <c r="A844" s="200"/>
      <c r="B844" s="555"/>
      <c r="C844" s="555"/>
      <c r="D844" s="555"/>
      <c r="E844" s="555"/>
      <c r="F844" s="555"/>
      <c r="G844" s="555"/>
      <c r="H844" s="555"/>
      <c r="I844" s="590"/>
      <c r="J844" s="191"/>
    </row>
    <row r="845">
      <c r="A845" s="200"/>
      <c r="B845" s="555"/>
      <c r="C845" s="555"/>
      <c r="D845" s="555"/>
      <c r="E845" s="555"/>
      <c r="F845" s="555"/>
      <c r="G845" s="555"/>
      <c r="H845" s="555"/>
      <c r="I845" s="590"/>
      <c r="J845" s="191"/>
    </row>
    <row r="846">
      <c r="A846" s="200"/>
      <c r="B846" s="555"/>
      <c r="C846" s="555"/>
      <c r="D846" s="555"/>
      <c r="E846" s="555"/>
      <c r="F846" s="555"/>
      <c r="G846" s="555"/>
      <c r="H846" s="555"/>
      <c r="I846" s="590"/>
      <c r="J846" s="191"/>
    </row>
    <row r="847">
      <c r="A847" s="200"/>
      <c r="B847" s="555"/>
      <c r="C847" s="555"/>
      <c r="D847" s="555"/>
      <c r="E847" s="555"/>
      <c r="F847" s="555"/>
      <c r="G847" s="555"/>
      <c r="H847" s="555"/>
      <c r="I847" s="590"/>
      <c r="J847" s="191"/>
    </row>
    <row r="848">
      <c r="A848" s="200"/>
      <c r="B848" s="555"/>
      <c r="C848" s="555"/>
      <c r="D848" s="555"/>
      <c r="E848" s="555"/>
      <c r="F848" s="555"/>
      <c r="G848" s="555"/>
      <c r="H848" s="555"/>
      <c r="I848" s="590"/>
      <c r="J848" s="191"/>
    </row>
    <row r="849">
      <c r="A849" s="200"/>
      <c r="B849" s="555"/>
      <c r="C849" s="555"/>
      <c r="D849" s="555"/>
      <c r="E849" s="555"/>
      <c r="F849" s="555"/>
      <c r="G849" s="555"/>
      <c r="H849" s="555"/>
      <c r="I849" s="590"/>
      <c r="J849" s="191"/>
    </row>
    <row r="850">
      <c r="A850" s="200"/>
      <c r="B850" s="555"/>
      <c r="C850" s="555"/>
      <c r="D850" s="555"/>
      <c r="E850" s="555"/>
      <c r="F850" s="555"/>
      <c r="G850" s="555"/>
      <c r="H850" s="555"/>
      <c r="I850" s="590"/>
      <c r="J850" s="191"/>
    </row>
    <row r="851">
      <c r="A851" s="200"/>
      <c r="B851" s="555"/>
      <c r="C851" s="555"/>
      <c r="D851" s="555"/>
      <c r="E851" s="555"/>
      <c r="F851" s="555"/>
      <c r="G851" s="555"/>
      <c r="H851" s="555"/>
      <c r="I851" s="590"/>
      <c r="J851" s="191"/>
    </row>
    <row r="852">
      <c r="A852" s="200"/>
      <c r="B852" s="555"/>
      <c r="C852" s="555"/>
      <c r="D852" s="555"/>
      <c r="E852" s="555"/>
      <c r="F852" s="555"/>
      <c r="G852" s="555"/>
      <c r="H852" s="555"/>
      <c r="I852" s="590"/>
      <c r="J852" s="191"/>
    </row>
    <row r="853">
      <c r="A853" s="200"/>
      <c r="B853" s="555"/>
      <c r="C853" s="555"/>
      <c r="D853" s="555"/>
      <c r="E853" s="555"/>
      <c r="F853" s="555"/>
      <c r="G853" s="555"/>
      <c r="H853" s="555"/>
      <c r="I853" s="590"/>
      <c r="J853" s="191"/>
    </row>
    <row r="854">
      <c r="A854" s="200"/>
      <c r="B854" s="555"/>
      <c r="C854" s="555"/>
      <c r="D854" s="555"/>
      <c r="E854" s="555"/>
      <c r="F854" s="555"/>
      <c r="G854" s="555"/>
      <c r="H854" s="555"/>
      <c r="I854" s="590"/>
      <c r="J854" s="191"/>
    </row>
    <row r="855">
      <c r="A855" s="200"/>
      <c r="B855" s="555"/>
      <c r="C855" s="555"/>
      <c r="D855" s="555"/>
      <c r="E855" s="555"/>
      <c r="F855" s="555"/>
      <c r="G855" s="555"/>
      <c r="H855" s="555"/>
      <c r="I855" s="590"/>
      <c r="J855" s="191"/>
    </row>
    <row r="856">
      <c r="A856" s="200"/>
      <c r="B856" s="555"/>
      <c r="C856" s="555"/>
      <c r="D856" s="555"/>
      <c r="E856" s="555"/>
      <c r="F856" s="555"/>
      <c r="G856" s="555"/>
      <c r="H856" s="555"/>
      <c r="I856" s="590"/>
      <c r="J856" s="191"/>
    </row>
    <row r="857">
      <c r="A857" s="200"/>
      <c r="B857" s="555"/>
      <c r="C857" s="555"/>
      <c r="D857" s="555"/>
      <c r="E857" s="555"/>
      <c r="F857" s="555"/>
      <c r="G857" s="555"/>
      <c r="H857" s="555"/>
      <c r="I857" s="590"/>
      <c r="J857" s="191"/>
    </row>
    <row r="858">
      <c r="A858" s="200"/>
      <c r="B858" s="555"/>
      <c r="C858" s="555"/>
      <c r="D858" s="555"/>
      <c r="E858" s="555"/>
      <c r="F858" s="555"/>
      <c r="G858" s="555"/>
      <c r="H858" s="555"/>
      <c r="I858" s="590"/>
      <c r="J858" s="191"/>
    </row>
    <row r="859">
      <c r="A859" s="200"/>
      <c r="B859" s="555"/>
      <c r="C859" s="555"/>
      <c r="D859" s="555"/>
      <c r="E859" s="555"/>
      <c r="F859" s="555"/>
      <c r="G859" s="555"/>
      <c r="H859" s="555"/>
      <c r="I859" s="590"/>
      <c r="J859" s="191"/>
    </row>
    <row r="860">
      <c r="A860" s="200"/>
      <c r="B860" s="555"/>
      <c r="C860" s="555"/>
      <c r="D860" s="555"/>
      <c r="E860" s="555"/>
      <c r="F860" s="555"/>
      <c r="G860" s="555"/>
      <c r="H860" s="555"/>
      <c r="I860" s="590"/>
      <c r="J860" s="191"/>
    </row>
    <row r="861">
      <c r="A861" s="200"/>
      <c r="B861" s="555"/>
      <c r="C861" s="555"/>
      <c r="D861" s="555"/>
      <c r="E861" s="555"/>
      <c r="F861" s="555"/>
      <c r="G861" s="555"/>
      <c r="H861" s="555"/>
      <c r="I861" s="590"/>
      <c r="J861" s="191"/>
    </row>
    <row r="862">
      <c r="A862" s="200"/>
      <c r="B862" s="555"/>
      <c r="C862" s="555"/>
      <c r="D862" s="555"/>
      <c r="E862" s="555"/>
      <c r="F862" s="555"/>
      <c r="G862" s="555"/>
      <c r="H862" s="555"/>
      <c r="I862" s="590"/>
      <c r="J862" s="191"/>
    </row>
    <row r="863">
      <c r="A863" s="200"/>
      <c r="B863" s="555"/>
      <c r="C863" s="555"/>
      <c r="D863" s="555"/>
      <c r="E863" s="555"/>
      <c r="F863" s="555"/>
      <c r="G863" s="555"/>
      <c r="H863" s="555"/>
      <c r="I863" s="590"/>
      <c r="J863" s="191"/>
    </row>
    <row r="864">
      <c r="A864" s="200"/>
      <c r="B864" s="555"/>
      <c r="C864" s="555"/>
      <c r="D864" s="555"/>
      <c r="E864" s="555"/>
      <c r="F864" s="555"/>
      <c r="G864" s="555"/>
      <c r="H864" s="555"/>
      <c r="I864" s="591"/>
      <c r="J864" s="191"/>
    </row>
    <row r="865">
      <c r="A865" s="200"/>
      <c r="B865" s="555"/>
      <c r="C865" s="555"/>
      <c r="D865" s="555"/>
      <c r="E865" s="555"/>
      <c r="F865" s="555"/>
      <c r="G865" s="555"/>
      <c r="H865" s="555"/>
      <c r="I865" s="591"/>
      <c r="J865" s="191"/>
    </row>
    <row r="866">
      <c r="A866" s="200"/>
      <c r="B866" s="555"/>
      <c r="C866" s="555"/>
      <c r="D866" s="555"/>
      <c r="E866" s="555"/>
      <c r="F866" s="555"/>
      <c r="G866" s="555"/>
      <c r="H866" s="555"/>
      <c r="I866" s="591"/>
      <c r="J866" s="191"/>
    </row>
    <row r="867">
      <c r="A867" s="200"/>
      <c r="B867" s="555"/>
      <c r="C867" s="555"/>
      <c r="D867" s="555"/>
      <c r="E867" s="555"/>
      <c r="F867" s="555"/>
      <c r="G867" s="555"/>
      <c r="H867" s="555"/>
      <c r="I867" s="591"/>
      <c r="J867" s="191"/>
    </row>
    <row r="868">
      <c r="A868" s="200"/>
      <c r="B868" s="555"/>
      <c r="C868" s="555"/>
      <c r="D868" s="555"/>
      <c r="E868" s="555"/>
      <c r="F868" s="555"/>
      <c r="G868" s="555"/>
      <c r="H868" s="555"/>
      <c r="I868" s="591"/>
      <c r="J868" s="191"/>
    </row>
    <row r="869">
      <c r="A869" s="200"/>
      <c r="B869" s="555"/>
      <c r="C869" s="555"/>
      <c r="D869" s="555"/>
      <c r="E869" s="555"/>
      <c r="F869" s="555"/>
      <c r="G869" s="555"/>
      <c r="H869" s="555"/>
      <c r="I869" s="591"/>
      <c r="J869" s="191"/>
    </row>
    <row r="870">
      <c r="A870" s="200"/>
      <c r="B870" s="555"/>
      <c r="C870" s="555"/>
      <c r="D870" s="555"/>
      <c r="E870" s="555"/>
      <c r="F870" s="555"/>
      <c r="G870" s="555"/>
      <c r="H870" s="555"/>
      <c r="I870" s="591"/>
      <c r="J870" s="191"/>
    </row>
    <row r="871">
      <c r="A871" s="200"/>
      <c r="B871" s="555"/>
      <c r="C871" s="555"/>
      <c r="D871" s="555"/>
      <c r="E871" s="555"/>
      <c r="F871" s="555"/>
      <c r="G871" s="555"/>
      <c r="H871" s="555"/>
      <c r="I871" s="591"/>
      <c r="J871" s="191"/>
    </row>
    <row r="872">
      <c r="A872" s="200"/>
      <c r="B872" s="555"/>
      <c r="C872" s="555"/>
      <c r="D872" s="555"/>
      <c r="E872" s="555"/>
      <c r="F872" s="555"/>
      <c r="G872" s="555"/>
      <c r="H872" s="555"/>
      <c r="I872" s="591"/>
      <c r="J872" s="191"/>
    </row>
    <row r="873">
      <c r="A873" s="200"/>
      <c r="B873" s="555"/>
      <c r="C873" s="555"/>
      <c r="D873" s="555"/>
      <c r="E873" s="555"/>
      <c r="F873" s="555"/>
      <c r="G873" s="555"/>
      <c r="H873" s="555"/>
      <c r="I873" s="591"/>
      <c r="J873" s="191"/>
    </row>
    <row r="874">
      <c r="A874" s="200"/>
      <c r="B874" s="555"/>
      <c r="C874" s="555"/>
      <c r="D874" s="555"/>
      <c r="E874" s="555"/>
      <c r="F874" s="555"/>
      <c r="G874" s="555"/>
      <c r="H874" s="555"/>
      <c r="I874" s="591"/>
      <c r="J874" s="191"/>
    </row>
    <row r="875">
      <c r="A875" s="200"/>
      <c r="B875" s="555"/>
      <c r="C875" s="555"/>
      <c r="D875" s="555"/>
      <c r="E875" s="555"/>
      <c r="F875" s="555"/>
      <c r="G875" s="555"/>
      <c r="H875" s="555"/>
      <c r="I875" s="591"/>
      <c r="J875" s="191"/>
    </row>
    <row r="876">
      <c r="A876" s="200"/>
      <c r="B876" s="555"/>
      <c r="C876" s="555"/>
      <c r="D876" s="555"/>
      <c r="E876" s="555"/>
      <c r="F876" s="555"/>
      <c r="G876" s="555"/>
      <c r="H876" s="555"/>
      <c r="I876" s="591"/>
      <c r="J876" s="191"/>
    </row>
    <row r="877">
      <c r="A877" s="200"/>
      <c r="B877" s="555"/>
      <c r="C877" s="555"/>
      <c r="D877" s="555"/>
      <c r="E877" s="555"/>
      <c r="F877" s="555"/>
      <c r="G877" s="555"/>
      <c r="H877" s="555"/>
      <c r="I877" s="591"/>
      <c r="J877" s="191"/>
    </row>
    <row r="878">
      <c r="A878" s="200"/>
      <c r="B878" s="555"/>
      <c r="C878" s="555"/>
      <c r="D878" s="555"/>
      <c r="E878" s="555"/>
      <c r="F878" s="555"/>
      <c r="G878" s="555"/>
      <c r="H878" s="555"/>
      <c r="I878" s="591"/>
      <c r="J878" s="191"/>
    </row>
    <row r="879">
      <c r="A879" s="200"/>
      <c r="B879" s="555"/>
      <c r="C879" s="555"/>
      <c r="D879" s="555"/>
      <c r="E879" s="555"/>
      <c r="F879" s="555"/>
      <c r="G879" s="555"/>
      <c r="H879" s="555"/>
      <c r="I879" s="591"/>
      <c r="J879" s="191"/>
    </row>
    <row r="880">
      <c r="A880" s="200"/>
      <c r="B880" s="555"/>
      <c r="C880" s="555"/>
      <c r="D880" s="555"/>
      <c r="E880" s="555"/>
      <c r="F880" s="555"/>
      <c r="G880" s="555"/>
      <c r="H880" s="555"/>
      <c r="I880" s="591"/>
      <c r="J880" s="191"/>
    </row>
    <row r="881">
      <c r="A881" s="200"/>
      <c r="B881" s="555"/>
      <c r="C881" s="555"/>
      <c r="D881" s="555"/>
      <c r="E881" s="555"/>
      <c r="F881" s="555"/>
      <c r="G881" s="555"/>
      <c r="H881" s="555"/>
      <c r="I881" s="591"/>
      <c r="J881" s="191"/>
    </row>
    <row r="882">
      <c r="A882" s="200"/>
      <c r="B882" s="555"/>
      <c r="C882" s="555"/>
      <c r="D882" s="555"/>
      <c r="E882" s="555"/>
      <c r="F882" s="555"/>
      <c r="G882" s="555"/>
      <c r="H882" s="555"/>
      <c r="I882" s="591"/>
      <c r="J882" s="191"/>
    </row>
    <row r="883">
      <c r="A883" s="200"/>
      <c r="B883" s="555"/>
      <c r="C883" s="555"/>
      <c r="D883" s="555"/>
      <c r="E883" s="555"/>
      <c r="F883" s="555"/>
      <c r="G883" s="555"/>
      <c r="H883" s="555"/>
      <c r="I883" s="591"/>
      <c r="J883" s="191"/>
    </row>
    <row r="884">
      <c r="A884" s="200"/>
      <c r="B884" s="555"/>
      <c r="C884" s="555"/>
      <c r="D884" s="555"/>
      <c r="E884" s="555"/>
      <c r="F884" s="555"/>
      <c r="G884" s="555"/>
      <c r="H884" s="555"/>
      <c r="I884" s="591"/>
      <c r="J884" s="191"/>
    </row>
    <row r="885">
      <c r="A885" s="200"/>
      <c r="B885" s="555"/>
      <c r="C885" s="555"/>
      <c r="D885" s="555"/>
      <c r="E885" s="555"/>
      <c r="F885" s="555"/>
      <c r="G885" s="555"/>
      <c r="H885" s="555"/>
      <c r="I885" s="591"/>
      <c r="J885" s="191"/>
    </row>
    <row r="886">
      <c r="A886" s="200"/>
      <c r="B886" s="555"/>
      <c r="C886" s="555"/>
      <c r="D886" s="555"/>
      <c r="E886" s="555"/>
      <c r="F886" s="555"/>
      <c r="G886" s="555"/>
      <c r="H886" s="555"/>
      <c r="I886" s="591"/>
      <c r="J886" s="191"/>
    </row>
    <row r="887">
      <c r="A887" s="200"/>
      <c r="B887" s="555"/>
      <c r="C887" s="555"/>
      <c r="D887" s="555"/>
      <c r="E887" s="555"/>
      <c r="F887" s="555"/>
      <c r="G887" s="555"/>
      <c r="H887" s="555"/>
      <c r="I887" s="591"/>
      <c r="J887" s="191"/>
    </row>
    <row r="888">
      <c r="A888" s="200"/>
      <c r="B888" s="555"/>
      <c r="C888" s="555"/>
      <c r="D888" s="555"/>
      <c r="E888" s="555"/>
      <c r="F888" s="555"/>
      <c r="G888" s="555"/>
      <c r="H888" s="555"/>
      <c r="I888" s="591"/>
      <c r="J888" s="191"/>
    </row>
    <row r="889">
      <c r="A889" s="200"/>
      <c r="B889" s="555"/>
      <c r="C889" s="555"/>
      <c r="D889" s="555"/>
      <c r="E889" s="555"/>
      <c r="F889" s="555"/>
      <c r="G889" s="555"/>
      <c r="H889" s="555"/>
      <c r="I889" s="591"/>
      <c r="J889" s="191"/>
    </row>
    <row r="890">
      <c r="A890" s="200"/>
      <c r="B890" s="555"/>
      <c r="C890" s="555"/>
      <c r="D890" s="555"/>
      <c r="E890" s="555"/>
      <c r="F890" s="555"/>
      <c r="G890" s="555"/>
      <c r="H890" s="555"/>
      <c r="I890" s="591"/>
      <c r="J890" s="191"/>
    </row>
    <row r="891">
      <c r="A891" s="200"/>
      <c r="B891" s="555"/>
      <c r="C891" s="555"/>
      <c r="D891" s="555"/>
      <c r="E891" s="555"/>
      <c r="F891" s="555"/>
      <c r="G891" s="555"/>
      <c r="H891" s="555"/>
      <c r="I891" s="591"/>
      <c r="J891" s="191"/>
    </row>
    <row r="892">
      <c r="A892" s="200"/>
      <c r="B892" s="555"/>
      <c r="C892" s="555"/>
      <c r="D892" s="555"/>
      <c r="E892" s="555"/>
      <c r="F892" s="555"/>
      <c r="G892" s="555"/>
      <c r="H892" s="555"/>
      <c r="I892" s="591"/>
      <c r="J892" s="191"/>
    </row>
    <row r="893">
      <c r="A893" s="200"/>
      <c r="B893" s="555"/>
      <c r="C893" s="555"/>
      <c r="D893" s="555"/>
      <c r="E893" s="555"/>
      <c r="F893" s="555"/>
      <c r="G893" s="555"/>
      <c r="H893" s="555"/>
      <c r="I893" s="591"/>
      <c r="J893" s="191"/>
    </row>
    <row r="894">
      <c r="A894" s="200"/>
      <c r="B894" s="555"/>
      <c r="C894" s="555"/>
      <c r="D894" s="555"/>
      <c r="E894" s="555"/>
      <c r="F894" s="555"/>
      <c r="G894" s="555"/>
      <c r="H894" s="555"/>
      <c r="I894" s="591"/>
      <c r="J894" s="191"/>
    </row>
    <row r="895">
      <c r="A895" s="200"/>
      <c r="B895" s="555"/>
      <c r="C895" s="555"/>
      <c r="D895" s="555"/>
      <c r="E895" s="555"/>
      <c r="F895" s="555"/>
      <c r="G895" s="555"/>
      <c r="H895" s="555"/>
      <c r="I895" s="591"/>
      <c r="J895" s="191"/>
    </row>
    <row r="896">
      <c r="A896" s="200"/>
      <c r="B896" s="555"/>
      <c r="C896" s="555"/>
      <c r="D896" s="555"/>
      <c r="E896" s="555"/>
      <c r="F896" s="555"/>
      <c r="G896" s="555"/>
      <c r="H896" s="555"/>
      <c r="I896" s="591"/>
      <c r="J896" s="191"/>
    </row>
    <row r="897">
      <c r="A897" s="200"/>
      <c r="B897" s="555"/>
      <c r="C897" s="555"/>
      <c r="D897" s="555"/>
      <c r="E897" s="555"/>
      <c r="F897" s="555"/>
      <c r="G897" s="555"/>
      <c r="H897" s="555"/>
      <c r="I897" s="591"/>
      <c r="J897" s="191"/>
    </row>
    <row r="898">
      <c r="A898" s="200"/>
      <c r="B898" s="555"/>
      <c r="C898" s="555"/>
      <c r="D898" s="555"/>
      <c r="E898" s="555"/>
      <c r="F898" s="555"/>
      <c r="G898" s="555"/>
      <c r="H898" s="555"/>
      <c r="I898" s="591"/>
      <c r="J898" s="191"/>
    </row>
    <row r="899">
      <c r="A899" s="200"/>
      <c r="B899" s="555"/>
      <c r="C899" s="555"/>
      <c r="D899" s="555"/>
      <c r="E899" s="555"/>
      <c r="F899" s="555"/>
      <c r="G899" s="555"/>
      <c r="H899" s="555"/>
      <c r="I899" s="591"/>
      <c r="J899" s="191"/>
    </row>
    <row r="900">
      <c r="A900" s="200"/>
      <c r="B900" s="555"/>
      <c r="C900" s="555"/>
      <c r="D900" s="555"/>
      <c r="E900" s="555"/>
      <c r="F900" s="555"/>
      <c r="G900" s="555"/>
      <c r="H900" s="555"/>
      <c r="I900" s="591"/>
      <c r="J900" s="191"/>
    </row>
    <row r="901">
      <c r="A901" s="200"/>
      <c r="B901" s="555"/>
      <c r="C901" s="555"/>
      <c r="D901" s="555"/>
      <c r="E901" s="555"/>
      <c r="F901" s="555"/>
      <c r="G901" s="555"/>
      <c r="H901" s="555"/>
      <c r="I901" s="591"/>
      <c r="J901" s="191"/>
    </row>
    <row r="902">
      <c r="A902" s="200"/>
      <c r="B902" s="555"/>
      <c r="C902" s="555"/>
      <c r="D902" s="555"/>
      <c r="E902" s="555"/>
      <c r="F902" s="555"/>
      <c r="G902" s="555"/>
      <c r="H902" s="555"/>
      <c r="I902" s="591"/>
      <c r="J902" s="191"/>
    </row>
    <row r="903">
      <c r="A903" s="200"/>
      <c r="B903" s="555"/>
      <c r="C903" s="555"/>
      <c r="D903" s="555"/>
      <c r="E903" s="555"/>
      <c r="F903" s="555"/>
      <c r="G903" s="555"/>
      <c r="H903" s="555"/>
      <c r="I903" s="591"/>
      <c r="J903" s="191"/>
    </row>
    <row r="904">
      <c r="A904" s="200"/>
      <c r="B904" s="555"/>
      <c r="C904" s="555"/>
      <c r="D904" s="555"/>
      <c r="E904" s="555"/>
      <c r="F904" s="555"/>
      <c r="G904" s="555"/>
      <c r="H904" s="555"/>
      <c r="I904" s="591"/>
      <c r="J904" s="191"/>
    </row>
    <row r="905">
      <c r="A905" s="200"/>
      <c r="B905" s="555"/>
      <c r="C905" s="555"/>
      <c r="D905" s="555"/>
      <c r="E905" s="555"/>
      <c r="F905" s="555"/>
      <c r="G905" s="555"/>
      <c r="H905" s="555"/>
      <c r="I905" s="591"/>
      <c r="J905" s="191"/>
    </row>
    <row r="906">
      <c r="A906" s="200"/>
      <c r="B906" s="555"/>
      <c r="C906" s="555"/>
      <c r="D906" s="555"/>
      <c r="E906" s="555"/>
      <c r="F906" s="555"/>
      <c r="G906" s="555"/>
      <c r="H906" s="555"/>
      <c r="I906" s="591"/>
      <c r="J906" s="191"/>
    </row>
    <row r="907">
      <c r="A907" s="200"/>
      <c r="B907" s="555"/>
      <c r="C907" s="555"/>
      <c r="D907" s="555"/>
      <c r="E907" s="555"/>
      <c r="F907" s="555"/>
      <c r="G907" s="555"/>
      <c r="H907" s="555"/>
      <c r="I907" s="591"/>
      <c r="J907" s="191"/>
    </row>
    <row r="908">
      <c r="A908" s="200"/>
      <c r="B908" s="555"/>
      <c r="C908" s="555"/>
      <c r="D908" s="555"/>
      <c r="E908" s="555"/>
      <c r="F908" s="555"/>
      <c r="G908" s="555"/>
      <c r="H908" s="555"/>
      <c r="I908" s="591"/>
      <c r="J908" s="191"/>
    </row>
    <row r="909">
      <c r="A909" s="200"/>
      <c r="B909" s="555"/>
      <c r="C909" s="555"/>
      <c r="D909" s="555"/>
      <c r="E909" s="555"/>
      <c r="F909" s="555"/>
      <c r="G909" s="555"/>
      <c r="H909" s="555"/>
      <c r="I909" s="591"/>
      <c r="J909" s="191"/>
    </row>
    <row r="910">
      <c r="A910" s="200"/>
      <c r="B910" s="555"/>
      <c r="C910" s="555"/>
      <c r="D910" s="555"/>
      <c r="E910" s="555"/>
      <c r="F910" s="555"/>
      <c r="G910" s="555"/>
      <c r="H910" s="555"/>
      <c r="I910" s="591"/>
      <c r="J910" s="191"/>
    </row>
    <row r="911">
      <c r="A911" s="200"/>
      <c r="B911" s="555"/>
      <c r="C911" s="555"/>
      <c r="D911" s="555"/>
      <c r="E911" s="555"/>
      <c r="F911" s="555"/>
      <c r="G911" s="555"/>
      <c r="H911" s="555"/>
      <c r="I911" s="591"/>
      <c r="J911" s="191"/>
    </row>
    <row r="912">
      <c r="A912" s="200"/>
      <c r="B912" s="555"/>
      <c r="C912" s="555"/>
      <c r="D912" s="555"/>
      <c r="E912" s="555"/>
      <c r="F912" s="555"/>
      <c r="G912" s="555"/>
      <c r="H912" s="555"/>
      <c r="I912" s="591"/>
      <c r="J912" s="191"/>
    </row>
    <row r="913">
      <c r="A913" s="200"/>
      <c r="B913" s="555"/>
      <c r="C913" s="555"/>
      <c r="D913" s="555"/>
      <c r="E913" s="555"/>
      <c r="F913" s="555"/>
      <c r="G913" s="555"/>
      <c r="H913" s="555"/>
      <c r="I913" s="591"/>
      <c r="J913" s="191"/>
    </row>
    <row r="914">
      <c r="A914" s="200"/>
      <c r="B914" s="555"/>
      <c r="C914" s="555"/>
      <c r="D914" s="555"/>
      <c r="E914" s="555"/>
      <c r="F914" s="555"/>
      <c r="G914" s="555"/>
      <c r="H914" s="555"/>
      <c r="I914" s="591"/>
      <c r="J914" s="191"/>
    </row>
    <row r="915">
      <c r="A915" s="200"/>
      <c r="B915" s="555"/>
      <c r="C915" s="555"/>
      <c r="D915" s="555"/>
      <c r="E915" s="555"/>
      <c r="F915" s="555"/>
      <c r="G915" s="555"/>
      <c r="H915" s="555"/>
      <c r="I915" s="591"/>
      <c r="J915" s="191"/>
    </row>
    <row r="916">
      <c r="A916" s="200"/>
      <c r="B916" s="555"/>
      <c r="C916" s="555"/>
      <c r="D916" s="555"/>
      <c r="E916" s="555"/>
      <c r="F916" s="555"/>
      <c r="G916" s="555"/>
      <c r="H916" s="555"/>
      <c r="I916" s="591"/>
      <c r="J916" s="191"/>
    </row>
    <row r="917">
      <c r="A917" s="200"/>
      <c r="B917" s="555"/>
      <c r="C917" s="555"/>
      <c r="D917" s="555"/>
      <c r="E917" s="555"/>
      <c r="F917" s="555"/>
      <c r="G917" s="555"/>
      <c r="H917" s="555"/>
      <c r="I917" s="591"/>
      <c r="J917" s="191"/>
    </row>
    <row r="918">
      <c r="A918" s="200"/>
      <c r="B918" s="555"/>
      <c r="C918" s="555"/>
      <c r="D918" s="555"/>
      <c r="E918" s="555"/>
      <c r="F918" s="555"/>
      <c r="G918" s="555"/>
      <c r="H918" s="555"/>
      <c r="I918" s="591"/>
      <c r="J918" s="191"/>
    </row>
    <row r="919">
      <c r="A919" s="200"/>
      <c r="B919" s="555"/>
      <c r="C919" s="555"/>
      <c r="D919" s="555"/>
      <c r="E919" s="555"/>
      <c r="F919" s="555"/>
      <c r="G919" s="555"/>
      <c r="H919" s="555"/>
      <c r="I919" s="591"/>
      <c r="J919" s="191"/>
    </row>
    <row r="920">
      <c r="A920" s="200"/>
      <c r="B920" s="555"/>
      <c r="C920" s="555"/>
      <c r="D920" s="555"/>
      <c r="E920" s="555"/>
      <c r="F920" s="555"/>
      <c r="G920" s="555"/>
      <c r="H920" s="555"/>
      <c r="I920" s="591"/>
      <c r="J920" s="191"/>
    </row>
    <row r="921">
      <c r="A921" s="200"/>
      <c r="B921" s="555"/>
      <c r="C921" s="555"/>
      <c r="D921" s="555"/>
      <c r="E921" s="555"/>
      <c r="F921" s="555"/>
      <c r="G921" s="555"/>
      <c r="H921" s="555"/>
      <c r="I921" s="591"/>
      <c r="J921" s="191"/>
    </row>
    <row r="922">
      <c r="A922" s="200"/>
      <c r="B922" s="555"/>
      <c r="C922" s="555"/>
      <c r="D922" s="555"/>
      <c r="E922" s="555"/>
      <c r="F922" s="555"/>
      <c r="G922" s="555"/>
      <c r="H922" s="555"/>
      <c r="I922" s="591"/>
      <c r="J922" s="191"/>
    </row>
    <row r="923">
      <c r="A923" s="200"/>
      <c r="B923" s="555"/>
      <c r="C923" s="555"/>
      <c r="D923" s="555"/>
      <c r="E923" s="555"/>
      <c r="F923" s="555"/>
      <c r="G923" s="555"/>
      <c r="H923" s="555"/>
      <c r="I923" s="591"/>
      <c r="J923" s="191"/>
    </row>
    <row r="924">
      <c r="A924" s="200"/>
      <c r="B924" s="555"/>
      <c r="C924" s="555"/>
      <c r="D924" s="555"/>
      <c r="E924" s="555"/>
      <c r="F924" s="555"/>
      <c r="G924" s="555"/>
      <c r="H924" s="555"/>
      <c r="I924" s="591"/>
      <c r="J924" s="191"/>
    </row>
    <row r="925">
      <c r="A925" s="200"/>
      <c r="B925" s="555"/>
      <c r="C925" s="555"/>
      <c r="D925" s="555"/>
      <c r="E925" s="555"/>
      <c r="F925" s="555"/>
      <c r="G925" s="555"/>
      <c r="H925" s="555"/>
      <c r="I925" s="591"/>
      <c r="J925" s="191"/>
    </row>
    <row r="926">
      <c r="A926" s="200"/>
      <c r="B926" s="555"/>
      <c r="C926" s="555"/>
      <c r="D926" s="555"/>
      <c r="E926" s="555"/>
      <c r="F926" s="555"/>
      <c r="G926" s="555"/>
      <c r="H926" s="555"/>
      <c r="I926" s="591"/>
      <c r="J926" s="191"/>
    </row>
    <row r="927">
      <c r="A927" s="200"/>
      <c r="B927" s="555"/>
      <c r="C927" s="555"/>
      <c r="D927" s="555"/>
      <c r="E927" s="555"/>
      <c r="F927" s="555"/>
      <c r="G927" s="555"/>
      <c r="H927" s="555"/>
      <c r="I927" s="591"/>
      <c r="J927" s="191"/>
    </row>
    <row r="928">
      <c r="A928" s="200"/>
      <c r="B928" s="555"/>
      <c r="C928" s="555"/>
      <c r="D928" s="555"/>
      <c r="E928" s="555"/>
      <c r="F928" s="555"/>
      <c r="G928" s="555"/>
      <c r="H928" s="555"/>
      <c r="I928" s="591"/>
      <c r="J928" s="191"/>
    </row>
    <row r="929">
      <c r="A929" s="200"/>
      <c r="B929" s="555"/>
      <c r="C929" s="555"/>
      <c r="D929" s="555"/>
      <c r="E929" s="555"/>
      <c r="F929" s="555"/>
      <c r="G929" s="555"/>
      <c r="H929" s="555"/>
      <c r="I929" s="591"/>
      <c r="J929" s="191"/>
    </row>
    <row r="930">
      <c r="A930" s="200"/>
      <c r="B930" s="555"/>
      <c r="C930" s="555"/>
      <c r="D930" s="555"/>
      <c r="E930" s="555"/>
      <c r="F930" s="555"/>
      <c r="G930" s="555"/>
      <c r="H930" s="555"/>
      <c r="I930" s="591"/>
      <c r="J930" s="191"/>
    </row>
    <row r="931">
      <c r="A931" s="200"/>
      <c r="B931" s="555"/>
      <c r="C931" s="555"/>
      <c r="D931" s="555"/>
      <c r="E931" s="555"/>
      <c r="F931" s="555"/>
      <c r="G931" s="555"/>
      <c r="H931" s="555"/>
      <c r="I931" s="591"/>
      <c r="J931" s="191"/>
    </row>
    <row r="932">
      <c r="A932" s="200"/>
      <c r="B932" s="555"/>
      <c r="C932" s="555"/>
      <c r="D932" s="555"/>
      <c r="E932" s="555"/>
      <c r="F932" s="555"/>
      <c r="G932" s="555"/>
      <c r="H932" s="555"/>
      <c r="I932" s="591"/>
      <c r="J932" s="191"/>
    </row>
    <row r="933">
      <c r="A933" s="200"/>
      <c r="B933" s="555"/>
      <c r="C933" s="555"/>
      <c r="D933" s="555"/>
      <c r="E933" s="555"/>
      <c r="F933" s="555"/>
      <c r="G933" s="555"/>
      <c r="H933" s="555"/>
      <c r="I933" s="591"/>
      <c r="J933" s="191"/>
    </row>
    <row r="934">
      <c r="A934" s="200"/>
      <c r="B934" s="555"/>
      <c r="C934" s="555"/>
      <c r="D934" s="555"/>
      <c r="E934" s="555"/>
      <c r="F934" s="555"/>
      <c r="G934" s="555"/>
      <c r="H934" s="555"/>
      <c r="I934" s="591"/>
      <c r="J934" s="191"/>
    </row>
    <row r="935">
      <c r="A935" s="200"/>
      <c r="B935" s="555"/>
      <c r="C935" s="555"/>
      <c r="D935" s="555"/>
      <c r="E935" s="555"/>
      <c r="F935" s="555"/>
      <c r="G935" s="555"/>
      <c r="H935" s="555"/>
      <c r="I935" s="591"/>
      <c r="J935" s="191"/>
    </row>
    <row r="936">
      <c r="A936" s="200"/>
      <c r="B936" s="555"/>
      <c r="C936" s="555"/>
      <c r="D936" s="555"/>
      <c r="E936" s="555"/>
      <c r="F936" s="555"/>
      <c r="G936" s="555"/>
      <c r="H936" s="555"/>
      <c r="I936" s="591"/>
      <c r="J936" s="191"/>
    </row>
    <row r="937">
      <c r="A937" s="200"/>
      <c r="B937" s="555"/>
      <c r="C937" s="555"/>
      <c r="D937" s="555"/>
      <c r="E937" s="555"/>
      <c r="F937" s="555"/>
      <c r="G937" s="555"/>
      <c r="H937" s="555"/>
      <c r="I937" s="591"/>
      <c r="J937" s="191"/>
    </row>
    <row r="938">
      <c r="A938" s="200"/>
      <c r="B938" s="555"/>
      <c r="C938" s="555"/>
      <c r="D938" s="555"/>
      <c r="E938" s="555"/>
      <c r="F938" s="555"/>
      <c r="G938" s="555"/>
      <c r="H938" s="555"/>
      <c r="I938" s="591"/>
      <c r="J938" s="191"/>
    </row>
    <row r="939">
      <c r="A939" s="200"/>
      <c r="B939" s="555"/>
      <c r="C939" s="555"/>
      <c r="D939" s="555"/>
      <c r="E939" s="555"/>
      <c r="F939" s="555"/>
      <c r="G939" s="555"/>
      <c r="H939" s="555"/>
      <c r="I939" s="591"/>
      <c r="J939" s="191"/>
    </row>
    <row r="940">
      <c r="A940" s="200"/>
      <c r="B940" s="555"/>
      <c r="C940" s="555"/>
      <c r="D940" s="555"/>
      <c r="E940" s="555"/>
      <c r="F940" s="555"/>
      <c r="G940" s="555"/>
      <c r="H940" s="555"/>
      <c r="I940" s="591"/>
      <c r="J940" s="191"/>
    </row>
    <row r="941">
      <c r="A941" s="200"/>
      <c r="B941" s="555"/>
      <c r="C941" s="555"/>
      <c r="D941" s="555"/>
      <c r="E941" s="555"/>
      <c r="F941" s="555"/>
      <c r="G941" s="555"/>
      <c r="H941" s="555"/>
      <c r="I941" s="591"/>
      <c r="J941" s="191"/>
    </row>
    <row r="942">
      <c r="A942" s="200"/>
      <c r="B942" s="555"/>
      <c r="C942" s="555"/>
      <c r="D942" s="555"/>
      <c r="E942" s="555"/>
      <c r="F942" s="555"/>
      <c r="G942" s="555"/>
      <c r="H942" s="555"/>
      <c r="I942" s="591"/>
      <c r="J942" s="191"/>
    </row>
    <row r="943">
      <c r="A943" s="200"/>
      <c r="B943" s="555"/>
      <c r="C943" s="555"/>
      <c r="D943" s="555"/>
      <c r="E943" s="555"/>
      <c r="F943" s="555"/>
      <c r="G943" s="555"/>
      <c r="H943" s="555"/>
      <c r="I943" s="591"/>
      <c r="J943" s="191"/>
    </row>
    <row r="944">
      <c r="A944" s="200"/>
      <c r="B944" s="555"/>
      <c r="C944" s="555"/>
      <c r="D944" s="555"/>
      <c r="E944" s="555"/>
      <c r="F944" s="555"/>
      <c r="G944" s="555"/>
      <c r="H944" s="555"/>
      <c r="I944" s="591"/>
      <c r="J944" s="191"/>
    </row>
    <row r="945">
      <c r="A945" s="200"/>
      <c r="B945" s="555"/>
      <c r="C945" s="555"/>
      <c r="D945" s="555"/>
      <c r="E945" s="555"/>
      <c r="F945" s="555"/>
      <c r="G945" s="555"/>
      <c r="H945" s="555"/>
      <c r="I945" s="591"/>
      <c r="J945" s="191"/>
    </row>
    <row r="946">
      <c r="A946" s="200"/>
      <c r="B946" s="555"/>
      <c r="C946" s="555"/>
      <c r="D946" s="555"/>
      <c r="E946" s="555"/>
      <c r="F946" s="555"/>
      <c r="G946" s="555"/>
      <c r="H946" s="555"/>
      <c r="I946" s="591"/>
      <c r="J946" s="191"/>
    </row>
    <row r="947">
      <c r="A947" s="200"/>
      <c r="B947" s="555"/>
      <c r="C947" s="555"/>
      <c r="D947" s="555"/>
      <c r="E947" s="555"/>
      <c r="F947" s="555"/>
      <c r="G947" s="555"/>
      <c r="H947" s="555"/>
      <c r="I947" s="591"/>
      <c r="J947" s="191"/>
    </row>
    <row r="948">
      <c r="A948" s="200"/>
      <c r="B948" s="555"/>
      <c r="C948" s="555"/>
      <c r="D948" s="555"/>
      <c r="E948" s="555"/>
      <c r="F948" s="555"/>
      <c r="G948" s="555"/>
      <c r="H948" s="555"/>
      <c r="I948" s="591"/>
      <c r="J948" s="191"/>
    </row>
    <row r="949">
      <c r="A949" s="200"/>
      <c r="B949" s="555"/>
      <c r="C949" s="555"/>
      <c r="D949" s="555"/>
      <c r="E949" s="555"/>
      <c r="F949" s="555"/>
      <c r="G949" s="555"/>
      <c r="H949" s="555"/>
      <c r="I949" s="591"/>
      <c r="J949" s="191"/>
    </row>
    <row r="950">
      <c r="A950" s="200"/>
      <c r="B950" s="555"/>
      <c r="C950" s="555"/>
      <c r="D950" s="555"/>
      <c r="E950" s="555"/>
      <c r="F950" s="555"/>
      <c r="G950" s="555"/>
      <c r="H950" s="555"/>
      <c r="I950" s="591"/>
      <c r="J950" s="191"/>
    </row>
    <row r="951">
      <c r="A951" s="200"/>
      <c r="B951" s="555"/>
      <c r="C951" s="555"/>
      <c r="D951" s="555"/>
      <c r="E951" s="555"/>
      <c r="F951" s="555"/>
      <c r="G951" s="555"/>
      <c r="H951" s="555"/>
      <c r="I951" s="591"/>
      <c r="J951" s="191"/>
    </row>
    <row r="952">
      <c r="A952" s="200"/>
      <c r="B952" s="555"/>
      <c r="C952" s="555"/>
      <c r="D952" s="555"/>
      <c r="E952" s="555"/>
      <c r="F952" s="555"/>
      <c r="G952" s="555"/>
      <c r="H952" s="555"/>
      <c r="I952" s="591"/>
      <c r="J952" s="191"/>
    </row>
    <row r="953">
      <c r="A953" s="200"/>
      <c r="B953" s="555"/>
      <c r="C953" s="555"/>
      <c r="D953" s="555"/>
      <c r="E953" s="555"/>
      <c r="F953" s="555"/>
      <c r="G953" s="555"/>
      <c r="H953" s="555"/>
      <c r="I953" s="591"/>
      <c r="J953" s="191"/>
    </row>
    <row r="954">
      <c r="A954" s="200"/>
      <c r="B954" s="555"/>
      <c r="C954" s="555"/>
      <c r="D954" s="555"/>
      <c r="E954" s="555"/>
      <c r="F954" s="555"/>
      <c r="G954" s="555"/>
      <c r="H954" s="555"/>
      <c r="I954" s="591"/>
      <c r="J954" s="191"/>
    </row>
    <row r="955">
      <c r="A955" s="200"/>
      <c r="B955" s="555"/>
      <c r="C955" s="555"/>
      <c r="D955" s="555"/>
      <c r="E955" s="555"/>
      <c r="F955" s="555"/>
      <c r="G955" s="555"/>
      <c r="H955" s="555"/>
      <c r="I955" s="591"/>
      <c r="J955" s="191"/>
    </row>
    <row r="956">
      <c r="A956" s="200"/>
      <c r="B956" s="555"/>
      <c r="C956" s="555"/>
      <c r="D956" s="555"/>
      <c r="E956" s="555"/>
      <c r="F956" s="555"/>
      <c r="G956" s="555"/>
      <c r="H956" s="555"/>
      <c r="I956" s="591"/>
      <c r="J956" s="191"/>
    </row>
    <row r="957">
      <c r="A957" s="200"/>
      <c r="B957" s="555"/>
      <c r="C957" s="555"/>
      <c r="D957" s="555"/>
      <c r="E957" s="555"/>
      <c r="F957" s="555"/>
      <c r="G957" s="555"/>
      <c r="H957" s="555"/>
      <c r="I957" s="591"/>
      <c r="J957" s="191"/>
    </row>
    <row r="958">
      <c r="A958" s="200"/>
      <c r="B958" s="555"/>
      <c r="C958" s="555"/>
      <c r="D958" s="555"/>
      <c r="E958" s="555"/>
      <c r="F958" s="555"/>
      <c r="G958" s="555"/>
      <c r="H958" s="555"/>
      <c r="I958" s="591"/>
      <c r="J958" s="191"/>
    </row>
    <row r="959">
      <c r="A959" s="200"/>
      <c r="B959" s="555"/>
      <c r="C959" s="555"/>
      <c r="D959" s="555"/>
      <c r="E959" s="555"/>
      <c r="F959" s="555"/>
      <c r="G959" s="555"/>
      <c r="H959" s="555"/>
      <c r="I959" s="591"/>
      <c r="J959" s="191"/>
    </row>
    <row r="960">
      <c r="A960" s="200"/>
      <c r="B960" s="555"/>
      <c r="C960" s="555"/>
      <c r="D960" s="555"/>
      <c r="E960" s="555"/>
      <c r="F960" s="555"/>
      <c r="G960" s="555"/>
      <c r="H960" s="555"/>
      <c r="I960" s="591"/>
      <c r="J960" s="191"/>
    </row>
    <row r="961">
      <c r="A961" s="200"/>
      <c r="B961" s="555"/>
      <c r="C961" s="555"/>
      <c r="D961" s="555"/>
      <c r="E961" s="555"/>
      <c r="F961" s="555"/>
      <c r="G961" s="555"/>
      <c r="H961" s="555"/>
      <c r="I961" s="591"/>
      <c r="J961" s="191"/>
    </row>
    <row r="962">
      <c r="A962" s="200"/>
      <c r="B962" s="555"/>
      <c r="C962" s="555"/>
      <c r="D962" s="555"/>
      <c r="E962" s="555"/>
      <c r="F962" s="555"/>
      <c r="G962" s="555"/>
      <c r="H962" s="555"/>
      <c r="I962" s="591"/>
      <c r="J962" s="191"/>
    </row>
    <row r="963">
      <c r="A963" s="200"/>
      <c r="B963" s="555"/>
      <c r="C963" s="555"/>
      <c r="D963" s="555"/>
      <c r="E963" s="555"/>
      <c r="F963" s="555"/>
      <c r="G963" s="555"/>
      <c r="H963" s="555"/>
      <c r="I963" s="591"/>
      <c r="J963" s="191"/>
    </row>
    <row r="964">
      <c r="A964" s="200"/>
      <c r="B964" s="555"/>
      <c r="C964" s="555"/>
      <c r="D964" s="555"/>
      <c r="E964" s="555"/>
      <c r="F964" s="555"/>
      <c r="G964" s="555"/>
      <c r="H964" s="555"/>
      <c r="I964" s="591"/>
      <c r="J964" s="191"/>
    </row>
    <row r="965">
      <c r="A965" s="200"/>
      <c r="B965" s="555"/>
      <c r="C965" s="555"/>
      <c r="D965" s="555"/>
      <c r="E965" s="555"/>
      <c r="F965" s="555"/>
      <c r="G965" s="555"/>
      <c r="H965" s="555"/>
      <c r="I965" s="591"/>
      <c r="J965" s="191"/>
    </row>
    <row r="966">
      <c r="A966" s="200"/>
      <c r="B966" s="555"/>
      <c r="C966" s="555"/>
      <c r="D966" s="555"/>
      <c r="E966" s="555"/>
      <c r="F966" s="555"/>
      <c r="G966" s="555"/>
      <c r="H966" s="555"/>
      <c r="I966" s="591"/>
      <c r="J966" s="191"/>
    </row>
    <row r="967">
      <c r="A967" s="200"/>
      <c r="B967" s="555"/>
      <c r="C967" s="555"/>
      <c r="D967" s="555"/>
      <c r="E967" s="555"/>
      <c r="F967" s="555"/>
      <c r="G967" s="555"/>
      <c r="H967" s="555"/>
      <c r="I967" s="591"/>
      <c r="J967" s="191"/>
    </row>
    <row r="968">
      <c r="A968" s="200"/>
      <c r="B968" s="555"/>
      <c r="C968" s="555"/>
      <c r="D968" s="555"/>
      <c r="E968" s="555"/>
      <c r="F968" s="555"/>
      <c r="G968" s="555"/>
      <c r="H968" s="555"/>
      <c r="I968" s="591"/>
      <c r="J968" s="191"/>
    </row>
    <row r="969">
      <c r="A969" s="200"/>
      <c r="B969" s="555"/>
      <c r="C969" s="555"/>
      <c r="D969" s="555"/>
      <c r="E969" s="555"/>
      <c r="F969" s="555"/>
      <c r="G969" s="555"/>
      <c r="H969" s="555"/>
      <c r="I969" s="591"/>
      <c r="J969" s="191"/>
    </row>
    <row r="970">
      <c r="A970" s="200"/>
      <c r="B970" s="555"/>
      <c r="C970" s="555"/>
      <c r="D970" s="555"/>
      <c r="E970" s="555"/>
      <c r="F970" s="555"/>
      <c r="G970" s="555"/>
      <c r="H970" s="555"/>
      <c r="I970" s="591"/>
      <c r="J970" s="191"/>
    </row>
    <row r="971">
      <c r="A971" s="200"/>
      <c r="B971" s="555"/>
      <c r="C971" s="555"/>
      <c r="D971" s="555"/>
      <c r="E971" s="555"/>
      <c r="F971" s="555"/>
      <c r="G971" s="555"/>
      <c r="H971" s="555"/>
      <c r="I971" s="591"/>
      <c r="J971" s="191"/>
    </row>
    <row r="972">
      <c r="A972" s="200"/>
      <c r="B972" s="555"/>
      <c r="C972" s="555"/>
      <c r="D972" s="555"/>
      <c r="E972" s="555"/>
      <c r="F972" s="555"/>
      <c r="G972" s="555"/>
      <c r="H972" s="555"/>
      <c r="I972" s="591"/>
      <c r="J972" s="191"/>
    </row>
    <row r="973">
      <c r="A973" s="200"/>
      <c r="B973" s="555"/>
      <c r="C973" s="555"/>
      <c r="D973" s="555"/>
      <c r="E973" s="555"/>
      <c r="F973" s="555"/>
      <c r="G973" s="555"/>
      <c r="H973" s="555"/>
      <c r="I973" s="591"/>
      <c r="J973" s="191"/>
    </row>
    <row r="974">
      <c r="A974" s="200"/>
      <c r="B974" s="555"/>
      <c r="C974" s="555"/>
      <c r="D974" s="555"/>
      <c r="E974" s="555"/>
      <c r="F974" s="555"/>
      <c r="G974" s="555"/>
      <c r="H974" s="555"/>
      <c r="I974" s="591"/>
      <c r="J974" s="191"/>
    </row>
    <row r="975">
      <c r="A975" s="200"/>
      <c r="B975" s="555"/>
      <c r="C975" s="555"/>
      <c r="D975" s="555"/>
      <c r="E975" s="555"/>
      <c r="F975" s="555"/>
      <c r="G975" s="555"/>
      <c r="H975" s="555"/>
      <c r="I975" s="591"/>
      <c r="J975" s="191"/>
    </row>
    <row r="976">
      <c r="A976" s="200"/>
      <c r="B976" s="555"/>
      <c r="C976" s="555"/>
      <c r="D976" s="555"/>
      <c r="E976" s="555"/>
      <c r="F976" s="555"/>
      <c r="G976" s="555"/>
      <c r="H976" s="555"/>
      <c r="I976" s="591"/>
      <c r="J976" s="191"/>
    </row>
    <row r="977">
      <c r="A977" s="200"/>
      <c r="B977" s="555"/>
      <c r="C977" s="555"/>
      <c r="D977" s="555"/>
      <c r="E977" s="555"/>
      <c r="F977" s="555"/>
      <c r="G977" s="555"/>
      <c r="H977" s="555"/>
      <c r="I977" s="591"/>
      <c r="J977" s="191"/>
    </row>
    <row r="978">
      <c r="A978" s="200"/>
      <c r="B978" s="555"/>
      <c r="C978" s="555"/>
      <c r="D978" s="555"/>
      <c r="E978" s="555"/>
      <c r="F978" s="555"/>
      <c r="G978" s="555"/>
      <c r="H978" s="555"/>
      <c r="I978" s="591"/>
      <c r="J978" s="191"/>
    </row>
    <row r="979">
      <c r="A979" s="200"/>
      <c r="B979" s="555"/>
      <c r="C979" s="555"/>
      <c r="D979" s="555"/>
      <c r="E979" s="555"/>
      <c r="F979" s="555"/>
      <c r="G979" s="555"/>
      <c r="H979" s="555"/>
      <c r="I979" s="591"/>
      <c r="J979" s="191"/>
    </row>
    <row r="980">
      <c r="A980" s="200"/>
      <c r="B980" s="555"/>
      <c r="C980" s="555"/>
      <c r="D980" s="555"/>
      <c r="E980" s="555"/>
      <c r="F980" s="555"/>
      <c r="G980" s="555"/>
      <c r="H980" s="555"/>
      <c r="I980" s="591"/>
      <c r="J980" s="191"/>
    </row>
    <row r="981">
      <c r="A981" s="200"/>
      <c r="B981" s="555"/>
      <c r="C981" s="555"/>
      <c r="D981" s="555"/>
      <c r="E981" s="555"/>
      <c r="F981" s="555"/>
      <c r="G981" s="555"/>
      <c r="H981" s="555"/>
      <c r="I981" s="591"/>
      <c r="J981" s="191"/>
    </row>
    <row r="982">
      <c r="A982" s="200"/>
      <c r="B982" s="555"/>
      <c r="C982" s="555"/>
      <c r="D982" s="555"/>
      <c r="E982" s="555"/>
      <c r="F982" s="555"/>
      <c r="G982" s="555"/>
      <c r="H982" s="555"/>
      <c r="I982" s="591"/>
      <c r="J982" s="191"/>
    </row>
    <row r="983">
      <c r="A983" s="200"/>
      <c r="B983" s="555"/>
      <c r="C983" s="555"/>
      <c r="D983" s="555"/>
      <c r="E983" s="555"/>
      <c r="F983" s="555"/>
      <c r="G983" s="555"/>
      <c r="H983" s="555"/>
      <c r="I983" s="591"/>
      <c r="J983" s="191"/>
    </row>
    <row r="984">
      <c r="A984" s="200"/>
      <c r="B984" s="555"/>
      <c r="C984" s="555"/>
      <c r="D984" s="555"/>
      <c r="E984" s="555"/>
      <c r="F984" s="555"/>
      <c r="G984" s="555"/>
      <c r="H984" s="555"/>
      <c r="I984" s="591"/>
      <c r="J984" s="191"/>
    </row>
    <row r="985">
      <c r="A985" s="200"/>
      <c r="B985" s="555"/>
      <c r="C985" s="555"/>
      <c r="D985" s="555"/>
      <c r="E985" s="555"/>
      <c r="F985" s="555"/>
      <c r="G985" s="555"/>
      <c r="H985" s="555"/>
      <c r="I985" s="591"/>
      <c r="J985" s="191"/>
    </row>
    <row r="986">
      <c r="A986" s="200"/>
      <c r="B986" s="555"/>
      <c r="C986" s="555"/>
      <c r="D986" s="555"/>
      <c r="E986" s="555"/>
      <c r="F986" s="555"/>
      <c r="G986" s="555"/>
      <c r="H986" s="555"/>
      <c r="I986" s="591"/>
      <c r="J986" s="191"/>
    </row>
    <row r="987">
      <c r="A987" s="200"/>
      <c r="B987" s="555"/>
      <c r="C987" s="555"/>
      <c r="D987" s="555"/>
      <c r="E987" s="555"/>
      <c r="F987" s="555"/>
      <c r="G987" s="555"/>
      <c r="H987" s="555"/>
      <c r="I987" s="591"/>
      <c r="J987" s="191"/>
    </row>
    <row r="988">
      <c r="A988" s="200"/>
      <c r="B988" s="555"/>
      <c r="C988" s="555"/>
      <c r="D988" s="555"/>
      <c r="E988" s="555"/>
      <c r="F988" s="555"/>
      <c r="G988" s="555"/>
      <c r="H988" s="555"/>
      <c r="I988" s="591"/>
      <c r="J988" s="191"/>
    </row>
    <row r="989">
      <c r="A989" s="200"/>
      <c r="B989" s="555"/>
      <c r="C989" s="555"/>
      <c r="D989" s="555"/>
      <c r="E989" s="555"/>
      <c r="F989" s="555"/>
      <c r="G989" s="555"/>
      <c r="H989" s="555"/>
      <c r="I989" s="591"/>
      <c r="J989" s="191"/>
    </row>
    <row r="990">
      <c r="A990" s="200"/>
      <c r="B990" s="555"/>
      <c r="C990" s="555"/>
      <c r="D990" s="555"/>
      <c r="E990" s="555"/>
      <c r="F990" s="555"/>
      <c r="G990" s="555"/>
      <c r="H990" s="555"/>
      <c r="I990" s="591"/>
      <c r="J990" s="191"/>
    </row>
    <row r="991">
      <c r="A991" s="200"/>
      <c r="B991" s="555"/>
      <c r="C991" s="555"/>
      <c r="D991" s="555"/>
      <c r="E991" s="555"/>
      <c r="F991" s="555"/>
      <c r="G991" s="555"/>
      <c r="H991" s="555"/>
      <c r="I991" s="591"/>
      <c r="J991" s="191"/>
    </row>
    <row r="992">
      <c r="A992" s="200"/>
      <c r="B992" s="555"/>
      <c r="C992" s="555"/>
      <c r="D992" s="555"/>
      <c r="E992" s="555"/>
      <c r="F992" s="555"/>
      <c r="G992" s="555"/>
      <c r="H992" s="555"/>
      <c r="I992" s="591"/>
      <c r="J992" s="191"/>
    </row>
    <row r="993">
      <c r="A993" s="200"/>
      <c r="B993" s="555"/>
      <c r="C993" s="555"/>
      <c r="D993" s="555"/>
      <c r="E993" s="555"/>
      <c r="F993" s="555"/>
      <c r="G993" s="555"/>
      <c r="H993" s="555"/>
      <c r="I993" s="591"/>
      <c r="J993" s="191"/>
    </row>
    <row r="994">
      <c r="A994" s="200"/>
      <c r="B994" s="555"/>
      <c r="C994" s="555"/>
      <c r="D994" s="555"/>
      <c r="E994" s="555"/>
      <c r="F994" s="555"/>
      <c r="G994" s="555"/>
      <c r="H994" s="555"/>
      <c r="I994" s="591"/>
      <c r="J994" s="191"/>
    </row>
    <row r="995">
      <c r="A995" s="200"/>
      <c r="B995" s="555"/>
      <c r="C995" s="555"/>
      <c r="D995" s="555"/>
      <c r="E995" s="555"/>
      <c r="F995" s="555"/>
      <c r="G995" s="555"/>
      <c r="H995" s="555"/>
      <c r="I995" s="591"/>
      <c r="J995" s="191"/>
    </row>
    <row r="996">
      <c r="A996" s="200"/>
      <c r="B996" s="555"/>
      <c r="C996" s="555"/>
      <c r="D996" s="555"/>
      <c r="E996" s="555"/>
      <c r="F996" s="555"/>
      <c r="G996" s="555"/>
      <c r="H996" s="555"/>
      <c r="I996" s="591"/>
      <c r="J996" s="191"/>
    </row>
    <row r="997">
      <c r="A997" s="200"/>
      <c r="B997" s="555"/>
      <c r="C997" s="555"/>
      <c r="D997" s="555"/>
      <c r="E997" s="555"/>
      <c r="F997" s="555"/>
      <c r="G997" s="555"/>
      <c r="H997" s="555"/>
      <c r="I997" s="591"/>
      <c r="J997" s="191"/>
    </row>
    <row r="998">
      <c r="A998" s="200"/>
      <c r="B998" s="555"/>
      <c r="C998" s="555"/>
      <c r="D998" s="555"/>
      <c r="E998" s="555"/>
      <c r="F998" s="555"/>
      <c r="G998" s="555"/>
      <c r="H998" s="555"/>
      <c r="I998" s="591"/>
      <c r="J998" s="191"/>
    </row>
    <row r="999">
      <c r="A999" s="200"/>
      <c r="B999" s="555"/>
      <c r="C999" s="555"/>
      <c r="D999" s="555"/>
      <c r="E999" s="555"/>
      <c r="F999" s="555"/>
      <c r="G999" s="555"/>
      <c r="H999" s="555"/>
      <c r="I999" s="591"/>
      <c r="J999" s="191"/>
    </row>
    <row r="1000">
      <c r="A1000" s="200"/>
      <c r="B1000" s="555"/>
      <c r="C1000" s="555"/>
      <c r="D1000" s="555"/>
      <c r="E1000" s="555"/>
      <c r="F1000" s="555"/>
      <c r="G1000" s="555"/>
      <c r="H1000" s="555"/>
      <c r="I1000" s="591"/>
      <c r="J1000" s="191"/>
    </row>
    <row r="1001">
      <c r="A1001" s="200"/>
      <c r="B1001" s="555"/>
      <c r="C1001" s="555"/>
      <c r="D1001" s="555"/>
      <c r="E1001" s="555"/>
      <c r="F1001" s="555"/>
      <c r="G1001" s="555"/>
      <c r="H1001" s="555"/>
      <c r="I1001" s="591"/>
      <c r="J1001" s="191"/>
    </row>
    <row r="1002">
      <c r="A1002" s="200"/>
      <c r="B1002" s="555"/>
      <c r="C1002" s="555"/>
      <c r="D1002" s="555"/>
      <c r="E1002" s="555"/>
      <c r="F1002" s="555"/>
      <c r="G1002" s="555"/>
      <c r="H1002" s="555"/>
      <c r="I1002" s="591"/>
      <c r="J1002" s="191"/>
    </row>
    <row r="1003">
      <c r="A1003" s="200"/>
      <c r="B1003" s="555"/>
      <c r="C1003" s="555"/>
      <c r="D1003" s="555"/>
      <c r="E1003" s="555"/>
      <c r="F1003" s="555"/>
      <c r="G1003" s="555"/>
      <c r="H1003" s="555"/>
      <c r="I1003" s="591"/>
      <c r="J1003" s="191"/>
    </row>
    <row r="1004">
      <c r="A1004" s="200"/>
      <c r="B1004" s="555"/>
      <c r="C1004" s="555"/>
      <c r="D1004" s="555"/>
      <c r="E1004" s="555"/>
      <c r="F1004" s="555"/>
      <c r="G1004" s="555"/>
      <c r="H1004" s="555"/>
      <c r="I1004" s="591"/>
      <c r="J1004" s="191"/>
    </row>
    <row r="1005">
      <c r="A1005" s="200"/>
      <c r="B1005" s="555"/>
      <c r="C1005" s="555"/>
      <c r="D1005" s="555"/>
      <c r="E1005" s="555"/>
      <c r="F1005" s="555"/>
      <c r="G1005" s="555"/>
      <c r="H1005" s="555"/>
      <c r="I1005" s="591"/>
      <c r="J1005" s="191"/>
    </row>
    <row r="1006">
      <c r="A1006" s="200"/>
      <c r="B1006" s="555"/>
      <c r="C1006" s="555"/>
      <c r="D1006" s="555"/>
      <c r="E1006" s="555"/>
      <c r="F1006" s="555"/>
      <c r="G1006" s="555"/>
      <c r="H1006" s="555"/>
      <c r="I1006" s="591"/>
      <c r="J1006" s="191"/>
    </row>
    <row r="1007">
      <c r="A1007" s="200"/>
      <c r="B1007" s="555"/>
      <c r="C1007" s="555"/>
      <c r="D1007" s="555"/>
      <c r="E1007" s="555"/>
      <c r="F1007" s="555"/>
      <c r="G1007" s="555"/>
      <c r="H1007" s="555"/>
      <c r="I1007" s="591"/>
      <c r="J1007" s="191"/>
    </row>
    <row r="1008">
      <c r="A1008" s="200"/>
      <c r="B1008" s="555"/>
      <c r="C1008" s="555"/>
      <c r="D1008" s="555"/>
      <c r="E1008" s="555"/>
      <c r="F1008" s="555"/>
      <c r="G1008" s="555"/>
      <c r="H1008" s="555"/>
      <c r="I1008" s="591"/>
      <c r="J1008" s="191"/>
    </row>
    <row r="1009">
      <c r="A1009" s="200"/>
      <c r="B1009" s="555"/>
      <c r="C1009" s="555"/>
      <c r="D1009" s="555"/>
      <c r="E1009" s="555"/>
      <c r="F1009" s="555"/>
      <c r="G1009" s="555"/>
      <c r="H1009" s="555"/>
      <c r="I1009" s="591"/>
      <c r="J1009" s="191"/>
    </row>
    <row r="1010">
      <c r="A1010" s="200"/>
      <c r="B1010" s="555"/>
      <c r="C1010" s="555"/>
      <c r="D1010" s="555"/>
      <c r="E1010" s="555"/>
      <c r="F1010" s="555"/>
      <c r="G1010" s="555"/>
      <c r="H1010" s="555"/>
      <c r="I1010" s="591"/>
      <c r="J1010" s="191"/>
    </row>
    <row r="1011">
      <c r="A1011" s="200"/>
      <c r="B1011" s="555"/>
      <c r="C1011" s="555"/>
      <c r="D1011" s="555"/>
      <c r="E1011" s="555"/>
      <c r="F1011" s="555"/>
      <c r="G1011" s="555"/>
      <c r="H1011" s="555"/>
      <c r="I1011" s="591"/>
      <c r="J1011" s="191"/>
    </row>
    <row r="1012">
      <c r="A1012" s="200"/>
      <c r="B1012" s="555"/>
      <c r="C1012" s="555"/>
      <c r="D1012" s="555"/>
      <c r="E1012" s="555"/>
      <c r="F1012" s="555"/>
      <c r="G1012" s="555"/>
      <c r="H1012" s="555"/>
      <c r="I1012" s="591"/>
      <c r="J1012" s="191"/>
    </row>
    <row r="1013">
      <c r="A1013" s="200"/>
      <c r="B1013" s="555"/>
      <c r="C1013" s="555"/>
      <c r="D1013" s="555"/>
      <c r="E1013" s="555"/>
      <c r="F1013" s="555"/>
      <c r="G1013" s="555"/>
      <c r="H1013" s="555"/>
      <c r="I1013" s="591"/>
      <c r="J1013" s="191"/>
    </row>
    <row r="1014">
      <c r="A1014" s="200"/>
      <c r="B1014" s="555"/>
      <c r="C1014" s="555"/>
      <c r="D1014" s="555"/>
      <c r="E1014" s="555"/>
      <c r="F1014" s="555"/>
      <c r="G1014" s="555"/>
      <c r="H1014" s="555"/>
      <c r="I1014" s="591"/>
      <c r="J1014" s="191"/>
    </row>
    <row r="1015">
      <c r="A1015" s="200"/>
      <c r="B1015" s="555"/>
      <c r="C1015" s="555"/>
      <c r="D1015" s="555"/>
      <c r="E1015" s="555"/>
      <c r="F1015" s="555"/>
      <c r="G1015" s="555"/>
      <c r="H1015" s="555"/>
      <c r="I1015" s="591"/>
      <c r="J1015" s="191"/>
    </row>
    <row r="1016">
      <c r="A1016" s="200"/>
      <c r="B1016" s="555"/>
      <c r="C1016" s="555"/>
      <c r="D1016" s="555"/>
      <c r="E1016" s="555"/>
      <c r="F1016" s="555"/>
      <c r="G1016" s="555"/>
      <c r="H1016" s="555"/>
      <c r="I1016" s="591"/>
      <c r="J1016" s="191"/>
    </row>
    <row r="1017">
      <c r="A1017" s="200"/>
      <c r="B1017" s="555"/>
      <c r="C1017" s="555"/>
      <c r="D1017" s="555"/>
      <c r="E1017" s="555"/>
      <c r="F1017" s="555"/>
      <c r="G1017" s="555"/>
      <c r="H1017" s="555"/>
      <c r="I1017" s="591"/>
      <c r="J1017" s="191"/>
    </row>
    <row r="1018">
      <c r="A1018" s="200"/>
      <c r="B1018" s="555"/>
      <c r="C1018" s="555"/>
      <c r="D1018" s="555"/>
      <c r="E1018" s="555"/>
      <c r="F1018" s="555"/>
      <c r="G1018" s="555"/>
      <c r="H1018" s="555"/>
      <c r="I1018" s="591"/>
      <c r="J1018" s="191"/>
    </row>
    <row r="1019">
      <c r="A1019" s="200"/>
      <c r="B1019" s="555"/>
      <c r="C1019" s="555"/>
      <c r="D1019" s="555"/>
      <c r="E1019" s="555"/>
      <c r="F1019" s="555"/>
      <c r="G1019" s="555"/>
      <c r="H1019" s="555"/>
      <c r="I1019" s="591"/>
      <c r="J1019" s="191"/>
    </row>
    <row r="1020">
      <c r="A1020" s="200"/>
      <c r="B1020" s="555"/>
      <c r="C1020" s="555"/>
      <c r="D1020" s="555"/>
      <c r="E1020" s="555"/>
      <c r="F1020" s="555"/>
      <c r="G1020" s="555"/>
      <c r="H1020" s="555"/>
      <c r="I1020" s="591"/>
      <c r="J1020" s="191"/>
    </row>
    <row r="1021">
      <c r="A1021" s="200"/>
      <c r="B1021" s="555"/>
      <c r="C1021" s="555"/>
      <c r="D1021" s="555"/>
      <c r="E1021" s="555"/>
      <c r="F1021" s="555"/>
      <c r="G1021" s="555"/>
      <c r="H1021" s="555"/>
      <c r="I1021" s="591"/>
      <c r="J1021" s="191"/>
    </row>
    <row r="1022">
      <c r="A1022" s="200"/>
      <c r="B1022" s="555"/>
      <c r="C1022" s="555"/>
      <c r="D1022" s="555"/>
      <c r="E1022" s="555"/>
      <c r="F1022" s="555"/>
      <c r="G1022" s="555"/>
      <c r="H1022" s="555"/>
      <c r="I1022" s="591"/>
      <c r="J1022" s="191"/>
    </row>
    <row r="1023">
      <c r="A1023" s="200"/>
      <c r="B1023" s="555"/>
      <c r="C1023" s="555"/>
      <c r="D1023" s="555"/>
      <c r="E1023" s="555"/>
      <c r="F1023" s="555"/>
      <c r="G1023" s="555"/>
      <c r="H1023" s="555"/>
      <c r="I1023" s="591"/>
      <c r="J1023" s="191"/>
    </row>
    <row r="1024">
      <c r="A1024" s="200"/>
      <c r="B1024" s="555"/>
      <c r="C1024" s="555"/>
      <c r="D1024" s="555"/>
      <c r="E1024" s="555"/>
      <c r="F1024" s="555"/>
      <c r="G1024" s="555"/>
      <c r="H1024" s="555"/>
      <c r="I1024" s="591"/>
      <c r="J1024" s="191"/>
    </row>
    <row r="1025">
      <c r="A1025" s="200"/>
      <c r="B1025" s="555"/>
      <c r="C1025" s="555"/>
      <c r="D1025" s="555"/>
      <c r="E1025" s="555"/>
      <c r="F1025" s="555"/>
      <c r="G1025" s="555"/>
      <c r="H1025" s="555"/>
      <c r="I1025" s="591"/>
      <c r="J1025" s="191"/>
    </row>
    <row r="1026">
      <c r="A1026" s="200"/>
      <c r="B1026" s="555"/>
      <c r="C1026" s="555"/>
      <c r="D1026" s="555"/>
      <c r="E1026" s="555"/>
      <c r="F1026" s="555"/>
      <c r="G1026" s="555"/>
      <c r="H1026" s="555"/>
      <c r="I1026" s="591"/>
      <c r="J1026" s="191"/>
    </row>
    <row r="1027">
      <c r="A1027" s="200"/>
      <c r="B1027" s="555"/>
      <c r="C1027" s="555"/>
      <c r="D1027" s="555"/>
      <c r="E1027" s="555"/>
      <c r="F1027" s="555"/>
      <c r="G1027" s="555"/>
      <c r="H1027" s="555"/>
      <c r="I1027" s="591"/>
      <c r="J1027" s="191"/>
    </row>
    <row r="1028">
      <c r="A1028" s="200"/>
      <c r="B1028" s="555"/>
      <c r="C1028" s="555"/>
      <c r="D1028" s="555"/>
      <c r="E1028" s="555"/>
      <c r="F1028" s="555"/>
      <c r="G1028" s="555"/>
      <c r="H1028" s="555"/>
      <c r="I1028" s="591"/>
      <c r="J1028" s="191"/>
    </row>
    <row r="1029">
      <c r="A1029" s="200"/>
      <c r="B1029" s="555"/>
      <c r="C1029" s="555"/>
      <c r="D1029" s="555"/>
      <c r="E1029" s="555"/>
      <c r="F1029" s="555"/>
      <c r="G1029" s="555"/>
      <c r="H1029" s="555"/>
      <c r="I1029" s="591"/>
      <c r="J1029" s="191"/>
    </row>
    <row r="1030">
      <c r="A1030" s="200"/>
      <c r="B1030" s="555"/>
      <c r="C1030" s="555"/>
      <c r="D1030" s="555"/>
      <c r="E1030" s="555"/>
      <c r="F1030" s="555"/>
      <c r="G1030" s="555"/>
      <c r="H1030" s="555"/>
      <c r="I1030" s="591"/>
      <c r="J1030" s="191"/>
    </row>
    <row r="1031">
      <c r="A1031" s="200"/>
      <c r="B1031" s="555"/>
      <c r="C1031" s="555"/>
      <c r="D1031" s="555"/>
      <c r="E1031" s="555"/>
      <c r="F1031" s="555"/>
      <c r="G1031" s="555"/>
      <c r="H1031" s="555"/>
      <c r="I1031" s="591"/>
      <c r="J1031" s="191"/>
    </row>
    <row r="1032">
      <c r="A1032" s="200"/>
      <c r="B1032" s="555"/>
      <c r="C1032" s="555"/>
      <c r="D1032" s="555"/>
      <c r="E1032" s="555"/>
      <c r="F1032" s="555"/>
      <c r="G1032" s="555"/>
      <c r="H1032" s="555"/>
      <c r="I1032" s="591"/>
      <c r="J1032" s="191"/>
    </row>
    <row r="1033">
      <c r="A1033" s="200"/>
      <c r="B1033" s="555"/>
      <c r="C1033" s="555"/>
      <c r="D1033" s="555"/>
      <c r="E1033" s="555"/>
      <c r="F1033" s="555"/>
      <c r="G1033" s="555"/>
      <c r="H1033" s="555"/>
      <c r="I1033" s="591"/>
      <c r="J1033" s="191"/>
    </row>
    <row r="1034">
      <c r="A1034" s="200"/>
      <c r="B1034" s="555"/>
      <c r="C1034" s="555"/>
      <c r="D1034" s="555"/>
      <c r="E1034" s="555"/>
      <c r="F1034" s="555"/>
      <c r="G1034" s="555"/>
      <c r="H1034" s="555"/>
      <c r="I1034" s="591"/>
      <c r="J1034" s="191"/>
    </row>
    <row r="1035">
      <c r="A1035" s="200"/>
      <c r="B1035" s="555"/>
      <c r="C1035" s="555"/>
      <c r="D1035" s="555"/>
      <c r="E1035" s="555"/>
      <c r="F1035" s="555"/>
      <c r="G1035" s="555"/>
      <c r="H1035" s="555"/>
      <c r="I1035" s="591"/>
      <c r="J1035" s="191"/>
    </row>
    <row r="1036">
      <c r="A1036" s="200"/>
      <c r="B1036" s="555"/>
      <c r="C1036" s="555"/>
      <c r="D1036" s="555"/>
      <c r="E1036" s="555"/>
      <c r="F1036" s="555"/>
      <c r="G1036" s="555"/>
      <c r="H1036" s="555"/>
      <c r="I1036" s="591"/>
      <c r="J1036" s="191"/>
    </row>
    <row r="1037">
      <c r="A1037" s="200"/>
      <c r="B1037" s="555"/>
      <c r="C1037" s="555"/>
      <c r="D1037" s="555"/>
      <c r="E1037" s="555"/>
      <c r="F1037" s="555"/>
      <c r="G1037" s="555"/>
      <c r="H1037" s="555"/>
      <c r="I1037" s="591"/>
      <c r="J1037" s="191"/>
    </row>
    <row r="1038">
      <c r="A1038" s="200"/>
      <c r="B1038" s="555"/>
      <c r="C1038" s="555"/>
      <c r="D1038" s="555"/>
      <c r="E1038" s="555"/>
      <c r="F1038" s="555"/>
      <c r="G1038" s="555"/>
      <c r="H1038" s="555"/>
      <c r="I1038" s="591"/>
      <c r="J1038" s="191"/>
    </row>
    <row r="1039">
      <c r="A1039" s="200"/>
      <c r="B1039" s="555"/>
      <c r="C1039" s="555"/>
      <c r="D1039" s="555"/>
      <c r="E1039" s="555"/>
      <c r="F1039" s="555"/>
      <c r="G1039" s="555"/>
      <c r="H1039" s="555"/>
      <c r="I1039" s="591"/>
      <c r="J1039" s="191"/>
    </row>
  </sheetData>
  <mergeCells count="2">
    <mergeCell ref="B1:C4"/>
    <mergeCell ref="D1:I4"/>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63"/>
    <col customWidth="1" min="2" max="2" width="31.38"/>
    <col customWidth="1" hidden="1" min="3" max="3" width="50.13"/>
    <col customWidth="1" min="4" max="4" width="50.13"/>
    <col customWidth="1" min="5" max="5" width="2.63"/>
  </cols>
  <sheetData>
    <row r="1" ht="153.75" customHeight="1">
      <c r="A1" s="117"/>
      <c r="B1" s="592"/>
      <c r="C1" s="12" t="s">
        <v>1241</v>
      </c>
      <c r="E1" s="117"/>
    </row>
    <row r="2">
      <c r="A2" s="291"/>
      <c r="B2" s="593"/>
      <c r="C2" s="593"/>
      <c r="D2" s="593"/>
      <c r="E2" s="291"/>
    </row>
    <row r="3" ht="30.0" customHeight="1">
      <c r="A3" s="291"/>
      <c r="B3" s="594" t="s">
        <v>1242</v>
      </c>
      <c r="C3" s="594" t="s">
        <v>423</v>
      </c>
      <c r="D3" s="594" t="s">
        <v>1243</v>
      </c>
      <c r="E3" s="291"/>
    </row>
    <row r="4">
      <c r="A4" s="291"/>
      <c r="B4" s="595" t="s">
        <v>1244</v>
      </c>
      <c r="C4" s="596" t="s">
        <v>1245</v>
      </c>
      <c r="D4" s="597" t="s">
        <v>427</v>
      </c>
      <c r="E4" s="291"/>
    </row>
    <row r="5">
      <c r="A5" s="291"/>
      <c r="B5" s="595" t="s">
        <v>426</v>
      </c>
      <c r="C5" s="596" t="s">
        <v>1246</v>
      </c>
      <c r="D5" s="597" t="s">
        <v>427</v>
      </c>
      <c r="E5" s="291"/>
    </row>
    <row r="6">
      <c r="A6" s="291"/>
      <c r="B6" s="595" t="s">
        <v>428</v>
      </c>
      <c r="C6" s="596" t="s">
        <v>1247</v>
      </c>
      <c r="D6" s="597" t="s">
        <v>427</v>
      </c>
      <c r="E6" s="291"/>
    </row>
    <row r="7">
      <c r="A7" s="291"/>
      <c r="B7" s="595" t="s">
        <v>429</v>
      </c>
      <c r="C7" s="596" t="s">
        <v>1248</v>
      </c>
      <c r="D7" s="597" t="s">
        <v>427</v>
      </c>
      <c r="E7" s="291"/>
    </row>
    <row r="8">
      <c r="A8" s="291"/>
      <c r="B8" s="595" t="s">
        <v>1249</v>
      </c>
      <c r="C8" s="596" t="s">
        <v>1250</v>
      </c>
      <c r="D8" s="597" t="s">
        <v>427</v>
      </c>
      <c r="E8" s="291"/>
    </row>
    <row r="9">
      <c r="A9" s="291"/>
      <c r="B9" s="595" t="s">
        <v>430</v>
      </c>
      <c r="C9" s="596" t="s">
        <v>1250</v>
      </c>
      <c r="D9" s="597" t="s">
        <v>427</v>
      </c>
      <c r="E9" s="291"/>
    </row>
    <row r="10">
      <c r="A10" s="291"/>
      <c r="B10" s="595" t="s">
        <v>1251</v>
      </c>
      <c r="C10" s="596" t="s">
        <v>1252</v>
      </c>
      <c r="D10" s="598" t="s">
        <v>427</v>
      </c>
      <c r="E10" s="291"/>
    </row>
    <row r="11">
      <c r="A11" s="291"/>
      <c r="B11" s="595" t="s">
        <v>431</v>
      </c>
      <c r="C11" s="596" t="s">
        <v>1253</v>
      </c>
      <c r="D11" s="598" t="s">
        <v>427</v>
      </c>
      <c r="E11" s="291"/>
    </row>
    <row r="12">
      <c r="A12" s="291"/>
      <c r="B12" s="595" t="s">
        <v>1254</v>
      </c>
      <c r="C12" s="596" t="s">
        <v>1255</v>
      </c>
      <c r="D12" s="597" t="s">
        <v>427</v>
      </c>
      <c r="E12" s="291"/>
    </row>
    <row r="13">
      <c r="A13" s="291"/>
      <c r="B13" s="595" t="s">
        <v>1256</v>
      </c>
      <c r="C13" s="596" t="s">
        <v>1257</v>
      </c>
      <c r="D13" s="597" t="s">
        <v>427</v>
      </c>
      <c r="E13" s="291"/>
    </row>
    <row r="14">
      <c r="A14" s="291"/>
      <c r="B14" s="565" t="s">
        <v>1258</v>
      </c>
      <c r="C14" s="599"/>
      <c r="D14" s="600" t="s">
        <v>427</v>
      </c>
      <c r="E14" s="291"/>
    </row>
    <row r="15">
      <c r="A15" s="291"/>
      <c r="B15" s="595" t="s">
        <v>425</v>
      </c>
      <c r="C15" s="601"/>
      <c r="D15" s="602" t="s">
        <v>427</v>
      </c>
      <c r="E15" s="291"/>
    </row>
    <row r="16">
      <c r="A16" s="291"/>
      <c r="B16" s="595" t="s">
        <v>1259</v>
      </c>
      <c r="C16" s="601"/>
      <c r="D16" s="598" t="s">
        <v>427</v>
      </c>
      <c r="E16" s="291"/>
    </row>
    <row r="17">
      <c r="A17" s="291"/>
      <c r="B17" s="595" t="s">
        <v>1260</v>
      </c>
      <c r="C17" s="601"/>
      <c r="D17" s="598" t="s">
        <v>427</v>
      </c>
      <c r="E17" s="291"/>
    </row>
    <row r="18">
      <c r="A18" s="291"/>
      <c r="B18" s="595" t="s">
        <v>432</v>
      </c>
      <c r="C18" s="601"/>
      <c r="D18" s="598" t="s">
        <v>427</v>
      </c>
      <c r="E18" s="291"/>
    </row>
    <row r="19">
      <c r="A19" s="291"/>
      <c r="B19" s="562"/>
      <c r="C19" s="601"/>
      <c r="D19" s="603"/>
      <c r="E19" s="291"/>
    </row>
    <row r="20">
      <c r="A20" s="291"/>
      <c r="B20" s="562"/>
      <c r="C20" s="601"/>
      <c r="D20" s="603"/>
      <c r="E20" s="291"/>
    </row>
    <row r="21">
      <c r="A21" s="291"/>
      <c r="B21" s="562"/>
      <c r="C21" s="601"/>
      <c r="D21" s="603"/>
      <c r="E21" s="291"/>
    </row>
    <row r="22">
      <c r="A22" s="291"/>
      <c r="B22" s="562"/>
      <c r="C22" s="601"/>
      <c r="D22" s="603"/>
      <c r="E22" s="291"/>
    </row>
    <row r="23">
      <c r="A23" s="291"/>
      <c r="B23" s="132"/>
      <c r="C23" s="132"/>
      <c r="D23" s="132"/>
      <c r="E23" s="291"/>
    </row>
    <row r="24">
      <c r="A24" s="291"/>
      <c r="B24" s="132"/>
      <c r="C24" s="132"/>
      <c r="D24" s="132"/>
      <c r="E24" s="291"/>
    </row>
    <row r="25">
      <c r="A25" s="291"/>
      <c r="B25" s="132"/>
      <c r="C25" s="132"/>
      <c r="D25" s="132"/>
      <c r="E25" s="291"/>
    </row>
    <row r="26">
      <c r="A26" s="291"/>
      <c r="B26" s="132"/>
      <c r="C26" s="132"/>
      <c r="D26" s="132"/>
      <c r="E26" s="291"/>
    </row>
    <row r="27">
      <c r="A27" s="291"/>
      <c r="B27" s="132"/>
      <c r="C27" s="132"/>
      <c r="D27" s="132"/>
      <c r="E27" s="291"/>
    </row>
    <row r="28">
      <c r="A28" s="291"/>
      <c r="B28" s="132"/>
      <c r="C28" s="132"/>
      <c r="D28" s="132"/>
      <c r="E28" s="291"/>
    </row>
    <row r="29">
      <c r="A29" s="291"/>
      <c r="B29" s="132"/>
      <c r="C29" s="132"/>
      <c r="D29" s="132"/>
      <c r="E29" s="291"/>
    </row>
    <row r="30">
      <c r="A30" s="291"/>
      <c r="B30" s="132"/>
      <c r="C30" s="132"/>
      <c r="D30" s="132"/>
      <c r="E30" s="291"/>
    </row>
    <row r="31">
      <c r="A31" s="291"/>
      <c r="B31" s="132"/>
      <c r="C31" s="132"/>
      <c r="D31" s="132"/>
      <c r="E31" s="291"/>
    </row>
    <row r="32">
      <c r="A32" s="291"/>
      <c r="B32" s="132"/>
      <c r="C32" s="132"/>
      <c r="D32" s="132"/>
      <c r="E32" s="291"/>
    </row>
    <row r="33">
      <c r="A33" s="291"/>
      <c r="B33" s="132"/>
      <c r="C33" s="132"/>
      <c r="D33" s="132"/>
      <c r="E33" s="291"/>
    </row>
    <row r="34">
      <c r="A34" s="291"/>
      <c r="B34" s="132"/>
      <c r="C34" s="132"/>
      <c r="D34" s="132"/>
      <c r="E34" s="291"/>
    </row>
    <row r="35">
      <c r="A35" s="291"/>
      <c r="B35" s="132"/>
      <c r="C35" s="132"/>
      <c r="D35" s="132"/>
      <c r="E35" s="291"/>
    </row>
    <row r="36">
      <c r="A36" s="291"/>
      <c r="B36" s="132"/>
      <c r="C36" s="132"/>
      <c r="D36" s="132"/>
      <c r="E36" s="291"/>
    </row>
    <row r="37">
      <c r="A37" s="291"/>
      <c r="B37" s="132"/>
      <c r="C37" s="132"/>
      <c r="D37" s="132"/>
      <c r="E37" s="291"/>
    </row>
    <row r="38">
      <c r="A38" s="291"/>
      <c r="B38" s="132"/>
      <c r="C38" s="132"/>
      <c r="D38" s="132"/>
      <c r="E38" s="291"/>
    </row>
    <row r="39">
      <c r="A39" s="291"/>
      <c r="B39" s="132"/>
      <c r="C39" s="132"/>
      <c r="D39" s="132"/>
      <c r="E39" s="291"/>
    </row>
    <row r="40">
      <c r="A40" s="291"/>
      <c r="B40" s="132"/>
      <c r="C40" s="132"/>
      <c r="D40" s="132"/>
      <c r="E40" s="291"/>
    </row>
    <row r="41">
      <c r="A41" s="291"/>
      <c r="B41" s="132"/>
      <c r="C41" s="132"/>
      <c r="D41" s="132"/>
      <c r="E41" s="291"/>
    </row>
    <row r="42">
      <c r="A42" s="291"/>
      <c r="B42" s="132"/>
      <c r="C42" s="132"/>
      <c r="D42" s="132"/>
      <c r="E42" s="291"/>
    </row>
    <row r="43">
      <c r="A43" s="291"/>
      <c r="B43" s="132"/>
      <c r="C43" s="132"/>
      <c r="D43" s="132"/>
      <c r="E43" s="291"/>
    </row>
    <row r="44">
      <c r="A44" s="291"/>
      <c r="B44" s="132"/>
      <c r="C44" s="132"/>
      <c r="D44" s="132"/>
      <c r="E44" s="291"/>
    </row>
    <row r="45">
      <c r="A45" s="291"/>
      <c r="B45" s="132"/>
      <c r="C45" s="132"/>
      <c r="D45" s="132"/>
      <c r="E45" s="291"/>
    </row>
    <row r="46">
      <c r="A46" s="291"/>
      <c r="B46" s="132"/>
      <c r="C46" s="132"/>
      <c r="D46" s="132"/>
      <c r="E46" s="291"/>
    </row>
    <row r="47">
      <c r="A47" s="291"/>
      <c r="B47" s="132"/>
      <c r="C47" s="132"/>
      <c r="D47" s="132"/>
      <c r="E47" s="291"/>
    </row>
    <row r="48">
      <c r="A48" s="291"/>
      <c r="B48" s="132"/>
      <c r="C48" s="132"/>
      <c r="D48" s="132"/>
      <c r="E48" s="291"/>
    </row>
    <row r="49">
      <c r="A49" s="291"/>
      <c r="B49" s="132"/>
      <c r="C49" s="132"/>
      <c r="D49" s="132"/>
      <c r="E49" s="291"/>
    </row>
    <row r="50">
      <c r="A50" s="291"/>
      <c r="B50" s="132"/>
      <c r="C50" s="132"/>
      <c r="D50" s="132"/>
      <c r="E50" s="291"/>
    </row>
    <row r="51">
      <c r="A51" s="291"/>
      <c r="B51" s="132"/>
      <c r="C51" s="132"/>
      <c r="D51" s="132"/>
      <c r="E51" s="291"/>
    </row>
    <row r="52">
      <c r="A52" s="291"/>
      <c r="B52" s="132"/>
      <c r="C52" s="132"/>
      <c r="D52" s="132"/>
      <c r="E52" s="291"/>
    </row>
    <row r="53">
      <c r="A53" s="291"/>
      <c r="B53" s="132"/>
      <c r="C53" s="132"/>
      <c r="D53" s="132"/>
      <c r="E53" s="291"/>
    </row>
    <row r="54">
      <c r="A54" s="291"/>
      <c r="B54" s="132"/>
      <c r="C54" s="132"/>
      <c r="D54" s="132"/>
      <c r="E54" s="291"/>
    </row>
    <row r="55">
      <c r="A55" s="291"/>
      <c r="B55" s="132"/>
      <c r="C55" s="132"/>
      <c r="D55" s="132"/>
      <c r="E55" s="291"/>
    </row>
    <row r="56">
      <c r="A56" s="291"/>
      <c r="B56" s="132"/>
      <c r="C56" s="132"/>
      <c r="D56" s="132"/>
      <c r="E56" s="291"/>
    </row>
    <row r="57">
      <c r="A57" s="291"/>
      <c r="B57" s="132"/>
      <c r="C57" s="132"/>
      <c r="D57" s="132"/>
      <c r="E57" s="291"/>
    </row>
    <row r="58">
      <c r="A58" s="291"/>
      <c r="B58" s="132"/>
      <c r="C58" s="132"/>
      <c r="D58" s="132"/>
      <c r="E58" s="291"/>
    </row>
    <row r="59">
      <c r="A59" s="291"/>
      <c r="B59" s="132"/>
      <c r="C59" s="132"/>
      <c r="D59" s="132"/>
      <c r="E59" s="291"/>
    </row>
    <row r="60">
      <c r="A60" s="291"/>
      <c r="B60" s="132"/>
      <c r="C60" s="132"/>
      <c r="D60" s="132"/>
      <c r="E60" s="291"/>
    </row>
    <row r="61">
      <c r="A61" s="291"/>
      <c r="B61" s="132"/>
      <c r="C61" s="132"/>
      <c r="D61" s="132"/>
      <c r="E61" s="291"/>
    </row>
    <row r="62">
      <c r="A62" s="291"/>
      <c r="B62" s="132"/>
      <c r="C62" s="132"/>
      <c r="D62" s="132"/>
      <c r="E62" s="291"/>
    </row>
    <row r="63">
      <c r="A63" s="291"/>
      <c r="B63" s="132"/>
      <c r="C63" s="132"/>
      <c r="D63" s="132"/>
      <c r="E63" s="291"/>
    </row>
    <row r="64">
      <c r="A64" s="291"/>
      <c r="B64" s="132"/>
      <c r="C64" s="132"/>
      <c r="D64" s="132"/>
      <c r="E64" s="291"/>
    </row>
    <row r="65">
      <c r="A65" s="291"/>
      <c r="B65" s="132"/>
      <c r="C65" s="132"/>
      <c r="D65" s="132"/>
      <c r="E65" s="291"/>
    </row>
    <row r="66">
      <c r="A66" s="291"/>
      <c r="B66" s="132"/>
      <c r="C66" s="132"/>
      <c r="D66" s="132"/>
      <c r="E66" s="291"/>
    </row>
    <row r="67">
      <c r="A67" s="291"/>
      <c r="B67" s="132"/>
      <c r="C67" s="132"/>
      <c r="D67" s="132"/>
      <c r="E67" s="291"/>
    </row>
    <row r="68">
      <c r="A68" s="291"/>
      <c r="B68" s="132"/>
      <c r="C68" s="132"/>
      <c r="D68" s="132"/>
      <c r="E68" s="291"/>
    </row>
    <row r="69">
      <c r="A69" s="291"/>
      <c r="B69" s="132"/>
      <c r="C69" s="132"/>
      <c r="D69" s="132"/>
      <c r="E69" s="291"/>
    </row>
    <row r="70">
      <c r="A70" s="291"/>
      <c r="B70" s="132"/>
      <c r="C70" s="132"/>
      <c r="D70" s="132"/>
      <c r="E70" s="291"/>
    </row>
    <row r="71">
      <c r="A71" s="291"/>
      <c r="B71" s="132"/>
      <c r="C71" s="132"/>
      <c r="D71" s="132"/>
      <c r="E71" s="291"/>
    </row>
    <row r="72">
      <c r="A72" s="291"/>
      <c r="B72" s="132"/>
      <c r="C72" s="132"/>
      <c r="D72" s="132"/>
      <c r="E72" s="291"/>
    </row>
    <row r="73">
      <c r="A73" s="291"/>
      <c r="B73" s="132"/>
      <c r="C73" s="132"/>
      <c r="D73" s="132"/>
      <c r="E73" s="291"/>
    </row>
    <row r="74">
      <c r="A74" s="291"/>
      <c r="B74" s="132"/>
      <c r="C74" s="132"/>
      <c r="D74" s="132"/>
      <c r="E74" s="291"/>
    </row>
    <row r="75">
      <c r="A75" s="291"/>
      <c r="B75" s="132"/>
      <c r="C75" s="132"/>
      <c r="D75" s="132"/>
      <c r="E75" s="291"/>
    </row>
    <row r="76">
      <c r="A76" s="291"/>
      <c r="B76" s="132"/>
      <c r="C76" s="132"/>
      <c r="D76" s="132"/>
      <c r="E76" s="291"/>
    </row>
    <row r="77">
      <c r="A77" s="291"/>
      <c r="B77" s="132"/>
      <c r="C77" s="132"/>
      <c r="D77" s="132"/>
      <c r="E77" s="291"/>
    </row>
    <row r="78">
      <c r="A78" s="291"/>
      <c r="B78" s="132"/>
      <c r="C78" s="132"/>
      <c r="D78" s="132"/>
      <c r="E78" s="291"/>
    </row>
    <row r="79">
      <c r="A79" s="291"/>
      <c r="B79" s="132"/>
      <c r="C79" s="132"/>
      <c r="D79" s="132"/>
      <c r="E79" s="291"/>
    </row>
    <row r="80">
      <c r="A80" s="291"/>
      <c r="B80" s="132"/>
      <c r="C80" s="132"/>
      <c r="D80" s="132"/>
      <c r="E80" s="291"/>
    </row>
    <row r="81">
      <c r="A81" s="291"/>
      <c r="B81" s="132"/>
      <c r="C81" s="132"/>
      <c r="D81" s="132"/>
      <c r="E81" s="291"/>
    </row>
    <row r="82">
      <c r="A82" s="291"/>
      <c r="B82" s="132"/>
      <c r="C82" s="132"/>
      <c r="D82" s="132"/>
      <c r="E82" s="291"/>
    </row>
    <row r="83">
      <c r="A83" s="291"/>
      <c r="B83" s="132"/>
      <c r="C83" s="132"/>
      <c r="D83" s="132"/>
      <c r="E83" s="291"/>
    </row>
    <row r="84">
      <c r="A84" s="291"/>
      <c r="B84" s="132"/>
      <c r="C84" s="132"/>
      <c r="D84" s="132"/>
      <c r="E84" s="291"/>
    </row>
    <row r="85">
      <c r="A85" s="291"/>
      <c r="B85" s="132"/>
      <c r="C85" s="132"/>
      <c r="D85" s="132"/>
      <c r="E85" s="291"/>
    </row>
    <row r="86">
      <c r="A86" s="291"/>
      <c r="B86" s="132"/>
      <c r="C86" s="132"/>
      <c r="D86" s="132"/>
      <c r="E86" s="291"/>
    </row>
    <row r="87">
      <c r="A87" s="291"/>
      <c r="B87" s="132"/>
      <c r="C87" s="132"/>
      <c r="D87" s="132"/>
      <c r="E87" s="291"/>
    </row>
    <row r="88">
      <c r="A88" s="291"/>
      <c r="B88" s="132"/>
      <c r="C88" s="132"/>
      <c r="D88" s="132"/>
      <c r="E88" s="291"/>
    </row>
    <row r="89">
      <c r="A89" s="291"/>
      <c r="B89" s="132"/>
      <c r="C89" s="132"/>
      <c r="D89" s="132"/>
      <c r="E89" s="291"/>
    </row>
    <row r="90">
      <c r="A90" s="291"/>
      <c r="B90" s="132"/>
      <c r="C90" s="132"/>
      <c r="D90" s="132"/>
      <c r="E90" s="291"/>
    </row>
    <row r="91">
      <c r="A91" s="291"/>
      <c r="B91" s="132"/>
      <c r="C91" s="132"/>
      <c r="D91" s="132"/>
      <c r="E91" s="291"/>
    </row>
    <row r="92">
      <c r="A92" s="291"/>
      <c r="B92" s="132"/>
      <c r="C92" s="132"/>
      <c r="D92" s="132"/>
      <c r="E92" s="291"/>
    </row>
    <row r="93">
      <c r="A93" s="291"/>
      <c r="B93" s="132"/>
      <c r="C93" s="132"/>
      <c r="D93" s="132"/>
      <c r="E93" s="291"/>
    </row>
    <row r="94">
      <c r="A94" s="291"/>
      <c r="B94" s="132"/>
      <c r="C94" s="132"/>
      <c r="D94" s="132"/>
      <c r="E94" s="291"/>
    </row>
    <row r="95">
      <c r="A95" s="291"/>
      <c r="B95" s="132"/>
      <c r="C95" s="132"/>
      <c r="D95" s="132"/>
      <c r="E95" s="291"/>
    </row>
    <row r="96">
      <c r="A96" s="291"/>
      <c r="B96" s="132"/>
      <c r="C96" s="132"/>
      <c r="D96" s="132"/>
      <c r="E96" s="291"/>
    </row>
    <row r="97">
      <c r="A97" s="291"/>
      <c r="B97" s="132"/>
      <c r="C97" s="132"/>
      <c r="D97" s="132"/>
      <c r="E97" s="291"/>
    </row>
    <row r="98">
      <c r="A98" s="291"/>
      <c r="B98" s="132"/>
      <c r="C98" s="132"/>
      <c r="D98" s="132"/>
      <c r="E98" s="291"/>
    </row>
    <row r="99">
      <c r="A99" s="291"/>
      <c r="B99" s="132"/>
      <c r="C99" s="132"/>
      <c r="D99" s="132"/>
      <c r="E99" s="291"/>
    </row>
    <row r="100">
      <c r="A100" s="291"/>
      <c r="B100" s="132"/>
      <c r="C100" s="132"/>
      <c r="D100" s="132"/>
      <c r="E100" s="291"/>
    </row>
    <row r="101">
      <c r="A101" s="291"/>
      <c r="B101" s="132"/>
      <c r="C101" s="132"/>
      <c r="D101" s="132"/>
      <c r="E101" s="291"/>
    </row>
    <row r="102">
      <c r="A102" s="291"/>
      <c r="B102" s="132"/>
      <c r="C102" s="132"/>
      <c r="D102" s="132"/>
      <c r="E102" s="291"/>
    </row>
    <row r="103">
      <c r="A103" s="291"/>
      <c r="B103" s="132"/>
      <c r="C103" s="132"/>
      <c r="D103" s="132"/>
      <c r="E103" s="291"/>
    </row>
    <row r="104">
      <c r="A104" s="291"/>
      <c r="B104" s="132"/>
      <c r="C104" s="132"/>
      <c r="D104" s="132"/>
      <c r="E104" s="291"/>
    </row>
    <row r="105">
      <c r="A105" s="291"/>
      <c r="B105" s="132"/>
      <c r="C105" s="132"/>
      <c r="D105" s="132"/>
      <c r="E105" s="291"/>
    </row>
    <row r="106">
      <c r="A106" s="291"/>
      <c r="B106" s="132"/>
      <c r="C106" s="132"/>
      <c r="D106" s="132"/>
      <c r="E106" s="291"/>
    </row>
    <row r="107">
      <c r="A107" s="291"/>
      <c r="B107" s="132"/>
      <c r="C107" s="132"/>
      <c r="D107" s="132"/>
      <c r="E107" s="291"/>
    </row>
    <row r="108">
      <c r="A108" s="291"/>
      <c r="B108" s="132"/>
      <c r="C108" s="132"/>
      <c r="D108" s="132"/>
      <c r="E108" s="291"/>
    </row>
    <row r="109">
      <c r="A109" s="291"/>
      <c r="B109" s="132"/>
      <c r="C109" s="132"/>
      <c r="D109" s="132"/>
      <c r="E109" s="291"/>
    </row>
    <row r="110">
      <c r="A110" s="291"/>
      <c r="B110" s="132"/>
      <c r="C110" s="132"/>
      <c r="D110" s="132"/>
      <c r="E110" s="291"/>
    </row>
    <row r="111">
      <c r="A111" s="291"/>
      <c r="B111" s="132"/>
      <c r="C111" s="132"/>
      <c r="D111" s="132"/>
      <c r="E111" s="291"/>
    </row>
    <row r="112">
      <c r="A112" s="291"/>
      <c r="B112" s="132"/>
      <c r="C112" s="132"/>
      <c r="D112" s="132"/>
      <c r="E112" s="291"/>
    </row>
    <row r="113">
      <c r="A113" s="291"/>
      <c r="B113" s="132"/>
      <c r="C113" s="132"/>
      <c r="D113" s="132"/>
      <c r="E113" s="291"/>
    </row>
    <row r="114">
      <c r="A114" s="291"/>
      <c r="B114" s="132"/>
      <c r="C114" s="132"/>
      <c r="D114" s="132"/>
      <c r="E114" s="291"/>
    </row>
    <row r="115">
      <c r="A115" s="291"/>
      <c r="B115" s="132"/>
      <c r="C115" s="132"/>
      <c r="D115" s="132"/>
      <c r="E115" s="291"/>
    </row>
    <row r="116">
      <c r="A116" s="291"/>
      <c r="B116" s="132"/>
      <c r="C116" s="132"/>
      <c r="D116" s="132"/>
      <c r="E116" s="291"/>
    </row>
    <row r="117">
      <c r="A117" s="291"/>
      <c r="B117" s="132"/>
      <c r="C117" s="132"/>
      <c r="D117" s="132"/>
      <c r="E117" s="291"/>
    </row>
    <row r="118">
      <c r="A118" s="291"/>
      <c r="B118" s="132"/>
      <c r="C118" s="132"/>
      <c r="D118" s="132"/>
      <c r="E118" s="291"/>
    </row>
    <row r="119">
      <c r="A119" s="291"/>
      <c r="B119" s="132"/>
      <c r="C119" s="132"/>
      <c r="D119" s="132"/>
      <c r="E119" s="291"/>
    </row>
    <row r="120">
      <c r="A120" s="291"/>
      <c r="B120" s="132"/>
      <c r="C120" s="132"/>
      <c r="D120" s="132"/>
      <c r="E120" s="291"/>
    </row>
    <row r="121">
      <c r="A121" s="291"/>
      <c r="B121" s="132"/>
      <c r="C121" s="132"/>
      <c r="D121" s="132"/>
      <c r="E121" s="291"/>
    </row>
    <row r="122">
      <c r="A122" s="291"/>
      <c r="B122" s="132"/>
      <c r="C122" s="132"/>
      <c r="D122" s="132"/>
      <c r="E122" s="291"/>
    </row>
    <row r="123">
      <c r="A123" s="291"/>
      <c r="B123" s="132"/>
      <c r="C123" s="132"/>
      <c r="D123" s="132"/>
      <c r="E123" s="291"/>
    </row>
    <row r="124">
      <c r="A124" s="291"/>
      <c r="B124" s="132"/>
      <c r="C124" s="132"/>
      <c r="D124" s="132"/>
      <c r="E124" s="291"/>
    </row>
    <row r="125">
      <c r="A125" s="291"/>
      <c r="B125" s="132"/>
      <c r="C125" s="132"/>
      <c r="D125" s="132"/>
      <c r="E125" s="291"/>
    </row>
    <row r="126">
      <c r="A126" s="291"/>
      <c r="B126" s="132"/>
      <c r="C126" s="132"/>
      <c r="D126" s="132"/>
      <c r="E126" s="291"/>
    </row>
    <row r="127">
      <c r="A127" s="291"/>
      <c r="B127" s="132"/>
      <c r="C127" s="132"/>
      <c r="D127" s="132"/>
      <c r="E127" s="291"/>
    </row>
    <row r="128">
      <c r="A128" s="291"/>
      <c r="B128" s="132"/>
      <c r="C128" s="132"/>
      <c r="D128" s="132"/>
      <c r="E128" s="291"/>
    </row>
    <row r="129">
      <c r="A129" s="291"/>
      <c r="B129" s="132"/>
      <c r="C129" s="132"/>
      <c r="D129" s="132"/>
      <c r="E129" s="291"/>
    </row>
    <row r="130">
      <c r="A130" s="291"/>
      <c r="B130" s="132"/>
      <c r="C130" s="132"/>
      <c r="D130" s="132"/>
      <c r="E130" s="291"/>
    </row>
    <row r="131">
      <c r="A131" s="291"/>
      <c r="B131" s="132"/>
      <c r="C131" s="132"/>
      <c r="D131" s="132"/>
      <c r="E131" s="291"/>
    </row>
    <row r="132">
      <c r="A132" s="291"/>
      <c r="B132" s="132"/>
      <c r="C132" s="132"/>
      <c r="D132" s="132"/>
      <c r="E132" s="291"/>
    </row>
    <row r="133">
      <c r="A133" s="291"/>
      <c r="B133" s="132"/>
      <c r="C133" s="132"/>
      <c r="D133" s="132"/>
      <c r="E133" s="291"/>
    </row>
    <row r="134">
      <c r="A134" s="291"/>
      <c r="B134" s="132"/>
      <c r="C134" s="132"/>
      <c r="D134" s="132"/>
      <c r="E134" s="291"/>
    </row>
    <row r="135">
      <c r="A135" s="291"/>
      <c r="B135" s="132"/>
      <c r="C135" s="132"/>
      <c r="D135" s="132"/>
      <c r="E135" s="291"/>
    </row>
    <row r="136">
      <c r="A136" s="291"/>
      <c r="B136" s="132"/>
      <c r="C136" s="132"/>
      <c r="D136" s="132"/>
      <c r="E136" s="291"/>
    </row>
    <row r="137">
      <c r="A137" s="291"/>
      <c r="B137" s="132"/>
      <c r="C137" s="132"/>
      <c r="D137" s="132"/>
      <c r="E137" s="291"/>
    </row>
    <row r="138">
      <c r="A138" s="291"/>
      <c r="B138" s="132"/>
      <c r="C138" s="132"/>
      <c r="D138" s="132"/>
      <c r="E138" s="291"/>
    </row>
    <row r="139">
      <c r="A139" s="291"/>
      <c r="B139" s="132"/>
      <c r="C139" s="132"/>
      <c r="D139" s="132"/>
      <c r="E139" s="291"/>
    </row>
    <row r="140">
      <c r="A140" s="291"/>
      <c r="B140" s="132"/>
      <c r="C140" s="132"/>
      <c r="D140" s="132"/>
      <c r="E140" s="291"/>
    </row>
    <row r="141">
      <c r="A141" s="291"/>
      <c r="B141" s="132"/>
      <c r="C141" s="132"/>
      <c r="D141" s="132"/>
      <c r="E141" s="291"/>
    </row>
    <row r="142">
      <c r="A142" s="291"/>
      <c r="B142" s="132"/>
      <c r="C142" s="132"/>
      <c r="D142" s="132"/>
      <c r="E142" s="291"/>
    </row>
    <row r="143">
      <c r="A143" s="291"/>
      <c r="B143" s="132"/>
      <c r="C143" s="132"/>
      <c r="D143" s="132"/>
      <c r="E143" s="291"/>
    </row>
    <row r="144">
      <c r="A144" s="291"/>
      <c r="B144" s="132"/>
      <c r="C144" s="132"/>
      <c r="D144" s="132"/>
      <c r="E144" s="291"/>
    </row>
    <row r="145">
      <c r="A145" s="291"/>
      <c r="B145" s="132"/>
      <c r="C145" s="132"/>
      <c r="D145" s="132"/>
      <c r="E145" s="291"/>
    </row>
    <row r="146">
      <c r="A146" s="291"/>
      <c r="B146" s="132"/>
      <c r="C146" s="132"/>
      <c r="D146" s="132"/>
      <c r="E146" s="291"/>
    </row>
    <row r="147">
      <c r="A147" s="291"/>
      <c r="B147" s="132"/>
      <c r="C147" s="132"/>
      <c r="D147" s="132"/>
      <c r="E147" s="291"/>
    </row>
    <row r="148">
      <c r="A148" s="291"/>
      <c r="B148" s="132"/>
      <c r="C148" s="132"/>
      <c r="D148" s="132"/>
      <c r="E148" s="291"/>
    </row>
    <row r="149">
      <c r="A149" s="291"/>
      <c r="B149" s="132"/>
      <c r="C149" s="132"/>
      <c r="D149" s="132"/>
      <c r="E149" s="291"/>
    </row>
    <row r="150">
      <c r="A150" s="291"/>
      <c r="B150" s="132"/>
      <c r="C150" s="132"/>
      <c r="D150" s="132"/>
      <c r="E150" s="291"/>
    </row>
    <row r="151">
      <c r="A151" s="291"/>
      <c r="B151" s="132"/>
      <c r="C151" s="132"/>
      <c r="D151" s="132"/>
      <c r="E151" s="291"/>
    </row>
    <row r="152">
      <c r="A152" s="291"/>
      <c r="B152" s="132"/>
      <c r="C152" s="132"/>
      <c r="D152" s="132"/>
      <c r="E152" s="291"/>
    </row>
    <row r="153">
      <c r="A153" s="291"/>
      <c r="B153" s="132"/>
      <c r="C153" s="132"/>
      <c r="D153" s="132"/>
      <c r="E153" s="291"/>
    </row>
    <row r="154">
      <c r="A154" s="291"/>
      <c r="B154" s="132"/>
      <c r="C154" s="132"/>
      <c r="D154" s="132"/>
      <c r="E154" s="291"/>
    </row>
    <row r="155">
      <c r="A155" s="291"/>
      <c r="B155" s="132"/>
      <c r="C155" s="132"/>
      <c r="D155" s="132"/>
      <c r="E155" s="291"/>
    </row>
    <row r="156">
      <c r="A156" s="291"/>
      <c r="B156" s="132"/>
      <c r="C156" s="132"/>
      <c r="D156" s="132"/>
      <c r="E156" s="291"/>
    </row>
    <row r="157">
      <c r="A157" s="291"/>
      <c r="B157" s="132"/>
      <c r="C157" s="132"/>
      <c r="D157" s="132"/>
      <c r="E157" s="291"/>
    </row>
    <row r="158">
      <c r="A158" s="291"/>
      <c r="B158" s="132"/>
      <c r="C158" s="132"/>
      <c r="D158" s="132"/>
      <c r="E158" s="291"/>
    </row>
    <row r="159">
      <c r="A159" s="291"/>
      <c r="B159" s="132"/>
      <c r="C159" s="132"/>
      <c r="D159" s="132"/>
      <c r="E159" s="291"/>
    </row>
    <row r="160">
      <c r="A160" s="291"/>
      <c r="B160" s="132"/>
      <c r="C160" s="132"/>
      <c r="D160" s="132"/>
      <c r="E160" s="291"/>
    </row>
    <row r="161">
      <c r="A161" s="291"/>
      <c r="B161" s="132"/>
      <c r="C161" s="132"/>
      <c r="D161" s="132"/>
      <c r="E161" s="291"/>
    </row>
    <row r="162">
      <c r="A162" s="291"/>
      <c r="B162" s="132"/>
      <c r="C162" s="132"/>
      <c r="D162" s="132"/>
      <c r="E162" s="291"/>
    </row>
    <row r="163">
      <c r="A163" s="291"/>
      <c r="B163" s="132"/>
      <c r="C163" s="132"/>
      <c r="D163" s="132"/>
      <c r="E163" s="291"/>
    </row>
    <row r="164">
      <c r="A164" s="291"/>
      <c r="B164" s="132"/>
      <c r="C164" s="132"/>
      <c r="D164" s="132"/>
      <c r="E164" s="291"/>
    </row>
    <row r="165">
      <c r="A165" s="291"/>
      <c r="B165" s="132"/>
      <c r="C165" s="132"/>
      <c r="D165" s="132"/>
      <c r="E165" s="291"/>
    </row>
    <row r="166">
      <c r="A166" s="291"/>
      <c r="B166" s="132"/>
      <c r="C166" s="132"/>
      <c r="D166" s="132"/>
      <c r="E166" s="291"/>
    </row>
    <row r="167">
      <c r="A167" s="291"/>
      <c r="B167" s="132"/>
      <c r="C167" s="132"/>
      <c r="D167" s="132"/>
      <c r="E167" s="291"/>
    </row>
    <row r="168">
      <c r="A168" s="291"/>
      <c r="B168" s="132"/>
      <c r="C168" s="132"/>
      <c r="D168" s="132"/>
      <c r="E168" s="291"/>
    </row>
    <row r="169">
      <c r="A169" s="291"/>
      <c r="B169" s="132"/>
      <c r="C169" s="132"/>
      <c r="D169" s="132"/>
      <c r="E169" s="291"/>
    </row>
    <row r="170">
      <c r="A170" s="291"/>
      <c r="B170" s="132"/>
      <c r="C170" s="132"/>
      <c r="D170" s="132"/>
      <c r="E170" s="291"/>
    </row>
    <row r="171">
      <c r="A171" s="291"/>
      <c r="B171" s="132"/>
      <c r="C171" s="132"/>
      <c r="D171" s="132"/>
      <c r="E171" s="291"/>
    </row>
    <row r="172">
      <c r="A172" s="291"/>
      <c r="B172" s="132"/>
      <c r="C172" s="132"/>
      <c r="D172" s="132"/>
      <c r="E172" s="291"/>
    </row>
    <row r="173">
      <c r="A173" s="291"/>
      <c r="B173" s="132"/>
      <c r="C173" s="132"/>
      <c r="D173" s="132"/>
      <c r="E173" s="291"/>
    </row>
    <row r="174">
      <c r="A174" s="291"/>
      <c r="B174" s="132"/>
      <c r="C174" s="132"/>
      <c r="D174" s="132"/>
      <c r="E174" s="291"/>
    </row>
    <row r="175">
      <c r="A175" s="291"/>
      <c r="B175" s="132"/>
      <c r="C175" s="132"/>
      <c r="D175" s="132"/>
      <c r="E175" s="291"/>
    </row>
    <row r="176">
      <c r="A176" s="291"/>
      <c r="B176" s="132"/>
      <c r="C176" s="132"/>
      <c r="D176" s="132"/>
      <c r="E176" s="291"/>
    </row>
    <row r="177">
      <c r="A177" s="291"/>
      <c r="B177" s="132"/>
      <c r="C177" s="132"/>
      <c r="D177" s="132"/>
      <c r="E177" s="291"/>
    </row>
    <row r="178">
      <c r="A178" s="291"/>
      <c r="B178" s="132"/>
      <c r="C178" s="132"/>
      <c r="D178" s="132"/>
      <c r="E178" s="291"/>
    </row>
    <row r="179">
      <c r="A179" s="291"/>
      <c r="B179" s="132"/>
      <c r="C179" s="132"/>
      <c r="D179" s="132"/>
      <c r="E179" s="291"/>
    </row>
    <row r="180">
      <c r="A180" s="291"/>
      <c r="B180" s="132"/>
      <c r="C180" s="132"/>
      <c r="D180" s="132"/>
      <c r="E180" s="291"/>
    </row>
    <row r="181">
      <c r="A181" s="291"/>
      <c r="B181" s="132"/>
      <c r="C181" s="132"/>
      <c r="D181" s="132"/>
      <c r="E181" s="291"/>
    </row>
    <row r="182">
      <c r="A182" s="291"/>
      <c r="B182" s="132"/>
      <c r="C182" s="132"/>
      <c r="D182" s="132"/>
      <c r="E182" s="291"/>
    </row>
    <row r="183">
      <c r="A183" s="291"/>
      <c r="B183" s="132"/>
      <c r="C183" s="132"/>
      <c r="D183" s="132"/>
      <c r="E183" s="291"/>
    </row>
    <row r="184">
      <c r="A184" s="291"/>
      <c r="B184" s="132"/>
      <c r="C184" s="132"/>
      <c r="D184" s="132"/>
      <c r="E184" s="291"/>
    </row>
    <row r="185">
      <c r="A185" s="291"/>
      <c r="B185" s="132"/>
      <c r="C185" s="132"/>
      <c r="D185" s="132"/>
      <c r="E185" s="291"/>
    </row>
    <row r="186">
      <c r="A186" s="291"/>
      <c r="B186" s="132"/>
      <c r="C186" s="132"/>
      <c r="D186" s="132"/>
      <c r="E186" s="291"/>
    </row>
    <row r="187">
      <c r="A187" s="291"/>
      <c r="B187" s="132"/>
      <c r="C187" s="132"/>
      <c r="D187" s="132"/>
      <c r="E187" s="291"/>
    </row>
    <row r="188">
      <c r="A188" s="291"/>
      <c r="B188" s="132"/>
      <c r="C188" s="132"/>
      <c r="D188" s="132"/>
      <c r="E188" s="291"/>
    </row>
    <row r="189">
      <c r="A189" s="291"/>
      <c r="B189" s="132"/>
      <c r="C189" s="132"/>
      <c r="D189" s="132"/>
      <c r="E189" s="291"/>
    </row>
    <row r="190">
      <c r="A190" s="291"/>
      <c r="B190" s="132"/>
      <c r="C190" s="132"/>
      <c r="D190" s="132"/>
      <c r="E190" s="291"/>
    </row>
    <row r="191">
      <c r="A191" s="291"/>
      <c r="B191" s="132"/>
      <c r="C191" s="132"/>
      <c r="D191" s="132"/>
      <c r="E191" s="291"/>
    </row>
    <row r="192">
      <c r="A192" s="291"/>
      <c r="B192" s="132"/>
      <c r="C192" s="132"/>
      <c r="D192" s="132"/>
      <c r="E192" s="291"/>
    </row>
    <row r="193">
      <c r="A193" s="291"/>
      <c r="B193" s="132"/>
      <c r="C193" s="132"/>
      <c r="D193" s="132"/>
      <c r="E193" s="291"/>
    </row>
    <row r="194">
      <c r="A194" s="291"/>
      <c r="B194" s="132"/>
      <c r="C194" s="132"/>
      <c r="D194" s="132"/>
      <c r="E194" s="291"/>
    </row>
    <row r="195">
      <c r="A195" s="291"/>
      <c r="B195" s="132"/>
      <c r="C195" s="132"/>
      <c r="D195" s="132"/>
      <c r="E195" s="291"/>
    </row>
    <row r="196">
      <c r="A196" s="291"/>
      <c r="B196" s="132"/>
      <c r="C196" s="132"/>
      <c r="D196" s="132"/>
      <c r="E196" s="291"/>
    </row>
    <row r="197">
      <c r="A197" s="291"/>
      <c r="B197" s="132"/>
      <c r="C197" s="132"/>
      <c r="D197" s="132"/>
      <c r="E197" s="291"/>
    </row>
    <row r="198">
      <c r="A198" s="291"/>
      <c r="B198" s="132"/>
      <c r="C198" s="132"/>
      <c r="D198" s="132"/>
      <c r="E198" s="291"/>
    </row>
    <row r="199">
      <c r="A199" s="291"/>
      <c r="B199" s="132"/>
      <c r="C199" s="132"/>
      <c r="D199" s="132"/>
      <c r="E199" s="291"/>
    </row>
    <row r="200">
      <c r="A200" s="291"/>
      <c r="B200" s="132"/>
      <c r="C200" s="132"/>
      <c r="D200" s="132"/>
      <c r="E200" s="291"/>
    </row>
    <row r="201">
      <c r="A201" s="291"/>
      <c r="B201" s="132"/>
      <c r="C201" s="132"/>
      <c r="D201" s="132"/>
      <c r="E201" s="291"/>
    </row>
    <row r="202">
      <c r="A202" s="291"/>
      <c r="B202" s="132"/>
      <c r="C202" s="132"/>
      <c r="D202" s="132"/>
      <c r="E202" s="291"/>
    </row>
    <row r="203">
      <c r="A203" s="291"/>
      <c r="B203" s="132"/>
      <c r="C203" s="132"/>
      <c r="D203" s="132"/>
      <c r="E203" s="291"/>
    </row>
    <row r="204">
      <c r="A204" s="291"/>
      <c r="B204" s="132"/>
      <c r="C204" s="132"/>
      <c r="D204" s="132"/>
      <c r="E204" s="291"/>
    </row>
    <row r="205">
      <c r="A205" s="291"/>
      <c r="B205" s="132"/>
      <c r="C205" s="132"/>
      <c r="D205" s="132"/>
      <c r="E205" s="291"/>
    </row>
    <row r="206">
      <c r="A206" s="291"/>
      <c r="B206" s="132"/>
      <c r="C206" s="132"/>
      <c r="D206" s="132"/>
      <c r="E206" s="291"/>
    </row>
    <row r="207">
      <c r="A207" s="291"/>
      <c r="B207" s="132"/>
      <c r="C207" s="132"/>
      <c r="D207" s="132"/>
      <c r="E207" s="291"/>
    </row>
    <row r="208">
      <c r="A208" s="291"/>
      <c r="B208" s="132"/>
      <c r="C208" s="132"/>
      <c r="D208" s="132"/>
      <c r="E208" s="291"/>
    </row>
    <row r="209">
      <c r="A209" s="291"/>
      <c r="B209" s="132"/>
      <c r="C209" s="132"/>
      <c r="D209" s="132"/>
      <c r="E209" s="291"/>
    </row>
    <row r="210">
      <c r="A210" s="291"/>
      <c r="B210" s="132"/>
      <c r="C210" s="132"/>
      <c r="D210" s="132"/>
      <c r="E210" s="291"/>
    </row>
    <row r="211">
      <c r="A211" s="291"/>
      <c r="B211" s="132"/>
      <c r="C211" s="132"/>
      <c r="D211" s="132"/>
      <c r="E211" s="291"/>
    </row>
    <row r="212">
      <c r="A212" s="291"/>
      <c r="B212" s="132"/>
      <c r="C212" s="132"/>
      <c r="D212" s="132"/>
      <c r="E212" s="291"/>
    </row>
    <row r="213">
      <c r="A213" s="291"/>
      <c r="B213" s="132"/>
      <c r="C213" s="132"/>
      <c r="D213" s="132"/>
      <c r="E213" s="291"/>
    </row>
    <row r="214">
      <c r="A214" s="291"/>
      <c r="B214" s="132"/>
      <c r="C214" s="132"/>
      <c r="D214" s="132"/>
      <c r="E214" s="291"/>
    </row>
    <row r="215">
      <c r="A215" s="291"/>
      <c r="B215" s="132"/>
      <c r="C215" s="132"/>
      <c r="D215" s="132"/>
      <c r="E215" s="291"/>
    </row>
    <row r="216">
      <c r="A216" s="291"/>
      <c r="B216" s="132"/>
      <c r="C216" s="132"/>
      <c r="D216" s="132"/>
      <c r="E216" s="291"/>
    </row>
    <row r="217">
      <c r="A217" s="291"/>
      <c r="B217" s="132"/>
      <c r="C217" s="132"/>
      <c r="D217" s="132"/>
      <c r="E217" s="291"/>
    </row>
    <row r="218">
      <c r="A218" s="291"/>
      <c r="B218" s="132"/>
      <c r="C218" s="132"/>
      <c r="D218" s="132"/>
      <c r="E218" s="291"/>
    </row>
    <row r="219">
      <c r="A219" s="291"/>
      <c r="B219" s="132"/>
      <c r="C219" s="132"/>
      <c r="D219" s="132"/>
      <c r="E219" s="291"/>
    </row>
    <row r="220">
      <c r="A220" s="291"/>
      <c r="B220" s="132"/>
      <c r="C220" s="132"/>
      <c r="D220" s="132"/>
      <c r="E220" s="291"/>
    </row>
    <row r="221">
      <c r="A221" s="291"/>
      <c r="B221" s="132"/>
      <c r="C221" s="132"/>
      <c r="D221" s="132"/>
      <c r="E221" s="291"/>
    </row>
    <row r="222">
      <c r="A222" s="291"/>
      <c r="B222" s="132"/>
      <c r="C222" s="132"/>
      <c r="D222" s="132"/>
      <c r="E222" s="291"/>
    </row>
    <row r="223">
      <c r="A223" s="291"/>
      <c r="B223" s="132"/>
      <c r="C223" s="132"/>
      <c r="D223" s="132"/>
      <c r="E223" s="291"/>
    </row>
    <row r="224">
      <c r="A224" s="291"/>
      <c r="B224" s="132"/>
      <c r="C224" s="132"/>
      <c r="D224" s="132"/>
      <c r="E224" s="291"/>
    </row>
    <row r="225">
      <c r="A225" s="291"/>
      <c r="B225" s="132"/>
      <c r="C225" s="132"/>
      <c r="D225" s="132"/>
      <c r="E225" s="291"/>
    </row>
    <row r="226">
      <c r="A226" s="291"/>
      <c r="B226" s="132"/>
      <c r="C226" s="132"/>
      <c r="D226" s="132"/>
      <c r="E226" s="291"/>
    </row>
    <row r="227">
      <c r="A227" s="291"/>
      <c r="B227" s="132"/>
      <c r="C227" s="132"/>
      <c r="D227" s="132"/>
      <c r="E227" s="291"/>
    </row>
    <row r="228">
      <c r="A228" s="291"/>
      <c r="B228" s="132"/>
      <c r="C228" s="132"/>
      <c r="D228" s="132"/>
      <c r="E228" s="291"/>
    </row>
    <row r="229">
      <c r="A229" s="291"/>
      <c r="B229" s="132"/>
      <c r="C229" s="132"/>
      <c r="D229" s="132"/>
      <c r="E229" s="291"/>
    </row>
    <row r="230">
      <c r="A230" s="291"/>
      <c r="B230" s="132"/>
      <c r="C230" s="132"/>
      <c r="D230" s="132"/>
      <c r="E230" s="291"/>
    </row>
    <row r="231">
      <c r="A231" s="291"/>
      <c r="B231" s="132"/>
      <c r="C231" s="132"/>
      <c r="D231" s="132"/>
      <c r="E231" s="291"/>
    </row>
    <row r="232">
      <c r="A232" s="291"/>
      <c r="B232" s="132"/>
      <c r="C232" s="132"/>
      <c r="D232" s="132"/>
      <c r="E232" s="291"/>
    </row>
    <row r="233">
      <c r="A233" s="291"/>
      <c r="B233" s="132"/>
      <c r="C233" s="132"/>
      <c r="D233" s="132"/>
      <c r="E233" s="291"/>
    </row>
    <row r="234">
      <c r="A234" s="291"/>
      <c r="B234" s="132"/>
      <c r="C234" s="132"/>
      <c r="D234" s="132"/>
      <c r="E234" s="291"/>
    </row>
    <row r="235">
      <c r="A235" s="291"/>
      <c r="B235" s="132"/>
      <c r="C235" s="132"/>
      <c r="D235" s="132"/>
      <c r="E235" s="291"/>
    </row>
    <row r="236">
      <c r="A236" s="291"/>
      <c r="B236" s="132"/>
      <c r="C236" s="132"/>
      <c r="D236" s="132"/>
      <c r="E236" s="291"/>
    </row>
    <row r="237">
      <c r="A237" s="291"/>
      <c r="B237" s="132"/>
      <c r="C237" s="132"/>
      <c r="D237" s="132"/>
      <c r="E237" s="291"/>
    </row>
    <row r="238">
      <c r="A238" s="291"/>
      <c r="B238" s="132"/>
      <c r="C238" s="132"/>
      <c r="D238" s="132"/>
      <c r="E238" s="291"/>
    </row>
    <row r="239">
      <c r="A239" s="291"/>
      <c r="B239" s="132"/>
      <c r="C239" s="132"/>
      <c r="D239" s="132"/>
      <c r="E239" s="291"/>
    </row>
    <row r="240">
      <c r="A240" s="291"/>
      <c r="B240" s="132"/>
      <c r="C240" s="132"/>
      <c r="D240" s="132"/>
      <c r="E240" s="291"/>
    </row>
    <row r="241">
      <c r="A241" s="291"/>
      <c r="B241" s="132"/>
      <c r="C241" s="132"/>
      <c r="D241" s="132"/>
      <c r="E241" s="291"/>
    </row>
    <row r="242">
      <c r="A242" s="291"/>
      <c r="B242" s="132"/>
      <c r="C242" s="132"/>
      <c r="D242" s="132"/>
      <c r="E242" s="291"/>
    </row>
    <row r="243">
      <c r="A243" s="291"/>
      <c r="B243" s="132"/>
      <c r="C243" s="132"/>
      <c r="D243" s="132"/>
      <c r="E243" s="291"/>
    </row>
    <row r="244">
      <c r="A244" s="291"/>
      <c r="B244" s="132"/>
      <c r="C244" s="132"/>
      <c r="D244" s="132"/>
      <c r="E244" s="291"/>
    </row>
    <row r="245">
      <c r="A245" s="291"/>
      <c r="B245" s="132"/>
      <c r="C245" s="132"/>
      <c r="D245" s="132"/>
      <c r="E245" s="291"/>
    </row>
    <row r="246">
      <c r="A246" s="291"/>
      <c r="B246" s="132"/>
      <c r="C246" s="132"/>
      <c r="D246" s="132"/>
      <c r="E246" s="291"/>
    </row>
    <row r="247">
      <c r="A247" s="291"/>
      <c r="B247" s="132"/>
      <c r="C247" s="132"/>
      <c r="D247" s="132"/>
      <c r="E247" s="291"/>
    </row>
    <row r="248">
      <c r="A248" s="291"/>
      <c r="B248" s="132"/>
      <c r="C248" s="132"/>
      <c r="D248" s="132"/>
      <c r="E248" s="291"/>
    </row>
    <row r="249">
      <c r="A249" s="291"/>
      <c r="B249" s="132"/>
      <c r="C249" s="132"/>
      <c r="D249" s="132"/>
      <c r="E249" s="291"/>
    </row>
    <row r="250">
      <c r="A250" s="291"/>
      <c r="B250" s="132"/>
      <c r="C250" s="132"/>
      <c r="D250" s="132"/>
      <c r="E250" s="291"/>
    </row>
    <row r="251">
      <c r="A251" s="291"/>
      <c r="B251" s="132"/>
      <c r="C251" s="132"/>
      <c r="D251" s="132"/>
      <c r="E251" s="291"/>
    </row>
    <row r="252">
      <c r="A252" s="291"/>
      <c r="B252" s="132"/>
      <c r="C252" s="132"/>
      <c r="D252" s="132"/>
      <c r="E252" s="291"/>
    </row>
    <row r="253">
      <c r="A253" s="291"/>
      <c r="B253" s="132"/>
      <c r="C253" s="132"/>
      <c r="D253" s="132"/>
      <c r="E253" s="291"/>
    </row>
    <row r="254">
      <c r="A254" s="291"/>
      <c r="B254" s="132"/>
      <c r="C254" s="132"/>
      <c r="D254" s="132"/>
      <c r="E254" s="291"/>
    </row>
    <row r="255">
      <c r="A255" s="291"/>
      <c r="B255" s="132"/>
      <c r="C255" s="132"/>
      <c r="D255" s="132"/>
      <c r="E255" s="291"/>
    </row>
    <row r="256">
      <c r="A256" s="291"/>
      <c r="B256" s="132"/>
      <c r="C256" s="132"/>
      <c r="D256" s="132"/>
      <c r="E256" s="291"/>
    </row>
    <row r="257">
      <c r="A257" s="291"/>
      <c r="B257" s="132"/>
      <c r="C257" s="132"/>
      <c r="D257" s="132"/>
      <c r="E257" s="291"/>
    </row>
    <row r="258">
      <c r="A258" s="291"/>
      <c r="B258" s="132"/>
      <c r="C258" s="132"/>
      <c r="D258" s="132"/>
      <c r="E258" s="291"/>
    </row>
    <row r="259">
      <c r="A259" s="291"/>
      <c r="B259" s="132"/>
      <c r="C259" s="132"/>
      <c r="D259" s="132"/>
      <c r="E259" s="291"/>
    </row>
    <row r="260">
      <c r="A260" s="291"/>
      <c r="B260" s="132"/>
      <c r="C260" s="132"/>
      <c r="D260" s="132"/>
      <c r="E260" s="291"/>
    </row>
    <row r="261">
      <c r="A261" s="291"/>
      <c r="B261" s="132"/>
      <c r="C261" s="132"/>
      <c r="D261" s="132"/>
      <c r="E261" s="291"/>
    </row>
    <row r="262">
      <c r="A262" s="291"/>
      <c r="B262" s="132"/>
      <c r="C262" s="132"/>
      <c r="D262" s="132"/>
      <c r="E262" s="291"/>
    </row>
    <row r="263">
      <c r="A263" s="291"/>
      <c r="B263" s="132"/>
      <c r="C263" s="132"/>
      <c r="D263" s="132"/>
      <c r="E263" s="291"/>
    </row>
    <row r="264">
      <c r="A264" s="291"/>
      <c r="B264" s="132"/>
      <c r="C264" s="132"/>
      <c r="D264" s="132"/>
      <c r="E264" s="291"/>
    </row>
    <row r="265">
      <c r="A265" s="291"/>
      <c r="B265" s="132"/>
      <c r="C265" s="132"/>
      <c r="D265" s="132"/>
      <c r="E265" s="291"/>
    </row>
    <row r="266">
      <c r="A266" s="291"/>
      <c r="B266" s="132"/>
      <c r="C266" s="132"/>
      <c r="D266" s="132"/>
      <c r="E266" s="291"/>
    </row>
    <row r="267">
      <c r="A267" s="291"/>
      <c r="B267" s="132"/>
      <c r="C267" s="132"/>
      <c r="D267" s="132"/>
      <c r="E267" s="291"/>
    </row>
    <row r="268">
      <c r="A268" s="291"/>
      <c r="B268" s="132"/>
      <c r="C268" s="132"/>
      <c r="D268" s="132"/>
      <c r="E268" s="291"/>
    </row>
    <row r="269">
      <c r="A269" s="291"/>
      <c r="B269" s="132"/>
      <c r="C269" s="132"/>
      <c r="D269" s="132"/>
      <c r="E269" s="291"/>
    </row>
    <row r="270">
      <c r="A270" s="291"/>
      <c r="B270" s="132"/>
      <c r="C270" s="132"/>
      <c r="D270" s="132"/>
      <c r="E270" s="291"/>
    </row>
    <row r="271">
      <c r="A271" s="291"/>
      <c r="B271" s="132"/>
      <c r="C271" s="132"/>
      <c r="D271" s="132"/>
      <c r="E271" s="291"/>
    </row>
    <row r="272">
      <c r="A272" s="291"/>
      <c r="B272" s="132"/>
      <c r="C272" s="132"/>
      <c r="D272" s="132"/>
      <c r="E272" s="291"/>
    </row>
    <row r="273">
      <c r="A273" s="291"/>
      <c r="B273" s="132"/>
      <c r="C273" s="132"/>
      <c r="D273" s="132"/>
      <c r="E273" s="291"/>
    </row>
    <row r="274">
      <c r="A274" s="291"/>
      <c r="B274" s="132"/>
      <c r="C274" s="132"/>
      <c r="D274" s="132"/>
      <c r="E274" s="291"/>
    </row>
    <row r="275">
      <c r="A275" s="291"/>
      <c r="B275" s="132"/>
      <c r="C275" s="132"/>
      <c r="D275" s="132"/>
      <c r="E275" s="291"/>
    </row>
    <row r="276">
      <c r="A276" s="291"/>
      <c r="B276" s="132"/>
      <c r="C276" s="132"/>
      <c r="D276" s="132"/>
      <c r="E276" s="291"/>
    </row>
    <row r="277">
      <c r="A277" s="291"/>
      <c r="B277" s="132"/>
      <c r="C277" s="132"/>
      <c r="D277" s="132"/>
      <c r="E277" s="291"/>
    </row>
    <row r="278">
      <c r="A278" s="291"/>
      <c r="B278" s="132"/>
      <c r="C278" s="132"/>
      <c r="D278" s="132"/>
      <c r="E278" s="291"/>
    </row>
    <row r="279">
      <c r="A279" s="291"/>
      <c r="B279" s="132"/>
      <c r="C279" s="132"/>
      <c r="D279" s="132"/>
      <c r="E279" s="291"/>
    </row>
    <row r="280">
      <c r="A280" s="291"/>
      <c r="B280" s="132"/>
      <c r="C280" s="132"/>
      <c r="D280" s="132"/>
      <c r="E280" s="291"/>
    </row>
    <row r="281">
      <c r="A281" s="291"/>
      <c r="B281" s="132"/>
      <c r="C281" s="132"/>
      <c r="D281" s="132"/>
      <c r="E281" s="291"/>
    </row>
    <row r="282">
      <c r="A282" s="291"/>
      <c r="B282" s="132"/>
      <c r="C282" s="132"/>
      <c r="D282" s="132"/>
      <c r="E282" s="291"/>
    </row>
    <row r="283">
      <c r="A283" s="291"/>
      <c r="B283" s="132"/>
      <c r="C283" s="132"/>
      <c r="D283" s="132"/>
      <c r="E283" s="291"/>
    </row>
    <row r="284">
      <c r="A284" s="291"/>
      <c r="B284" s="132"/>
      <c r="C284" s="132"/>
      <c r="D284" s="132"/>
      <c r="E284" s="291"/>
    </row>
    <row r="285">
      <c r="A285" s="291"/>
      <c r="B285" s="132"/>
      <c r="C285" s="132"/>
      <c r="D285" s="132"/>
      <c r="E285" s="291"/>
    </row>
    <row r="286">
      <c r="A286" s="291"/>
      <c r="B286" s="132"/>
      <c r="C286" s="132"/>
      <c r="D286" s="132"/>
      <c r="E286" s="291"/>
    </row>
    <row r="287">
      <c r="A287" s="291"/>
      <c r="B287" s="132"/>
      <c r="C287" s="132"/>
      <c r="D287" s="132"/>
      <c r="E287" s="291"/>
    </row>
    <row r="288">
      <c r="A288" s="291"/>
      <c r="B288" s="132"/>
      <c r="C288" s="132"/>
      <c r="D288" s="132"/>
      <c r="E288" s="291"/>
    </row>
    <row r="289">
      <c r="A289" s="291"/>
      <c r="B289" s="132"/>
      <c r="C289" s="132"/>
      <c r="D289" s="132"/>
      <c r="E289" s="291"/>
    </row>
    <row r="290">
      <c r="A290" s="291"/>
      <c r="B290" s="132"/>
      <c r="C290" s="132"/>
      <c r="D290" s="132"/>
      <c r="E290" s="291"/>
    </row>
    <row r="291">
      <c r="A291" s="291"/>
      <c r="B291" s="132"/>
      <c r="C291" s="132"/>
      <c r="D291" s="132"/>
      <c r="E291" s="291"/>
    </row>
    <row r="292">
      <c r="A292" s="291"/>
      <c r="B292" s="132"/>
      <c r="C292" s="132"/>
      <c r="D292" s="132"/>
      <c r="E292" s="291"/>
    </row>
    <row r="293">
      <c r="A293" s="291"/>
      <c r="B293" s="132"/>
      <c r="C293" s="132"/>
      <c r="D293" s="132"/>
      <c r="E293" s="291"/>
    </row>
    <row r="294">
      <c r="A294" s="291"/>
      <c r="B294" s="132"/>
      <c r="C294" s="132"/>
      <c r="D294" s="132"/>
      <c r="E294" s="291"/>
    </row>
    <row r="295">
      <c r="A295" s="291"/>
      <c r="B295" s="132"/>
      <c r="C295" s="132"/>
      <c r="D295" s="132"/>
      <c r="E295" s="291"/>
    </row>
    <row r="296">
      <c r="A296" s="291"/>
      <c r="B296" s="132"/>
      <c r="C296" s="132"/>
      <c r="D296" s="132"/>
      <c r="E296" s="291"/>
    </row>
    <row r="297">
      <c r="A297" s="291"/>
      <c r="B297" s="132"/>
      <c r="C297" s="132"/>
      <c r="D297" s="132"/>
      <c r="E297" s="291"/>
    </row>
    <row r="298">
      <c r="A298" s="291"/>
      <c r="B298" s="132"/>
      <c r="C298" s="132"/>
      <c r="D298" s="132"/>
      <c r="E298" s="291"/>
    </row>
    <row r="299">
      <c r="A299" s="291"/>
      <c r="B299" s="132"/>
      <c r="C299" s="132"/>
      <c r="D299" s="132"/>
      <c r="E299" s="291"/>
    </row>
    <row r="300">
      <c r="A300" s="291"/>
      <c r="B300" s="132"/>
      <c r="C300" s="132"/>
      <c r="D300" s="132"/>
      <c r="E300" s="291"/>
    </row>
    <row r="301">
      <c r="A301" s="291"/>
      <c r="B301" s="132"/>
      <c r="C301" s="132"/>
      <c r="D301" s="132"/>
      <c r="E301" s="291"/>
    </row>
    <row r="302">
      <c r="A302" s="291"/>
      <c r="B302" s="132"/>
      <c r="C302" s="132"/>
      <c r="D302" s="132"/>
      <c r="E302" s="291"/>
    </row>
    <row r="303">
      <c r="A303" s="291"/>
      <c r="B303" s="132"/>
      <c r="C303" s="132"/>
      <c r="D303" s="132"/>
      <c r="E303" s="291"/>
    </row>
    <row r="304">
      <c r="A304" s="291"/>
      <c r="B304" s="132"/>
      <c r="C304" s="132"/>
      <c r="D304" s="132"/>
      <c r="E304" s="291"/>
    </row>
    <row r="305">
      <c r="A305" s="291"/>
      <c r="B305" s="132"/>
      <c r="C305" s="132"/>
      <c r="D305" s="132"/>
      <c r="E305" s="291"/>
    </row>
    <row r="306">
      <c r="A306" s="291"/>
      <c r="B306" s="132"/>
      <c r="C306" s="132"/>
      <c r="D306" s="132"/>
      <c r="E306" s="291"/>
    </row>
    <row r="307">
      <c r="A307" s="291"/>
      <c r="B307" s="132"/>
      <c r="C307" s="132"/>
      <c r="D307" s="132"/>
      <c r="E307" s="291"/>
    </row>
    <row r="308">
      <c r="A308" s="291"/>
      <c r="B308" s="132"/>
      <c r="C308" s="132"/>
      <c r="D308" s="132"/>
      <c r="E308" s="291"/>
    </row>
    <row r="309">
      <c r="A309" s="291"/>
      <c r="B309" s="132"/>
      <c r="C309" s="132"/>
      <c r="D309" s="132"/>
      <c r="E309" s="291"/>
    </row>
    <row r="310">
      <c r="A310" s="291"/>
      <c r="B310" s="132"/>
      <c r="C310" s="132"/>
      <c r="D310" s="132"/>
      <c r="E310" s="291"/>
    </row>
    <row r="311">
      <c r="A311" s="291"/>
      <c r="B311" s="132"/>
      <c r="C311" s="132"/>
      <c r="D311" s="132"/>
      <c r="E311" s="291"/>
    </row>
    <row r="312">
      <c r="A312" s="291"/>
      <c r="B312" s="132"/>
      <c r="C312" s="132"/>
      <c r="D312" s="132"/>
      <c r="E312" s="291"/>
    </row>
    <row r="313">
      <c r="A313" s="291"/>
      <c r="B313" s="132"/>
      <c r="C313" s="132"/>
      <c r="D313" s="132"/>
      <c r="E313" s="291"/>
    </row>
    <row r="314">
      <c r="A314" s="291"/>
      <c r="B314" s="132"/>
      <c r="C314" s="132"/>
      <c r="D314" s="132"/>
      <c r="E314" s="291"/>
    </row>
    <row r="315">
      <c r="A315" s="291"/>
      <c r="B315" s="132"/>
      <c r="C315" s="132"/>
      <c r="D315" s="132"/>
      <c r="E315" s="291"/>
    </row>
    <row r="316">
      <c r="A316" s="291"/>
      <c r="B316" s="132"/>
      <c r="C316" s="132"/>
      <c r="D316" s="132"/>
      <c r="E316" s="291"/>
    </row>
    <row r="317">
      <c r="A317" s="291"/>
      <c r="B317" s="132"/>
      <c r="C317" s="132"/>
      <c r="D317" s="132"/>
      <c r="E317" s="291"/>
    </row>
    <row r="318">
      <c r="A318" s="291"/>
      <c r="B318" s="132"/>
      <c r="C318" s="132"/>
      <c r="D318" s="132"/>
      <c r="E318" s="291"/>
    </row>
    <row r="319">
      <c r="A319" s="291"/>
      <c r="B319" s="132"/>
      <c r="C319" s="132"/>
      <c r="D319" s="132"/>
      <c r="E319" s="291"/>
    </row>
    <row r="320">
      <c r="A320" s="291"/>
      <c r="B320" s="132"/>
      <c r="C320" s="132"/>
      <c r="D320" s="132"/>
      <c r="E320" s="291"/>
    </row>
    <row r="321">
      <c r="A321" s="291"/>
      <c r="B321" s="132"/>
      <c r="C321" s="132"/>
      <c r="D321" s="132"/>
      <c r="E321" s="291"/>
    </row>
    <row r="322">
      <c r="A322" s="291"/>
      <c r="B322" s="132"/>
      <c r="C322" s="132"/>
      <c r="D322" s="132"/>
      <c r="E322" s="291"/>
    </row>
    <row r="323">
      <c r="A323" s="291"/>
      <c r="B323" s="132"/>
      <c r="C323" s="132"/>
      <c r="D323" s="132"/>
      <c r="E323" s="291"/>
    </row>
    <row r="324">
      <c r="A324" s="291"/>
      <c r="B324" s="132"/>
      <c r="C324" s="132"/>
      <c r="D324" s="132"/>
      <c r="E324" s="291"/>
    </row>
    <row r="325">
      <c r="A325" s="291"/>
      <c r="B325" s="132"/>
      <c r="C325" s="132"/>
      <c r="D325" s="132"/>
      <c r="E325" s="291"/>
    </row>
    <row r="326">
      <c r="A326" s="291"/>
      <c r="B326" s="132"/>
      <c r="C326" s="132"/>
      <c r="D326" s="132"/>
      <c r="E326" s="291"/>
    </row>
    <row r="327">
      <c r="A327" s="291"/>
      <c r="B327" s="132"/>
      <c r="C327" s="132"/>
      <c r="D327" s="132"/>
      <c r="E327" s="291"/>
    </row>
    <row r="328">
      <c r="A328" s="291"/>
      <c r="B328" s="132"/>
      <c r="C328" s="132"/>
      <c r="D328" s="132"/>
      <c r="E328" s="291"/>
    </row>
    <row r="329">
      <c r="A329" s="291"/>
      <c r="B329" s="132"/>
      <c r="C329" s="132"/>
      <c r="D329" s="132"/>
      <c r="E329" s="291"/>
    </row>
    <row r="330">
      <c r="A330" s="291"/>
      <c r="B330" s="132"/>
      <c r="C330" s="132"/>
      <c r="D330" s="132"/>
      <c r="E330" s="291"/>
    </row>
    <row r="331">
      <c r="A331" s="291"/>
      <c r="B331" s="132"/>
      <c r="C331" s="132"/>
      <c r="D331" s="132"/>
      <c r="E331" s="291"/>
    </row>
    <row r="332">
      <c r="A332" s="291"/>
      <c r="B332" s="132"/>
      <c r="C332" s="132"/>
      <c r="D332" s="132"/>
      <c r="E332" s="291"/>
    </row>
    <row r="333">
      <c r="A333" s="291"/>
      <c r="B333" s="132"/>
      <c r="C333" s="132"/>
      <c r="D333" s="132"/>
      <c r="E333" s="291"/>
    </row>
    <row r="334">
      <c r="A334" s="291"/>
      <c r="B334" s="132"/>
      <c r="C334" s="132"/>
      <c r="D334" s="132"/>
      <c r="E334" s="291"/>
    </row>
    <row r="335">
      <c r="A335" s="291"/>
      <c r="B335" s="132"/>
      <c r="C335" s="132"/>
      <c r="D335" s="132"/>
      <c r="E335" s="291"/>
    </row>
    <row r="336">
      <c r="A336" s="291"/>
      <c r="B336" s="132"/>
      <c r="C336" s="132"/>
      <c r="D336" s="132"/>
      <c r="E336" s="291"/>
    </row>
    <row r="337">
      <c r="A337" s="291"/>
      <c r="B337" s="132"/>
      <c r="C337" s="132"/>
      <c r="D337" s="132"/>
      <c r="E337" s="291"/>
    </row>
    <row r="338">
      <c r="A338" s="291"/>
      <c r="B338" s="132"/>
      <c r="C338" s="132"/>
      <c r="D338" s="132"/>
      <c r="E338" s="291"/>
    </row>
    <row r="339">
      <c r="A339" s="291"/>
      <c r="B339" s="132"/>
      <c r="C339" s="132"/>
      <c r="D339" s="132"/>
      <c r="E339" s="291"/>
    </row>
    <row r="340">
      <c r="A340" s="291"/>
      <c r="B340" s="132"/>
      <c r="C340" s="132"/>
      <c r="D340" s="132"/>
      <c r="E340" s="291"/>
    </row>
    <row r="341">
      <c r="A341" s="291"/>
      <c r="B341" s="132"/>
      <c r="C341" s="132"/>
      <c r="D341" s="132"/>
      <c r="E341" s="291"/>
    </row>
    <row r="342">
      <c r="A342" s="291"/>
      <c r="B342" s="132"/>
      <c r="C342" s="132"/>
      <c r="D342" s="132"/>
      <c r="E342" s="291"/>
    </row>
    <row r="343">
      <c r="A343" s="291"/>
      <c r="B343" s="132"/>
      <c r="C343" s="132"/>
      <c r="D343" s="132"/>
      <c r="E343" s="291"/>
    </row>
    <row r="344">
      <c r="A344" s="291"/>
      <c r="B344" s="132"/>
      <c r="C344" s="132"/>
      <c r="D344" s="132"/>
      <c r="E344" s="291"/>
    </row>
    <row r="345">
      <c r="A345" s="291"/>
      <c r="B345" s="132"/>
      <c r="C345" s="132"/>
      <c r="D345" s="132"/>
      <c r="E345" s="291"/>
    </row>
    <row r="346">
      <c r="A346" s="291"/>
      <c r="B346" s="132"/>
      <c r="C346" s="132"/>
      <c r="D346" s="132"/>
      <c r="E346" s="291"/>
    </row>
    <row r="347">
      <c r="A347" s="291"/>
      <c r="B347" s="132"/>
      <c r="C347" s="132"/>
      <c r="D347" s="132"/>
      <c r="E347" s="291"/>
    </row>
    <row r="348">
      <c r="A348" s="291"/>
      <c r="B348" s="132"/>
      <c r="C348" s="132"/>
      <c r="D348" s="132"/>
      <c r="E348" s="291"/>
    </row>
    <row r="349">
      <c r="A349" s="291"/>
      <c r="B349" s="132"/>
      <c r="C349" s="132"/>
      <c r="D349" s="132"/>
      <c r="E349" s="291"/>
    </row>
    <row r="350">
      <c r="A350" s="291"/>
      <c r="B350" s="132"/>
      <c r="C350" s="132"/>
      <c r="D350" s="132"/>
      <c r="E350" s="291"/>
    </row>
    <row r="351">
      <c r="A351" s="291"/>
      <c r="B351" s="132"/>
      <c r="C351" s="132"/>
      <c r="D351" s="132"/>
      <c r="E351" s="291"/>
    </row>
    <row r="352">
      <c r="A352" s="291"/>
      <c r="B352" s="132"/>
      <c r="C352" s="132"/>
      <c r="D352" s="132"/>
      <c r="E352" s="291"/>
    </row>
    <row r="353">
      <c r="A353" s="291"/>
      <c r="B353" s="132"/>
      <c r="C353" s="132"/>
      <c r="D353" s="132"/>
      <c r="E353" s="291"/>
    </row>
    <row r="354">
      <c r="A354" s="291"/>
      <c r="B354" s="132"/>
      <c r="C354" s="132"/>
      <c r="D354" s="132"/>
      <c r="E354" s="291"/>
    </row>
    <row r="355">
      <c r="A355" s="291"/>
      <c r="B355" s="132"/>
      <c r="C355" s="132"/>
      <c r="D355" s="132"/>
      <c r="E355" s="291"/>
    </row>
    <row r="356">
      <c r="A356" s="291"/>
      <c r="B356" s="132"/>
      <c r="C356" s="132"/>
      <c r="D356" s="132"/>
      <c r="E356" s="291"/>
    </row>
    <row r="357">
      <c r="A357" s="291"/>
      <c r="B357" s="132"/>
      <c r="C357" s="132"/>
      <c r="D357" s="132"/>
      <c r="E357" s="291"/>
    </row>
    <row r="358">
      <c r="A358" s="291"/>
      <c r="B358" s="132"/>
      <c r="C358" s="132"/>
      <c r="D358" s="132"/>
      <c r="E358" s="291"/>
    </row>
    <row r="359">
      <c r="A359" s="291"/>
      <c r="B359" s="132"/>
      <c r="C359" s="132"/>
      <c r="D359" s="132"/>
      <c r="E359" s="291"/>
    </row>
    <row r="360">
      <c r="A360" s="291"/>
      <c r="B360" s="132"/>
      <c r="C360" s="132"/>
      <c r="D360" s="132"/>
      <c r="E360" s="291"/>
    </row>
    <row r="361">
      <c r="A361" s="291"/>
      <c r="B361" s="132"/>
      <c r="C361" s="132"/>
      <c r="D361" s="132"/>
      <c r="E361" s="291"/>
    </row>
    <row r="362">
      <c r="A362" s="291"/>
      <c r="B362" s="132"/>
      <c r="C362" s="132"/>
      <c r="D362" s="132"/>
      <c r="E362" s="291"/>
    </row>
    <row r="363">
      <c r="A363" s="291"/>
      <c r="B363" s="132"/>
      <c r="C363" s="132"/>
      <c r="D363" s="132"/>
      <c r="E363" s="291"/>
    </row>
    <row r="364">
      <c r="A364" s="291"/>
      <c r="B364" s="132"/>
      <c r="C364" s="132"/>
      <c r="D364" s="132"/>
      <c r="E364" s="291"/>
    </row>
    <row r="365">
      <c r="A365" s="291"/>
      <c r="B365" s="132"/>
      <c r="C365" s="132"/>
      <c r="D365" s="132"/>
      <c r="E365" s="291"/>
    </row>
    <row r="366">
      <c r="A366" s="291"/>
      <c r="B366" s="132"/>
      <c r="C366" s="132"/>
      <c r="D366" s="132"/>
      <c r="E366" s="291"/>
    </row>
    <row r="367">
      <c r="A367" s="291"/>
      <c r="B367" s="132"/>
      <c r="C367" s="132"/>
      <c r="D367" s="132"/>
      <c r="E367" s="291"/>
    </row>
    <row r="368">
      <c r="A368" s="291"/>
      <c r="B368" s="132"/>
      <c r="C368" s="132"/>
      <c r="D368" s="132"/>
      <c r="E368" s="291"/>
    </row>
    <row r="369">
      <c r="A369" s="291"/>
      <c r="B369" s="132"/>
      <c r="C369" s="132"/>
      <c r="D369" s="132"/>
      <c r="E369" s="291"/>
    </row>
    <row r="370">
      <c r="A370" s="291"/>
      <c r="B370" s="132"/>
      <c r="C370" s="132"/>
      <c r="D370" s="132"/>
      <c r="E370" s="291"/>
    </row>
    <row r="371">
      <c r="A371" s="291"/>
      <c r="B371" s="132"/>
      <c r="C371" s="132"/>
      <c r="D371" s="132"/>
      <c r="E371" s="291"/>
    </row>
    <row r="372">
      <c r="A372" s="291"/>
      <c r="B372" s="132"/>
      <c r="C372" s="132"/>
      <c r="D372" s="132"/>
      <c r="E372" s="291"/>
    </row>
    <row r="373">
      <c r="A373" s="291"/>
      <c r="B373" s="132"/>
      <c r="C373" s="132"/>
      <c r="D373" s="132"/>
      <c r="E373" s="291"/>
    </row>
    <row r="374">
      <c r="A374" s="291"/>
      <c r="B374" s="132"/>
      <c r="C374" s="132"/>
      <c r="D374" s="132"/>
      <c r="E374" s="291"/>
    </row>
    <row r="375">
      <c r="A375" s="291"/>
      <c r="B375" s="132"/>
      <c r="C375" s="132"/>
      <c r="D375" s="132"/>
      <c r="E375" s="291"/>
    </row>
    <row r="376">
      <c r="A376" s="291"/>
      <c r="B376" s="132"/>
      <c r="C376" s="132"/>
      <c r="D376" s="132"/>
      <c r="E376" s="291"/>
    </row>
    <row r="377">
      <c r="A377" s="291"/>
      <c r="B377" s="132"/>
      <c r="C377" s="132"/>
      <c r="D377" s="132"/>
      <c r="E377" s="291"/>
    </row>
    <row r="378">
      <c r="A378" s="291"/>
      <c r="B378" s="132"/>
      <c r="C378" s="132"/>
      <c r="D378" s="132"/>
      <c r="E378" s="291"/>
    </row>
    <row r="379">
      <c r="A379" s="291"/>
      <c r="B379" s="132"/>
      <c r="C379" s="132"/>
      <c r="D379" s="132"/>
      <c r="E379" s="291"/>
    </row>
    <row r="380">
      <c r="A380" s="291"/>
      <c r="B380" s="132"/>
      <c r="C380" s="132"/>
      <c r="D380" s="132"/>
      <c r="E380" s="291"/>
    </row>
    <row r="381">
      <c r="A381" s="291"/>
      <c r="B381" s="132"/>
      <c r="C381" s="132"/>
      <c r="D381" s="132"/>
      <c r="E381" s="291"/>
    </row>
    <row r="382">
      <c r="A382" s="291"/>
      <c r="B382" s="132"/>
      <c r="C382" s="132"/>
      <c r="D382" s="132"/>
      <c r="E382" s="291"/>
    </row>
    <row r="383">
      <c r="A383" s="291"/>
      <c r="B383" s="132"/>
      <c r="C383" s="132"/>
      <c r="D383" s="132"/>
      <c r="E383" s="291"/>
    </row>
    <row r="384">
      <c r="A384" s="291"/>
      <c r="B384" s="132"/>
      <c r="C384" s="132"/>
      <c r="D384" s="132"/>
      <c r="E384" s="291"/>
    </row>
    <row r="385">
      <c r="A385" s="291"/>
      <c r="B385" s="132"/>
      <c r="C385" s="132"/>
      <c r="D385" s="132"/>
      <c r="E385" s="291"/>
    </row>
    <row r="386">
      <c r="A386" s="291"/>
      <c r="B386" s="132"/>
      <c r="C386" s="132"/>
      <c r="D386" s="132"/>
      <c r="E386" s="291"/>
    </row>
    <row r="387">
      <c r="A387" s="291"/>
      <c r="B387" s="132"/>
      <c r="C387" s="132"/>
      <c r="D387" s="132"/>
      <c r="E387" s="291"/>
    </row>
    <row r="388">
      <c r="A388" s="291"/>
      <c r="B388" s="132"/>
      <c r="C388" s="132"/>
      <c r="D388" s="132"/>
      <c r="E388" s="291"/>
    </row>
    <row r="389">
      <c r="A389" s="291"/>
      <c r="B389" s="132"/>
      <c r="C389" s="132"/>
      <c r="D389" s="132"/>
      <c r="E389" s="291"/>
    </row>
    <row r="390">
      <c r="A390" s="291"/>
      <c r="B390" s="132"/>
      <c r="C390" s="132"/>
      <c r="D390" s="132"/>
      <c r="E390" s="291"/>
    </row>
    <row r="391">
      <c r="A391" s="291"/>
      <c r="B391" s="132"/>
      <c r="C391" s="132"/>
      <c r="D391" s="132"/>
      <c r="E391" s="291"/>
    </row>
    <row r="392">
      <c r="A392" s="291"/>
      <c r="B392" s="132"/>
      <c r="C392" s="132"/>
      <c r="D392" s="132"/>
      <c r="E392" s="291"/>
    </row>
    <row r="393">
      <c r="A393" s="291"/>
      <c r="B393" s="132"/>
      <c r="C393" s="132"/>
      <c r="D393" s="132"/>
      <c r="E393" s="291"/>
    </row>
    <row r="394">
      <c r="A394" s="291"/>
      <c r="B394" s="132"/>
      <c r="C394" s="132"/>
      <c r="D394" s="132"/>
      <c r="E394" s="291"/>
    </row>
    <row r="395">
      <c r="A395" s="291"/>
      <c r="B395" s="132"/>
      <c r="C395" s="132"/>
      <c r="D395" s="132"/>
      <c r="E395" s="291"/>
    </row>
    <row r="396">
      <c r="A396" s="291"/>
      <c r="B396" s="132"/>
      <c r="C396" s="132"/>
      <c r="D396" s="132"/>
      <c r="E396" s="291"/>
    </row>
    <row r="397">
      <c r="A397" s="291"/>
      <c r="B397" s="132"/>
      <c r="C397" s="132"/>
      <c r="D397" s="132"/>
      <c r="E397" s="291"/>
    </row>
    <row r="398">
      <c r="A398" s="291"/>
      <c r="B398" s="132"/>
      <c r="C398" s="132"/>
      <c r="D398" s="132"/>
      <c r="E398" s="291"/>
    </row>
    <row r="399">
      <c r="A399" s="291"/>
      <c r="B399" s="132"/>
      <c r="C399" s="132"/>
      <c r="D399" s="132"/>
      <c r="E399" s="291"/>
    </row>
    <row r="400">
      <c r="A400" s="291"/>
      <c r="B400" s="132"/>
      <c r="C400" s="132"/>
      <c r="D400" s="132"/>
      <c r="E400" s="291"/>
    </row>
    <row r="401">
      <c r="A401" s="291"/>
      <c r="B401" s="132"/>
      <c r="C401" s="132"/>
      <c r="D401" s="132"/>
      <c r="E401" s="291"/>
    </row>
    <row r="402">
      <c r="A402" s="291"/>
      <c r="B402" s="132"/>
      <c r="C402" s="132"/>
      <c r="D402" s="132"/>
      <c r="E402" s="291"/>
    </row>
    <row r="403">
      <c r="A403" s="291"/>
      <c r="B403" s="132"/>
      <c r="C403" s="132"/>
      <c r="D403" s="132"/>
      <c r="E403" s="291"/>
    </row>
    <row r="404">
      <c r="A404" s="291"/>
      <c r="B404" s="132"/>
      <c r="C404" s="132"/>
      <c r="D404" s="132"/>
      <c r="E404" s="291"/>
    </row>
    <row r="405">
      <c r="A405" s="291"/>
      <c r="B405" s="132"/>
      <c r="C405" s="132"/>
      <c r="D405" s="132"/>
      <c r="E405" s="291"/>
    </row>
    <row r="406">
      <c r="A406" s="291"/>
      <c r="B406" s="132"/>
      <c r="C406" s="132"/>
      <c r="D406" s="132"/>
      <c r="E406" s="291"/>
    </row>
    <row r="407">
      <c r="A407" s="291"/>
      <c r="B407" s="132"/>
      <c r="C407" s="132"/>
      <c r="D407" s="132"/>
      <c r="E407" s="291"/>
    </row>
    <row r="408">
      <c r="A408" s="291"/>
      <c r="B408" s="132"/>
      <c r="C408" s="132"/>
      <c r="D408" s="132"/>
      <c r="E408" s="291"/>
    </row>
    <row r="409">
      <c r="A409" s="291"/>
      <c r="B409" s="132"/>
      <c r="C409" s="132"/>
      <c r="D409" s="132"/>
      <c r="E409" s="291"/>
    </row>
    <row r="410">
      <c r="A410" s="291"/>
      <c r="B410" s="132"/>
      <c r="C410" s="132"/>
      <c r="D410" s="132"/>
      <c r="E410" s="291"/>
    </row>
    <row r="411">
      <c r="A411" s="291"/>
      <c r="B411" s="132"/>
      <c r="C411" s="132"/>
      <c r="D411" s="132"/>
      <c r="E411" s="291"/>
    </row>
    <row r="412">
      <c r="A412" s="291"/>
      <c r="B412" s="132"/>
      <c r="C412" s="132"/>
      <c r="D412" s="132"/>
      <c r="E412" s="291"/>
    </row>
    <row r="413">
      <c r="A413" s="291"/>
      <c r="B413" s="132"/>
      <c r="C413" s="132"/>
      <c r="D413" s="132"/>
      <c r="E413" s="291"/>
    </row>
    <row r="414">
      <c r="A414" s="291"/>
      <c r="B414" s="132"/>
      <c r="C414" s="132"/>
      <c r="D414" s="132"/>
      <c r="E414" s="291"/>
    </row>
    <row r="415">
      <c r="A415" s="291"/>
      <c r="B415" s="132"/>
      <c r="C415" s="132"/>
      <c r="D415" s="132"/>
      <c r="E415" s="291"/>
    </row>
    <row r="416">
      <c r="A416" s="291"/>
      <c r="B416" s="132"/>
      <c r="C416" s="132"/>
      <c r="D416" s="132"/>
      <c r="E416" s="291"/>
    </row>
    <row r="417">
      <c r="A417" s="291"/>
      <c r="B417" s="132"/>
      <c r="C417" s="132"/>
      <c r="D417" s="132"/>
      <c r="E417" s="291"/>
    </row>
    <row r="418">
      <c r="A418" s="291"/>
      <c r="B418" s="132"/>
      <c r="C418" s="132"/>
      <c r="D418" s="132"/>
      <c r="E418" s="291"/>
    </row>
    <row r="419">
      <c r="A419" s="291"/>
      <c r="B419" s="132"/>
      <c r="C419" s="132"/>
      <c r="D419" s="132"/>
      <c r="E419" s="291"/>
    </row>
    <row r="420">
      <c r="A420" s="291"/>
      <c r="B420" s="132"/>
      <c r="C420" s="132"/>
      <c r="D420" s="132"/>
      <c r="E420" s="291"/>
    </row>
    <row r="421">
      <c r="A421" s="291"/>
      <c r="B421" s="132"/>
      <c r="C421" s="132"/>
      <c r="D421" s="132"/>
      <c r="E421" s="291"/>
    </row>
    <row r="422">
      <c r="A422" s="291"/>
      <c r="B422" s="132"/>
      <c r="C422" s="132"/>
      <c r="D422" s="132"/>
      <c r="E422" s="291"/>
    </row>
    <row r="423">
      <c r="A423" s="291"/>
      <c r="B423" s="132"/>
      <c r="C423" s="132"/>
      <c r="D423" s="132"/>
      <c r="E423" s="291"/>
    </row>
    <row r="424">
      <c r="A424" s="291"/>
      <c r="B424" s="132"/>
      <c r="C424" s="132"/>
      <c r="D424" s="132"/>
      <c r="E424" s="291"/>
    </row>
    <row r="425">
      <c r="A425" s="291"/>
      <c r="B425" s="132"/>
      <c r="C425" s="132"/>
      <c r="D425" s="132"/>
      <c r="E425" s="291"/>
    </row>
    <row r="426">
      <c r="A426" s="291"/>
      <c r="B426" s="132"/>
      <c r="C426" s="132"/>
      <c r="D426" s="132"/>
      <c r="E426" s="291"/>
    </row>
    <row r="427">
      <c r="A427" s="291"/>
      <c r="B427" s="132"/>
      <c r="C427" s="132"/>
      <c r="D427" s="132"/>
      <c r="E427" s="291"/>
    </row>
    <row r="428">
      <c r="A428" s="291"/>
      <c r="B428" s="132"/>
      <c r="C428" s="132"/>
      <c r="D428" s="132"/>
      <c r="E428" s="291"/>
    </row>
    <row r="429">
      <c r="A429" s="291"/>
      <c r="B429" s="132"/>
      <c r="C429" s="132"/>
      <c r="D429" s="132"/>
      <c r="E429" s="291"/>
    </row>
    <row r="430">
      <c r="A430" s="291"/>
      <c r="B430" s="132"/>
      <c r="C430" s="132"/>
      <c r="D430" s="132"/>
      <c r="E430" s="291"/>
    </row>
    <row r="431">
      <c r="A431" s="291"/>
      <c r="B431" s="132"/>
      <c r="C431" s="132"/>
      <c r="D431" s="132"/>
      <c r="E431" s="291"/>
    </row>
    <row r="432">
      <c r="A432" s="291"/>
      <c r="B432" s="132"/>
      <c r="C432" s="132"/>
      <c r="D432" s="132"/>
      <c r="E432" s="291"/>
    </row>
    <row r="433">
      <c r="A433" s="291"/>
      <c r="B433" s="132"/>
      <c r="C433" s="132"/>
      <c r="D433" s="132"/>
      <c r="E433" s="291"/>
    </row>
    <row r="434">
      <c r="A434" s="291"/>
      <c r="B434" s="132"/>
      <c r="C434" s="132"/>
      <c r="D434" s="132"/>
      <c r="E434" s="291"/>
    </row>
    <row r="435">
      <c r="A435" s="291"/>
      <c r="B435" s="132"/>
      <c r="C435" s="132"/>
      <c r="D435" s="132"/>
      <c r="E435" s="291"/>
    </row>
    <row r="436">
      <c r="A436" s="291"/>
      <c r="B436" s="132"/>
      <c r="C436" s="132"/>
      <c r="D436" s="132"/>
      <c r="E436" s="291"/>
    </row>
    <row r="437">
      <c r="A437" s="291"/>
      <c r="B437" s="132"/>
      <c r="C437" s="132"/>
      <c r="D437" s="132"/>
      <c r="E437" s="291"/>
    </row>
    <row r="438">
      <c r="A438" s="291"/>
      <c r="B438" s="132"/>
      <c r="C438" s="132"/>
      <c r="D438" s="132"/>
      <c r="E438" s="291"/>
    </row>
    <row r="439">
      <c r="A439" s="291"/>
      <c r="B439" s="132"/>
      <c r="C439" s="132"/>
      <c r="D439" s="132"/>
      <c r="E439" s="291"/>
    </row>
    <row r="440">
      <c r="A440" s="291"/>
      <c r="B440" s="132"/>
      <c r="C440" s="132"/>
      <c r="D440" s="132"/>
      <c r="E440" s="291"/>
    </row>
    <row r="441">
      <c r="A441" s="291"/>
      <c r="B441" s="132"/>
      <c r="C441" s="132"/>
      <c r="D441" s="132"/>
      <c r="E441" s="291"/>
    </row>
    <row r="442">
      <c r="A442" s="291"/>
      <c r="B442" s="132"/>
      <c r="C442" s="132"/>
      <c r="D442" s="132"/>
      <c r="E442" s="291"/>
    </row>
    <row r="443">
      <c r="A443" s="291"/>
      <c r="B443" s="132"/>
      <c r="C443" s="132"/>
      <c r="D443" s="132"/>
      <c r="E443" s="291"/>
    </row>
    <row r="444">
      <c r="A444" s="291"/>
      <c r="B444" s="132"/>
      <c r="C444" s="132"/>
      <c r="D444" s="132"/>
      <c r="E444" s="291"/>
    </row>
    <row r="445">
      <c r="A445" s="291"/>
      <c r="B445" s="132"/>
      <c r="C445" s="132"/>
      <c r="D445" s="132"/>
      <c r="E445" s="291"/>
    </row>
    <row r="446">
      <c r="A446" s="291"/>
      <c r="B446" s="132"/>
      <c r="C446" s="132"/>
      <c r="D446" s="132"/>
      <c r="E446" s="291"/>
    </row>
    <row r="447">
      <c r="A447" s="291"/>
      <c r="B447" s="132"/>
      <c r="C447" s="132"/>
      <c r="D447" s="132"/>
      <c r="E447" s="291"/>
    </row>
    <row r="448">
      <c r="A448" s="291"/>
      <c r="B448" s="132"/>
      <c r="C448" s="132"/>
      <c r="D448" s="132"/>
      <c r="E448" s="291"/>
    </row>
    <row r="449">
      <c r="A449" s="291"/>
      <c r="B449" s="132"/>
      <c r="C449" s="132"/>
      <c r="D449" s="132"/>
      <c r="E449" s="291"/>
    </row>
    <row r="450">
      <c r="A450" s="291"/>
      <c r="B450" s="132"/>
      <c r="C450" s="132"/>
      <c r="D450" s="132"/>
      <c r="E450" s="291"/>
    </row>
    <row r="451">
      <c r="A451" s="291"/>
      <c r="B451" s="132"/>
      <c r="C451" s="132"/>
      <c r="D451" s="132"/>
      <c r="E451" s="291"/>
    </row>
    <row r="452">
      <c r="A452" s="291"/>
      <c r="B452" s="132"/>
      <c r="C452" s="132"/>
      <c r="D452" s="132"/>
      <c r="E452" s="291"/>
    </row>
    <row r="453">
      <c r="A453" s="291"/>
      <c r="B453" s="132"/>
      <c r="C453" s="132"/>
      <c r="D453" s="132"/>
      <c r="E453" s="291"/>
    </row>
    <row r="454">
      <c r="A454" s="291"/>
      <c r="B454" s="132"/>
      <c r="C454" s="132"/>
      <c r="D454" s="132"/>
      <c r="E454" s="291"/>
    </row>
    <row r="455">
      <c r="A455" s="291"/>
      <c r="B455" s="132"/>
      <c r="C455" s="132"/>
      <c r="D455" s="132"/>
      <c r="E455" s="291"/>
    </row>
    <row r="456">
      <c r="A456" s="291"/>
      <c r="B456" s="132"/>
      <c r="C456" s="132"/>
      <c r="D456" s="132"/>
      <c r="E456" s="291"/>
    </row>
    <row r="457">
      <c r="A457" s="291"/>
      <c r="B457" s="132"/>
      <c r="C457" s="132"/>
      <c r="D457" s="132"/>
      <c r="E457" s="291"/>
    </row>
    <row r="458">
      <c r="A458" s="291"/>
      <c r="B458" s="132"/>
      <c r="C458" s="132"/>
      <c r="D458" s="132"/>
      <c r="E458" s="291"/>
    </row>
    <row r="459">
      <c r="A459" s="291"/>
      <c r="B459" s="132"/>
      <c r="C459" s="132"/>
      <c r="D459" s="132"/>
      <c r="E459" s="291"/>
    </row>
    <row r="460">
      <c r="A460" s="291"/>
      <c r="B460" s="132"/>
      <c r="C460" s="132"/>
      <c r="D460" s="132"/>
      <c r="E460" s="291"/>
    </row>
    <row r="461">
      <c r="A461" s="291"/>
      <c r="B461" s="132"/>
      <c r="C461" s="132"/>
      <c r="D461" s="132"/>
      <c r="E461" s="291"/>
    </row>
    <row r="462">
      <c r="A462" s="291"/>
      <c r="B462" s="132"/>
      <c r="C462" s="132"/>
      <c r="D462" s="132"/>
      <c r="E462" s="291"/>
    </row>
    <row r="463">
      <c r="A463" s="291"/>
      <c r="B463" s="132"/>
      <c r="C463" s="132"/>
      <c r="D463" s="132"/>
      <c r="E463" s="291"/>
    </row>
    <row r="464">
      <c r="A464" s="291"/>
      <c r="B464" s="132"/>
      <c r="C464" s="132"/>
      <c r="D464" s="132"/>
      <c r="E464" s="291"/>
    </row>
    <row r="465">
      <c r="A465" s="291"/>
      <c r="B465" s="132"/>
      <c r="C465" s="132"/>
      <c r="D465" s="132"/>
      <c r="E465" s="291"/>
    </row>
    <row r="466">
      <c r="A466" s="291"/>
      <c r="B466" s="132"/>
      <c r="C466" s="132"/>
      <c r="D466" s="132"/>
      <c r="E466" s="291"/>
    </row>
    <row r="467">
      <c r="A467" s="291"/>
      <c r="B467" s="132"/>
      <c r="C467" s="132"/>
      <c r="D467" s="132"/>
      <c r="E467" s="291"/>
    </row>
    <row r="468">
      <c r="A468" s="291"/>
      <c r="B468" s="132"/>
      <c r="C468" s="132"/>
      <c r="D468" s="132"/>
      <c r="E468" s="291"/>
    </row>
    <row r="469">
      <c r="A469" s="291"/>
      <c r="B469" s="132"/>
      <c r="C469" s="132"/>
      <c r="D469" s="132"/>
      <c r="E469" s="291"/>
    </row>
    <row r="470">
      <c r="A470" s="291"/>
      <c r="B470" s="132"/>
      <c r="C470" s="132"/>
      <c r="D470" s="132"/>
      <c r="E470" s="291"/>
    </row>
    <row r="471">
      <c r="A471" s="291"/>
      <c r="B471" s="132"/>
      <c r="C471" s="132"/>
      <c r="D471" s="132"/>
      <c r="E471" s="291"/>
    </row>
    <row r="472">
      <c r="A472" s="291"/>
      <c r="B472" s="132"/>
      <c r="C472" s="132"/>
      <c r="D472" s="132"/>
      <c r="E472" s="291"/>
    </row>
    <row r="473">
      <c r="A473" s="291"/>
      <c r="B473" s="132"/>
      <c r="C473" s="132"/>
      <c r="D473" s="132"/>
      <c r="E473" s="291"/>
    </row>
    <row r="474">
      <c r="A474" s="291"/>
      <c r="B474" s="132"/>
      <c r="C474" s="132"/>
      <c r="D474" s="132"/>
      <c r="E474" s="291"/>
    </row>
    <row r="475">
      <c r="A475" s="291"/>
      <c r="B475" s="132"/>
      <c r="C475" s="132"/>
      <c r="D475" s="132"/>
      <c r="E475" s="291"/>
    </row>
    <row r="476">
      <c r="A476" s="291"/>
      <c r="B476" s="132"/>
      <c r="C476" s="132"/>
      <c r="D476" s="132"/>
      <c r="E476" s="291"/>
    </row>
    <row r="477">
      <c r="A477" s="291"/>
      <c r="B477" s="132"/>
      <c r="C477" s="132"/>
      <c r="D477" s="132"/>
      <c r="E477" s="291"/>
    </row>
    <row r="478">
      <c r="A478" s="291"/>
      <c r="B478" s="132"/>
      <c r="C478" s="132"/>
      <c r="D478" s="132"/>
      <c r="E478" s="291"/>
    </row>
    <row r="479">
      <c r="A479" s="291"/>
      <c r="B479" s="132"/>
      <c r="C479" s="132"/>
      <c r="D479" s="132"/>
      <c r="E479" s="291"/>
    </row>
    <row r="480">
      <c r="A480" s="291"/>
      <c r="B480" s="132"/>
      <c r="C480" s="132"/>
      <c r="D480" s="132"/>
      <c r="E480" s="291"/>
    </row>
    <row r="481">
      <c r="A481" s="291"/>
      <c r="B481" s="132"/>
      <c r="C481" s="132"/>
      <c r="D481" s="132"/>
      <c r="E481" s="291"/>
    </row>
    <row r="482">
      <c r="A482" s="291"/>
      <c r="B482" s="132"/>
      <c r="C482" s="132"/>
      <c r="D482" s="132"/>
      <c r="E482" s="291"/>
    </row>
    <row r="483">
      <c r="A483" s="291"/>
      <c r="B483" s="132"/>
      <c r="C483" s="132"/>
      <c r="D483" s="132"/>
      <c r="E483" s="291"/>
    </row>
    <row r="484">
      <c r="A484" s="291"/>
      <c r="B484" s="132"/>
      <c r="C484" s="132"/>
      <c r="D484" s="132"/>
      <c r="E484" s="291"/>
    </row>
    <row r="485">
      <c r="A485" s="291"/>
      <c r="B485" s="132"/>
      <c r="C485" s="132"/>
      <c r="D485" s="132"/>
      <c r="E485" s="291"/>
    </row>
    <row r="486">
      <c r="A486" s="291"/>
      <c r="B486" s="132"/>
      <c r="C486" s="132"/>
      <c r="D486" s="132"/>
      <c r="E486" s="291"/>
    </row>
    <row r="487">
      <c r="A487" s="291"/>
      <c r="B487" s="132"/>
      <c r="C487" s="132"/>
      <c r="D487" s="132"/>
      <c r="E487" s="291"/>
    </row>
    <row r="488">
      <c r="A488" s="291"/>
      <c r="B488" s="132"/>
      <c r="C488" s="132"/>
      <c r="D488" s="132"/>
      <c r="E488" s="291"/>
    </row>
    <row r="489">
      <c r="A489" s="291"/>
      <c r="B489" s="132"/>
      <c r="C489" s="132"/>
      <c r="D489" s="132"/>
      <c r="E489" s="291"/>
    </row>
    <row r="490">
      <c r="A490" s="291"/>
      <c r="B490" s="132"/>
      <c r="C490" s="132"/>
      <c r="D490" s="132"/>
      <c r="E490" s="291"/>
    </row>
    <row r="491">
      <c r="A491" s="291"/>
      <c r="B491" s="132"/>
      <c r="C491" s="132"/>
      <c r="D491" s="132"/>
      <c r="E491" s="291"/>
    </row>
    <row r="492">
      <c r="A492" s="291"/>
      <c r="B492" s="132"/>
      <c r="C492" s="132"/>
      <c r="D492" s="132"/>
      <c r="E492" s="291"/>
    </row>
    <row r="493">
      <c r="A493" s="291"/>
      <c r="B493" s="132"/>
      <c r="C493" s="132"/>
      <c r="D493" s="132"/>
      <c r="E493" s="291"/>
    </row>
    <row r="494">
      <c r="A494" s="291"/>
      <c r="B494" s="132"/>
      <c r="C494" s="132"/>
      <c r="D494" s="132"/>
      <c r="E494" s="291"/>
    </row>
    <row r="495">
      <c r="A495" s="291"/>
      <c r="B495" s="132"/>
      <c r="C495" s="132"/>
      <c r="D495" s="132"/>
      <c r="E495" s="291"/>
    </row>
    <row r="496">
      <c r="A496" s="291"/>
      <c r="B496" s="132"/>
      <c r="C496" s="132"/>
      <c r="D496" s="132"/>
      <c r="E496" s="291"/>
    </row>
    <row r="497">
      <c r="A497" s="291"/>
      <c r="B497" s="132"/>
      <c r="C497" s="132"/>
      <c r="D497" s="132"/>
      <c r="E497" s="291"/>
    </row>
    <row r="498">
      <c r="A498" s="291"/>
      <c r="B498" s="132"/>
      <c r="C498" s="132"/>
      <c r="D498" s="132"/>
      <c r="E498" s="291"/>
    </row>
    <row r="499">
      <c r="A499" s="291"/>
      <c r="B499" s="132"/>
      <c r="C499" s="132"/>
      <c r="D499" s="132"/>
      <c r="E499" s="291"/>
    </row>
    <row r="500">
      <c r="A500" s="291"/>
      <c r="B500" s="132"/>
      <c r="C500" s="132"/>
      <c r="D500" s="132"/>
      <c r="E500" s="291"/>
    </row>
    <row r="501">
      <c r="A501" s="291"/>
      <c r="B501" s="132"/>
      <c r="C501" s="132"/>
      <c r="D501" s="132"/>
      <c r="E501" s="291"/>
    </row>
    <row r="502">
      <c r="A502" s="291"/>
      <c r="B502" s="132"/>
      <c r="C502" s="132"/>
      <c r="D502" s="132"/>
      <c r="E502" s="291"/>
    </row>
    <row r="503">
      <c r="A503" s="291"/>
      <c r="B503" s="132"/>
      <c r="C503" s="132"/>
      <c r="D503" s="132"/>
      <c r="E503" s="291"/>
    </row>
    <row r="504">
      <c r="A504" s="291"/>
      <c r="B504" s="132"/>
      <c r="C504" s="132"/>
      <c r="D504" s="132"/>
      <c r="E504" s="291"/>
    </row>
    <row r="505">
      <c r="A505" s="291"/>
      <c r="B505" s="132"/>
      <c r="C505" s="132"/>
      <c r="D505" s="132"/>
      <c r="E505" s="291"/>
    </row>
    <row r="506">
      <c r="A506" s="291"/>
      <c r="B506" s="132"/>
      <c r="C506" s="132"/>
      <c r="D506" s="132"/>
      <c r="E506" s="291"/>
    </row>
    <row r="507">
      <c r="A507" s="291"/>
      <c r="B507" s="132"/>
      <c r="C507" s="132"/>
      <c r="D507" s="132"/>
      <c r="E507" s="291"/>
    </row>
    <row r="508">
      <c r="A508" s="291"/>
      <c r="B508" s="132"/>
      <c r="C508" s="132"/>
      <c r="D508" s="132"/>
      <c r="E508" s="291"/>
    </row>
    <row r="509">
      <c r="A509" s="291"/>
      <c r="B509" s="132"/>
      <c r="C509" s="132"/>
      <c r="D509" s="132"/>
      <c r="E509" s="291"/>
    </row>
    <row r="510">
      <c r="A510" s="291"/>
      <c r="B510" s="132"/>
      <c r="C510" s="132"/>
      <c r="D510" s="132"/>
      <c r="E510" s="291"/>
    </row>
    <row r="511">
      <c r="A511" s="291"/>
      <c r="B511" s="132"/>
      <c r="C511" s="132"/>
      <c r="D511" s="132"/>
      <c r="E511" s="291"/>
    </row>
    <row r="512">
      <c r="A512" s="291"/>
      <c r="B512" s="132"/>
      <c r="C512" s="132"/>
      <c r="D512" s="132"/>
      <c r="E512" s="291"/>
    </row>
    <row r="513">
      <c r="A513" s="291"/>
      <c r="B513" s="132"/>
      <c r="C513" s="132"/>
      <c r="D513" s="132"/>
      <c r="E513" s="291"/>
    </row>
    <row r="514">
      <c r="A514" s="291"/>
      <c r="B514" s="132"/>
      <c r="C514" s="132"/>
      <c r="D514" s="132"/>
      <c r="E514" s="291"/>
    </row>
    <row r="515">
      <c r="A515" s="291"/>
      <c r="B515" s="132"/>
      <c r="C515" s="132"/>
      <c r="D515" s="132"/>
      <c r="E515" s="291"/>
    </row>
    <row r="516">
      <c r="A516" s="291"/>
      <c r="B516" s="132"/>
      <c r="C516" s="132"/>
      <c r="D516" s="132"/>
      <c r="E516" s="291"/>
    </row>
    <row r="517">
      <c r="A517" s="291"/>
      <c r="B517" s="132"/>
      <c r="C517" s="132"/>
      <c r="D517" s="132"/>
      <c r="E517" s="291"/>
    </row>
    <row r="518">
      <c r="A518" s="291"/>
      <c r="B518" s="132"/>
      <c r="C518" s="132"/>
      <c r="D518" s="132"/>
      <c r="E518" s="291"/>
    </row>
    <row r="519">
      <c r="A519" s="291"/>
      <c r="B519" s="132"/>
      <c r="C519" s="132"/>
      <c r="D519" s="132"/>
      <c r="E519" s="291"/>
    </row>
    <row r="520">
      <c r="A520" s="291"/>
      <c r="B520" s="132"/>
      <c r="C520" s="132"/>
      <c r="D520" s="132"/>
      <c r="E520" s="291"/>
    </row>
    <row r="521">
      <c r="A521" s="291"/>
      <c r="B521" s="132"/>
      <c r="C521" s="132"/>
      <c r="D521" s="132"/>
      <c r="E521" s="291"/>
    </row>
    <row r="522">
      <c r="A522" s="291"/>
      <c r="B522" s="132"/>
      <c r="C522" s="132"/>
      <c r="D522" s="132"/>
      <c r="E522" s="291"/>
    </row>
    <row r="523">
      <c r="A523" s="291"/>
      <c r="B523" s="132"/>
      <c r="C523" s="132"/>
      <c r="D523" s="132"/>
      <c r="E523" s="291"/>
    </row>
    <row r="524">
      <c r="A524" s="291"/>
      <c r="B524" s="132"/>
      <c r="C524" s="132"/>
      <c r="D524" s="132"/>
      <c r="E524" s="291"/>
    </row>
    <row r="525">
      <c r="A525" s="291"/>
      <c r="B525" s="132"/>
      <c r="C525" s="132"/>
      <c r="D525" s="132"/>
      <c r="E525" s="291"/>
    </row>
    <row r="526">
      <c r="A526" s="291"/>
      <c r="B526" s="132"/>
      <c r="C526" s="132"/>
      <c r="D526" s="132"/>
      <c r="E526" s="291"/>
    </row>
    <row r="527">
      <c r="A527" s="291"/>
      <c r="B527" s="132"/>
      <c r="C527" s="132"/>
      <c r="D527" s="132"/>
      <c r="E527" s="291"/>
    </row>
    <row r="528">
      <c r="A528" s="291"/>
      <c r="B528" s="132"/>
      <c r="C528" s="132"/>
      <c r="D528" s="132"/>
      <c r="E528" s="291"/>
    </row>
    <row r="529">
      <c r="A529" s="291"/>
      <c r="B529" s="132"/>
      <c r="C529" s="132"/>
      <c r="D529" s="132"/>
      <c r="E529" s="291"/>
    </row>
    <row r="530">
      <c r="A530" s="291"/>
      <c r="B530" s="132"/>
      <c r="C530" s="132"/>
      <c r="D530" s="132"/>
      <c r="E530" s="291"/>
    </row>
    <row r="531">
      <c r="A531" s="291"/>
      <c r="B531" s="132"/>
      <c r="C531" s="132"/>
      <c r="D531" s="132"/>
      <c r="E531" s="291"/>
    </row>
    <row r="532">
      <c r="A532" s="291"/>
      <c r="B532" s="132"/>
      <c r="C532" s="132"/>
      <c r="D532" s="132"/>
      <c r="E532" s="291"/>
    </row>
    <row r="533">
      <c r="A533" s="291"/>
      <c r="B533" s="132"/>
      <c r="C533" s="132"/>
      <c r="D533" s="132"/>
      <c r="E533" s="291"/>
    </row>
    <row r="534">
      <c r="A534" s="291"/>
      <c r="B534" s="132"/>
      <c r="C534" s="132"/>
      <c r="D534" s="132"/>
      <c r="E534" s="291"/>
    </row>
    <row r="535">
      <c r="A535" s="291"/>
      <c r="B535" s="132"/>
      <c r="C535" s="132"/>
      <c r="D535" s="132"/>
      <c r="E535" s="291"/>
    </row>
    <row r="536">
      <c r="A536" s="291"/>
      <c r="B536" s="132"/>
      <c r="C536" s="132"/>
      <c r="D536" s="132"/>
      <c r="E536" s="291"/>
    </row>
    <row r="537">
      <c r="A537" s="291"/>
      <c r="B537" s="132"/>
      <c r="C537" s="132"/>
      <c r="D537" s="132"/>
      <c r="E537" s="291"/>
    </row>
    <row r="538">
      <c r="A538" s="291"/>
      <c r="B538" s="132"/>
      <c r="C538" s="132"/>
      <c r="D538" s="132"/>
      <c r="E538" s="291"/>
    </row>
    <row r="539">
      <c r="A539" s="291"/>
      <c r="B539" s="132"/>
      <c r="C539" s="132"/>
      <c r="D539" s="132"/>
      <c r="E539" s="291"/>
    </row>
    <row r="540">
      <c r="A540" s="291"/>
      <c r="B540" s="132"/>
      <c r="C540" s="132"/>
      <c r="D540" s="132"/>
      <c r="E540" s="291"/>
    </row>
    <row r="541">
      <c r="A541" s="291"/>
      <c r="B541" s="132"/>
      <c r="C541" s="132"/>
      <c r="D541" s="132"/>
      <c r="E541" s="291"/>
    </row>
    <row r="542">
      <c r="A542" s="291"/>
      <c r="B542" s="132"/>
      <c r="C542" s="132"/>
      <c r="D542" s="132"/>
      <c r="E542" s="291"/>
    </row>
    <row r="543">
      <c r="A543" s="291"/>
      <c r="B543" s="132"/>
      <c r="C543" s="132"/>
      <c r="D543" s="132"/>
      <c r="E543" s="291"/>
    </row>
    <row r="544">
      <c r="A544" s="291"/>
      <c r="B544" s="132"/>
      <c r="C544" s="132"/>
      <c r="D544" s="132"/>
      <c r="E544" s="291"/>
    </row>
    <row r="545">
      <c r="A545" s="291"/>
      <c r="B545" s="132"/>
      <c r="C545" s="132"/>
      <c r="D545" s="132"/>
      <c r="E545" s="291"/>
    </row>
    <row r="546">
      <c r="A546" s="291"/>
      <c r="B546" s="132"/>
      <c r="C546" s="132"/>
      <c r="D546" s="132"/>
      <c r="E546" s="291"/>
    </row>
    <row r="547">
      <c r="A547" s="291"/>
      <c r="B547" s="132"/>
      <c r="C547" s="132"/>
      <c r="D547" s="132"/>
      <c r="E547" s="291"/>
    </row>
    <row r="548">
      <c r="A548" s="291"/>
      <c r="B548" s="132"/>
      <c r="C548" s="132"/>
      <c r="D548" s="132"/>
      <c r="E548" s="291"/>
    </row>
    <row r="549">
      <c r="A549" s="291"/>
      <c r="B549" s="132"/>
      <c r="C549" s="132"/>
      <c r="D549" s="132"/>
      <c r="E549" s="291"/>
    </row>
    <row r="550">
      <c r="A550" s="291"/>
      <c r="B550" s="132"/>
      <c r="C550" s="132"/>
      <c r="D550" s="132"/>
      <c r="E550" s="291"/>
    </row>
    <row r="551">
      <c r="A551" s="291"/>
      <c r="B551" s="132"/>
      <c r="C551" s="132"/>
      <c r="D551" s="132"/>
      <c r="E551" s="291"/>
    </row>
    <row r="552">
      <c r="A552" s="291"/>
      <c r="B552" s="132"/>
      <c r="C552" s="132"/>
      <c r="D552" s="132"/>
      <c r="E552" s="291"/>
    </row>
    <row r="553">
      <c r="A553" s="291"/>
      <c r="B553" s="132"/>
      <c r="C553" s="132"/>
      <c r="D553" s="132"/>
      <c r="E553" s="291"/>
    </row>
    <row r="554">
      <c r="A554" s="291"/>
      <c r="B554" s="132"/>
      <c r="C554" s="132"/>
      <c r="D554" s="132"/>
      <c r="E554" s="291"/>
    </row>
    <row r="555">
      <c r="A555" s="291"/>
      <c r="B555" s="132"/>
      <c r="C555" s="132"/>
      <c r="D555" s="132"/>
      <c r="E555" s="291"/>
    </row>
    <row r="556">
      <c r="A556" s="291"/>
      <c r="B556" s="132"/>
      <c r="C556" s="132"/>
      <c r="D556" s="132"/>
      <c r="E556" s="291"/>
    </row>
    <row r="557">
      <c r="A557" s="291"/>
      <c r="B557" s="132"/>
      <c r="C557" s="132"/>
      <c r="D557" s="132"/>
      <c r="E557" s="291"/>
    </row>
    <row r="558">
      <c r="A558" s="291"/>
      <c r="B558" s="132"/>
      <c r="C558" s="132"/>
      <c r="D558" s="132"/>
      <c r="E558" s="291"/>
    </row>
    <row r="559">
      <c r="A559" s="291"/>
      <c r="B559" s="132"/>
      <c r="C559" s="132"/>
      <c r="D559" s="132"/>
      <c r="E559" s="291"/>
    </row>
    <row r="560">
      <c r="A560" s="291"/>
      <c r="B560" s="132"/>
      <c r="C560" s="132"/>
      <c r="D560" s="132"/>
      <c r="E560" s="291"/>
    </row>
    <row r="561">
      <c r="A561" s="291"/>
      <c r="B561" s="132"/>
      <c r="C561" s="132"/>
      <c r="D561" s="132"/>
      <c r="E561" s="291"/>
    </row>
    <row r="562">
      <c r="A562" s="291"/>
      <c r="B562" s="132"/>
      <c r="C562" s="132"/>
      <c r="D562" s="132"/>
      <c r="E562" s="291"/>
    </row>
    <row r="563">
      <c r="A563" s="291"/>
      <c r="B563" s="132"/>
      <c r="C563" s="132"/>
      <c r="D563" s="132"/>
      <c r="E563" s="291"/>
    </row>
    <row r="564">
      <c r="A564" s="291"/>
      <c r="B564" s="132"/>
      <c r="C564" s="132"/>
      <c r="D564" s="132"/>
      <c r="E564" s="291"/>
    </row>
    <row r="565">
      <c r="A565" s="291"/>
      <c r="B565" s="132"/>
      <c r="C565" s="132"/>
      <c r="D565" s="132"/>
      <c r="E565" s="291"/>
    </row>
    <row r="566">
      <c r="A566" s="291"/>
      <c r="B566" s="132"/>
      <c r="C566" s="132"/>
      <c r="D566" s="132"/>
      <c r="E566" s="291"/>
    </row>
    <row r="567">
      <c r="A567" s="291"/>
      <c r="B567" s="132"/>
      <c r="C567" s="132"/>
      <c r="D567" s="132"/>
      <c r="E567" s="291"/>
    </row>
    <row r="568">
      <c r="A568" s="291"/>
      <c r="B568" s="132"/>
      <c r="C568" s="132"/>
      <c r="D568" s="132"/>
      <c r="E568" s="291"/>
    </row>
    <row r="569">
      <c r="A569" s="291"/>
      <c r="B569" s="132"/>
      <c r="C569" s="132"/>
      <c r="D569" s="132"/>
      <c r="E569" s="291"/>
    </row>
    <row r="570">
      <c r="A570" s="291"/>
      <c r="B570" s="132"/>
      <c r="C570" s="132"/>
      <c r="D570" s="132"/>
      <c r="E570" s="291"/>
    </row>
    <row r="571">
      <c r="A571" s="291"/>
      <c r="B571" s="132"/>
      <c r="C571" s="132"/>
      <c r="D571" s="132"/>
      <c r="E571" s="291"/>
    </row>
    <row r="572">
      <c r="A572" s="291"/>
      <c r="B572" s="132"/>
      <c r="C572" s="132"/>
      <c r="D572" s="132"/>
      <c r="E572" s="291"/>
    </row>
    <row r="573">
      <c r="A573" s="291"/>
      <c r="B573" s="132"/>
      <c r="C573" s="132"/>
      <c r="D573" s="132"/>
      <c r="E573" s="291"/>
    </row>
    <row r="574">
      <c r="A574" s="291"/>
      <c r="B574" s="132"/>
      <c r="C574" s="132"/>
      <c r="D574" s="132"/>
      <c r="E574" s="291"/>
    </row>
    <row r="575">
      <c r="A575" s="291"/>
      <c r="B575" s="132"/>
      <c r="C575" s="132"/>
      <c r="D575" s="132"/>
      <c r="E575" s="291"/>
    </row>
    <row r="576">
      <c r="A576" s="291"/>
      <c r="B576" s="132"/>
      <c r="C576" s="132"/>
      <c r="D576" s="132"/>
      <c r="E576" s="291"/>
    </row>
    <row r="577">
      <c r="A577" s="291"/>
      <c r="B577" s="132"/>
      <c r="C577" s="132"/>
      <c r="D577" s="132"/>
      <c r="E577" s="291"/>
    </row>
    <row r="578">
      <c r="A578" s="291"/>
      <c r="B578" s="132"/>
      <c r="C578" s="132"/>
      <c r="D578" s="132"/>
      <c r="E578" s="291"/>
    </row>
    <row r="579">
      <c r="A579" s="291"/>
      <c r="B579" s="132"/>
      <c r="C579" s="132"/>
      <c r="D579" s="132"/>
      <c r="E579" s="291"/>
    </row>
    <row r="580">
      <c r="A580" s="291"/>
      <c r="B580" s="132"/>
      <c r="C580" s="132"/>
      <c r="D580" s="132"/>
      <c r="E580" s="291"/>
    </row>
    <row r="581">
      <c r="A581" s="291"/>
      <c r="B581" s="132"/>
      <c r="C581" s="132"/>
      <c r="D581" s="132"/>
      <c r="E581" s="291"/>
    </row>
    <row r="582">
      <c r="A582" s="291"/>
      <c r="B582" s="132"/>
      <c r="C582" s="132"/>
      <c r="D582" s="132"/>
      <c r="E582" s="291"/>
    </row>
    <row r="583">
      <c r="A583" s="291"/>
      <c r="B583" s="132"/>
      <c r="C583" s="132"/>
      <c r="D583" s="132"/>
      <c r="E583" s="291"/>
    </row>
    <row r="584">
      <c r="A584" s="291"/>
      <c r="B584" s="132"/>
      <c r="C584" s="132"/>
      <c r="D584" s="132"/>
      <c r="E584" s="291"/>
    </row>
    <row r="585">
      <c r="A585" s="291"/>
      <c r="B585" s="132"/>
      <c r="C585" s="132"/>
      <c r="D585" s="132"/>
      <c r="E585" s="291"/>
    </row>
    <row r="586">
      <c r="A586" s="291"/>
      <c r="B586" s="132"/>
      <c r="C586" s="132"/>
      <c r="D586" s="132"/>
      <c r="E586" s="291"/>
    </row>
    <row r="587">
      <c r="A587" s="291"/>
      <c r="B587" s="132"/>
      <c r="C587" s="132"/>
      <c r="D587" s="132"/>
      <c r="E587" s="291"/>
    </row>
    <row r="588">
      <c r="A588" s="291"/>
      <c r="B588" s="132"/>
      <c r="C588" s="132"/>
      <c r="D588" s="132"/>
      <c r="E588" s="291"/>
    </row>
    <row r="589">
      <c r="A589" s="291"/>
      <c r="B589" s="132"/>
      <c r="C589" s="132"/>
      <c r="D589" s="132"/>
      <c r="E589" s="291"/>
    </row>
    <row r="590">
      <c r="A590" s="291"/>
      <c r="B590" s="132"/>
      <c r="C590" s="132"/>
      <c r="D590" s="132"/>
      <c r="E590" s="291"/>
    </row>
    <row r="591">
      <c r="A591" s="291"/>
      <c r="B591" s="132"/>
      <c r="C591" s="132"/>
      <c r="D591" s="132"/>
      <c r="E591" s="291"/>
    </row>
    <row r="592">
      <c r="A592" s="291"/>
      <c r="B592" s="132"/>
      <c r="C592" s="132"/>
      <c r="D592" s="132"/>
      <c r="E592" s="291"/>
    </row>
    <row r="593">
      <c r="A593" s="291"/>
      <c r="B593" s="132"/>
      <c r="C593" s="132"/>
      <c r="D593" s="132"/>
      <c r="E593" s="291"/>
    </row>
    <row r="594">
      <c r="A594" s="291"/>
      <c r="B594" s="132"/>
      <c r="C594" s="132"/>
      <c r="D594" s="132"/>
      <c r="E594" s="291"/>
    </row>
    <row r="595">
      <c r="A595" s="291"/>
      <c r="B595" s="132"/>
      <c r="C595" s="132"/>
      <c r="D595" s="132"/>
      <c r="E595" s="291"/>
    </row>
    <row r="596">
      <c r="A596" s="291"/>
      <c r="B596" s="132"/>
      <c r="C596" s="132"/>
      <c r="D596" s="132"/>
      <c r="E596" s="291"/>
    </row>
    <row r="597">
      <c r="A597" s="291"/>
      <c r="B597" s="132"/>
      <c r="C597" s="132"/>
      <c r="D597" s="132"/>
      <c r="E597" s="291"/>
    </row>
    <row r="598">
      <c r="A598" s="291"/>
      <c r="B598" s="132"/>
      <c r="C598" s="132"/>
      <c r="D598" s="132"/>
      <c r="E598" s="291"/>
    </row>
    <row r="599">
      <c r="A599" s="291"/>
      <c r="B599" s="132"/>
      <c r="C599" s="132"/>
      <c r="D599" s="132"/>
      <c r="E599" s="291"/>
    </row>
    <row r="600">
      <c r="A600" s="291"/>
      <c r="B600" s="132"/>
      <c r="C600" s="132"/>
      <c r="D600" s="132"/>
      <c r="E600" s="291"/>
    </row>
    <row r="601">
      <c r="A601" s="291"/>
      <c r="B601" s="132"/>
      <c r="C601" s="132"/>
      <c r="D601" s="132"/>
      <c r="E601" s="291"/>
    </row>
    <row r="602">
      <c r="A602" s="291"/>
      <c r="B602" s="132"/>
      <c r="C602" s="132"/>
      <c r="D602" s="132"/>
      <c r="E602" s="291"/>
    </row>
    <row r="603">
      <c r="A603" s="291"/>
      <c r="B603" s="132"/>
      <c r="C603" s="132"/>
      <c r="D603" s="132"/>
      <c r="E603" s="291"/>
    </row>
    <row r="604">
      <c r="A604" s="291"/>
      <c r="B604" s="132"/>
      <c r="C604" s="132"/>
      <c r="D604" s="132"/>
      <c r="E604" s="291"/>
    </row>
    <row r="605">
      <c r="A605" s="291"/>
      <c r="B605" s="132"/>
      <c r="C605" s="132"/>
      <c r="D605" s="132"/>
      <c r="E605" s="291"/>
    </row>
    <row r="606">
      <c r="A606" s="291"/>
      <c r="B606" s="132"/>
      <c r="C606" s="132"/>
      <c r="D606" s="132"/>
      <c r="E606" s="291"/>
    </row>
    <row r="607">
      <c r="A607" s="291"/>
      <c r="B607" s="132"/>
      <c r="C607" s="132"/>
      <c r="D607" s="132"/>
      <c r="E607" s="291"/>
    </row>
    <row r="608">
      <c r="A608" s="291"/>
      <c r="B608" s="132"/>
      <c r="C608" s="132"/>
      <c r="D608" s="132"/>
      <c r="E608" s="291"/>
    </row>
    <row r="609">
      <c r="A609" s="291"/>
      <c r="B609" s="132"/>
      <c r="C609" s="132"/>
      <c r="D609" s="132"/>
      <c r="E609" s="291"/>
    </row>
    <row r="610">
      <c r="A610" s="291"/>
      <c r="B610" s="132"/>
      <c r="C610" s="132"/>
      <c r="D610" s="132"/>
      <c r="E610" s="291"/>
    </row>
    <row r="611">
      <c r="A611" s="291"/>
      <c r="B611" s="132"/>
      <c r="C611" s="132"/>
      <c r="D611" s="132"/>
      <c r="E611" s="291"/>
    </row>
    <row r="612">
      <c r="A612" s="291"/>
      <c r="B612" s="132"/>
      <c r="C612" s="132"/>
      <c r="D612" s="132"/>
      <c r="E612" s="291"/>
    </row>
    <row r="613">
      <c r="A613" s="291"/>
      <c r="B613" s="132"/>
      <c r="C613" s="132"/>
      <c r="D613" s="132"/>
      <c r="E613" s="291"/>
    </row>
    <row r="614">
      <c r="A614" s="291"/>
      <c r="B614" s="132"/>
      <c r="C614" s="132"/>
      <c r="D614" s="132"/>
      <c r="E614" s="291"/>
    </row>
    <row r="615">
      <c r="A615" s="291"/>
      <c r="B615" s="132"/>
      <c r="C615" s="132"/>
      <c r="D615" s="132"/>
      <c r="E615" s="291"/>
    </row>
    <row r="616">
      <c r="A616" s="291"/>
      <c r="B616" s="132"/>
      <c r="C616" s="132"/>
      <c r="D616" s="132"/>
      <c r="E616" s="291"/>
    </row>
    <row r="617">
      <c r="A617" s="291"/>
      <c r="B617" s="132"/>
      <c r="C617" s="132"/>
      <c r="D617" s="132"/>
      <c r="E617" s="291"/>
    </row>
    <row r="618">
      <c r="A618" s="291"/>
      <c r="B618" s="132"/>
      <c r="C618" s="132"/>
      <c r="D618" s="132"/>
      <c r="E618" s="291"/>
    </row>
    <row r="619">
      <c r="A619" s="291"/>
      <c r="B619" s="132"/>
      <c r="C619" s="132"/>
      <c r="D619" s="132"/>
      <c r="E619" s="291"/>
    </row>
    <row r="620">
      <c r="A620" s="291"/>
      <c r="B620" s="132"/>
      <c r="C620" s="132"/>
      <c r="D620" s="132"/>
      <c r="E620" s="291"/>
    </row>
    <row r="621">
      <c r="A621" s="291"/>
      <c r="B621" s="132"/>
      <c r="C621" s="132"/>
      <c r="D621" s="132"/>
      <c r="E621" s="291"/>
    </row>
    <row r="622">
      <c r="A622" s="291"/>
      <c r="B622" s="132"/>
      <c r="C622" s="132"/>
      <c r="D622" s="132"/>
      <c r="E622" s="291"/>
    </row>
    <row r="623">
      <c r="A623" s="291"/>
      <c r="B623" s="132"/>
      <c r="C623" s="132"/>
      <c r="D623" s="132"/>
      <c r="E623" s="291"/>
    </row>
    <row r="624">
      <c r="A624" s="291"/>
      <c r="B624" s="132"/>
      <c r="C624" s="132"/>
      <c r="D624" s="132"/>
      <c r="E624" s="291"/>
    </row>
    <row r="625">
      <c r="A625" s="291"/>
      <c r="B625" s="132"/>
      <c r="C625" s="132"/>
      <c r="D625" s="132"/>
      <c r="E625" s="291"/>
    </row>
    <row r="626">
      <c r="A626" s="291"/>
      <c r="B626" s="132"/>
      <c r="C626" s="132"/>
      <c r="D626" s="132"/>
      <c r="E626" s="291"/>
    </row>
    <row r="627">
      <c r="A627" s="291"/>
      <c r="B627" s="132"/>
      <c r="C627" s="132"/>
      <c r="D627" s="132"/>
      <c r="E627" s="291"/>
    </row>
    <row r="628">
      <c r="A628" s="291"/>
      <c r="B628" s="132"/>
      <c r="C628" s="132"/>
      <c r="D628" s="132"/>
      <c r="E628" s="291"/>
    </row>
    <row r="629">
      <c r="A629" s="291"/>
      <c r="B629" s="132"/>
      <c r="C629" s="132"/>
      <c r="D629" s="132"/>
      <c r="E629" s="291"/>
    </row>
    <row r="630">
      <c r="A630" s="291"/>
      <c r="B630" s="132"/>
      <c r="C630" s="132"/>
      <c r="D630" s="132"/>
      <c r="E630" s="291"/>
    </row>
    <row r="631">
      <c r="A631" s="291"/>
      <c r="B631" s="132"/>
      <c r="C631" s="132"/>
      <c r="D631" s="132"/>
      <c r="E631" s="291"/>
    </row>
    <row r="632">
      <c r="A632" s="291"/>
      <c r="B632" s="132"/>
      <c r="C632" s="132"/>
      <c r="D632" s="132"/>
      <c r="E632" s="291"/>
    </row>
    <row r="633">
      <c r="A633" s="291"/>
      <c r="B633" s="132"/>
      <c r="C633" s="132"/>
      <c r="D633" s="132"/>
      <c r="E633" s="291"/>
    </row>
    <row r="634">
      <c r="A634" s="291"/>
      <c r="B634" s="132"/>
      <c r="C634" s="132"/>
      <c r="D634" s="132"/>
      <c r="E634" s="291"/>
    </row>
    <row r="635">
      <c r="A635" s="291"/>
      <c r="B635" s="132"/>
      <c r="C635" s="132"/>
      <c r="D635" s="132"/>
      <c r="E635" s="291"/>
    </row>
    <row r="636">
      <c r="A636" s="291"/>
      <c r="B636" s="132"/>
      <c r="C636" s="132"/>
      <c r="D636" s="132"/>
      <c r="E636" s="291"/>
    </row>
    <row r="637">
      <c r="A637" s="291"/>
      <c r="B637" s="132"/>
      <c r="C637" s="132"/>
      <c r="D637" s="132"/>
      <c r="E637" s="291"/>
    </row>
    <row r="638">
      <c r="A638" s="291"/>
      <c r="B638" s="132"/>
      <c r="C638" s="132"/>
      <c r="D638" s="132"/>
      <c r="E638" s="291"/>
    </row>
    <row r="639">
      <c r="A639" s="291"/>
      <c r="B639" s="132"/>
      <c r="C639" s="132"/>
      <c r="D639" s="132"/>
      <c r="E639" s="291"/>
    </row>
    <row r="640">
      <c r="A640" s="291"/>
      <c r="B640" s="132"/>
      <c r="C640" s="132"/>
      <c r="D640" s="132"/>
      <c r="E640" s="291"/>
    </row>
    <row r="641">
      <c r="A641" s="291"/>
      <c r="B641" s="132"/>
      <c r="C641" s="132"/>
      <c r="D641" s="132"/>
      <c r="E641" s="291"/>
    </row>
    <row r="642">
      <c r="A642" s="291"/>
      <c r="B642" s="132"/>
      <c r="C642" s="132"/>
      <c r="D642" s="132"/>
      <c r="E642" s="291"/>
    </row>
    <row r="643">
      <c r="A643" s="291"/>
      <c r="B643" s="132"/>
      <c r="C643" s="132"/>
      <c r="D643" s="132"/>
      <c r="E643" s="291"/>
    </row>
    <row r="644">
      <c r="A644" s="291"/>
      <c r="B644" s="132"/>
      <c r="C644" s="132"/>
      <c r="D644" s="132"/>
      <c r="E644" s="291"/>
    </row>
    <row r="645">
      <c r="A645" s="291"/>
      <c r="B645" s="132"/>
      <c r="C645" s="132"/>
      <c r="D645" s="132"/>
      <c r="E645" s="291"/>
    </row>
    <row r="646">
      <c r="A646" s="291"/>
      <c r="B646" s="132"/>
      <c r="C646" s="132"/>
      <c r="D646" s="132"/>
      <c r="E646" s="291"/>
    </row>
    <row r="647">
      <c r="A647" s="291"/>
      <c r="B647" s="132"/>
      <c r="C647" s="132"/>
      <c r="D647" s="132"/>
      <c r="E647" s="291"/>
    </row>
    <row r="648">
      <c r="A648" s="291"/>
      <c r="B648" s="132"/>
      <c r="C648" s="132"/>
      <c r="D648" s="132"/>
      <c r="E648" s="291"/>
    </row>
    <row r="649">
      <c r="A649" s="291"/>
      <c r="B649" s="132"/>
      <c r="C649" s="132"/>
      <c r="D649" s="132"/>
      <c r="E649" s="291"/>
    </row>
    <row r="650">
      <c r="A650" s="291"/>
      <c r="B650" s="132"/>
      <c r="C650" s="132"/>
      <c r="D650" s="132"/>
      <c r="E650" s="291"/>
    </row>
    <row r="651">
      <c r="A651" s="291"/>
      <c r="B651" s="132"/>
      <c r="C651" s="132"/>
      <c r="D651" s="132"/>
      <c r="E651" s="291"/>
    </row>
    <row r="652">
      <c r="A652" s="291"/>
      <c r="B652" s="132"/>
      <c r="C652" s="132"/>
      <c r="D652" s="132"/>
      <c r="E652" s="291"/>
    </row>
    <row r="653">
      <c r="A653" s="291"/>
      <c r="B653" s="132"/>
      <c r="C653" s="132"/>
      <c r="D653" s="132"/>
      <c r="E653" s="291"/>
    </row>
    <row r="654">
      <c r="A654" s="291"/>
      <c r="B654" s="132"/>
      <c r="C654" s="132"/>
      <c r="D654" s="132"/>
      <c r="E654" s="291"/>
    </row>
    <row r="655">
      <c r="A655" s="291"/>
      <c r="B655" s="132"/>
      <c r="C655" s="132"/>
      <c r="D655" s="132"/>
      <c r="E655" s="291"/>
    </row>
    <row r="656">
      <c r="A656" s="291"/>
      <c r="B656" s="132"/>
      <c r="C656" s="132"/>
      <c r="D656" s="132"/>
      <c r="E656" s="291"/>
    </row>
    <row r="657">
      <c r="A657" s="291"/>
      <c r="B657" s="132"/>
      <c r="C657" s="132"/>
      <c r="D657" s="132"/>
      <c r="E657" s="291"/>
    </row>
    <row r="658">
      <c r="A658" s="291"/>
      <c r="B658" s="132"/>
      <c r="C658" s="132"/>
      <c r="D658" s="132"/>
      <c r="E658" s="291"/>
    </row>
    <row r="659">
      <c r="A659" s="291"/>
      <c r="B659" s="132"/>
      <c r="C659" s="132"/>
      <c r="D659" s="132"/>
      <c r="E659" s="291"/>
    </row>
    <row r="660">
      <c r="A660" s="291"/>
      <c r="B660" s="132"/>
      <c r="C660" s="132"/>
      <c r="D660" s="132"/>
      <c r="E660" s="291"/>
    </row>
    <row r="661">
      <c r="A661" s="291"/>
      <c r="B661" s="132"/>
      <c r="C661" s="132"/>
      <c r="D661" s="132"/>
      <c r="E661" s="291"/>
    </row>
    <row r="662">
      <c r="A662" s="291"/>
      <c r="B662" s="132"/>
      <c r="C662" s="132"/>
      <c r="D662" s="132"/>
      <c r="E662" s="291"/>
    </row>
    <row r="663">
      <c r="A663" s="291"/>
      <c r="B663" s="132"/>
      <c r="C663" s="132"/>
      <c r="D663" s="132"/>
      <c r="E663" s="291"/>
    </row>
    <row r="664">
      <c r="A664" s="291"/>
      <c r="B664" s="132"/>
      <c r="C664" s="132"/>
      <c r="D664" s="132"/>
      <c r="E664" s="291"/>
    </row>
    <row r="665">
      <c r="A665" s="291"/>
      <c r="B665" s="132"/>
      <c r="C665" s="132"/>
      <c r="D665" s="132"/>
      <c r="E665" s="291"/>
    </row>
    <row r="666">
      <c r="A666" s="291"/>
      <c r="B666" s="132"/>
      <c r="C666" s="132"/>
      <c r="D666" s="132"/>
      <c r="E666" s="291"/>
    </row>
    <row r="667">
      <c r="A667" s="291"/>
      <c r="B667" s="132"/>
      <c r="C667" s="132"/>
      <c r="D667" s="132"/>
      <c r="E667" s="291"/>
    </row>
    <row r="668">
      <c r="A668" s="291"/>
      <c r="B668" s="132"/>
      <c r="C668" s="132"/>
      <c r="D668" s="132"/>
      <c r="E668" s="291"/>
    </row>
    <row r="669">
      <c r="A669" s="291"/>
      <c r="B669" s="132"/>
      <c r="C669" s="132"/>
      <c r="D669" s="132"/>
      <c r="E669" s="291"/>
    </row>
    <row r="670">
      <c r="A670" s="291"/>
      <c r="B670" s="132"/>
      <c r="C670" s="132"/>
      <c r="D670" s="132"/>
      <c r="E670" s="291"/>
    </row>
    <row r="671">
      <c r="A671" s="291"/>
      <c r="B671" s="132"/>
      <c r="C671" s="132"/>
      <c r="D671" s="132"/>
      <c r="E671" s="291"/>
    </row>
    <row r="672">
      <c r="A672" s="291"/>
      <c r="B672" s="132"/>
      <c r="C672" s="132"/>
      <c r="D672" s="132"/>
      <c r="E672" s="291"/>
    </row>
    <row r="673">
      <c r="A673" s="291"/>
      <c r="B673" s="132"/>
      <c r="C673" s="132"/>
      <c r="D673" s="132"/>
      <c r="E673" s="291"/>
    </row>
    <row r="674">
      <c r="A674" s="291"/>
      <c r="B674" s="132"/>
      <c r="C674" s="132"/>
      <c r="D674" s="132"/>
      <c r="E674" s="291"/>
    </row>
    <row r="675">
      <c r="A675" s="291"/>
      <c r="B675" s="291"/>
      <c r="C675" s="291"/>
      <c r="D675" s="291"/>
      <c r="E675" s="291"/>
    </row>
    <row r="676">
      <c r="A676" s="291"/>
      <c r="B676" s="291"/>
      <c r="C676" s="291"/>
      <c r="D676" s="291"/>
      <c r="E676" s="291"/>
    </row>
    <row r="677">
      <c r="A677" s="291"/>
      <c r="B677" s="291"/>
      <c r="C677" s="291"/>
      <c r="D677" s="291"/>
      <c r="E677" s="291"/>
    </row>
    <row r="678">
      <c r="A678" s="291"/>
      <c r="B678" s="291"/>
      <c r="C678" s="291"/>
      <c r="D678" s="291"/>
      <c r="E678" s="291"/>
    </row>
    <row r="679">
      <c r="A679" s="291"/>
      <c r="B679" s="291"/>
      <c r="C679" s="291"/>
      <c r="D679" s="291"/>
      <c r="E679" s="291"/>
    </row>
    <row r="680">
      <c r="A680" s="291"/>
      <c r="B680" s="291"/>
      <c r="C680" s="291"/>
      <c r="D680" s="291"/>
      <c r="E680" s="291"/>
    </row>
    <row r="681">
      <c r="A681" s="291"/>
      <c r="B681" s="291"/>
      <c r="C681" s="291"/>
      <c r="D681" s="291"/>
      <c r="E681" s="291"/>
    </row>
    <row r="682">
      <c r="A682" s="291"/>
      <c r="B682" s="291"/>
      <c r="C682" s="291"/>
      <c r="D682" s="291"/>
      <c r="E682" s="291"/>
    </row>
    <row r="683">
      <c r="A683" s="291"/>
      <c r="B683" s="291"/>
      <c r="C683" s="291"/>
      <c r="D683" s="291"/>
      <c r="E683" s="291"/>
    </row>
    <row r="684">
      <c r="A684" s="291"/>
      <c r="B684" s="291"/>
      <c r="C684" s="291"/>
      <c r="D684" s="291"/>
      <c r="E684" s="291"/>
    </row>
    <row r="685">
      <c r="A685" s="291"/>
      <c r="B685" s="291"/>
      <c r="C685" s="291"/>
      <c r="D685" s="291"/>
      <c r="E685" s="291"/>
    </row>
    <row r="686">
      <c r="A686" s="291"/>
      <c r="B686" s="291"/>
      <c r="C686" s="291"/>
      <c r="D686" s="291"/>
      <c r="E686" s="291"/>
    </row>
    <row r="687">
      <c r="A687" s="291"/>
      <c r="B687" s="291"/>
      <c r="C687" s="291"/>
      <c r="D687" s="291"/>
      <c r="E687" s="291"/>
    </row>
    <row r="688">
      <c r="A688" s="291"/>
      <c r="B688" s="291"/>
      <c r="C688" s="291"/>
      <c r="D688" s="291"/>
      <c r="E688" s="291"/>
    </row>
    <row r="689">
      <c r="A689" s="291"/>
      <c r="B689" s="291"/>
      <c r="C689" s="291"/>
      <c r="D689" s="291"/>
      <c r="E689" s="291"/>
    </row>
    <row r="690">
      <c r="A690" s="291"/>
      <c r="B690" s="291"/>
      <c r="C690" s="291"/>
      <c r="D690" s="291"/>
      <c r="E690" s="291"/>
    </row>
    <row r="691">
      <c r="A691" s="291"/>
      <c r="B691" s="291"/>
      <c r="C691" s="291"/>
      <c r="D691" s="291"/>
      <c r="E691" s="291"/>
    </row>
    <row r="692">
      <c r="A692" s="291"/>
      <c r="B692" s="291"/>
      <c r="C692" s="291"/>
      <c r="D692" s="291"/>
      <c r="E692" s="291"/>
    </row>
    <row r="693">
      <c r="A693" s="291"/>
      <c r="B693" s="291"/>
      <c r="C693" s="291"/>
      <c r="D693" s="291"/>
      <c r="E693" s="291"/>
    </row>
    <row r="694">
      <c r="A694" s="291"/>
      <c r="B694" s="291"/>
      <c r="C694" s="291"/>
      <c r="D694" s="291"/>
      <c r="E694" s="291"/>
    </row>
    <row r="695">
      <c r="A695" s="291"/>
      <c r="B695" s="291"/>
      <c r="C695" s="291"/>
      <c r="D695" s="291"/>
      <c r="E695" s="291"/>
    </row>
    <row r="696">
      <c r="A696" s="291"/>
      <c r="B696" s="291"/>
      <c r="C696" s="291"/>
      <c r="D696" s="291"/>
      <c r="E696" s="291"/>
    </row>
    <row r="697">
      <c r="A697" s="291"/>
      <c r="B697" s="291"/>
      <c r="C697" s="291"/>
      <c r="D697" s="291"/>
      <c r="E697" s="291"/>
    </row>
    <row r="698">
      <c r="A698" s="291"/>
      <c r="B698" s="291"/>
      <c r="C698" s="291"/>
      <c r="D698" s="291"/>
      <c r="E698" s="291"/>
    </row>
    <row r="699">
      <c r="A699" s="291"/>
      <c r="B699" s="291"/>
      <c r="C699" s="291"/>
      <c r="D699" s="291"/>
      <c r="E699" s="291"/>
    </row>
    <row r="700">
      <c r="A700" s="291"/>
      <c r="B700" s="291"/>
      <c r="C700" s="291"/>
      <c r="D700" s="291"/>
      <c r="E700" s="291"/>
    </row>
    <row r="701">
      <c r="A701" s="291"/>
      <c r="B701" s="291"/>
      <c r="C701" s="291"/>
      <c r="D701" s="291"/>
      <c r="E701" s="291"/>
    </row>
    <row r="702">
      <c r="A702" s="291"/>
      <c r="B702" s="291"/>
      <c r="C702" s="291"/>
      <c r="D702" s="291"/>
      <c r="E702" s="291"/>
    </row>
    <row r="703">
      <c r="A703" s="291"/>
      <c r="B703" s="291"/>
      <c r="C703" s="291"/>
      <c r="D703" s="291"/>
      <c r="E703" s="291"/>
    </row>
    <row r="704">
      <c r="A704" s="291"/>
      <c r="B704" s="291"/>
      <c r="C704" s="291"/>
      <c r="D704" s="291"/>
      <c r="E704" s="291"/>
    </row>
    <row r="705">
      <c r="A705" s="291"/>
      <c r="B705" s="291"/>
      <c r="C705" s="291"/>
      <c r="D705" s="291"/>
      <c r="E705" s="291"/>
    </row>
    <row r="706">
      <c r="A706" s="291"/>
      <c r="B706" s="291"/>
      <c r="C706" s="291"/>
      <c r="D706" s="291"/>
      <c r="E706" s="291"/>
    </row>
    <row r="707">
      <c r="A707" s="291"/>
      <c r="B707" s="291"/>
      <c r="C707" s="291"/>
      <c r="D707" s="291"/>
      <c r="E707" s="291"/>
    </row>
    <row r="708">
      <c r="A708" s="291"/>
      <c r="B708" s="291"/>
      <c r="C708" s="291"/>
      <c r="D708" s="291"/>
      <c r="E708" s="291"/>
    </row>
    <row r="709">
      <c r="A709" s="291"/>
      <c r="B709" s="291"/>
      <c r="C709" s="291"/>
      <c r="D709" s="291"/>
      <c r="E709" s="291"/>
    </row>
    <row r="710">
      <c r="A710" s="291"/>
      <c r="B710" s="291"/>
      <c r="C710" s="291"/>
      <c r="D710" s="291"/>
      <c r="E710" s="291"/>
    </row>
    <row r="711">
      <c r="A711" s="291"/>
      <c r="B711" s="291"/>
      <c r="C711" s="291"/>
      <c r="D711" s="291"/>
      <c r="E711" s="291"/>
    </row>
    <row r="712">
      <c r="A712" s="291"/>
      <c r="B712" s="291"/>
      <c r="C712" s="291"/>
      <c r="D712" s="291"/>
      <c r="E712" s="291"/>
    </row>
    <row r="713">
      <c r="A713" s="291"/>
      <c r="B713" s="291"/>
      <c r="C713" s="291"/>
      <c r="D713" s="291"/>
      <c r="E713" s="291"/>
    </row>
    <row r="714">
      <c r="A714" s="291"/>
      <c r="B714" s="291"/>
      <c r="C714" s="291"/>
      <c r="D714" s="291"/>
      <c r="E714" s="291"/>
    </row>
    <row r="715">
      <c r="A715" s="291"/>
      <c r="B715" s="291"/>
      <c r="C715" s="291"/>
      <c r="D715" s="291"/>
      <c r="E715" s="291"/>
    </row>
    <row r="716">
      <c r="A716" s="291"/>
      <c r="B716" s="291"/>
      <c r="C716" s="291"/>
      <c r="D716" s="291"/>
      <c r="E716" s="291"/>
    </row>
    <row r="717">
      <c r="A717" s="291"/>
      <c r="B717" s="291"/>
      <c r="C717" s="291"/>
      <c r="D717" s="291"/>
      <c r="E717" s="291"/>
    </row>
    <row r="718">
      <c r="A718" s="291"/>
      <c r="B718" s="291"/>
      <c r="C718" s="291"/>
      <c r="D718" s="291"/>
      <c r="E718" s="291"/>
    </row>
    <row r="719">
      <c r="A719" s="291"/>
      <c r="B719" s="291"/>
      <c r="C719" s="291"/>
      <c r="D719" s="291"/>
      <c r="E719" s="291"/>
    </row>
    <row r="720">
      <c r="A720" s="291"/>
      <c r="B720" s="291"/>
      <c r="C720" s="291"/>
      <c r="D720" s="291"/>
      <c r="E720" s="291"/>
    </row>
    <row r="721">
      <c r="A721" s="291"/>
      <c r="B721" s="291"/>
      <c r="C721" s="291"/>
      <c r="D721" s="291"/>
      <c r="E721" s="291"/>
    </row>
    <row r="722">
      <c r="A722" s="291"/>
      <c r="B722" s="291"/>
      <c r="C722" s="291"/>
      <c r="D722" s="291"/>
      <c r="E722" s="291"/>
    </row>
    <row r="723">
      <c r="A723" s="291"/>
      <c r="B723" s="291"/>
      <c r="C723" s="291"/>
      <c r="D723" s="291"/>
      <c r="E723" s="291"/>
    </row>
    <row r="724">
      <c r="A724" s="291"/>
      <c r="B724" s="291"/>
      <c r="C724" s="291"/>
      <c r="D724" s="291"/>
      <c r="E724" s="291"/>
    </row>
    <row r="725">
      <c r="A725" s="291"/>
      <c r="B725" s="291"/>
      <c r="C725" s="291"/>
      <c r="D725" s="291"/>
      <c r="E725" s="291"/>
    </row>
    <row r="726">
      <c r="A726" s="291"/>
      <c r="B726" s="291"/>
      <c r="C726" s="291"/>
      <c r="D726" s="291"/>
      <c r="E726" s="291"/>
    </row>
    <row r="727">
      <c r="A727" s="291"/>
      <c r="B727" s="291"/>
      <c r="C727" s="291"/>
      <c r="D727" s="291"/>
      <c r="E727" s="291"/>
    </row>
    <row r="728">
      <c r="A728" s="291"/>
      <c r="B728" s="291"/>
      <c r="C728" s="291"/>
      <c r="D728" s="291"/>
      <c r="E728" s="291"/>
    </row>
    <row r="729">
      <c r="A729" s="291"/>
      <c r="B729" s="291"/>
      <c r="C729" s="291"/>
      <c r="D729" s="291"/>
      <c r="E729" s="291"/>
    </row>
    <row r="730">
      <c r="A730" s="291"/>
      <c r="B730" s="291"/>
      <c r="C730" s="291"/>
      <c r="D730" s="291"/>
      <c r="E730" s="291"/>
    </row>
    <row r="731">
      <c r="A731" s="291"/>
      <c r="B731" s="291"/>
      <c r="C731" s="291"/>
      <c r="D731" s="291"/>
      <c r="E731" s="291"/>
    </row>
    <row r="732">
      <c r="A732" s="291"/>
      <c r="B732" s="291"/>
      <c r="C732" s="291"/>
      <c r="D732" s="291"/>
      <c r="E732" s="291"/>
    </row>
    <row r="733">
      <c r="A733" s="291"/>
      <c r="B733" s="291"/>
      <c r="C733" s="291"/>
      <c r="D733" s="291"/>
      <c r="E733" s="291"/>
    </row>
    <row r="734">
      <c r="A734" s="291"/>
      <c r="B734" s="291"/>
      <c r="C734" s="291"/>
      <c r="D734" s="291"/>
      <c r="E734" s="291"/>
    </row>
    <row r="735">
      <c r="A735" s="291"/>
      <c r="B735" s="291"/>
      <c r="C735" s="291"/>
      <c r="D735" s="291"/>
      <c r="E735" s="291"/>
    </row>
    <row r="736">
      <c r="A736" s="291"/>
      <c r="B736" s="291"/>
      <c r="C736" s="291"/>
      <c r="D736" s="291"/>
      <c r="E736" s="291"/>
    </row>
    <row r="737">
      <c r="A737" s="291"/>
      <c r="B737" s="291"/>
      <c r="C737" s="291"/>
      <c r="D737" s="291"/>
      <c r="E737" s="291"/>
    </row>
    <row r="738">
      <c r="A738" s="291"/>
      <c r="B738" s="291"/>
      <c r="C738" s="291"/>
      <c r="D738" s="291"/>
      <c r="E738" s="291"/>
    </row>
    <row r="739">
      <c r="A739" s="291"/>
      <c r="B739" s="291"/>
      <c r="C739" s="291"/>
      <c r="D739" s="291"/>
      <c r="E739" s="291"/>
    </row>
    <row r="740">
      <c r="A740" s="291"/>
      <c r="B740" s="291"/>
      <c r="C740" s="291"/>
      <c r="D740" s="291"/>
      <c r="E740" s="291"/>
    </row>
    <row r="741">
      <c r="A741" s="291"/>
      <c r="B741" s="291"/>
      <c r="C741" s="291"/>
      <c r="D741" s="291"/>
      <c r="E741" s="291"/>
    </row>
    <row r="742">
      <c r="A742" s="291"/>
      <c r="B742" s="291"/>
      <c r="C742" s="291"/>
      <c r="D742" s="291"/>
      <c r="E742" s="291"/>
    </row>
    <row r="743">
      <c r="A743" s="291"/>
      <c r="B743" s="291"/>
      <c r="C743" s="291"/>
      <c r="D743" s="291"/>
      <c r="E743" s="291"/>
    </row>
    <row r="744">
      <c r="A744" s="291"/>
      <c r="B744" s="291"/>
      <c r="C744" s="291"/>
      <c r="D744" s="291"/>
      <c r="E744" s="291"/>
    </row>
    <row r="745">
      <c r="A745" s="291"/>
      <c r="B745" s="291"/>
      <c r="C745" s="291"/>
      <c r="D745" s="291"/>
      <c r="E745" s="291"/>
    </row>
    <row r="746">
      <c r="A746" s="291"/>
      <c r="B746" s="291"/>
      <c r="C746" s="291"/>
      <c r="D746" s="291"/>
      <c r="E746" s="291"/>
    </row>
    <row r="747">
      <c r="A747" s="291"/>
      <c r="B747" s="291"/>
      <c r="C747" s="291"/>
      <c r="D747" s="291"/>
      <c r="E747" s="291"/>
    </row>
    <row r="748">
      <c r="A748" s="291"/>
      <c r="B748" s="291"/>
      <c r="C748" s="291"/>
      <c r="D748" s="291"/>
      <c r="E748" s="291"/>
    </row>
    <row r="749">
      <c r="A749" s="291"/>
      <c r="B749" s="291"/>
      <c r="C749" s="291"/>
      <c r="D749" s="291"/>
      <c r="E749" s="291"/>
    </row>
    <row r="750">
      <c r="A750" s="291"/>
      <c r="B750" s="291"/>
      <c r="C750" s="291"/>
      <c r="D750" s="291"/>
      <c r="E750" s="291"/>
    </row>
    <row r="751">
      <c r="A751" s="291"/>
      <c r="B751" s="291"/>
      <c r="C751" s="291"/>
      <c r="D751" s="291"/>
      <c r="E751" s="291"/>
    </row>
    <row r="752">
      <c r="A752" s="291"/>
      <c r="B752" s="291"/>
      <c r="C752" s="291"/>
      <c r="D752" s="291"/>
      <c r="E752" s="291"/>
    </row>
    <row r="753">
      <c r="A753" s="291"/>
      <c r="B753" s="291"/>
      <c r="C753" s="291"/>
      <c r="D753" s="291"/>
      <c r="E753" s="291"/>
    </row>
    <row r="754">
      <c r="A754" s="291"/>
      <c r="B754" s="291"/>
      <c r="C754" s="291"/>
      <c r="D754" s="291"/>
      <c r="E754" s="291"/>
    </row>
    <row r="755">
      <c r="A755" s="291"/>
      <c r="B755" s="291"/>
      <c r="C755" s="291"/>
      <c r="D755" s="291"/>
      <c r="E755" s="291"/>
    </row>
    <row r="756">
      <c r="A756" s="291"/>
      <c r="B756" s="291"/>
      <c r="C756" s="291"/>
      <c r="D756" s="291"/>
      <c r="E756" s="291"/>
    </row>
    <row r="757">
      <c r="A757" s="291"/>
      <c r="B757" s="291"/>
      <c r="C757" s="291"/>
      <c r="D757" s="291"/>
      <c r="E757" s="291"/>
    </row>
    <row r="758">
      <c r="A758" s="291"/>
      <c r="B758" s="291"/>
      <c r="C758" s="291"/>
      <c r="D758" s="291"/>
      <c r="E758" s="291"/>
    </row>
    <row r="759">
      <c r="A759" s="291"/>
      <c r="B759" s="291"/>
      <c r="C759" s="291"/>
      <c r="D759" s="291"/>
      <c r="E759" s="291"/>
    </row>
    <row r="760">
      <c r="A760" s="291"/>
      <c r="B760" s="291"/>
      <c r="C760" s="291"/>
      <c r="D760" s="291"/>
      <c r="E760" s="291"/>
    </row>
    <row r="761">
      <c r="A761" s="291"/>
      <c r="B761" s="291"/>
      <c r="C761" s="291"/>
      <c r="D761" s="291"/>
      <c r="E761" s="291"/>
    </row>
    <row r="762">
      <c r="A762" s="291"/>
      <c r="B762" s="291"/>
      <c r="C762" s="291"/>
      <c r="D762" s="291"/>
      <c r="E762" s="291"/>
    </row>
    <row r="763">
      <c r="A763" s="291"/>
      <c r="B763" s="291"/>
      <c r="C763" s="291"/>
      <c r="D763" s="291"/>
      <c r="E763" s="291"/>
    </row>
    <row r="764">
      <c r="A764" s="291"/>
      <c r="B764" s="291"/>
      <c r="C764" s="291"/>
      <c r="D764" s="291"/>
      <c r="E764" s="291"/>
    </row>
    <row r="765">
      <c r="A765" s="291"/>
      <c r="B765" s="291"/>
      <c r="C765" s="291"/>
      <c r="D765" s="291"/>
      <c r="E765" s="291"/>
    </row>
    <row r="766">
      <c r="A766" s="291"/>
      <c r="B766" s="291"/>
      <c r="C766" s="291"/>
      <c r="D766" s="291"/>
      <c r="E766" s="291"/>
    </row>
    <row r="767">
      <c r="A767" s="291"/>
      <c r="B767" s="291"/>
      <c r="C767" s="291"/>
      <c r="D767" s="291"/>
      <c r="E767" s="291"/>
    </row>
    <row r="768">
      <c r="A768" s="291"/>
      <c r="B768" s="291"/>
      <c r="C768" s="291"/>
      <c r="D768" s="291"/>
      <c r="E768" s="291"/>
    </row>
    <row r="769">
      <c r="A769" s="291"/>
      <c r="B769" s="291"/>
      <c r="C769" s="291"/>
      <c r="D769" s="291"/>
      <c r="E769" s="291"/>
    </row>
    <row r="770">
      <c r="A770" s="291"/>
      <c r="B770" s="291"/>
      <c r="C770" s="291"/>
      <c r="D770" s="291"/>
      <c r="E770" s="291"/>
    </row>
    <row r="771">
      <c r="A771" s="291"/>
      <c r="B771" s="291"/>
      <c r="C771" s="291"/>
      <c r="D771" s="291"/>
      <c r="E771" s="291"/>
    </row>
    <row r="772">
      <c r="A772" s="291"/>
      <c r="B772" s="291"/>
      <c r="C772" s="291"/>
      <c r="D772" s="291"/>
      <c r="E772" s="291"/>
    </row>
    <row r="773">
      <c r="A773" s="291"/>
      <c r="B773" s="291"/>
      <c r="C773" s="291"/>
      <c r="D773" s="291"/>
      <c r="E773" s="291"/>
    </row>
    <row r="774">
      <c r="A774" s="291"/>
      <c r="B774" s="291"/>
      <c r="C774" s="291"/>
      <c r="D774" s="291"/>
      <c r="E774" s="291"/>
    </row>
    <row r="775">
      <c r="A775" s="291"/>
      <c r="B775" s="291"/>
      <c r="C775" s="291"/>
      <c r="D775" s="291"/>
      <c r="E775" s="291"/>
    </row>
    <row r="776">
      <c r="A776" s="291"/>
      <c r="B776" s="291"/>
      <c r="C776" s="291"/>
      <c r="D776" s="291"/>
      <c r="E776" s="291"/>
    </row>
    <row r="777">
      <c r="A777" s="291"/>
      <c r="B777" s="291"/>
      <c r="C777" s="291"/>
      <c r="D777" s="291"/>
      <c r="E777" s="291"/>
    </row>
    <row r="778">
      <c r="A778" s="291"/>
      <c r="B778" s="291"/>
      <c r="C778" s="291"/>
      <c r="D778" s="291"/>
      <c r="E778" s="291"/>
    </row>
    <row r="779">
      <c r="A779" s="291"/>
      <c r="B779" s="291"/>
      <c r="C779" s="291"/>
      <c r="D779" s="291"/>
      <c r="E779" s="291"/>
    </row>
    <row r="780">
      <c r="A780" s="291"/>
      <c r="B780" s="291"/>
      <c r="C780" s="291"/>
      <c r="D780" s="291"/>
      <c r="E780" s="291"/>
    </row>
    <row r="781">
      <c r="A781" s="291"/>
      <c r="B781" s="291"/>
      <c r="C781" s="291"/>
      <c r="D781" s="291"/>
      <c r="E781" s="291"/>
    </row>
    <row r="782">
      <c r="A782" s="291"/>
      <c r="B782" s="291"/>
      <c r="C782" s="291"/>
      <c r="D782" s="291"/>
      <c r="E782" s="291"/>
    </row>
    <row r="783">
      <c r="A783" s="291"/>
      <c r="B783" s="291"/>
      <c r="C783" s="291"/>
      <c r="D783" s="291"/>
      <c r="E783" s="291"/>
    </row>
    <row r="784">
      <c r="A784" s="291"/>
      <c r="B784" s="291"/>
      <c r="C784" s="291"/>
      <c r="D784" s="291"/>
      <c r="E784" s="291"/>
    </row>
    <row r="785">
      <c r="A785" s="291"/>
      <c r="B785" s="291"/>
      <c r="C785" s="291"/>
      <c r="D785" s="291"/>
      <c r="E785" s="291"/>
    </row>
    <row r="786">
      <c r="A786" s="291"/>
      <c r="B786" s="291"/>
      <c r="C786" s="291"/>
      <c r="D786" s="291"/>
      <c r="E786" s="291"/>
    </row>
    <row r="787">
      <c r="A787" s="291"/>
      <c r="B787" s="291"/>
      <c r="C787" s="291"/>
      <c r="D787" s="291"/>
      <c r="E787" s="291"/>
    </row>
    <row r="788">
      <c r="A788" s="291"/>
      <c r="B788" s="291"/>
      <c r="C788" s="291"/>
      <c r="D788" s="291"/>
      <c r="E788" s="291"/>
    </row>
    <row r="789">
      <c r="A789" s="291"/>
      <c r="B789" s="291"/>
      <c r="C789" s="291"/>
      <c r="D789" s="291"/>
      <c r="E789" s="291"/>
    </row>
    <row r="790">
      <c r="A790" s="291"/>
      <c r="B790" s="291"/>
      <c r="C790" s="291"/>
      <c r="D790" s="291"/>
      <c r="E790" s="291"/>
    </row>
    <row r="791">
      <c r="A791" s="291"/>
      <c r="B791" s="291"/>
      <c r="C791" s="291"/>
      <c r="D791" s="291"/>
      <c r="E791" s="291"/>
    </row>
    <row r="792">
      <c r="A792" s="291"/>
      <c r="B792" s="291"/>
      <c r="C792" s="291"/>
      <c r="D792" s="291"/>
      <c r="E792" s="291"/>
    </row>
    <row r="793">
      <c r="A793" s="291"/>
      <c r="B793" s="291"/>
      <c r="C793" s="291"/>
      <c r="D793" s="291"/>
      <c r="E793" s="291"/>
    </row>
    <row r="794">
      <c r="A794" s="291"/>
      <c r="B794" s="291"/>
      <c r="C794" s="291"/>
      <c r="D794" s="291"/>
      <c r="E794" s="291"/>
    </row>
    <row r="795">
      <c r="A795" s="291"/>
      <c r="B795" s="291"/>
      <c r="C795" s="291"/>
      <c r="D795" s="291"/>
      <c r="E795" s="291"/>
    </row>
    <row r="796">
      <c r="A796" s="291"/>
      <c r="B796" s="291"/>
      <c r="C796" s="291"/>
      <c r="D796" s="291"/>
      <c r="E796" s="291"/>
    </row>
    <row r="797">
      <c r="A797" s="291"/>
      <c r="B797" s="291"/>
      <c r="C797" s="291"/>
      <c r="D797" s="291"/>
      <c r="E797" s="291"/>
    </row>
    <row r="798">
      <c r="A798" s="291"/>
      <c r="B798" s="291"/>
      <c r="C798" s="291"/>
      <c r="D798" s="291"/>
      <c r="E798" s="291"/>
    </row>
    <row r="799">
      <c r="A799" s="291"/>
      <c r="B799" s="291"/>
      <c r="C799" s="291"/>
      <c r="D799" s="291"/>
      <c r="E799" s="291"/>
    </row>
    <row r="800">
      <c r="A800" s="291"/>
      <c r="B800" s="291"/>
      <c r="C800" s="291"/>
      <c r="D800" s="291"/>
      <c r="E800" s="291"/>
    </row>
    <row r="801">
      <c r="A801" s="291"/>
      <c r="B801" s="291"/>
      <c r="C801" s="291"/>
      <c r="D801" s="291"/>
      <c r="E801" s="291"/>
    </row>
    <row r="802">
      <c r="A802" s="291"/>
      <c r="B802" s="291"/>
      <c r="C802" s="291"/>
      <c r="D802" s="291"/>
      <c r="E802" s="291"/>
    </row>
    <row r="803">
      <c r="A803" s="291"/>
      <c r="B803" s="291"/>
      <c r="C803" s="291"/>
      <c r="D803" s="291"/>
      <c r="E803" s="291"/>
    </row>
    <row r="804">
      <c r="A804" s="291"/>
      <c r="B804" s="291"/>
      <c r="C804" s="291"/>
      <c r="D804" s="291"/>
      <c r="E804" s="291"/>
    </row>
    <row r="805">
      <c r="A805" s="291"/>
      <c r="B805" s="291"/>
      <c r="C805" s="291"/>
      <c r="D805" s="291"/>
      <c r="E805" s="291"/>
    </row>
    <row r="806">
      <c r="A806" s="291"/>
      <c r="B806" s="291"/>
      <c r="C806" s="291"/>
      <c r="D806" s="291"/>
      <c r="E806" s="291"/>
    </row>
    <row r="807">
      <c r="A807" s="291"/>
      <c r="B807" s="291"/>
      <c r="C807" s="291"/>
      <c r="D807" s="291"/>
      <c r="E807" s="291"/>
    </row>
    <row r="808">
      <c r="A808" s="291"/>
      <c r="B808" s="291"/>
      <c r="C808" s="291"/>
      <c r="D808" s="291"/>
      <c r="E808" s="291"/>
    </row>
    <row r="809">
      <c r="A809" s="291"/>
      <c r="B809" s="291"/>
      <c r="C809" s="291"/>
      <c r="D809" s="291"/>
      <c r="E809" s="291"/>
    </row>
    <row r="810">
      <c r="A810" s="291"/>
      <c r="B810" s="291"/>
      <c r="C810" s="291"/>
      <c r="D810" s="291"/>
      <c r="E810" s="291"/>
    </row>
    <row r="811">
      <c r="A811" s="291"/>
      <c r="B811" s="291"/>
      <c r="C811" s="291"/>
      <c r="D811" s="291"/>
      <c r="E811" s="291"/>
    </row>
    <row r="812">
      <c r="A812" s="291"/>
      <c r="B812" s="291"/>
      <c r="C812" s="291"/>
      <c r="D812" s="291"/>
      <c r="E812" s="291"/>
    </row>
    <row r="813">
      <c r="A813" s="291"/>
      <c r="B813" s="291"/>
      <c r="C813" s="291"/>
      <c r="D813" s="291"/>
      <c r="E813" s="291"/>
    </row>
    <row r="814">
      <c r="A814" s="291"/>
      <c r="B814" s="291"/>
      <c r="C814" s="291"/>
      <c r="D814" s="291"/>
      <c r="E814" s="291"/>
    </row>
    <row r="815">
      <c r="A815" s="291"/>
      <c r="B815" s="291"/>
      <c r="C815" s="291"/>
      <c r="D815" s="291"/>
      <c r="E815" s="291"/>
    </row>
    <row r="816">
      <c r="A816" s="291"/>
      <c r="B816" s="291"/>
      <c r="C816" s="291"/>
      <c r="D816" s="291"/>
      <c r="E816" s="291"/>
    </row>
    <row r="817">
      <c r="A817" s="291"/>
      <c r="B817" s="291"/>
      <c r="C817" s="291"/>
      <c r="D817" s="291"/>
      <c r="E817" s="291"/>
    </row>
    <row r="818">
      <c r="A818" s="291"/>
      <c r="B818" s="291"/>
      <c r="C818" s="291"/>
      <c r="D818" s="291"/>
      <c r="E818" s="291"/>
    </row>
    <row r="819">
      <c r="A819" s="291"/>
      <c r="B819" s="291"/>
      <c r="C819" s="291"/>
      <c r="D819" s="291"/>
      <c r="E819" s="291"/>
    </row>
    <row r="820">
      <c r="A820" s="291"/>
      <c r="B820" s="291"/>
      <c r="C820" s="291"/>
      <c r="D820" s="291"/>
      <c r="E820" s="291"/>
    </row>
    <row r="821">
      <c r="A821" s="291"/>
      <c r="B821" s="291"/>
      <c r="C821" s="291"/>
      <c r="D821" s="291"/>
      <c r="E821" s="291"/>
    </row>
    <row r="822">
      <c r="A822" s="291"/>
      <c r="B822" s="291"/>
      <c r="C822" s="291"/>
      <c r="D822" s="291"/>
      <c r="E822" s="291"/>
    </row>
    <row r="823">
      <c r="A823" s="291"/>
      <c r="B823" s="291"/>
      <c r="C823" s="291"/>
      <c r="D823" s="291"/>
      <c r="E823" s="291"/>
    </row>
    <row r="824">
      <c r="A824" s="291"/>
      <c r="B824" s="291"/>
      <c r="C824" s="291"/>
      <c r="D824" s="291"/>
      <c r="E824" s="291"/>
    </row>
    <row r="825">
      <c r="A825" s="291"/>
      <c r="B825" s="291"/>
      <c r="C825" s="291"/>
      <c r="D825" s="291"/>
      <c r="E825" s="291"/>
    </row>
    <row r="826">
      <c r="A826" s="291"/>
      <c r="B826" s="291"/>
      <c r="C826" s="291"/>
      <c r="D826" s="291"/>
      <c r="E826" s="291"/>
    </row>
    <row r="827">
      <c r="A827" s="291"/>
      <c r="B827" s="291"/>
      <c r="C827" s="291"/>
      <c r="D827" s="291"/>
      <c r="E827" s="291"/>
    </row>
    <row r="828">
      <c r="A828" s="291"/>
      <c r="B828" s="291"/>
      <c r="C828" s="291"/>
      <c r="D828" s="291"/>
      <c r="E828" s="291"/>
    </row>
    <row r="829">
      <c r="A829" s="291"/>
      <c r="B829" s="291"/>
      <c r="C829" s="291"/>
      <c r="D829" s="291"/>
      <c r="E829" s="291"/>
    </row>
    <row r="830">
      <c r="A830" s="291"/>
      <c r="B830" s="291"/>
      <c r="C830" s="291"/>
      <c r="D830" s="291"/>
      <c r="E830" s="291"/>
    </row>
    <row r="831">
      <c r="A831" s="291"/>
      <c r="B831" s="291"/>
      <c r="C831" s="291"/>
      <c r="D831" s="291"/>
      <c r="E831" s="291"/>
    </row>
    <row r="832">
      <c r="A832" s="291"/>
      <c r="B832" s="291"/>
      <c r="C832" s="291"/>
      <c r="D832" s="291"/>
      <c r="E832" s="291"/>
    </row>
    <row r="833">
      <c r="A833" s="291"/>
      <c r="B833" s="291"/>
      <c r="C833" s="291"/>
      <c r="D833" s="291"/>
      <c r="E833" s="291"/>
    </row>
    <row r="834">
      <c r="A834" s="291"/>
      <c r="B834" s="291"/>
      <c r="C834" s="291"/>
      <c r="D834" s="291"/>
      <c r="E834" s="291"/>
    </row>
    <row r="835">
      <c r="A835" s="291"/>
      <c r="B835" s="291"/>
      <c r="C835" s="291"/>
      <c r="D835" s="291"/>
      <c r="E835" s="291"/>
    </row>
    <row r="836">
      <c r="A836" s="291"/>
      <c r="B836" s="291"/>
      <c r="C836" s="291"/>
      <c r="D836" s="291"/>
      <c r="E836" s="291"/>
    </row>
    <row r="837">
      <c r="A837" s="291"/>
      <c r="B837" s="291"/>
      <c r="C837" s="291"/>
      <c r="D837" s="291"/>
      <c r="E837" s="291"/>
    </row>
    <row r="838">
      <c r="A838" s="291"/>
      <c r="B838" s="291"/>
      <c r="C838" s="291"/>
      <c r="D838" s="291"/>
      <c r="E838" s="291"/>
    </row>
    <row r="839">
      <c r="A839" s="291"/>
      <c r="B839" s="291"/>
      <c r="C839" s="291"/>
      <c r="D839" s="291"/>
      <c r="E839" s="291"/>
    </row>
    <row r="840">
      <c r="A840" s="291"/>
      <c r="B840" s="291"/>
      <c r="C840" s="291"/>
      <c r="D840" s="291"/>
      <c r="E840" s="291"/>
    </row>
    <row r="841">
      <c r="A841" s="291"/>
      <c r="B841" s="291"/>
      <c r="C841" s="291"/>
      <c r="D841" s="291"/>
      <c r="E841" s="291"/>
    </row>
    <row r="842">
      <c r="A842" s="291"/>
      <c r="B842" s="291"/>
      <c r="C842" s="291"/>
      <c r="D842" s="291"/>
      <c r="E842" s="291"/>
    </row>
    <row r="843">
      <c r="A843" s="291"/>
      <c r="B843" s="291"/>
      <c r="C843" s="291"/>
      <c r="D843" s="291"/>
      <c r="E843" s="291"/>
    </row>
    <row r="844">
      <c r="A844" s="291"/>
      <c r="B844" s="291"/>
      <c r="C844" s="291"/>
      <c r="D844" s="291"/>
      <c r="E844" s="291"/>
    </row>
    <row r="845">
      <c r="A845" s="291"/>
      <c r="B845" s="291"/>
      <c r="C845" s="291"/>
      <c r="D845" s="291"/>
      <c r="E845" s="291"/>
    </row>
    <row r="846">
      <c r="A846" s="291"/>
      <c r="B846" s="291"/>
      <c r="C846" s="291"/>
      <c r="D846" s="291"/>
      <c r="E846" s="291"/>
    </row>
    <row r="847">
      <c r="A847" s="291"/>
      <c r="B847" s="291"/>
      <c r="C847" s="291"/>
      <c r="D847" s="291"/>
      <c r="E847" s="291"/>
    </row>
    <row r="848">
      <c r="A848" s="291"/>
      <c r="B848" s="291"/>
      <c r="C848" s="291"/>
      <c r="D848" s="291"/>
      <c r="E848" s="291"/>
    </row>
    <row r="849">
      <c r="A849" s="291"/>
      <c r="B849" s="291"/>
      <c r="C849" s="291"/>
      <c r="D849" s="291"/>
      <c r="E849" s="291"/>
    </row>
    <row r="850">
      <c r="A850" s="291"/>
      <c r="B850" s="291"/>
      <c r="C850" s="291"/>
      <c r="D850" s="291"/>
      <c r="E850" s="291"/>
    </row>
    <row r="851">
      <c r="A851" s="291"/>
      <c r="B851" s="291"/>
      <c r="C851" s="291"/>
      <c r="D851" s="291"/>
      <c r="E851" s="291"/>
    </row>
    <row r="852">
      <c r="A852" s="291"/>
      <c r="B852" s="291"/>
      <c r="C852" s="291"/>
      <c r="D852" s="291"/>
      <c r="E852" s="291"/>
    </row>
    <row r="853">
      <c r="A853" s="291"/>
      <c r="B853" s="291"/>
      <c r="C853" s="291"/>
      <c r="D853" s="291"/>
      <c r="E853" s="291"/>
    </row>
    <row r="854">
      <c r="A854" s="291"/>
      <c r="B854" s="291"/>
      <c r="C854" s="291"/>
      <c r="D854" s="291"/>
      <c r="E854" s="291"/>
    </row>
    <row r="855">
      <c r="A855" s="291"/>
      <c r="B855" s="291"/>
      <c r="C855" s="291"/>
      <c r="D855" s="291"/>
      <c r="E855" s="291"/>
    </row>
    <row r="856">
      <c r="A856" s="291"/>
      <c r="B856" s="291"/>
      <c r="C856" s="291"/>
      <c r="D856" s="291"/>
      <c r="E856" s="291"/>
    </row>
    <row r="857">
      <c r="A857" s="291"/>
      <c r="B857" s="291"/>
      <c r="C857" s="291"/>
      <c r="D857" s="291"/>
      <c r="E857" s="291"/>
    </row>
    <row r="858">
      <c r="A858" s="291"/>
      <c r="B858" s="291"/>
      <c r="C858" s="291"/>
      <c r="D858" s="291"/>
      <c r="E858" s="291"/>
    </row>
    <row r="859">
      <c r="A859" s="291"/>
      <c r="B859" s="291"/>
      <c r="C859" s="291"/>
      <c r="D859" s="291"/>
      <c r="E859" s="291"/>
    </row>
    <row r="860">
      <c r="A860" s="291"/>
      <c r="B860" s="291"/>
      <c r="C860" s="291"/>
      <c r="D860" s="291"/>
      <c r="E860" s="291"/>
    </row>
    <row r="861">
      <c r="A861" s="291"/>
      <c r="B861" s="291"/>
      <c r="C861" s="291"/>
      <c r="D861" s="291"/>
      <c r="E861" s="291"/>
    </row>
    <row r="862">
      <c r="A862" s="291"/>
      <c r="B862" s="291"/>
      <c r="C862" s="291"/>
      <c r="D862" s="291"/>
      <c r="E862" s="291"/>
    </row>
    <row r="863">
      <c r="A863" s="291"/>
      <c r="B863" s="291"/>
      <c r="C863" s="291"/>
      <c r="D863" s="291"/>
      <c r="E863" s="291"/>
    </row>
    <row r="864">
      <c r="A864" s="291"/>
      <c r="B864" s="291"/>
      <c r="C864" s="291"/>
      <c r="D864" s="291"/>
      <c r="E864" s="291"/>
    </row>
    <row r="865">
      <c r="A865" s="291"/>
      <c r="B865" s="291"/>
      <c r="C865" s="291"/>
      <c r="D865" s="291"/>
      <c r="E865" s="291"/>
    </row>
    <row r="866">
      <c r="A866" s="291"/>
      <c r="B866" s="291"/>
      <c r="C866" s="291"/>
      <c r="D866" s="291"/>
      <c r="E866" s="291"/>
    </row>
    <row r="867">
      <c r="A867" s="291"/>
      <c r="B867" s="291"/>
      <c r="C867" s="291"/>
      <c r="D867" s="291"/>
      <c r="E867" s="291"/>
    </row>
    <row r="868">
      <c r="A868" s="291"/>
      <c r="B868" s="291"/>
      <c r="C868" s="291"/>
      <c r="D868" s="291"/>
      <c r="E868" s="291"/>
    </row>
    <row r="869">
      <c r="A869" s="291"/>
      <c r="B869" s="291"/>
      <c r="C869" s="291"/>
      <c r="D869" s="291"/>
      <c r="E869" s="291"/>
    </row>
    <row r="870">
      <c r="A870" s="291"/>
      <c r="B870" s="291"/>
      <c r="C870" s="291"/>
      <c r="D870" s="291"/>
      <c r="E870" s="291"/>
    </row>
    <row r="871">
      <c r="A871" s="291"/>
      <c r="B871" s="291"/>
      <c r="C871" s="291"/>
      <c r="D871" s="291"/>
      <c r="E871" s="291"/>
    </row>
    <row r="872">
      <c r="A872" s="291"/>
      <c r="B872" s="291"/>
      <c r="C872" s="291"/>
      <c r="D872" s="291"/>
      <c r="E872" s="291"/>
    </row>
    <row r="873">
      <c r="A873" s="291"/>
      <c r="B873" s="291"/>
      <c r="C873" s="291"/>
      <c r="D873" s="291"/>
      <c r="E873" s="291"/>
    </row>
    <row r="874">
      <c r="A874" s="291"/>
      <c r="B874" s="291"/>
      <c r="C874" s="291"/>
      <c r="D874" s="291"/>
      <c r="E874" s="291"/>
    </row>
    <row r="875">
      <c r="A875" s="291"/>
      <c r="B875" s="291"/>
      <c r="C875" s="291"/>
      <c r="D875" s="291"/>
      <c r="E875" s="291"/>
    </row>
    <row r="876">
      <c r="A876" s="291"/>
      <c r="B876" s="291"/>
      <c r="C876" s="291"/>
      <c r="D876" s="291"/>
      <c r="E876" s="291"/>
    </row>
    <row r="877">
      <c r="A877" s="291"/>
      <c r="B877" s="291"/>
      <c r="C877" s="291"/>
      <c r="D877" s="291"/>
      <c r="E877" s="291"/>
    </row>
    <row r="878">
      <c r="A878" s="291"/>
      <c r="B878" s="291"/>
      <c r="C878" s="291"/>
      <c r="D878" s="291"/>
      <c r="E878" s="291"/>
    </row>
    <row r="879">
      <c r="A879" s="291"/>
      <c r="B879" s="291"/>
      <c r="C879" s="291"/>
      <c r="D879" s="291"/>
      <c r="E879" s="291"/>
    </row>
    <row r="880">
      <c r="A880" s="291"/>
      <c r="B880" s="291"/>
      <c r="C880" s="291"/>
      <c r="D880" s="291"/>
      <c r="E880" s="291"/>
    </row>
    <row r="881">
      <c r="A881" s="291"/>
      <c r="B881" s="291"/>
      <c r="C881" s="291"/>
      <c r="D881" s="291"/>
      <c r="E881" s="291"/>
    </row>
    <row r="882">
      <c r="A882" s="291"/>
      <c r="B882" s="291"/>
      <c r="C882" s="291"/>
      <c r="D882" s="291"/>
      <c r="E882" s="291"/>
    </row>
    <row r="883">
      <c r="A883" s="291"/>
      <c r="B883" s="291"/>
      <c r="C883" s="291"/>
      <c r="D883" s="291"/>
      <c r="E883" s="291"/>
    </row>
    <row r="884">
      <c r="A884" s="291"/>
      <c r="B884" s="291"/>
      <c r="C884" s="291"/>
      <c r="D884" s="291"/>
      <c r="E884" s="291"/>
    </row>
    <row r="885">
      <c r="A885" s="291"/>
      <c r="B885" s="291"/>
      <c r="C885" s="291"/>
      <c r="D885" s="291"/>
      <c r="E885" s="291"/>
    </row>
    <row r="886">
      <c r="A886" s="291"/>
      <c r="B886" s="291"/>
      <c r="C886" s="291"/>
      <c r="D886" s="291"/>
      <c r="E886" s="291"/>
    </row>
    <row r="887">
      <c r="A887" s="291"/>
      <c r="B887" s="291"/>
      <c r="C887" s="291"/>
      <c r="D887" s="291"/>
      <c r="E887" s="291"/>
    </row>
    <row r="888">
      <c r="A888" s="291"/>
      <c r="B888" s="291"/>
      <c r="C888" s="291"/>
      <c r="D888" s="291"/>
      <c r="E888" s="291"/>
    </row>
    <row r="889">
      <c r="A889" s="291"/>
      <c r="B889" s="291"/>
      <c r="C889" s="291"/>
      <c r="D889" s="291"/>
      <c r="E889" s="291"/>
    </row>
    <row r="890">
      <c r="A890" s="291"/>
      <c r="B890" s="291"/>
      <c r="C890" s="291"/>
      <c r="D890" s="291"/>
      <c r="E890" s="291"/>
    </row>
    <row r="891">
      <c r="A891" s="291"/>
      <c r="B891" s="291"/>
      <c r="C891" s="291"/>
      <c r="D891" s="291"/>
      <c r="E891" s="291"/>
    </row>
    <row r="892">
      <c r="A892" s="291"/>
      <c r="B892" s="291"/>
      <c r="C892" s="291"/>
      <c r="D892" s="291"/>
      <c r="E892" s="291"/>
    </row>
    <row r="893">
      <c r="A893" s="291"/>
      <c r="B893" s="291"/>
      <c r="C893" s="291"/>
      <c r="D893" s="291"/>
      <c r="E893" s="291"/>
    </row>
    <row r="894">
      <c r="A894" s="291"/>
      <c r="B894" s="291"/>
      <c r="C894" s="291"/>
      <c r="D894" s="291"/>
      <c r="E894" s="291"/>
    </row>
    <row r="895">
      <c r="A895" s="291"/>
      <c r="B895" s="291"/>
      <c r="C895" s="291"/>
      <c r="D895" s="291"/>
      <c r="E895" s="291"/>
    </row>
    <row r="896">
      <c r="A896" s="291"/>
      <c r="B896" s="291"/>
      <c r="C896" s="291"/>
      <c r="D896" s="291"/>
      <c r="E896" s="291"/>
    </row>
    <row r="897">
      <c r="A897" s="291"/>
      <c r="B897" s="291"/>
      <c r="C897" s="291"/>
      <c r="D897" s="291"/>
      <c r="E897" s="291"/>
    </row>
    <row r="898">
      <c r="A898" s="291"/>
      <c r="B898" s="291"/>
      <c r="C898" s="291"/>
      <c r="D898" s="291"/>
      <c r="E898" s="291"/>
    </row>
    <row r="899">
      <c r="A899" s="291"/>
      <c r="B899" s="291"/>
      <c r="C899" s="291"/>
      <c r="D899" s="291"/>
      <c r="E899" s="291"/>
    </row>
    <row r="900">
      <c r="A900" s="291"/>
      <c r="B900" s="291"/>
      <c r="C900" s="291"/>
      <c r="D900" s="291"/>
      <c r="E900" s="291"/>
    </row>
    <row r="901">
      <c r="A901" s="291"/>
      <c r="B901" s="291"/>
      <c r="C901" s="291"/>
      <c r="D901" s="291"/>
      <c r="E901" s="291"/>
    </row>
    <row r="902">
      <c r="A902" s="291"/>
      <c r="B902" s="291"/>
      <c r="C902" s="291"/>
      <c r="D902" s="291"/>
      <c r="E902" s="291"/>
    </row>
    <row r="903">
      <c r="A903" s="291"/>
      <c r="B903" s="291"/>
      <c r="C903" s="291"/>
      <c r="D903" s="291"/>
      <c r="E903" s="291"/>
    </row>
    <row r="904">
      <c r="A904" s="291"/>
      <c r="B904" s="291"/>
      <c r="C904" s="291"/>
      <c r="D904" s="291"/>
      <c r="E904" s="291"/>
    </row>
    <row r="905">
      <c r="A905" s="291"/>
      <c r="B905" s="291"/>
      <c r="C905" s="291"/>
      <c r="D905" s="291"/>
      <c r="E905" s="291"/>
    </row>
    <row r="906">
      <c r="A906" s="291"/>
      <c r="B906" s="291"/>
      <c r="C906" s="291"/>
      <c r="D906" s="291"/>
      <c r="E906" s="291"/>
    </row>
    <row r="907">
      <c r="A907" s="291"/>
      <c r="B907" s="291"/>
      <c r="C907" s="291"/>
      <c r="D907" s="291"/>
      <c r="E907" s="291"/>
    </row>
    <row r="908">
      <c r="A908" s="291"/>
      <c r="B908" s="291"/>
      <c r="C908" s="291"/>
      <c r="D908" s="291"/>
      <c r="E908" s="291"/>
    </row>
    <row r="909">
      <c r="A909" s="291"/>
      <c r="B909" s="291"/>
      <c r="C909" s="291"/>
      <c r="D909" s="291"/>
      <c r="E909" s="291"/>
    </row>
    <row r="910">
      <c r="A910" s="291"/>
      <c r="B910" s="291"/>
      <c r="C910" s="291"/>
      <c r="D910" s="291"/>
      <c r="E910" s="291"/>
    </row>
    <row r="911">
      <c r="A911" s="291"/>
      <c r="B911" s="291"/>
      <c r="C911" s="291"/>
      <c r="D911" s="291"/>
      <c r="E911" s="291"/>
    </row>
    <row r="912">
      <c r="A912" s="291"/>
      <c r="B912" s="291"/>
      <c r="C912" s="291"/>
      <c r="D912" s="291"/>
      <c r="E912" s="291"/>
    </row>
    <row r="913">
      <c r="A913" s="291"/>
      <c r="B913" s="291"/>
      <c r="C913" s="291"/>
      <c r="D913" s="291"/>
      <c r="E913" s="291"/>
    </row>
    <row r="914">
      <c r="A914" s="291"/>
      <c r="B914" s="291"/>
      <c r="C914" s="291"/>
      <c r="D914" s="291"/>
      <c r="E914" s="291"/>
    </row>
    <row r="915">
      <c r="A915" s="291"/>
      <c r="B915" s="291"/>
      <c r="C915" s="291"/>
      <c r="D915" s="291"/>
      <c r="E915" s="291"/>
    </row>
    <row r="916">
      <c r="A916" s="291"/>
      <c r="B916" s="291"/>
      <c r="C916" s="291"/>
      <c r="D916" s="291"/>
      <c r="E916" s="291"/>
    </row>
    <row r="917">
      <c r="A917" s="291"/>
      <c r="B917" s="291"/>
      <c r="C917" s="291"/>
      <c r="D917" s="291"/>
      <c r="E917" s="291"/>
    </row>
    <row r="918">
      <c r="A918" s="291"/>
      <c r="B918" s="291"/>
      <c r="C918" s="291"/>
      <c r="D918" s="291"/>
      <c r="E918" s="291"/>
    </row>
    <row r="919">
      <c r="A919" s="291"/>
      <c r="B919" s="291"/>
      <c r="C919" s="291"/>
      <c r="D919" s="291"/>
      <c r="E919" s="291"/>
    </row>
    <row r="920">
      <c r="A920" s="291"/>
      <c r="B920" s="291"/>
      <c r="C920" s="291"/>
      <c r="D920" s="291"/>
      <c r="E920" s="291"/>
    </row>
    <row r="921">
      <c r="A921" s="291"/>
      <c r="B921" s="291"/>
      <c r="C921" s="291"/>
      <c r="D921" s="291"/>
      <c r="E921" s="291"/>
    </row>
    <row r="922">
      <c r="A922" s="291"/>
      <c r="B922" s="291"/>
      <c r="C922" s="291"/>
      <c r="D922" s="291"/>
      <c r="E922" s="291"/>
    </row>
    <row r="923">
      <c r="A923" s="291"/>
      <c r="B923" s="291"/>
      <c r="C923" s="291"/>
      <c r="D923" s="291"/>
      <c r="E923" s="291"/>
    </row>
    <row r="924">
      <c r="A924" s="291"/>
      <c r="B924" s="291"/>
      <c r="C924" s="291"/>
      <c r="D924" s="291"/>
      <c r="E924" s="291"/>
    </row>
    <row r="925">
      <c r="A925" s="291"/>
      <c r="B925" s="291"/>
      <c r="C925" s="291"/>
      <c r="D925" s="291"/>
      <c r="E925" s="291"/>
    </row>
    <row r="926">
      <c r="A926" s="291"/>
      <c r="B926" s="291"/>
      <c r="C926" s="291"/>
      <c r="D926" s="291"/>
      <c r="E926" s="291"/>
    </row>
    <row r="927">
      <c r="A927" s="291"/>
      <c r="B927" s="291"/>
      <c r="C927" s="291"/>
      <c r="D927" s="291"/>
      <c r="E927" s="291"/>
    </row>
    <row r="928">
      <c r="A928" s="291"/>
      <c r="B928" s="291"/>
      <c r="C928" s="291"/>
      <c r="D928" s="291"/>
      <c r="E928" s="291"/>
    </row>
    <row r="929">
      <c r="A929" s="291"/>
      <c r="B929" s="291"/>
      <c r="C929" s="291"/>
      <c r="D929" s="291"/>
      <c r="E929" s="291"/>
    </row>
    <row r="930">
      <c r="A930" s="291"/>
      <c r="B930" s="291"/>
      <c r="C930" s="291"/>
      <c r="D930" s="291"/>
      <c r="E930" s="291"/>
    </row>
    <row r="931">
      <c r="A931" s="291"/>
      <c r="B931" s="291"/>
      <c r="C931" s="291"/>
      <c r="D931" s="291"/>
      <c r="E931" s="291"/>
    </row>
    <row r="932">
      <c r="A932" s="291"/>
      <c r="B932" s="291"/>
      <c r="C932" s="291"/>
      <c r="D932" s="291"/>
      <c r="E932" s="291"/>
    </row>
    <row r="933">
      <c r="A933" s="291"/>
      <c r="B933" s="291"/>
      <c r="C933" s="291"/>
      <c r="D933" s="291"/>
      <c r="E933" s="291"/>
    </row>
    <row r="934">
      <c r="A934" s="291"/>
      <c r="B934" s="291"/>
      <c r="C934" s="291"/>
      <c r="D934" s="291"/>
      <c r="E934" s="291"/>
    </row>
    <row r="935">
      <c r="A935" s="291"/>
      <c r="B935" s="291"/>
      <c r="C935" s="291"/>
      <c r="D935" s="291"/>
      <c r="E935" s="291"/>
    </row>
    <row r="936">
      <c r="A936" s="291"/>
      <c r="B936" s="291"/>
      <c r="C936" s="291"/>
      <c r="D936" s="291"/>
      <c r="E936" s="291"/>
    </row>
    <row r="937">
      <c r="A937" s="291"/>
      <c r="B937" s="291"/>
      <c r="C937" s="291"/>
      <c r="D937" s="291"/>
      <c r="E937" s="291"/>
    </row>
    <row r="938">
      <c r="A938" s="291"/>
      <c r="B938" s="291"/>
      <c r="C938" s="291"/>
      <c r="D938" s="291"/>
      <c r="E938" s="291"/>
    </row>
    <row r="939">
      <c r="A939" s="291"/>
      <c r="B939" s="291"/>
      <c r="C939" s="291"/>
      <c r="D939" s="291"/>
      <c r="E939" s="291"/>
    </row>
    <row r="940">
      <c r="A940" s="291"/>
      <c r="B940" s="291"/>
      <c r="C940" s="291"/>
      <c r="D940" s="291"/>
      <c r="E940" s="291"/>
    </row>
    <row r="941">
      <c r="A941" s="291"/>
      <c r="B941" s="291"/>
      <c r="C941" s="291"/>
      <c r="D941" s="291"/>
      <c r="E941" s="291"/>
    </row>
    <row r="942">
      <c r="A942" s="291"/>
      <c r="B942" s="291"/>
      <c r="C942" s="291"/>
      <c r="D942" s="291"/>
      <c r="E942" s="291"/>
    </row>
    <row r="943">
      <c r="A943" s="291"/>
      <c r="B943" s="291"/>
      <c r="C943" s="291"/>
      <c r="D943" s="291"/>
      <c r="E943" s="291"/>
    </row>
    <row r="944">
      <c r="A944" s="291"/>
      <c r="B944" s="291"/>
      <c r="C944" s="291"/>
      <c r="D944" s="291"/>
      <c r="E944" s="291"/>
    </row>
    <row r="945">
      <c r="A945" s="291"/>
      <c r="B945" s="291"/>
      <c r="C945" s="291"/>
      <c r="D945" s="291"/>
      <c r="E945" s="291"/>
    </row>
    <row r="946">
      <c r="A946" s="291"/>
      <c r="B946" s="291"/>
      <c r="C946" s="291"/>
      <c r="D946" s="291"/>
      <c r="E946" s="291"/>
    </row>
    <row r="947">
      <c r="A947" s="291"/>
      <c r="B947" s="291"/>
      <c r="C947" s="291"/>
      <c r="D947" s="291"/>
      <c r="E947" s="291"/>
    </row>
    <row r="948">
      <c r="A948" s="291"/>
      <c r="B948" s="291"/>
      <c r="C948" s="291"/>
      <c r="D948" s="291"/>
      <c r="E948" s="291"/>
    </row>
    <row r="949">
      <c r="A949" s="291"/>
      <c r="B949" s="291"/>
      <c r="C949" s="291"/>
      <c r="D949" s="291"/>
      <c r="E949" s="291"/>
    </row>
    <row r="950">
      <c r="A950" s="291"/>
      <c r="B950" s="291"/>
      <c r="C950" s="291"/>
      <c r="D950" s="291"/>
      <c r="E950" s="291"/>
    </row>
    <row r="951">
      <c r="A951" s="291"/>
      <c r="B951" s="291"/>
      <c r="C951" s="291"/>
      <c r="D951" s="291"/>
      <c r="E951" s="291"/>
    </row>
    <row r="952">
      <c r="A952" s="291"/>
      <c r="B952" s="291"/>
      <c r="C952" s="291"/>
      <c r="D952" s="291"/>
      <c r="E952" s="291"/>
    </row>
    <row r="953">
      <c r="A953" s="291"/>
      <c r="B953" s="291"/>
      <c r="C953" s="291"/>
      <c r="D953" s="291"/>
      <c r="E953" s="291"/>
    </row>
    <row r="954">
      <c r="A954" s="291"/>
      <c r="B954" s="291"/>
      <c r="C954" s="291"/>
      <c r="D954" s="291"/>
      <c r="E954" s="291"/>
    </row>
    <row r="955">
      <c r="A955" s="291"/>
      <c r="B955" s="291"/>
      <c r="C955" s="291"/>
      <c r="D955" s="291"/>
      <c r="E955" s="291"/>
    </row>
    <row r="956">
      <c r="A956" s="291"/>
      <c r="B956" s="291"/>
      <c r="C956" s="291"/>
      <c r="D956" s="291"/>
      <c r="E956" s="291"/>
    </row>
    <row r="957">
      <c r="A957" s="291"/>
      <c r="B957" s="291"/>
      <c r="C957" s="291"/>
      <c r="D957" s="291"/>
      <c r="E957" s="291"/>
    </row>
    <row r="958">
      <c r="A958" s="291"/>
      <c r="B958" s="291"/>
      <c r="C958" s="291"/>
      <c r="D958" s="291"/>
      <c r="E958" s="291"/>
    </row>
    <row r="959">
      <c r="A959" s="291"/>
      <c r="B959" s="291"/>
      <c r="C959" s="291"/>
      <c r="D959" s="291"/>
      <c r="E959" s="291"/>
    </row>
    <row r="960">
      <c r="A960" s="291"/>
      <c r="B960" s="291"/>
      <c r="C960" s="291"/>
      <c r="D960" s="291"/>
      <c r="E960" s="291"/>
    </row>
    <row r="961">
      <c r="A961" s="291"/>
      <c r="B961" s="291"/>
      <c r="C961" s="291"/>
      <c r="D961" s="291"/>
      <c r="E961" s="291"/>
    </row>
    <row r="962">
      <c r="A962" s="291"/>
      <c r="B962" s="291"/>
      <c r="C962" s="291"/>
      <c r="D962" s="291"/>
      <c r="E962" s="291"/>
    </row>
    <row r="963">
      <c r="A963" s="291"/>
      <c r="B963" s="291"/>
      <c r="C963" s="291"/>
      <c r="D963" s="291"/>
      <c r="E963" s="291"/>
    </row>
    <row r="964">
      <c r="A964" s="291"/>
      <c r="B964" s="291"/>
      <c r="C964" s="291"/>
      <c r="D964" s="291"/>
      <c r="E964" s="291"/>
    </row>
    <row r="965">
      <c r="A965" s="291"/>
      <c r="B965" s="291"/>
      <c r="C965" s="291"/>
      <c r="D965" s="291"/>
      <c r="E965" s="291"/>
    </row>
    <row r="966">
      <c r="A966" s="291"/>
      <c r="B966" s="291"/>
      <c r="C966" s="291"/>
      <c r="D966" s="291"/>
      <c r="E966" s="291"/>
    </row>
    <row r="967">
      <c r="A967" s="291"/>
      <c r="B967" s="291"/>
      <c r="C967" s="291"/>
      <c r="D967" s="291"/>
      <c r="E967" s="291"/>
    </row>
    <row r="968">
      <c r="A968" s="291"/>
      <c r="B968" s="291"/>
      <c r="C968" s="291"/>
      <c r="D968" s="291"/>
      <c r="E968" s="291"/>
    </row>
    <row r="969">
      <c r="A969" s="291"/>
      <c r="B969" s="291"/>
      <c r="C969" s="291"/>
      <c r="D969" s="291"/>
      <c r="E969" s="291"/>
    </row>
    <row r="970">
      <c r="A970" s="291"/>
      <c r="B970" s="291"/>
      <c r="C970" s="291"/>
      <c r="D970" s="291"/>
      <c r="E970" s="291"/>
    </row>
    <row r="971">
      <c r="A971" s="291"/>
      <c r="B971" s="291"/>
      <c r="C971" s="291"/>
      <c r="D971" s="291"/>
      <c r="E971" s="291"/>
    </row>
    <row r="972">
      <c r="A972" s="291"/>
      <c r="B972" s="291"/>
      <c r="C972" s="291"/>
      <c r="D972" s="291"/>
      <c r="E972" s="291"/>
    </row>
    <row r="973">
      <c r="A973" s="291"/>
      <c r="B973" s="291"/>
      <c r="C973" s="291"/>
      <c r="D973" s="291"/>
      <c r="E973" s="291"/>
    </row>
    <row r="974">
      <c r="A974" s="291"/>
      <c r="B974" s="291"/>
      <c r="C974" s="291"/>
      <c r="D974" s="291"/>
      <c r="E974" s="291"/>
    </row>
    <row r="975">
      <c r="A975" s="291"/>
      <c r="B975" s="291"/>
      <c r="C975" s="291"/>
      <c r="D975" s="291"/>
      <c r="E975" s="291"/>
    </row>
    <row r="976">
      <c r="A976" s="291"/>
      <c r="B976" s="291"/>
      <c r="C976" s="291"/>
      <c r="D976" s="291"/>
      <c r="E976" s="291"/>
    </row>
    <row r="977">
      <c r="A977" s="291"/>
      <c r="B977" s="291"/>
      <c r="C977" s="291"/>
      <c r="D977" s="291"/>
      <c r="E977" s="291"/>
    </row>
    <row r="978">
      <c r="A978" s="291"/>
      <c r="B978" s="291"/>
      <c r="C978" s="291"/>
      <c r="D978" s="291"/>
      <c r="E978" s="291"/>
    </row>
    <row r="979">
      <c r="A979" s="291"/>
      <c r="B979" s="291"/>
      <c r="C979" s="291"/>
      <c r="D979" s="291"/>
      <c r="E979" s="291"/>
    </row>
    <row r="980">
      <c r="A980" s="291"/>
      <c r="B980" s="291"/>
      <c r="C980" s="291"/>
      <c r="D980" s="291"/>
      <c r="E980" s="291"/>
    </row>
    <row r="981">
      <c r="A981" s="291"/>
      <c r="B981" s="291"/>
      <c r="C981" s="291"/>
      <c r="D981" s="291"/>
      <c r="E981" s="291"/>
    </row>
    <row r="982">
      <c r="A982" s="291"/>
      <c r="B982" s="291"/>
      <c r="C982" s="291"/>
      <c r="D982" s="291"/>
      <c r="E982" s="291"/>
    </row>
    <row r="983">
      <c r="A983" s="291"/>
      <c r="B983" s="291"/>
      <c r="C983" s="291"/>
      <c r="D983" s="291"/>
      <c r="E983" s="291"/>
    </row>
    <row r="984">
      <c r="A984" s="291"/>
      <c r="B984" s="291"/>
      <c r="C984" s="291"/>
      <c r="D984" s="291"/>
      <c r="E984" s="291"/>
    </row>
    <row r="985">
      <c r="A985" s="291"/>
      <c r="B985" s="291"/>
      <c r="C985" s="291"/>
      <c r="D985" s="291"/>
      <c r="E985" s="291"/>
    </row>
    <row r="986">
      <c r="A986" s="291"/>
      <c r="B986" s="291"/>
      <c r="C986" s="291"/>
      <c r="D986" s="291"/>
      <c r="E986" s="291"/>
    </row>
    <row r="987">
      <c r="A987" s="291"/>
      <c r="B987" s="291"/>
      <c r="C987" s="291"/>
      <c r="D987" s="291"/>
      <c r="E987" s="291"/>
    </row>
    <row r="988">
      <c r="A988" s="291"/>
      <c r="B988" s="291"/>
      <c r="C988" s="291"/>
      <c r="D988" s="291"/>
      <c r="E988" s="291"/>
    </row>
    <row r="989">
      <c r="A989" s="291"/>
      <c r="B989" s="291"/>
      <c r="C989" s="291"/>
      <c r="D989" s="291"/>
      <c r="E989" s="291"/>
    </row>
    <row r="990">
      <c r="A990" s="291"/>
      <c r="B990" s="291"/>
      <c r="C990" s="291"/>
      <c r="D990" s="291"/>
      <c r="E990" s="291"/>
    </row>
    <row r="991">
      <c r="A991" s="291"/>
      <c r="B991" s="291"/>
      <c r="C991" s="291"/>
      <c r="D991" s="291"/>
      <c r="E991" s="291"/>
    </row>
    <row r="992">
      <c r="A992" s="291"/>
      <c r="B992" s="291"/>
      <c r="C992" s="291"/>
      <c r="D992" s="291"/>
      <c r="E992" s="291"/>
    </row>
    <row r="993">
      <c r="A993" s="291"/>
      <c r="B993" s="291"/>
      <c r="C993" s="291"/>
      <c r="D993" s="291"/>
      <c r="E993" s="291"/>
    </row>
    <row r="994">
      <c r="A994" s="291"/>
      <c r="B994" s="291"/>
      <c r="C994" s="291"/>
      <c r="D994" s="291"/>
      <c r="E994" s="291"/>
    </row>
    <row r="995">
      <c r="A995" s="291"/>
      <c r="B995" s="291"/>
      <c r="C995" s="291"/>
      <c r="D995" s="291"/>
      <c r="E995" s="291"/>
    </row>
    <row r="996">
      <c r="A996" s="291"/>
      <c r="B996" s="291"/>
      <c r="C996" s="291"/>
      <c r="D996" s="291"/>
      <c r="E996" s="291"/>
    </row>
    <row r="997">
      <c r="A997" s="291"/>
      <c r="B997" s="291"/>
      <c r="C997" s="291"/>
      <c r="D997" s="291"/>
      <c r="E997" s="291"/>
    </row>
    <row r="998">
      <c r="A998" s="291"/>
      <c r="B998" s="291"/>
      <c r="C998" s="291"/>
      <c r="D998" s="291"/>
      <c r="E998" s="291"/>
    </row>
    <row r="999">
      <c r="A999" s="291"/>
      <c r="B999" s="291"/>
      <c r="C999" s="291"/>
      <c r="D999" s="291"/>
      <c r="E999" s="291"/>
    </row>
    <row r="1000">
      <c r="A1000" s="291"/>
      <c r="B1000" s="291"/>
      <c r="C1000" s="291"/>
      <c r="D1000" s="291"/>
      <c r="E1000" s="291"/>
    </row>
  </sheetData>
  <mergeCells count="1">
    <mergeCell ref="C1:D1"/>
  </mergeCells>
  <hyperlinks>
    <hyperlink r:id="rId1" ref="D4"/>
    <hyperlink r:id="rId2" ref="D5"/>
    <hyperlink r:id="rId3" ref="D6"/>
    <hyperlink r:id="rId4" ref="D7"/>
    <hyperlink r:id="rId5" ref="D8"/>
    <hyperlink r:id="rId6" ref="D9"/>
    <hyperlink r:id="rId7" ref="D10"/>
    <hyperlink r:id="rId8" ref="D11"/>
    <hyperlink r:id="rId9" ref="D12"/>
    <hyperlink r:id="rId10" ref="D13"/>
    <hyperlink r:id="rId11" ref="D14"/>
    <hyperlink r:id="rId12" ref="D15"/>
    <hyperlink r:id="rId13" ref="D16"/>
    <hyperlink r:id="rId14" ref="D17"/>
    <hyperlink r:id="rId15" ref="D18"/>
  </hyperlinks>
  <drawing r:id="rId1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63"/>
    <col customWidth="1" min="2" max="2" width="31.38"/>
    <col customWidth="1" min="3" max="3" width="62.63"/>
    <col customWidth="1" min="4" max="5" width="50.13"/>
    <col customWidth="1" min="6" max="6" width="2.63"/>
  </cols>
  <sheetData>
    <row r="1" ht="176.25" customHeight="1">
      <c r="A1" s="291"/>
      <c r="B1" s="604"/>
      <c r="C1" s="12" t="s">
        <v>1261</v>
      </c>
      <c r="F1" s="291"/>
    </row>
    <row r="2">
      <c r="A2" s="291"/>
      <c r="B2" s="605"/>
      <c r="C2" s="606"/>
      <c r="D2" s="605"/>
      <c r="E2" s="605"/>
      <c r="F2" s="291"/>
    </row>
    <row r="3" ht="30.0" customHeight="1">
      <c r="A3" s="422"/>
      <c r="B3" s="594" t="s">
        <v>1262</v>
      </c>
      <c r="C3" s="607" t="s">
        <v>435</v>
      </c>
      <c r="D3" s="594" t="s">
        <v>423</v>
      </c>
      <c r="E3" s="594" t="s">
        <v>1243</v>
      </c>
      <c r="F3" s="291"/>
    </row>
    <row r="4">
      <c r="A4" s="291"/>
      <c r="B4" s="608" t="s">
        <v>736</v>
      </c>
      <c r="C4" s="609" t="s">
        <v>1263</v>
      </c>
      <c r="D4" s="609" t="s">
        <v>1264</v>
      </c>
      <c r="E4" s="610"/>
      <c r="F4" s="291"/>
    </row>
    <row r="5">
      <c r="A5" s="291"/>
      <c r="B5" s="611" t="s">
        <v>440</v>
      </c>
      <c r="C5" s="612" t="s">
        <v>441</v>
      </c>
      <c r="D5" s="612" t="s">
        <v>442</v>
      </c>
      <c r="E5" s="383"/>
      <c r="F5" s="291"/>
    </row>
    <row r="6">
      <c r="A6" s="291"/>
      <c r="B6" s="611" t="s">
        <v>1265</v>
      </c>
      <c r="C6" s="612" t="s">
        <v>1266</v>
      </c>
      <c r="D6" s="612" t="s">
        <v>1267</v>
      </c>
      <c r="E6" s="383"/>
      <c r="F6" s="291"/>
    </row>
    <row r="7">
      <c r="A7" s="291"/>
      <c r="B7" s="611" t="s">
        <v>1268</v>
      </c>
      <c r="C7" s="612" t="s">
        <v>1269</v>
      </c>
      <c r="D7" s="612" t="s">
        <v>1267</v>
      </c>
      <c r="E7" s="613" t="s">
        <v>427</v>
      </c>
      <c r="F7" s="291"/>
    </row>
    <row r="8">
      <c r="A8" s="291"/>
      <c r="B8" s="614" t="s">
        <v>1270</v>
      </c>
      <c r="C8" s="615" t="s">
        <v>1271</v>
      </c>
      <c r="D8" s="615" t="s">
        <v>1272</v>
      </c>
      <c r="E8" s="383"/>
      <c r="F8" s="291"/>
    </row>
    <row r="9">
      <c r="A9" s="291"/>
      <c r="B9" s="614" t="s">
        <v>1273</v>
      </c>
      <c r="C9" s="615" t="s">
        <v>1274</v>
      </c>
      <c r="D9" s="615" t="s">
        <v>1272</v>
      </c>
      <c r="E9" s="383"/>
      <c r="F9" s="291"/>
    </row>
    <row r="10">
      <c r="A10" s="291"/>
      <c r="B10" s="611" t="s">
        <v>1275</v>
      </c>
      <c r="C10" s="612" t="s">
        <v>1276</v>
      </c>
      <c r="D10" s="615" t="s">
        <v>1264</v>
      </c>
      <c r="E10" s="383"/>
      <c r="F10" s="291"/>
    </row>
    <row r="11">
      <c r="A11" s="291"/>
      <c r="B11" s="614" t="s">
        <v>1277</v>
      </c>
      <c r="C11" s="615" t="s">
        <v>1278</v>
      </c>
      <c r="D11" s="612" t="s">
        <v>1264</v>
      </c>
      <c r="E11" s="383"/>
      <c r="F11" s="291"/>
    </row>
    <row r="12">
      <c r="A12" s="291"/>
      <c r="B12" s="614" t="s">
        <v>443</v>
      </c>
      <c r="C12" s="615" t="s">
        <v>444</v>
      </c>
      <c r="D12" s="612" t="s">
        <v>445</v>
      </c>
      <c r="E12" s="613" t="s">
        <v>427</v>
      </c>
      <c r="F12" s="291"/>
    </row>
    <row r="13">
      <c r="A13" s="291"/>
      <c r="B13" s="611" t="s">
        <v>446</v>
      </c>
      <c r="C13" s="615" t="s">
        <v>447</v>
      </c>
      <c r="D13" s="615" t="s">
        <v>448</v>
      </c>
      <c r="E13" s="613" t="s">
        <v>427</v>
      </c>
      <c r="F13" s="291"/>
    </row>
    <row r="14">
      <c r="A14" s="291"/>
      <c r="B14" s="611" t="s">
        <v>1279</v>
      </c>
      <c r="C14" s="615" t="s">
        <v>447</v>
      </c>
      <c r="D14" s="615" t="s">
        <v>448</v>
      </c>
      <c r="E14" s="613" t="s">
        <v>427</v>
      </c>
      <c r="F14" s="291"/>
    </row>
    <row r="15">
      <c r="A15" s="291"/>
      <c r="B15" s="614" t="s">
        <v>449</v>
      </c>
      <c r="C15" s="615" t="s">
        <v>450</v>
      </c>
      <c r="D15" s="612" t="s">
        <v>451</v>
      </c>
      <c r="E15" s="613" t="s">
        <v>427</v>
      </c>
      <c r="F15" s="291"/>
    </row>
    <row r="16">
      <c r="A16" s="291"/>
      <c r="B16" s="616" t="s">
        <v>1280</v>
      </c>
      <c r="C16" s="615" t="s">
        <v>1281</v>
      </c>
      <c r="D16" s="615" t="s">
        <v>1282</v>
      </c>
      <c r="E16" s="613" t="s">
        <v>427</v>
      </c>
      <c r="F16" s="291"/>
    </row>
    <row r="17">
      <c r="A17" s="291"/>
      <c r="B17" s="614" t="s">
        <v>452</v>
      </c>
      <c r="C17" s="615" t="s">
        <v>453</v>
      </c>
      <c r="D17" s="615" t="s">
        <v>454</v>
      </c>
      <c r="E17" s="613" t="s">
        <v>427</v>
      </c>
      <c r="F17" s="291"/>
    </row>
    <row r="18">
      <c r="A18" s="291"/>
      <c r="B18" s="614" t="s">
        <v>436</v>
      </c>
      <c r="C18" s="615" t="s">
        <v>1283</v>
      </c>
      <c r="D18" s="615" t="s">
        <v>1284</v>
      </c>
      <c r="E18" s="613" t="s">
        <v>427</v>
      </c>
      <c r="F18" s="291"/>
    </row>
    <row r="19">
      <c r="A19" s="291"/>
      <c r="B19" s="614" t="s">
        <v>1285</v>
      </c>
      <c r="C19" s="615" t="s">
        <v>1286</v>
      </c>
      <c r="D19" s="615" t="s">
        <v>1282</v>
      </c>
      <c r="E19" s="613" t="s">
        <v>427</v>
      </c>
      <c r="F19" s="291"/>
    </row>
    <row r="20">
      <c r="A20" s="291"/>
      <c r="B20" s="614" t="s">
        <v>1287</v>
      </c>
      <c r="C20" s="615" t="s">
        <v>1288</v>
      </c>
      <c r="D20" s="612" t="s">
        <v>1284</v>
      </c>
      <c r="E20" s="613" t="s">
        <v>427</v>
      </c>
      <c r="F20" s="291"/>
    </row>
    <row r="21">
      <c r="A21" s="291"/>
      <c r="B21" s="611" t="s">
        <v>1289</v>
      </c>
      <c r="C21" s="612" t="s">
        <v>1290</v>
      </c>
      <c r="D21" s="612" t="s">
        <v>1291</v>
      </c>
      <c r="E21" s="613" t="s">
        <v>427</v>
      </c>
      <c r="F21" s="291"/>
    </row>
    <row r="22">
      <c r="A22" s="291"/>
      <c r="B22" s="614" t="s">
        <v>464</v>
      </c>
      <c r="C22" s="615" t="s">
        <v>465</v>
      </c>
      <c r="D22" s="615" t="s">
        <v>466</v>
      </c>
      <c r="E22" s="613" t="s">
        <v>427</v>
      </c>
      <c r="F22" s="291"/>
    </row>
    <row r="23">
      <c r="A23" s="291"/>
      <c r="B23" s="617" t="s">
        <v>1292</v>
      </c>
      <c r="C23" s="618" t="s">
        <v>1293</v>
      </c>
      <c r="D23" s="618" t="s">
        <v>1294</v>
      </c>
      <c r="E23" s="619" t="s">
        <v>427</v>
      </c>
      <c r="F23" s="291"/>
    </row>
    <row r="24">
      <c r="A24" s="291"/>
      <c r="B24" s="616" t="s">
        <v>1295</v>
      </c>
      <c r="C24" s="620" t="s">
        <v>1296</v>
      </c>
      <c r="D24" s="621" t="s">
        <v>1297</v>
      </c>
      <c r="E24" s="622" t="s">
        <v>427</v>
      </c>
      <c r="F24" s="291"/>
    </row>
    <row r="25">
      <c r="A25" s="291"/>
      <c r="B25" s="623" t="s">
        <v>437</v>
      </c>
      <c r="C25" s="624" t="s">
        <v>438</v>
      </c>
      <c r="D25" s="624" t="s">
        <v>439</v>
      </c>
      <c r="E25" s="625" t="s">
        <v>427</v>
      </c>
      <c r="F25" s="291"/>
    </row>
    <row r="26">
      <c r="A26" s="291"/>
      <c r="B26" s="626" t="s">
        <v>1298</v>
      </c>
      <c r="C26" s="627" t="s">
        <v>1299</v>
      </c>
      <c r="D26" s="628" t="s">
        <v>1300</v>
      </c>
      <c r="E26" s="629" t="s">
        <v>427</v>
      </c>
      <c r="F26" s="291"/>
    </row>
    <row r="27">
      <c r="A27" s="291"/>
      <c r="B27" s="630" t="s">
        <v>1301</v>
      </c>
      <c r="C27" s="631" t="s">
        <v>1302</v>
      </c>
      <c r="D27" s="630" t="s">
        <v>1303</v>
      </c>
      <c r="E27" s="632" t="s">
        <v>427</v>
      </c>
      <c r="F27" s="291"/>
    </row>
    <row r="28">
      <c r="A28" s="291"/>
      <c r="B28" s="630" t="s">
        <v>1304</v>
      </c>
      <c r="C28" s="631" t="s">
        <v>1302</v>
      </c>
      <c r="D28" s="630" t="s">
        <v>1305</v>
      </c>
      <c r="E28" s="632" t="s">
        <v>427</v>
      </c>
      <c r="F28" s="291"/>
    </row>
    <row r="29">
      <c r="A29" s="291"/>
      <c r="B29" s="608" t="s">
        <v>1306</v>
      </c>
      <c r="C29" s="628" t="s">
        <v>1307</v>
      </c>
      <c r="D29" s="633" t="s">
        <v>1308</v>
      </c>
      <c r="E29" s="634" t="s">
        <v>427</v>
      </c>
      <c r="F29" s="291"/>
    </row>
    <row r="30">
      <c r="A30" s="291"/>
      <c r="B30" s="626" t="s">
        <v>1309</v>
      </c>
      <c r="C30" s="627" t="s">
        <v>1310</v>
      </c>
      <c r="D30" s="628" t="s">
        <v>1311</v>
      </c>
      <c r="E30" s="635" t="s">
        <v>427</v>
      </c>
      <c r="F30" s="291"/>
    </row>
    <row r="31">
      <c r="A31" s="291"/>
      <c r="B31" s="636" t="s">
        <v>458</v>
      </c>
      <c r="C31" s="627" t="s">
        <v>459</v>
      </c>
      <c r="D31" s="628" t="s">
        <v>460</v>
      </c>
      <c r="E31" s="629" t="s">
        <v>427</v>
      </c>
      <c r="F31" s="291"/>
    </row>
    <row r="32">
      <c r="A32" s="291"/>
      <c r="B32" s="565" t="s">
        <v>1312</v>
      </c>
      <c r="C32" s="582" t="s">
        <v>1313</v>
      </c>
      <c r="D32" s="582" t="s">
        <v>1314</v>
      </c>
      <c r="E32" s="637" t="s">
        <v>427</v>
      </c>
      <c r="F32" s="291"/>
    </row>
    <row r="33">
      <c r="A33" s="291"/>
      <c r="B33" s="614" t="s">
        <v>1315</v>
      </c>
      <c r="C33" s="615" t="s">
        <v>1316</v>
      </c>
      <c r="D33" s="580" t="s">
        <v>1314</v>
      </c>
      <c r="E33" s="638" t="s">
        <v>427</v>
      </c>
      <c r="F33" s="291"/>
    </row>
    <row r="34">
      <c r="A34" s="291"/>
      <c r="B34" s="639" t="s">
        <v>467</v>
      </c>
      <c r="C34" s="640" t="s">
        <v>468</v>
      </c>
      <c r="D34" s="582" t="s">
        <v>469</v>
      </c>
      <c r="E34" s="637" t="s">
        <v>427</v>
      </c>
      <c r="F34" s="291"/>
    </row>
    <row r="35">
      <c r="A35" s="291"/>
      <c r="B35" s="565" t="s">
        <v>1317</v>
      </c>
      <c r="C35" s="640" t="s">
        <v>1318</v>
      </c>
      <c r="D35" s="582" t="s">
        <v>1319</v>
      </c>
      <c r="E35" s="637" t="s">
        <v>427</v>
      </c>
      <c r="F35" s="291"/>
    </row>
    <row r="36">
      <c r="A36" s="291"/>
      <c r="B36" s="565" t="s">
        <v>461</v>
      </c>
      <c r="C36" s="640" t="s">
        <v>462</v>
      </c>
      <c r="D36" s="582" t="s">
        <v>463</v>
      </c>
      <c r="E36" s="637" t="s">
        <v>427</v>
      </c>
      <c r="F36" s="291"/>
    </row>
    <row r="37">
      <c r="A37" s="291"/>
      <c r="B37" s="565" t="s">
        <v>1320</v>
      </c>
      <c r="C37" s="640" t="s">
        <v>1321</v>
      </c>
      <c r="D37" s="582" t="s">
        <v>1322</v>
      </c>
      <c r="E37" s="637" t="s">
        <v>427</v>
      </c>
      <c r="F37" s="291"/>
    </row>
    <row r="38">
      <c r="A38" s="291"/>
      <c r="B38" s="565" t="s">
        <v>470</v>
      </c>
      <c r="C38" s="640" t="s">
        <v>471</v>
      </c>
      <c r="D38" s="582" t="s">
        <v>472</v>
      </c>
      <c r="E38" s="637" t="s">
        <v>427</v>
      </c>
      <c r="F38" s="291"/>
    </row>
    <row r="39">
      <c r="A39" s="291"/>
      <c r="B39" s="565" t="s">
        <v>1323</v>
      </c>
      <c r="C39" s="640" t="s">
        <v>1324</v>
      </c>
      <c r="D39" s="582" t="s">
        <v>1325</v>
      </c>
      <c r="E39" s="637" t="s">
        <v>427</v>
      </c>
      <c r="F39" s="291"/>
    </row>
    <row r="40">
      <c r="A40" s="291"/>
      <c r="B40" s="630" t="s">
        <v>476</v>
      </c>
      <c r="C40" s="641" t="s">
        <v>477</v>
      </c>
      <c r="D40" s="630" t="s">
        <v>478</v>
      </c>
      <c r="E40" s="642" t="s">
        <v>427</v>
      </c>
      <c r="F40" s="291"/>
    </row>
    <row r="41">
      <c r="A41" s="291"/>
      <c r="B41" s="643" t="s">
        <v>1326</v>
      </c>
      <c r="C41" s="644" t="s">
        <v>1327</v>
      </c>
      <c r="D41" s="565" t="s">
        <v>1328</v>
      </c>
      <c r="E41" s="645" t="s">
        <v>427</v>
      </c>
      <c r="F41" s="291"/>
    </row>
    <row r="42">
      <c r="A42" s="291"/>
      <c r="B42" s="646" t="s">
        <v>1329</v>
      </c>
      <c r="C42" s="644" t="s">
        <v>1327</v>
      </c>
      <c r="D42" s="565" t="s">
        <v>1330</v>
      </c>
      <c r="E42" s="645" t="s">
        <v>427</v>
      </c>
      <c r="F42" s="291"/>
    </row>
    <row r="43">
      <c r="A43" s="291"/>
      <c r="B43" s="565" t="s">
        <v>479</v>
      </c>
      <c r="C43" s="647" t="s">
        <v>480</v>
      </c>
      <c r="D43" s="646" t="s">
        <v>1331</v>
      </c>
      <c r="E43" s="645" t="s">
        <v>427</v>
      </c>
      <c r="F43" s="291"/>
    </row>
    <row r="44">
      <c r="A44" s="291"/>
      <c r="B44" s="565" t="s">
        <v>455</v>
      </c>
      <c r="C44" s="647" t="s">
        <v>456</v>
      </c>
      <c r="D44" s="646" t="s">
        <v>1332</v>
      </c>
      <c r="E44" s="645" t="s">
        <v>427</v>
      </c>
      <c r="F44" s="291"/>
    </row>
    <row r="45">
      <c r="A45" s="291"/>
      <c r="B45" s="639" t="s">
        <v>1333</v>
      </c>
      <c r="C45" s="647" t="s">
        <v>1334</v>
      </c>
      <c r="D45" s="565" t="s">
        <v>1335</v>
      </c>
      <c r="E45" s="645" t="s">
        <v>427</v>
      </c>
      <c r="F45" s="291"/>
    </row>
    <row r="46">
      <c r="A46" s="291"/>
      <c r="B46" s="565" t="s">
        <v>1336</v>
      </c>
      <c r="C46" s="647" t="s">
        <v>1337</v>
      </c>
      <c r="D46" s="565" t="s">
        <v>1338</v>
      </c>
      <c r="E46" s="648" t="s">
        <v>427</v>
      </c>
      <c r="F46" s="291"/>
    </row>
    <row r="47">
      <c r="A47" s="291"/>
      <c r="B47" s="565" t="s">
        <v>1339</v>
      </c>
      <c r="C47" s="647" t="s">
        <v>1340</v>
      </c>
      <c r="D47" s="647" t="s">
        <v>393</v>
      </c>
      <c r="E47" s="649" t="s">
        <v>427</v>
      </c>
      <c r="F47" s="291"/>
    </row>
    <row r="48">
      <c r="A48" s="291"/>
      <c r="B48" s="565" t="s">
        <v>1341</v>
      </c>
      <c r="C48" s="647" t="s">
        <v>1342</v>
      </c>
      <c r="D48" s="565" t="s">
        <v>1343</v>
      </c>
      <c r="E48" s="650"/>
      <c r="F48" s="291"/>
    </row>
    <row r="49">
      <c r="A49" s="291"/>
      <c r="B49" s="646" t="s">
        <v>1344</v>
      </c>
      <c r="C49" s="644" t="s">
        <v>1345</v>
      </c>
      <c r="D49" s="565" t="s">
        <v>1346</v>
      </c>
      <c r="E49" s="645" t="s">
        <v>427</v>
      </c>
      <c r="F49" s="291"/>
    </row>
    <row r="50">
      <c r="A50" s="291"/>
      <c r="B50" s="565" t="s">
        <v>1347</v>
      </c>
      <c r="C50" s="647" t="s">
        <v>1348</v>
      </c>
      <c r="D50" s="565" t="s">
        <v>1349</v>
      </c>
      <c r="E50" s="645" t="s">
        <v>427</v>
      </c>
      <c r="F50" s="291"/>
    </row>
    <row r="51">
      <c r="A51" s="291"/>
      <c r="B51" s="565" t="s">
        <v>1350</v>
      </c>
      <c r="C51" s="647" t="s">
        <v>1351</v>
      </c>
      <c r="D51" s="565" t="s">
        <v>478</v>
      </c>
      <c r="E51" s="645" t="s">
        <v>427</v>
      </c>
      <c r="F51" s="291"/>
    </row>
    <row r="52">
      <c r="A52" s="291"/>
      <c r="B52" s="565" t="s">
        <v>473</v>
      </c>
      <c r="C52" s="647" t="s">
        <v>474</v>
      </c>
      <c r="D52" s="565" t="s">
        <v>475</v>
      </c>
      <c r="E52" s="645" t="s">
        <v>427</v>
      </c>
      <c r="F52" s="291"/>
    </row>
    <row r="53">
      <c r="A53" s="291"/>
      <c r="B53" s="565" t="s">
        <v>1352</v>
      </c>
      <c r="C53" s="647" t="s">
        <v>1353</v>
      </c>
      <c r="D53" s="565" t="s">
        <v>1354</v>
      </c>
      <c r="E53" s="648" t="s">
        <v>427</v>
      </c>
      <c r="F53" s="291"/>
    </row>
    <row r="54">
      <c r="A54" s="291"/>
      <c r="B54" s="565" t="s">
        <v>1355</v>
      </c>
      <c r="C54" s="647" t="s">
        <v>1356</v>
      </c>
      <c r="D54" s="565" t="s">
        <v>1357</v>
      </c>
      <c r="E54" s="645" t="s">
        <v>427</v>
      </c>
      <c r="F54" s="291"/>
    </row>
    <row r="55">
      <c r="A55" s="291"/>
      <c r="B55" s="132"/>
      <c r="C55" s="651"/>
      <c r="D55" s="132"/>
      <c r="E55" s="132"/>
      <c r="F55" s="291"/>
    </row>
    <row r="56">
      <c r="A56" s="291"/>
      <c r="B56" s="132"/>
      <c r="C56" s="651"/>
      <c r="D56" s="132"/>
      <c r="E56" s="132"/>
      <c r="F56" s="291"/>
    </row>
    <row r="57">
      <c r="A57" s="291"/>
      <c r="B57" s="132"/>
      <c r="C57" s="651"/>
      <c r="D57" s="132"/>
      <c r="E57" s="132"/>
      <c r="F57" s="291"/>
    </row>
    <row r="58">
      <c r="A58" s="291"/>
      <c r="B58" s="132"/>
      <c r="C58" s="651"/>
      <c r="D58" s="132"/>
      <c r="E58" s="132"/>
      <c r="F58" s="291"/>
    </row>
    <row r="59">
      <c r="A59" s="291"/>
      <c r="B59" s="132"/>
      <c r="C59" s="651"/>
      <c r="D59" s="132"/>
      <c r="E59" s="132"/>
      <c r="F59" s="291"/>
    </row>
    <row r="60">
      <c r="A60" s="291"/>
      <c r="B60" s="132"/>
      <c r="C60" s="651"/>
      <c r="D60" s="132"/>
      <c r="E60" s="132"/>
      <c r="F60" s="291"/>
    </row>
    <row r="61">
      <c r="A61" s="291"/>
      <c r="B61" s="132"/>
      <c r="C61" s="651"/>
      <c r="D61" s="132"/>
      <c r="E61" s="132"/>
      <c r="F61" s="291"/>
    </row>
    <row r="62">
      <c r="A62" s="291"/>
      <c r="B62" s="132"/>
      <c r="C62" s="651"/>
      <c r="D62" s="132"/>
      <c r="E62" s="132"/>
      <c r="F62" s="291"/>
    </row>
    <row r="63">
      <c r="A63" s="291"/>
      <c r="B63" s="132"/>
      <c r="C63" s="651"/>
      <c r="D63" s="132"/>
      <c r="E63" s="132"/>
      <c r="F63" s="291"/>
    </row>
    <row r="64">
      <c r="A64" s="291"/>
      <c r="B64" s="132"/>
      <c r="C64" s="651"/>
      <c r="D64" s="132"/>
      <c r="E64" s="132"/>
      <c r="F64" s="291"/>
    </row>
    <row r="65">
      <c r="A65" s="291"/>
      <c r="B65" s="132"/>
      <c r="C65" s="651"/>
      <c r="D65" s="132"/>
      <c r="E65" s="132"/>
      <c r="F65" s="291"/>
    </row>
    <row r="66">
      <c r="A66" s="291"/>
      <c r="B66" s="132"/>
      <c r="C66" s="651"/>
      <c r="D66" s="132"/>
      <c r="E66" s="132"/>
      <c r="F66" s="291"/>
    </row>
    <row r="67">
      <c r="A67" s="291"/>
      <c r="B67" s="132"/>
      <c r="C67" s="651"/>
      <c r="D67" s="132"/>
      <c r="E67" s="132"/>
      <c r="F67" s="291"/>
    </row>
    <row r="68">
      <c r="A68" s="291"/>
      <c r="B68" s="132"/>
      <c r="C68" s="651"/>
      <c r="D68" s="132"/>
      <c r="E68" s="132"/>
      <c r="F68" s="291"/>
    </row>
    <row r="69">
      <c r="A69" s="291"/>
      <c r="B69" s="132"/>
      <c r="C69" s="651"/>
      <c r="D69" s="132"/>
      <c r="E69" s="132"/>
      <c r="F69" s="291"/>
    </row>
    <row r="70">
      <c r="A70" s="291"/>
      <c r="B70" s="132"/>
      <c r="C70" s="651"/>
      <c r="D70" s="132"/>
      <c r="E70" s="132"/>
      <c r="F70" s="291"/>
    </row>
    <row r="71">
      <c r="A71" s="291"/>
      <c r="B71" s="132"/>
      <c r="C71" s="651"/>
      <c r="D71" s="132"/>
      <c r="E71" s="132"/>
      <c r="F71" s="291"/>
    </row>
    <row r="72">
      <c r="A72" s="291"/>
      <c r="B72" s="132"/>
      <c r="C72" s="651"/>
      <c r="D72" s="132"/>
      <c r="E72" s="132"/>
      <c r="F72" s="291"/>
    </row>
    <row r="73">
      <c r="A73" s="291"/>
      <c r="B73" s="132"/>
      <c r="C73" s="651"/>
      <c r="D73" s="132"/>
      <c r="E73" s="132"/>
      <c r="F73" s="291"/>
    </row>
    <row r="74">
      <c r="A74" s="291"/>
      <c r="B74" s="132"/>
      <c r="C74" s="651"/>
      <c r="D74" s="132"/>
      <c r="E74" s="132"/>
      <c r="F74" s="291"/>
    </row>
    <row r="75">
      <c r="A75" s="291"/>
      <c r="B75" s="132"/>
      <c r="C75" s="651"/>
      <c r="D75" s="132"/>
      <c r="E75" s="132"/>
      <c r="F75" s="291"/>
    </row>
    <row r="76">
      <c r="A76" s="291"/>
      <c r="B76" s="132"/>
      <c r="C76" s="651"/>
      <c r="D76" s="132"/>
      <c r="E76" s="132"/>
      <c r="F76" s="291"/>
    </row>
    <row r="77">
      <c r="A77" s="291"/>
      <c r="B77" s="132"/>
      <c r="C77" s="651"/>
      <c r="D77" s="132"/>
      <c r="E77" s="132"/>
      <c r="F77" s="291"/>
    </row>
    <row r="78">
      <c r="A78" s="291"/>
      <c r="B78" s="132"/>
      <c r="C78" s="651"/>
      <c r="D78" s="132"/>
      <c r="E78" s="132"/>
      <c r="F78" s="291"/>
    </row>
    <row r="79">
      <c r="A79" s="291"/>
      <c r="B79" s="132"/>
      <c r="C79" s="651"/>
      <c r="D79" s="132"/>
      <c r="E79" s="132"/>
      <c r="F79" s="291"/>
    </row>
    <row r="80">
      <c r="A80" s="291"/>
      <c r="B80" s="132"/>
      <c r="C80" s="651"/>
      <c r="D80" s="132"/>
      <c r="E80" s="132"/>
      <c r="F80" s="291"/>
    </row>
    <row r="81">
      <c r="A81" s="291"/>
      <c r="B81" s="132"/>
      <c r="C81" s="651"/>
      <c r="D81" s="132"/>
      <c r="E81" s="132"/>
      <c r="F81" s="291"/>
    </row>
    <row r="82">
      <c r="A82" s="291"/>
      <c r="B82" s="132"/>
      <c r="C82" s="651"/>
      <c r="D82" s="132"/>
      <c r="E82" s="132"/>
      <c r="F82" s="291"/>
    </row>
    <row r="83">
      <c r="A83" s="291"/>
      <c r="B83" s="132"/>
      <c r="C83" s="651"/>
      <c r="D83" s="132"/>
      <c r="E83" s="132"/>
      <c r="F83" s="291"/>
    </row>
    <row r="84">
      <c r="A84" s="291"/>
      <c r="B84" s="132"/>
      <c r="C84" s="651"/>
      <c r="D84" s="132"/>
      <c r="E84" s="132"/>
      <c r="F84" s="291"/>
    </row>
    <row r="85">
      <c r="A85" s="291"/>
      <c r="B85" s="132"/>
      <c r="C85" s="651"/>
      <c r="D85" s="132"/>
      <c r="E85" s="132"/>
      <c r="F85" s="291"/>
    </row>
    <row r="86">
      <c r="A86" s="291"/>
      <c r="B86" s="132"/>
      <c r="C86" s="651"/>
      <c r="D86" s="132"/>
      <c r="E86" s="132"/>
      <c r="F86" s="291"/>
    </row>
    <row r="87">
      <c r="A87" s="291"/>
      <c r="B87" s="132"/>
      <c r="C87" s="651"/>
      <c r="D87" s="132"/>
      <c r="E87" s="132"/>
      <c r="F87" s="291"/>
    </row>
    <row r="88">
      <c r="A88" s="291"/>
      <c r="B88" s="132"/>
      <c r="C88" s="651"/>
      <c r="D88" s="132"/>
      <c r="E88" s="132"/>
      <c r="F88" s="291"/>
    </row>
    <row r="89">
      <c r="A89" s="291"/>
      <c r="B89" s="132"/>
      <c r="C89" s="651"/>
      <c r="D89" s="132"/>
      <c r="E89" s="132"/>
      <c r="F89" s="291"/>
    </row>
    <row r="90">
      <c r="A90" s="291"/>
      <c r="B90" s="132"/>
      <c r="C90" s="651"/>
      <c r="D90" s="132"/>
      <c r="E90" s="132"/>
      <c r="F90" s="291"/>
    </row>
    <row r="91">
      <c r="A91" s="291"/>
      <c r="B91" s="132"/>
      <c r="C91" s="651"/>
      <c r="D91" s="132"/>
      <c r="E91" s="132"/>
      <c r="F91" s="291"/>
    </row>
    <row r="92">
      <c r="A92" s="291"/>
      <c r="B92" s="132"/>
      <c r="C92" s="651"/>
      <c r="D92" s="132"/>
      <c r="E92" s="132"/>
      <c r="F92" s="291"/>
    </row>
    <row r="93">
      <c r="A93" s="291"/>
      <c r="B93" s="132"/>
      <c r="C93" s="651"/>
      <c r="D93" s="132"/>
      <c r="E93" s="132"/>
      <c r="F93" s="291"/>
    </row>
    <row r="94">
      <c r="A94" s="291"/>
      <c r="B94" s="132"/>
      <c r="C94" s="651"/>
      <c r="D94" s="132"/>
      <c r="E94" s="132"/>
      <c r="F94" s="291"/>
    </row>
    <row r="95">
      <c r="A95" s="291"/>
      <c r="B95" s="132"/>
      <c r="C95" s="651"/>
      <c r="D95" s="132"/>
      <c r="E95" s="132"/>
      <c r="F95" s="291"/>
    </row>
    <row r="96">
      <c r="A96" s="291"/>
      <c r="B96" s="132"/>
      <c r="C96" s="651"/>
      <c r="D96" s="132"/>
      <c r="E96" s="132"/>
      <c r="F96" s="291"/>
    </row>
    <row r="97">
      <c r="A97" s="291"/>
      <c r="B97" s="132"/>
      <c r="C97" s="651"/>
      <c r="D97" s="132"/>
      <c r="E97" s="132"/>
      <c r="F97" s="291"/>
    </row>
    <row r="98">
      <c r="A98" s="291"/>
      <c r="B98" s="132"/>
      <c r="C98" s="651"/>
      <c r="D98" s="132"/>
      <c r="E98" s="132"/>
      <c r="F98" s="291"/>
    </row>
    <row r="99">
      <c r="A99" s="291"/>
      <c r="B99" s="132"/>
      <c r="C99" s="651"/>
      <c r="D99" s="132"/>
      <c r="E99" s="132"/>
      <c r="F99" s="291"/>
    </row>
    <row r="100">
      <c r="A100" s="291"/>
      <c r="B100" s="132"/>
      <c r="C100" s="651"/>
      <c r="D100" s="132"/>
      <c r="E100" s="132"/>
      <c r="F100" s="291"/>
    </row>
    <row r="101">
      <c r="A101" s="291"/>
      <c r="B101" s="132"/>
      <c r="C101" s="651"/>
      <c r="D101" s="132"/>
      <c r="E101" s="132"/>
      <c r="F101" s="291"/>
    </row>
    <row r="102">
      <c r="A102" s="291"/>
      <c r="B102" s="132"/>
      <c r="C102" s="651"/>
      <c r="D102" s="132"/>
      <c r="E102" s="132"/>
      <c r="F102" s="291"/>
    </row>
    <row r="103">
      <c r="A103" s="291"/>
      <c r="B103" s="132"/>
      <c r="C103" s="651"/>
      <c r="D103" s="132"/>
      <c r="E103" s="132"/>
      <c r="F103" s="291"/>
    </row>
    <row r="104">
      <c r="A104" s="291"/>
      <c r="B104" s="132"/>
      <c r="C104" s="651"/>
      <c r="D104" s="132"/>
      <c r="E104" s="132"/>
      <c r="F104" s="291"/>
    </row>
    <row r="105">
      <c r="A105" s="291"/>
      <c r="B105" s="132"/>
      <c r="C105" s="651"/>
      <c r="D105" s="132"/>
      <c r="E105" s="132"/>
      <c r="F105" s="291"/>
    </row>
    <row r="106">
      <c r="A106" s="291"/>
      <c r="B106" s="132"/>
      <c r="C106" s="651"/>
      <c r="D106" s="132"/>
      <c r="E106" s="132"/>
      <c r="F106" s="291"/>
    </row>
    <row r="107">
      <c r="A107" s="291"/>
      <c r="B107" s="132"/>
      <c r="C107" s="651"/>
      <c r="D107" s="132"/>
      <c r="E107" s="132"/>
      <c r="F107" s="291"/>
    </row>
    <row r="108">
      <c r="A108" s="291"/>
      <c r="B108" s="132"/>
      <c r="C108" s="651"/>
      <c r="D108" s="132"/>
      <c r="E108" s="132"/>
      <c r="F108" s="291"/>
    </row>
    <row r="109">
      <c r="A109" s="291"/>
      <c r="B109" s="132"/>
      <c r="C109" s="651"/>
      <c r="D109" s="132"/>
      <c r="E109" s="132"/>
      <c r="F109" s="291"/>
    </row>
    <row r="110">
      <c r="A110" s="291"/>
      <c r="B110" s="132"/>
      <c r="C110" s="651"/>
      <c r="D110" s="132"/>
      <c r="E110" s="132"/>
      <c r="F110" s="291"/>
    </row>
    <row r="111">
      <c r="A111" s="291"/>
      <c r="B111" s="132"/>
      <c r="C111" s="651"/>
      <c r="D111" s="132"/>
      <c r="E111" s="132"/>
      <c r="F111" s="291"/>
    </row>
    <row r="112">
      <c r="A112" s="291"/>
      <c r="B112" s="132"/>
      <c r="C112" s="651"/>
      <c r="D112" s="132"/>
      <c r="E112" s="132"/>
      <c r="F112" s="291"/>
    </row>
    <row r="113">
      <c r="A113" s="291"/>
      <c r="B113" s="132"/>
      <c r="C113" s="651"/>
      <c r="D113" s="132"/>
      <c r="E113" s="132"/>
      <c r="F113" s="291"/>
    </row>
    <row r="114">
      <c r="A114" s="291"/>
      <c r="B114" s="132"/>
      <c r="C114" s="651"/>
      <c r="D114" s="132"/>
      <c r="E114" s="132"/>
      <c r="F114" s="291"/>
    </row>
    <row r="115">
      <c r="A115" s="291"/>
      <c r="B115" s="132"/>
      <c r="C115" s="651"/>
      <c r="D115" s="132"/>
      <c r="E115" s="132"/>
      <c r="F115" s="291"/>
    </row>
    <row r="116">
      <c r="A116" s="291"/>
      <c r="B116" s="132"/>
      <c r="C116" s="651"/>
      <c r="D116" s="132"/>
      <c r="E116" s="132"/>
      <c r="F116" s="291"/>
    </row>
    <row r="117">
      <c r="A117" s="291"/>
      <c r="B117" s="132"/>
      <c r="C117" s="651"/>
      <c r="D117" s="132"/>
      <c r="E117" s="132"/>
      <c r="F117" s="291"/>
    </row>
    <row r="118">
      <c r="A118" s="291"/>
      <c r="B118" s="132"/>
      <c r="C118" s="651"/>
      <c r="D118" s="132"/>
      <c r="E118" s="132"/>
      <c r="F118" s="291"/>
    </row>
    <row r="119">
      <c r="A119" s="291"/>
      <c r="B119" s="132"/>
      <c r="C119" s="651"/>
      <c r="D119" s="132"/>
      <c r="E119" s="132"/>
      <c r="F119" s="291"/>
    </row>
    <row r="120">
      <c r="A120" s="291"/>
      <c r="B120" s="132"/>
      <c r="C120" s="651"/>
      <c r="D120" s="132"/>
      <c r="E120" s="132"/>
      <c r="F120" s="291"/>
    </row>
    <row r="121">
      <c r="A121" s="291"/>
      <c r="B121" s="132"/>
      <c r="C121" s="651"/>
      <c r="D121" s="132"/>
      <c r="E121" s="132"/>
      <c r="F121" s="291"/>
    </row>
    <row r="122">
      <c r="A122" s="291"/>
      <c r="B122" s="132"/>
      <c r="C122" s="651"/>
      <c r="D122" s="132"/>
      <c r="E122" s="132"/>
      <c r="F122" s="291"/>
    </row>
    <row r="123">
      <c r="A123" s="291"/>
      <c r="B123" s="132"/>
      <c r="C123" s="651"/>
      <c r="D123" s="132"/>
      <c r="E123" s="132"/>
      <c r="F123" s="291"/>
    </row>
    <row r="124">
      <c r="A124" s="291"/>
      <c r="B124" s="132"/>
      <c r="C124" s="651"/>
      <c r="D124" s="132"/>
      <c r="E124" s="132"/>
      <c r="F124" s="291"/>
    </row>
    <row r="125">
      <c r="A125" s="291"/>
      <c r="B125" s="132"/>
      <c r="C125" s="651"/>
      <c r="D125" s="132"/>
      <c r="E125" s="132"/>
      <c r="F125" s="291"/>
    </row>
    <row r="126">
      <c r="A126" s="291"/>
      <c r="B126" s="132"/>
      <c r="C126" s="651"/>
      <c r="D126" s="132"/>
      <c r="E126" s="132"/>
      <c r="F126" s="291"/>
    </row>
    <row r="127">
      <c r="A127" s="291"/>
      <c r="B127" s="132"/>
      <c r="C127" s="651"/>
      <c r="D127" s="132"/>
      <c r="E127" s="132"/>
      <c r="F127" s="291"/>
    </row>
    <row r="128">
      <c r="A128" s="291"/>
      <c r="B128" s="132"/>
      <c r="C128" s="651"/>
      <c r="D128" s="132"/>
      <c r="E128" s="132"/>
      <c r="F128" s="291"/>
    </row>
    <row r="129">
      <c r="A129" s="291"/>
      <c r="B129" s="132"/>
      <c r="C129" s="651"/>
      <c r="D129" s="132"/>
      <c r="E129" s="132"/>
      <c r="F129" s="291"/>
    </row>
    <row r="130">
      <c r="A130" s="291"/>
      <c r="B130" s="132"/>
      <c r="C130" s="651"/>
      <c r="D130" s="132"/>
      <c r="E130" s="132"/>
      <c r="F130" s="291"/>
    </row>
    <row r="131">
      <c r="A131" s="291"/>
      <c r="B131" s="132"/>
      <c r="C131" s="651"/>
      <c r="D131" s="132"/>
      <c r="E131" s="132"/>
      <c r="F131" s="291"/>
    </row>
    <row r="132">
      <c r="A132" s="291"/>
      <c r="B132" s="132"/>
      <c r="C132" s="651"/>
      <c r="D132" s="132"/>
      <c r="E132" s="132"/>
      <c r="F132" s="291"/>
    </row>
    <row r="133">
      <c r="A133" s="291"/>
      <c r="B133" s="132"/>
      <c r="C133" s="651"/>
      <c r="D133" s="132"/>
      <c r="E133" s="132"/>
      <c r="F133" s="291"/>
    </row>
    <row r="134">
      <c r="A134" s="291"/>
      <c r="B134" s="132"/>
      <c r="C134" s="651"/>
      <c r="D134" s="132"/>
      <c r="E134" s="132"/>
      <c r="F134" s="291"/>
    </row>
    <row r="135">
      <c r="A135" s="291"/>
      <c r="B135" s="132"/>
      <c r="C135" s="651"/>
      <c r="D135" s="132"/>
      <c r="E135" s="132"/>
      <c r="F135" s="291"/>
    </row>
    <row r="136">
      <c r="A136" s="291"/>
      <c r="B136" s="132"/>
      <c r="C136" s="651"/>
      <c r="D136" s="132"/>
      <c r="E136" s="132"/>
      <c r="F136" s="291"/>
    </row>
    <row r="137">
      <c r="A137" s="291"/>
      <c r="B137" s="132"/>
      <c r="C137" s="651"/>
      <c r="D137" s="132"/>
      <c r="E137" s="132"/>
      <c r="F137" s="291"/>
    </row>
    <row r="138">
      <c r="A138" s="291"/>
      <c r="B138" s="132"/>
      <c r="C138" s="651"/>
      <c r="D138" s="132"/>
      <c r="E138" s="132"/>
      <c r="F138" s="291"/>
    </row>
    <row r="139">
      <c r="A139" s="291"/>
      <c r="B139" s="132"/>
      <c r="C139" s="651"/>
      <c r="D139" s="132"/>
      <c r="E139" s="132"/>
      <c r="F139" s="291"/>
    </row>
    <row r="140">
      <c r="A140" s="291"/>
      <c r="B140" s="132"/>
      <c r="C140" s="651"/>
      <c r="D140" s="132"/>
      <c r="E140" s="132"/>
      <c r="F140" s="291"/>
    </row>
    <row r="141">
      <c r="A141" s="291"/>
      <c r="B141" s="132"/>
      <c r="C141" s="651"/>
      <c r="D141" s="132"/>
      <c r="E141" s="132"/>
      <c r="F141" s="291"/>
    </row>
    <row r="142">
      <c r="A142" s="291"/>
      <c r="B142" s="132"/>
      <c r="C142" s="651"/>
      <c r="D142" s="132"/>
      <c r="E142" s="132"/>
      <c r="F142" s="291"/>
    </row>
    <row r="143">
      <c r="A143" s="291"/>
      <c r="B143" s="132"/>
      <c r="C143" s="651"/>
      <c r="D143" s="132"/>
      <c r="E143" s="132"/>
      <c r="F143" s="291"/>
    </row>
    <row r="144">
      <c r="A144" s="291"/>
      <c r="B144" s="132"/>
      <c r="C144" s="651"/>
      <c r="D144" s="132"/>
      <c r="E144" s="132"/>
      <c r="F144" s="291"/>
    </row>
    <row r="145">
      <c r="A145" s="291"/>
      <c r="B145" s="132"/>
      <c r="C145" s="651"/>
      <c r="D145" s="132"/>
      <c r="E145" s="132"/>
      <c r="F145" s="291"/>
    </row>
    <row r="146">
      <c r="A146" s="291"/>
      <c r="B146" s="132"/>
      <c r="C146" s="651"/>
      <c r="D146" s="132"/>
      <c r="E146" s="132"/>
      <c r="F146" s="291"/>
    </row>
    <row r="147">
      <c r="A147" s="291"/>
      <c r="B147" s="132"/>
      <c r="C147" s="651"/>
      <c r="D147" s="132"/>
      <c r="E147" s="132"/>
      <c r="F147" s="291"/>
    </row>
    <row r="148">
      <c r="A148" s="291"/>
      <c r="B148" s="132"/>
      <c r="C148" s="651"/>
      <c r="D148" s="132"/>
      <c r="E148" s="132"/>
      <c r="F148" s="291"/>
    </row>
    <row r="149">
      <c r="A149" s="291"/>
      <c r="B149" s="132"/>
      <c r="C149" s="651"/>
      <c r="D149" s="132"/>
      <c r="E149" s="132"/>
      <c r="F149" s="291"/>
    </row>
    <row r="150">
      <c r="A150" s="291"/>
      <c r="B150" s="132"/>
      <c r="C150" s="651"/>
      <c r="D150" s="132"/>
      <c r="E150" s="132"/>
      <c r="F150" s="291"/>
    </row>
    <row r="151">
      <c r="A151" s="291"/>
      <c r="B151" s="132"/>
      <c r="C151" s="651"/>
      <c r="D151" s="132"/>
      <c r="E151" s="132"/>
      <c r="F151" s="291"/>
    </row>
    <row r="152">
      <c r="A152" s="291"/>
      <c r="B152" s="132"/>
      <c r="C152" s="651"/>
      <c r="D152" s="132"/>
      <c r="E152" s="132"/>
      <c r="F152" s="291"/>
    </row>
    <row r="153">
      <c r="A153" s="291"/>
      <c r="B153" s="132"/>
      <c r="C153" s="651"/>
      <c r="D153" s="132"/>
      <c r="E153" s="132"/>
      <c r="F153" s="291"/>
    </row>
    <row r="154">
      <c r="A154" s="291"/>
      <c r="B154" s="132"/>
      <c r="C154" s="651"/>
      <c r="D154" s="132"/>
      <c r="E154" s="132"/>
      <c r="F154" s="291"/>
    </row>
    <row r="155">
      <c r="A155" s="291"/>
      <c r="B155" s="132"/>
      <c r="C155" s="651"/>
      <c r="D155" s="132"/>
      <c r="E155" s="132"/>
      <c r="F155" s="291"/>
    </row>
    <row r="156">
      <c r="A156" s="291"/>
      <c r="B156" s="132"/>
      <c r="C156" s="651"/>
      <c r="D156" s="132"/>
      <c r="E156" s="132"/>
      <c r="F156" s="291"/>
    </row>
    <row r="157">
      <c r="A157" s="291"/>
      <c r="B157" s="132"/>
      <c r="C157" s="651"/>
      <c r="D157" s="132"/>
      <c r="E157" s="132"/>
      <c r="F157" s="291"/>
    </row>
    <row r="158">
      <c r="A158" s="291"/>
      <c r="B158" s="132"/>
      <c r="C158" s="651"/>
      <c r="D158" s="132"/>
      <c r="E158" s="132"/>
      <c r="F158" s="291"/>
    </row>
    <row r="159">
      <c r="A159" s="291"/>
      <c r="B159" s="132"/>
      <c r="C159" s="651"/>
      <c r="D159" s="132"/>
      <c r="E159" s="132"/>
      <c r="F159" s="291"/>
    </row>
    <row r="160">
      <c r="A160" s="291"/>
      <c r="B160" s="132"/>
      <c r="C160" s="651"/>
      <c r="D160" s="132"/>
      <c r="E160" s="132"/>
      <c r="F160" s="291"/>
    </row>
    <row r="161">
      <c r="A161" s="291"/>
      <c r="B161" s="132"/>
      <c r="C161" s="651"/>
      <c r="D161" s="132"/>
      <c r="E161" s="132"/>
      <c r="F161" s="291"/>
    </row>
    <row r="162">
      <c r="A162" s="291"/>
      <c r="B162" s="132"/>
      <c r="C162" s="651"/>
      <c r="D162" s="132"/>
      <c r="E162" s="132"/>
      <c r="F162" s="291"/>
    </row>
    <row r="163">
      <c r="A163" s="291"/>
      <c r="B163" s="132"/>
      <c r="C163" s="651"/>
      <c r="D163" s="132"/>
      <c r="E163" s="132"/>
      <c r="F163" s="291"/>
    </row>
    <row r="164">
      <c r="A164" s="291"/>
      <c r="B164" s="132"/>
      <c r="C164" s="651"/>
      <c r="D164" s="132"/>
      <c r="E164" s="132"/>
      <c r="F164" s="291"/>
    </row>
    <row r="165">
      <c r="A165" s="291"/>
      <c r="B165" s="132"/>
      <c r="C165" s="651"/>
      <c r="D165" s="132"/>
      <c r="E165" s="132"/>
      <c r="F165" s="291"/>
    </row>
    <row r="166">
      <c r="A166" s="291"/>
      <c r="B166" s="132"/>
      <c r="C166" s="651"/>
      <c r="D166" s="132"/>
      <c r="E166" s="132"/>
      <c r="F166" s="291"/>
    </row>
    <row r="167">
      <c r="A167" s="291"/>
      <c r="B167" s="132"/>
      <c r="C167" s="651"/>
      <c r="D167" s="132"/>
      <c r="E167" s="132"/>
      <c r="F167" s="291"/>
    </row>
    <row r="168">
      <c r="A168" s="291"/>
      <c r="B168" s="132"/>
      <c r="C168" s="651"/>
      <c r="D168" s="132"/>
      <c r="E168" s="132"/>
      <c r="F168" s="291"/>
    </row>
    <row r="169">
      <c r="A169" s="291"/>
      <c r="B169" s="132"/>
      <c r="C169" s="651"/>
      <c r="D169" s="132"/>
      <c r="E169" s="132"/>
      <c r="F169" s="291"/>
    </row>
    <row r="170">
      <c r="A170" s="291"/>
      <c r="B170" s="132"/>
      <c r="C170" s="651"/>
      <c r="D170" s="132"/>
      <c r="E170" s="132"/>
      <c r="F170" s="291"/>
    </row>
    <row r="171">
      <c r="A171" s="291"/>
      <c r="B171" s="132"/>
      <c r="C171" s="651"/>
      <c r="D171" s="132"/>
      <c r="E171" s="132"/>
      <c r="F171" s="291"/>
    </row>
    <row r="172">
      <c r="A172" s="291"/>
      <c r="B172" s="132"/>
      <c r="C172" s="651"/>
      <c r="D172" s="132"/>
      <c r="E172" s="132"/>
      <c r="F172" s="291"/>
    </row>
    <row r="173">
      <c r="A173" s="291"/>
      <c r="B173" s="132"/>
      <c r="C173" s="651"/>
      <c r="D173" s="132"/>
      <c r="E173" s="132"/>
      <c r="F173" s="291"/>
    </row>
    <row r="174">
      <c r="A174" s="291"/>
      <c r="B174" s="132"/>
      <c r="C174" s="651"/>
      <c r="D174" s="132"/>
      <c r="E174" s="132"/>
      <c r="F174" s="291"/>
    </row>
    <row r="175">
      <c r="A175" s="291"/>
      <c r="B175" s="132"/>
      <c r="C175" s="651"/>
      <c r="D175" s="132"/>
      <c r="E175" s="132"/>
      <c r="F175" s="291"/>
    </row>
    <row r="176">
      <c r="A176" s="291"/>
      <c r="B176" s="132"/>
      <c r="C176" s="651"/>
      <c r="D176" s="132"/>
      <c r="E176" s="132"/>
      <c r="F176" s="291"/>
    </row>
    <row r="177">
      <c r="A177" s="291"/>
      <c r="B177" s="132"/>
      <c r="C177" s="651"/>
      <c r="D177" s="132"/>
      <c r="E177" s="132"/>
      <c r="F177" s="291"/>
    </row>
    <row r="178">
      <c r="A178" s="291"/>
      <c r="B178" s="132"/>
      <c r="C178" s="651"/>
      <c r="D178" s="132"/>
      <c r="E178" s="132"/>
      <c r="F178" s="291"/>
    </row>
    <row r="179">
      <c r="A179" s="291"/>
      <c r="B179" s="132"/>
      <c r="C179" s="651"/>
      <c r="D179" s="132"/>
      <c r="E179" s="132"/>
      <c r="F179" s="291"/>
    </row>
    <row r="180">
      <c r="A180" s="291"/>
      <c r="B180" s="132"/>
      <c r="C180" s="651"/>
      <c r="D180" s="132"/>
      <c r="E180" s="132"/>
      <c r="F180" s="291"/>
    </row>
    <row r="181">
      <c r="A181" s="291"/>
      <c r="B181" s="132"/>
      <c r="C181" s="651"/>
      <c r="D181" s="132"/>
      <c r="E181" s="132"/>
      <c r="F181" s="291"/>
    </row>
    <row r="182">
      <c r="A182" s="291"/>
      <c r="B182" s="132"/>
      <c r="C182" s="651"/>
      <c r="D182" s="132"/>
      <c r="E182" s="132"/>
      <c r="F182" s="291"/>
    </row>
    <row r="183">
      <c r="A183" s="291"/>
      <c r="B183" s="132"/>
      <c r="C183" s="651"/>
      <c r="D183" s="132"/>
      <c r="E183" s="132"/>
      <c r="F183" s="291"/>
    </row>
    <row r="184">
      <c r="A184" s="291"/>
      <c r="B184" s="132"/>
      <c r="C184" s="651"/>
      <c r="D184" s="132"/>
      <c r="E184" s="132"/>
      <c r="F184" s="291"/>
    </row>
    <row r="185">
      <c r="A185" s="291"/>
      <c r="B185" s="132"/>
      <c r="C185" s="651"/>
      <c r="D185" s="132"/>
      <c r="E185" s="132"/>
      <c r="F185" s="291"/>
    </row>
    <row r="186">
      <c r="A186" s="291"/>
      <c r="B186" s="132"/>
      <c r="C186" s="651"/>
      <c r="D186" s="132"/>
      <c r="E186" s="132"/>
      <c r="F186" s="291"/>
    </row>
    <row r="187">
      <c r="A187" s="291"/>
      <c r="B187" s="132"/>
      <c r="C187" s="651"/>
      <c r="D187" s="132"/>
      <c r="E187" s="132"/>
      <c r="F187" s="291"/>
    </row>
    <row r="188">
      <c r="A188" s="291"/>
      <c r="B188" s="132"/>
      <c r="C188" s="651"/>
      <c r="D188" s="132"/>
      <c r="E188" s="132"/>
      <c r="F188" s="291"/>
    </row>
    <row r="189">
      <c r="A189" s="291"/>
      <c r="B189" s="132"/>
      <c r="C189" s="651"/>
      <c r="D189" s="132"/>
      <c r="E189" s="132"/>
      <c r="F189" s="291"/>
    </row>
    <row r="190">
      <c r="A190" s="291"/>
      <c r="B190" s="132"/>
      <c r="C190" s="651"/>
      <c r="D190" s="132"/>
      <c r="E190" s="132"/>
      <c r="F190" s="291"/>
    </row>
    <row r="191">
      <c r="A191" s="291"/>
      <c r="B191" s="132"/>
      <c r="C191" s="651"/>
      <c r="D191" s="132"/>
      <c r="E191" s="132"/>
      <c r="F191" s="291"/>
    </row>
    <row r="192">
      <c r="A192" s="291"/>
      <c r="B192" s="132"/>
      <c r="C192" s="651"/>
      <c r="D192" s="132"/>
      <c r="E192" s="132"/>
      <c r="F192" s="291"/>
    </row>
    <row r="193">
      <c r="A193" s="291"/>
      <c r="B193" s="132"/>
      <c r="C193" s="651"/>
      <c r="D193" s="132"/>
      <c r="E193" s="132"/>
      <c r="F193" s="291"/>
    </row>
    <row r="194">
      <c r="A194" s="291"/>
      <c r="B194" s="132"/>
      <c r="C194" s="651"/>
      <c r="D194" s="132"/>
      <c r="E194" s="132"/>
      <c r="F194" s="291"/>
    </row>
    <row r="195">
      <c r="A195" s="291"/>
      <c r="B195" s="132"/>
      <c r="C195" s="651"/>
      <c r="D195" s="132"/>
      <c r="E195" s="132"/>
      <c r="F195" s="291"/>
    </row>
    <row r="196">
      <c r="A196" s="291"/>
      <c r="B196" s="132"/>
      <c r="C196" s="651"/>
      <c r="D196" s="132"/>
      <c r="E196" s="132"/>
      <c r="F196" s="291"/>
    </row>
    <row r="197">
      <c r="A197" s="291"/>
      <c r="B197" s="132"/>
      <c r="C197" s="651"/>
      <c r="D197" s="132"/>
      <c r="E197" s="132"/>
      <c r="F197" s="291"/>
    </row>
    <row r="198">
      <c r="A198" s="291"/>
      <c r="B198" s="132"/>
      <c r="C198" s="651"/>
      <c r="D198" s="132"/>
      <c r="E198" s="132"/>
      <c r="F198" s="291"/>
    </row>
    <row r="199">
      <c r="A199" s="291"/>
      <c r="B199" s="132"/>
      <c r="C199" s="651"/>
      <c r="D199" s="132"/>
      <c r="E199" s="132"/>
      <c r="F199" s="291"/>
    </row>
    <row r="200">
      <c r="A200" s="291"/>
      <c r="B200" s="132"/>
      <c r="C200" s="651"/>
      <c r="D200" s="132"/>
      <c r="E200" s="132"/>
      <c r="F200" s="291"/>
    </row>
    <row r="201">
      <c r="A201" s="291"/>
      <c r="B201" s="132"/>
      <c r="C201" s="651"/>
      <c r="D201" s="132"/>
      <c r="E201" s="132"/>
      <c r="F201" s="291"/>
    </row>
    <row r="202">
      <c r="A202" s="291"/>
      <c r="B202" s="132"/>
      <c r="C202" s="651"/>
      <c r="D202" s="132"/>
      <c r="E202" s="132"/>
      <c r="F202" s="291"/>
    </row>
    <row r="203">
      <c r="A203" s="291"/>
      <c r="B203" s="132"/>
      <c r="C203" s="651"/>
      <c r="D203" s="132"/>
      <c r="E203" s="132"/>
      <c r="F203" s="291"/>
    </row>
    <row r="204">
      <c r="A204" s="291"/>
      <c r="B204" s="132"/>
      <c r="C204" s="651"/>
      <c r="D204" s="132"/>
      <c r="E204" s="132"/>
      <c r="F204" s="291"/>
    </row>
    <row r="205">
      <c r="A205" s="291"/>
      <c r="B205" s="132"/>
      <c r="C205" s="651"/>
      <c r="D205" s="132"/>
      <c r="E205" s="132"/>
      <c r="F205" s="291"/>
    </row>
    <row r="206">
      <c r="A206" s="291"/>
      <c r="B206" s="132"/>
      <c r="C206" s="651"/>
      <c r="D206" s="132"/>
      <c r="E206" s="132"/>
      <c r="F206" s="291"/>
    </row>
    <row r="207">
      <c r="A207" s="291"/>
      <c r="B207" s="132"/>
      <c r="C207" s="651"/>
      <c r="D207" s="132"/>
      <c r="E207" s="132"/>
      <c r="F207" s="291"/>
    </row>
    <row r="208">
      <c r="A208" s="291"/>
      <c r="B208" s="132"/>
      <c r="C208" s="651"/>
      <c r="D208" s="132"/>
      <c r="E208" s="132"/>
      <c r="F208" s="291"/>
    </row>
    <row r="209">
      <c r="A209" s="291"/>
      <c r="B209" s="132"/>
      <c r="C209" s="651"/>
      <c r="D209" s="132"/>
      <c r="E209" s="132"/>
      <c r="F209" s="291"/>
    </row>
    <row r="210">
      <c r="A210" s="291"/>
      <c r="B210" s="132"/>
      <c r="C210" s="651"/>
      <c r="D210" s="132"/>
      <c r="E210" s="132"/>
      <c r="F210" s="291"/>
    </row>
    <row r="211">
      <c r="A211" s="291"/>
      <c r="B211" s="132"/>
      <c r="C211" s="651"/>
      <c r="D211" s="132"/>
      <c r="E211" s="132"/>
      <c r="F211" s="291"/>
    </row>
    <row r="212">
      <c r="A212" s="291"/>
      <c r="B212" s="132"/>
      <c r="C212" s="651"/>
      <c r="D212" s="132"/>
      <c r="E212" s="132"/>
      <c r="F212" s="291"/>
    </row>
    <row r="213">
      <c r="A213" s="291"/>
      <c r="B213" s="132"/>
      <c r="C213" s="651"/>
      <c r="D213" s="132"/>
      <c r="E213" s="132"/>
      <c r="F213" s="291"/>
    </row>
    <row r="214">
      <c r="A214" s="291"/>
      <c r="B214" s="132"/>
      <c r="C214" s="651"/>
      <c r="D214" s="132"/>
      <c r="E214" s="132"/>
      <c r="F214" s="291"/>
    </row>
    <row r="215">
      <c r="A215" s="291"/>
      <c r="B215" s="132"/>
      <c r="C215" s="651"/>
      <c r="D215" s="132"/>
      <c r="E215" s="132"/>
      <c r="F215" s="291"/>
    </row>
    <row r="216">
      <c r="A216" s="291"/>
      <c r="B216" s="132"/>
      <c r="C216" s="651"/>
      <c r="D216" s="132"/>
      <c r="E216" s="132"/>
      <c r="F216" s="291"/>
    </row>
    <row r="217">
      <c r="A217" s="291"/>
      <c r="B217" s="132"/>
      <c r="C217" s="651"/>
      <c r="D217" s="132"/>
      <c r="E217" s="132"/>
      <c r="F217" s="291"/>
    </row>
    <row r="218">
      <c r="A218" s="291"/>
      <c r="B218" s="132"/>
      <c r="C218" s="651"/>
      <c r="D218" s="132"/>
      <c r="E218" s="132"/>
      <c r="F218" s="291"/>
    </row>
    <row r="219">
      <c r="A219" s="291"/>
      <c r="B219" s="132"/>
      <c r="C219" s="651"/>
      <c r="D219" s="132"/>
      <c r="E219" s="132"/>
      <c r="F219" s="291"/>
    </row>
    <row r="220">
      <c r="A220" s="291"/>
      <c r="B220" s="132"/>
      <c r="C220" s="651"/>
      <c r="D220" s="132"/>
      <c r="E220" s="132"/>
      <c r="F220" s="291"/>
    </row>
    <row r="221">
      <c r="A221" s="291"/>
      <c r="B221" s="132"/>
      <c r="C221" s="651"/>
      <c r="D221" s="132"/>
      <c r="E221" s="132"/>
      <c r="F221" s="291"/>
    </row>
    <row r="222">
      <c r="A222" s="291"/>
      <c r="B222" s="132"/>
      <c r="C222" s="651"/>
      <c r="D222" s="132"/>
      <c r="E222" s="132"/>
      <c r="F222" s="291"/>
    </row>
    <row r="223">
      <c r="A223" s="291"/>
      <c r="B223" s="132"/>
      <c r="C223" s="651"/>
      <c r="D223" s="132"/>
      <c r="E223" s="132"/>
      <c r="F223" s="291"/>
    </row>
    <row r="224">
      <c r="A224" s="291"/>
      <c r="B224" s="132"/>
      <c r="C224" s="651"/>
      <c r="D224" s="132"/>
      <c r="E224" s="132"/>
      <c r="F224" s="291"/>
    </row>
    <row r="225">
      <c r="A225" s="291"/>
      <c r="B225" s="132"/>
      <c r="C225" s="651"/>
      <c r="D225" s="132"/>
      <c r="E225" s="132"/>
      <c r="F225" s="291"/>
    </row>
    <row r="226">
      <c r="A226" s="291"/>
      <c r="B226" s="132"/>
      <c r="C226" s="651"/>
      <c r="D226" s="132"/>
      <c r="E226" s="132"/>
      <c r="F226" s="291"/>
    </row>
    <row r="227">
      <c r="A227" s="291"/>
      <c r="B227" s="132"/>
      <c r="C227" s="651"/>
      <c r="D227" s="132"/>
      <c r="E227" s="132"/>
      <c r="F227" s="291"/>
    </row>
    <row r="228">
      <c r="A228" s="291"/>
      <c r="B228" s="132"/>
      <c r="C228" s="651"/>
      <c r="D228" s="132"/>
      <c r="E228" s="132"/>
      <c r="F228" s="291"/>
    </row>
    <row r="229">
      <c r="A229" s="291"/>
      <c r="B229" s="132"/>
      <c r="C229" s="651"/>
      <c r="D229" s="132"/>
      <c r="E229" s="132"/>
      <c r="F229" s="291"/>
    </row>
    <row r="230">
      <c r="A230" s="291"/>
      <c r="B230" s="132"/>
      <c r="C230" s="651"/>
      <c r="D230" s="132"/>
      <c r="E230" s="132"/>
      <c r="F230" s="291"/>
    </row>
    <row r="231">
      <c r="A231" s="291"/>
      <c r="B231" s="132"/>
      <c r="C231" s="651"/>
      <c r="D231" s="132"/>
      <c r="E231" s="132"/>
      <c r="F231" s="291"/>
    </row>
    <row r="232">
      <c r="A232" s="291"/>
      <c r="B232" s="132"/>
      <c r="C232" s="651"/>
      <c r="D232" s="132"/>
      <c r="E232" s="132"/>
      <c r="F232" s="291"/>
    </row>
    <row r="233">
      <c r="A233" s="291"/>
      <c r="B233" s="132"/>
      <c r="C233" s="651"/>
      <c r="D233" s="132"/>
      <c r="E233" s="132"/>
      <c r="F233" s="291"/>
    </row>
    <row r="234">
      <c r="A234" s="291"/>
      <c r="B234" s="132"/>
      <c r="C234" s="651"/>
      <c r="D234" s="132"/>
      <c r="E234" s="132"/>
      <c r="F234" s="291"/>
    </row>
    <row r="235">
      <c r="A235" s="291"/>
      <c r="B235" s="132"/>
      <c r="C235" s="651"/>
      <c r="D235" s="132"/>
      <c r="E235" s="132"/>
      <c r="F235" s="291"/>
    </row>
    <row r="236">
      <c r="A236" s="291"/>
      <c r="B236" s="132"/>
      <c r="C236" s="651"/>
      <c r="D236" s="132"/>
      <c r="E236" s="132"/>
      <c r="F236" s="291"/>
    </row>
    <row r="237">
      <c r="A237" s="291"/>
      <c r="B237" s="132"/>
      <c r="C237" s="651"/>
      <c r="D237" s="132"/>
      <c r="E237" s="132"/>
      <c r="F237" s="291"/>
    </row>
    <row r="238">
      <c r="A238" s="291"/>
      <c r="B238" s="132"/>
      <c r="C238" s="651"/>
      <c r="D238" s="132"/>
      <c r="E238" s="132"/>
      <c r="F238" s="291"/>
    </row>
    <row r="239">
      <c r="A239" s="291"/>
      <c r="B239" s="132"/>
      <c r="C239" s="651"/>
      <c r="D239" s="132"/>
      <c r="E239" s="132"/>
      <c r="F239" s="291"/>
    </row>
    <row r="240">
      <c r="A240" s="291"/>
      <c r="B240" s="132"/>
      <c r="C240" s="651"/>
      <c r="D240" s="132"/>
      <c r="E240" s="132"/>
      <c r="F240" s="291"/>
    </row>
    <row r="241">
      <c r="A241" s="291"/>
      <c r="B241" s="132"/>
      <c r="C241" s="651"/>
      <c r="D241" s="132"/>
      <c r="E241" s="132"/>
      <c r="F241" s="291"/>
    </row>
    <row r="242">
      <c r="A242" s="291"/>
      <c r="B242" s="132"/>
      <c r="C242" s="651"/>
      <c r="D242" s="132"/>
      <c r="E242" s="132"/>
      <c r="F242" s="291"/>
    </row>
    <row r="243">
      <c r="A243" s="291"/>
      <c r="B243" s="132"/>
      <c r="C243" s="651"/>
      <c r="D243" s="132"/>
      <c r="E243" s="132"/>
      <c r="F243" s="291"/>
    </row>
    <row r="244">
      <c r="A244" s="291"/>
      <c r="B244" s="132"/>
      <c r="C244" s="651"/>
      <c r="D244" s="132"/>
      <c r="E244" s="132"/>
      <c r="F244" s="291"/>
    </row>
    <row r="245">
      <c r="A245" s="291"/>
      <c r="B245" s="132"/>
      <c r="C245" s="651"/>
      <c r="D245" s="132"/>
      <c r="E245" s="132"/>
      <c r="F245" s="291"/>
    </row>
    <row r="246">
      <c r="A246" s="291"/>
      <c r="B246" s="132"/>
      <c r="C246" s="651"/>
      <c r="D246" s="132"/>
      <c r="E246" s="132"/>
      <c r="F246" s="291"/>
    </row>
    <row r="247">
      <c r="A247" s="291"/>
      <c r="B247" s="132"/>
      <c r="C247" s="651"/>
      <c r="D247" s="132"/>
      <c r="E247" s="132"/>
      <c r="F247" s="291"/>
    </row>
    <row r="248">
      <c r="A248" s="291"/>
      <c r="B248" s="132"/>
      <c r="C248" s="651"/>
      <c r="D248" s="132"/>
      <c r="E248" s="132"/>
      <c r="F248" s="291"/>
    </row>
    <row r="249">
      <c r="A249" s="291"/>
      <c r="B249" s="132"/>
      <c r="C249" s="651"/>
      <c r="D249" s="132"/>
      <c r="E249" s="132"/>
      <c r="F249" s="291"/>
    </row>
    <row r="250">
      <c r="A250" s="291"/>
      <c r="B250" s="132"/>
      <c r="C250" s="651"/>
      <c r="D250" s="132"/>
      <c r="E250" s="132"/>
      <c r="F250" s="291"/>
    </row>
    <row r="251">
      <c r="A251" s="291"/>
      <c r="B251" s="132"/>
      <c r="C251" s="651"/>
      <c r="D251" s="132"/>
      <c r="E251" s="132"/>
      <c r="F251" s="291"/>
    </row>
    <row r="252">
      <c r="A252" s="291"/>
      <c r="B252" s="132"/>
      <c r="C252" s="651"/>
      <c r="D252" s="132"/>
      <c r="E252" s="132"/>
      <c r="F252" s="291"/>
    </row>
    <row r="253">
      <c r="A253" s="291"/>
      <c r="B253" s="132"/>
      <c r="C253" s="651"/>
      <c r="D253" s="132"/>
      <c r="E253" s="132"/>
      <c r="F253" s="291"/>
    </row>
    <row r="254">
      <c r="A254" s="291"/>
      <c r="B254" s="132"/>
      <c r="C254" s="651"/>
      <c r="D254" s="132"/>
      <c r="E254" s="132"/>
      <c r="F254" s="291"/>
    </row>
    <row r="255">
      <c r="A255" s="291"/>
      <c r="B255" s="132"/>
      <c r="C255" s="651"/>
      <c r="D255" s="132"/>
      <c r="E255" s="132"/>
      <c r="F255" s="291"/>
    </row>
    <row r="256">
      <c r="A256" s="291"/>
      <c r="B256" s="132"/>
      <c r="C256" s="651"/>
      <c r="D256" s="132"/>
      <c r="E256" s="132"/>
      <c r="F256" s="291"/>
    </row>
    <row r="257">
      <c r="A257" s="291"/>
      <c r="B257" s="132"/>
      <c r="C257" s="651"/>
      <c r="D257" s="132"/>
      <c r="E257" s="132"/>
      <c r="F257" s="291"/>
    </row>
    <row r="258">
      <c r="A258" s="291"/>
      <c r="B258" s="132"/>
      <c r="C258" s="651"/>
      <c r="D258" s="132"/>
      <c r="E258" s="132"/>
      <c r="F258" s="291"/>
    </row>
    <row r="259">
      <c r="A259" s="291"/>
      <c r="B259" s="132"/>
      <c r="C259" s="651"/>
      <c r="D259" s="132"/>
      <c r="E259" s="132"/>
      <c r="F259" s="291"/>
    </row>
    <row r="260">
      <c r="A260" s="291"/>
      <c r="B260" s="132"/>
      <c r="C260" s="651"/>
      <c r="D260" s="132"/>
      <c r="E260" s="132"/>
      <c r="F260" s="291"/>
    </row>
    <row r="261">
      <c r="A261" s="291"/>
      <c r="B261" s="132"/>
      <c r="C261" s="651"/>
      <c r="D261" s="132"/>
      <c r="E261" s="132"/>
      <c r="F261" s="291"/>
    </row>
    <row r="262">
      <c r="A262" s="291"/>
      <c r="B262" s="132"/>
      <c r="C262" s="651"/>
      <c r="D262" s="132"/>
      <c r="E262" s="132"/>
      <c r="F262" s="291"/>
    </row>
    <row r="263">
      <c r="A263" s="291"/>
      <c r="B263" s="132"/>
      <c r="C263" s="651"/>
      <c r="D263" s="132"/>
      <c r="E263" s="132"/>
      <c r="F263" s="291"/>
    </row>
    <row r="264">
      <c r="A264" s="291"/>
      <c r="B264" s="132"/>
      <c r="C264" s="651"/>
      <c r="D264" s="132"/>
      <c r="E264" s="132"/>
      <c r="F264" s="291"/>
    </row>
    <row r="265">
      <c r="A265" s="291"/>
      <c r="B265" s="132"/>
      <c r="C265" s="651"/>
      <c r="D265" s="132"/>
      <c r="E265" s="132"/>
      <c r="F265" s="291"/>
    </row>
    <row r="266">
      <c r="A266" s="291"/>
      <c r="B266" s="132"/>
      <c r="C266" s="651"/>
      <c r="D266" s="132"/>
      <c r="E266" s="132"/>
      <c r="F266" s="291"/>
    </row>
    <row r="267">
      <c r="A267" s="291"/>
      <c r="B267" s="132"/>
      <c r="C267" s="651"/>
      <c r="D267" s="132"/>
      <c r="E267" s="132"/>
      <c r="F267" s="291"/>
    </row>
    <row r="268">
      <c r="A268" s="291"/>
      <c r="B268" s="132"/>
      <c r="C268" s="651"/>
      <c r="D268" s="132"/>
      <c r="E268" s="132"/>
      <c r="F268" s="291"/>
    </row>
    <row r="269">
      <c r="A269" s="291"/>
      <c r="B269" s="132"/>
      <c r="C269" s="651"/>
      <c r="D269" s="132"/>
      <c r="E269" s="132"/>
      <c r="F269" s="291"/>
    </row>
    <row r="270">
      <c r="A270" s="291"/>
      <c r="B270" s="132"/>
      <c r="C270" s="651"/>
      <c r="D270" s="132"/>
      <c r="E270" s="132"/>
      <c r="F270" s="291"/>
    </row>
    <row r="271">
      <c r="A271" s="291"/>
      <c r="B271" s="132"/>
      <c r="C271" s="651"/>
      <c r="D271" s="132"/>
      <c r="E271" s="132"/>
      <c r="F271" s="291"/>
    </row>
    <row r="272">
      <c r="A272" s="291"/>
      <c r="B272" s="132"/>
      <c r="C272" s="651"/>
      <c r="D272" s="132"/>
      <c r="E272" s="132"/>
      <c r="F272" s="291"/>
    </row>
    <row r="273">
      <c r="A273" s="291"/>
      <c r="B273" s="132"/>
      <c r="C273" s="651"/>
      <c r="D273" s="132"/>
      <c r="E273" s="132"/>
      <c r="F273" s="291"/>
    </row>
    <row r="274">
      <c r="A274" s="291"/>
      <c r="B274" s="132"/>
      <c r="C274" s="651"/>
      <c r="D274" s="132"/>
      <c r="E274" s="132"/>
      <c r="F274" s="291"/>
    </row>
    <row r="275">
      <c r="A275" s="291"/>
      <c r="B275" s="132"/>
      <c r="C275" s="651"/>
      <c r="D275" s="132"/>
      <c r="E275" s="132"/>
      <c r="F275" s="291"/>
    </row>
    <row r="276">
      <c r="A276" s="291"/>
      <c r="B276" s="132"/>
      <c r="C276" s="651"/>
      <c r="D276" s="132"/>
      <c r="E276" s="132"/>
      <c r="F276" s="291"/>
    </row>
    <row r="277">
      <c r="A277" s="291"/>
      <c r="B277" s="132"/>
      <c r="C277" s="651"/>
      <c r="D277" s="132"/>
      <c r="E277" s="132"/>
      <c r="F277" s="291"/>
    </row>
    <row r="278">
      <c r="A278" s="291"/>
      <c r="B278" s="132"/>
      <c r="C278" s="651"/>
      <c r="D278" s="132"/>
      <c r="E278" s="132"/>
      <c r="F278" s="291"/>
    </row>
    <row r="279">
      <c r="A279" s="291"/>
      <c r="B279" s="132"/>
      <c r="C279" s="651"/>
      <c r="D279" s="132"/>
      <c r="E279" s="132"/>
      <c r="F279" s="291"/>
    </row>
    <row r="280">
      <c r="A280" s="291"/>
      <c r="B280" s="132"/>
      <c r="C280" s="651"/>
      <c r="D280" s="132"/>
      <c r="E280" s="132"/>
      <c r="F280" s="291"/>
    </row>
    <row r="281">
      <c r="A281" s="291"/>
      <c r="B281" s="132"/>
      <c r="C281" s="651"/>
      <c r="D281" s="132"/>
      <c r="E281" s="132"/>
      <c r="F281" s="291"/>
    </row>
    <row r="282">
      <c r="A282" s="291"/>
      <c r="B282" s="132"/>
      <c r="C282" s="651"/>
      <c r="D282" s="132"/>
      <c r="E282" s="132"/>
      <c r="F282" s="291"/>
    </row>
    <row r="283">
      <c r="A283" s="291"/>
      <c r="B283" s="132"/>
      <c r="C283" s="651"/>
      <c r="D283" s="132"/>
      <c r="E283" s="132"/>
      <c r="F283" s="291"/>
    </row>
    <row r="284">
      <c r="A284" s="291"/>
      <c r="B284" s="132"/>
      <c r="C284" s="651"/>
      <c r="D284" s="132"/>
      <c r="E284" s="132"/>
      <c r="F284" s="291"/>
    </row>
    <row r="285">
      <c r="A285" s="291"/>
      <c r="B285" s="132"/>
      <c r="C285" s="651"/>
      <c r="D285" s="132"/>
      <c r="E285" s="132"/>
      <c r="F285" s="291"/>
    </row>
    <row r="286">
      <c r="A286" s="291"/>
      <c r="B286" s="132"/>
      <c r="C286" s="651"/>
      <c r="D286" s="132"/>
      <c r="E286" s="132"/>
      <c r="F286" s="291"/>
    </row>
    <row r="287">
      <c r="A287" s="291"/>
      <c r="B287" s="132"/>
      <c r="C287" s="651"/>
      <c r="D287" s="132"/>
      <c r="E287" s="132"/>
      <c r="F287" s="291"/>
    </row>
    <row r="288">
      <c r="A288" s="291"/>
      <c r="B288" s="132"/>
      <c r="C288" s="651"/>
      <c r="D288" s="132"/>
      <c r="E288" s="132"/>
      <c r="F288" s="291"/>
    </row>
    <row r="289">
      <c r="A289" s="291"/>
      <c r="B289" s="132"/>
      <c r="C289" s="651"/>
      <c r="D289" s="132"/>
      <c r="E289" s="132"/>
      <c r="F289" s="291"/>
    </row>
    <row r="290">
      <c r="A290" s="291"/>
      <c r="B290" s="132"/>
      <c r="C290" s="651"/>
      <c r="D290" s="132"/>
      <c r="E290" s="132"/>
      <c r="F290" s="291"/>
    </row>
    <row r="291">
      <c r="A291" s="291"/>
      <c r="B291" s="132"/>
      <c r="C291" s="651"/>
      <c r="D291" s="132"/>
      <c r="E291" s="132"/>
      <c r="F291" s="291"/>
    </row>
    <row r="292">
      <c r="A292" s="291"/>
      <c r="B292" s="132"/>
      <c r="C292" s="651"/>
      <c r="D292" s="132"/>
      <c r="E292" s="132"/>
      <c r="F292" s="291"/>
    </row>
    <row r="293">
      <c r="A293" s="291"/>
      <c r="B293" s="132"/>
      <c r="C293" s="651"/>
      <c r="D293" s="132"/>
      <c r="E293" s="132"/>
      <c r="F293" s="291"/>
    </row>
    <row r="294">
      <c r="A294" s="291"/>
      <c r="B294" s="132"/>
      <c r="C294" s="651"/>
      <c r="D294" s="132"/>
      <c r="E294" s="132"/>
      <c r="F294" s="291"/>
    </row>
    <row r="295">
      <c r="A295" s="291"/>
      <c r="B295" s="132"/>
      <c r="C295" s="651"/>
      <c r="D295" s="132"/>
      <c r="E295" s="132"/>
      <c r="F295" s="291"/>
    </row>
    <row r="296">
      <c r="A296" s="291"/>
      <c r="B296" s="132"/>
      <c r="C296" s="651"/>
      <c r="D296" s="132"/>
      <c r="E296" s="132"/>
      <c r="F296" s="291"/>
    </row>
    <row r="297">
      <c r="A297" s="291"/>
      <c r="B297" s="132"/>
      <c r="C297" s="651"/>
      <c r="D297" s="132"/>
      <c r="E297" s="132"/>
      <c r="F297" s="291"/>
    </row>
    <row r="298">
      <c r="A298" s="291"/>
      <c r="B298" s="132"/>
      <c r="C298" s="651"/>
      <c r="D298" s="132"/>
      <c r="E298" s="132"/>
      <c r="F298" s="291"/>
    </row>
    <row r="299">
      <c r="A299" s="291"/>
      <c r="B299" s="132"/>
      <c r="C299" s="651"/>
      <c r="D299" s="132"/>
      <c r="E299" s="132"/>
      <c r="F299" s="291"/>
    </row>
    <row r="300">
      <c r="A300" s="291"/>
      <c r="B300" s="132"/>
      <c r="C300" s="651"/>
      <c r="D300" s="132"/>
      <c r="E300" s="132"/>
      <c r="F300" s="291"/>
    </row>
    <row r="301">
      <c r="A301" s="291"/>
      <c r="B301" s="132"/>
      <c r="C301" s="651"/>
      <c r="D301" s="132"/>
      <c r="E301" s="132"/>
      <c r="F301" s="291"/>
    </row>
    <row r="302">
      <c r="A302" s="291"/>
      <c r="B302" s="132"/>
      <c r="C302" s="651"/>
      <c r="D302" s="132"/>
      <c r="E302" s="132"/>
      <c r="F302" s="291"/>
    </row>
    <row r="303">
      <c r="A303" s="291"/>
      <c r="B303" s="291"/>
      <c r="C303" s="499"/>
      <c r="D303" s="291"/>
      <c r="E303" s="291"/>
      <c r="F303" s="291"/>
    </row>
    <row r="304">
      <c r="A304" s="291"/>
      <c r="B304" s="291"/>
      <c r="C304" s="499"/>
      <c r="D304" s="291"/>
      <c r="E304" s="291"/>
      <c r="F304" s="291"/>
    </row>
    <row r="305">
      <c r="A305" s="291"/>
      <c r="B305" s="291"/>
      <c r="C305" s="499"/>
      <c r="D305" s="291"/>
      <c r="E305" s="291"/>
      <c r="F305" s="291"/>
    </row>
    <row r="306">
      <c r="A306" s="291"/>
      <c r="B306" s="291"/>
      <c r="C306" s="499"/>
      <c r="D306" s="291"/>
      <c r="E306" s="291"/>
      <c r="F306" s="291"/>
    </row>
    <row r="307">
      <c r="A307" s="291"/>
      <c r="B307" s="291"/>
      <c r="C307" s="499"/>
      <c r="D307" s="291"/>
      <c r="E307" s="291"/>
      <c r="F307" s="291"/>
    </row>
    <row r="308">
      <c r="A308" s="291"/>
      <c r="B308" s="291"/>
      <c r="C308" s="499"/>
      <c r="D308" s="291"/>
      <c r="E308" s="291"/>
      <c r="F308" s="291"/>
    </row>
    <row r="309">
      <c r="A309" s="291"/>
      <c r="B309" s="291"/>
      <c r="C309" s="499"/>
      <c r="D309" s="291"/>
      <c r="E309" s="291"/>
      <c r="F309" s="291"/>
    </row>
    <row r="310">
      <c r="A310" s="291"/>
      <c r="B310" s="291"/>
      <c r="C310" s="499"/>
      <c r="D310" s="291"/>
      <c r="E310" s="291"/>
      <c r="F310" s="291"/>
    </row>
    <row r="311">
      <c r="A311" s="291"/>
      <c r="B311" s="291"/>
      <c r="C311" s="499"/>
      <c r="D311" s="291"/>
      <c r="E311" s="291"/>
      <c r="F311" s="291"/>
    </row>
    <row r="312">
      <c r="A312" s="291"/>
      <c r="B312" s="291"/>
      <c r="C312" s="499"/>
      <c r="D312" s="291"/>
      <c r="E312" s="291"/>
      <c r="F312" s="291"/>
    </row>
    <row r="313">
      <c r="A313" s="291"/>
      <c r="B313" s="291"/>
      <c r="C313" s="499"/>
      <c r="D313" s="291"/>
      <c r="E313" s="291"/>
      <c r="F313" s="291"/>
    </row>
    <row r="314">
      <c r="A314" s="291"/>
      <c r="B314" s="291"/>
      <c r="C314" s="499"/>
      <c r="D314" s="291"/>
      <c r="E314" s="291"/>
      <c r="F314" s="291"/>
    </row>
    <row r="315">
      <c r="A315" s="291"/>
      <c r="B315" s="291"/>
      <c r="C315" s="499"/>
      <c r="D315" s="291"/>
      <c r="E315" s="291"/>
      <c r="F315" s="291"/>
    </row>
    <row r="316">
      <c r="A316" s="291"/>
      <c r="B316" s="291"/>
      <c r="C316" s="499"/>
      <c r="D316" s="291"/>
      <c r="E316" s="291"/>
      <c r="F316" s="291"/>
    </row>
    <row r="317">
      <c r="A317" s="291"/>
      <c r="B317" s="291"/>
      <c r="C317" s="499"/>
      <c r="D317" s="291"/>
      <c r="E317" s="291"/>
      <c r="F317" s="291"/>
    </row>
    <row r="318">
      <c r="A318" s="291"/>
      <c r="B318" s="291"/>
      <c r="C318" s="499"/>
      <c r="D318" s="291"/>
      <c r="E318" s="291"/>
      <c r="F318" s="291"/>
    </row>
    <row r="319">
      <c r="A319" s="291"/>
      <c r="B319" s="291"/>
      <c r="C319" s="499"/>
      <c r="D319" s="291"/>
      <c r="E319" s="291"/>
      <c r="F319" s="291"/>
    </row>
    <row r="320">
      <c r="A320" s="291"/>
      <c r="B320" s="291"/>
      <c r="C320" s="499"/>
      <c r="D320" s="291"/>
      <c r="E320" s="291"/>
      <c r="F320" s="291"/>
    </row>
    <row r="321">
      <c r="A321" s="291"/>
      <c r="B321" s="291"/>
      <c r="C321" s="499"/>
      <c r="D321" s="291"/>
      <c r="E321" s="291"/>
      <c r="F321" s="291"/>
    </row>
    <row r="322">
      <c r="A322" s="291"/>
      <c r="B322" s="291"/>
      <c r="C322" s="499"/>
      <c r="D322" s="291"/>
      <c r="E322" s="291"/>
      <c r="F322" s="291"/>
    </row>
    <row r="323">
      <c r="A323" s="291"/>
      <c r="B323" s="291"/>
      <c r="C323" s="499"/>
      <c r="D323" s="291"/>
      <c r="E323" s="291"/>
      <c r="F323" s="291"/>
    </row>
    <row r="324">
      <c r="A324" s="291"/>
      <c r="B324" s="291"/>
      <c r="C324" s="499"/>
      <c r="D324" s="291"/>
      <c r="E324" s="291"/>
      <c r="F324" s="291"/>
    </row>
    <row r="325">
      <c r="A325" s="291"/>
      <c r="B325" s="291"/>
      <c r="C325" s="499"/>
      <c r="D325" s="291"/>
      <c r="E325" s="291"/>
      <c r="F325" s="291"/>
    </row>
    <row r="326">
      <c r="A326" s="291"/>
      <c r="B326" s="291"/>
      <c r="C326" s="499"/>
      <c r="D326" s="291"/>
      <c r="E326" s="291"/>
      <c r="F326" s="291"/>
    </row>
    <row r="327">
      <c r="A327" s="291"/>
      <c r="B327" s="291"/>
      <c r="C327" s="499"/>
      <c r="D327" s="291"/>
      <c r="E327" s="291"/>
      <c r="F327" s="291"/>
    </row>
    <row r="328">
      <c r="A328" s="291"/>
      <c r="B328" s="291"/>
      <c r="C328" s="499"/>
      <c r="D328" s="291"/>
      <c r="E328" s="291"/>
      <c r="F328" s="291"/>
    </row>
    <row r="329">
      <c r="A329" s="291"/>
      <c r="B329" s="291"/>
      <c r="C329" s="499"/>
      <c r="D329" s="291"/>
      <c r="E329" s="291"/>
      <c r="F329" s="291"/>
    </row>
    <row r="330">
      <c r="A330" s="291"/>
      <c r="B330" s="291"/>
      <c r="C330" s="499"/>
      <c r="D330" s="291"/>
      <c r="E330" s="291"/>
      <c r="F330" s="291"/>
    </row>
    <row r="331">
      <c r="A331" s="291"/>
      <c r="B331" s="291"/>
      <c r="C331" s="499"/>
      <c r="D331" s="291"/>
      <c r="E331" s="291"/>
      <c r="F331" s="291"/>
    </row>
    <row r="332">
      <c r="A332" s="291"/>
      <c r="B332" s="291"/>
      <c r="C332" s="499"/>
      <c r="D332" s="291"/>
      <c r="E332" s="291"/>
      <c r="F332" s="291"/>
    </row>
    <row r="333">
      <c r="A333" s="291"/>
      <c r="B333" s="291"/>
      <c r="C333" s="499"/>
      <c r="D333" s="291"/>
      <c r="E333" s="291"/>
      <c r="F333" s="291"/>
    </row>
    <row r="334">
      <c r="A334" s="291"/>
      <c r="B334" s="291"/>
      <c r="C334" s="499"/>
      <c r="D334" s="291"/>
      <c r="E334" s="291"/>
      <c r="F334" s="291"/>
    </row>
    <row r="335">
      <c r="A335" s="291"/>
      <c r="B335" s="291"/>
      <c r="C335" s="499"/>
      <c r="D335" s="291"/>
      <c r="E335" s="291"/>
      <c r="F335" s="291"/>
    </row>
    <row r="336">
      <c r="A336" s="291"/>
      <c r="B336" s="291"/>
      <c r="C336" s="499"/>
      <c r="D336" s="291"/>
      <c r="E336" s="291"/>
      <c r="F336" s="291"/>
    </row>
    <row r="337">
      <c r="A337" s="291"/>
      <c r="B337" s="291"/>
      <c r="C337" s="499"/>
      <c r="D337" s="291"/>
      <c r="E337" s="291"/>
      <c r="F337" s="291"/>
    </row>
    <row r="338">
      <c r="A338" s="291"/>
      <c r="B338" s="291"/>
      <c r="C338" s="499"/>
      <c r="D338" s="291"/>
      <c r="E338" s="291"/>
      <c r="F338" s="291"/>
    </row>
    <row r="339">
      <c r="A339" s="291"/>
      <c r="B339" s="291"/>
      <c r="C339" s="499"/>
      <c r="D339" s="291"/>
      <c r="E339" s="291"/>
      <c r="F339" s="291"/>
    </row>
    <row r="340">
      <c r="A340" s="291"/>
      <c r="B340" s="291"/>
      <c r="C340" s="499"/>
      <c r="D340" s="291"/>
      <c r="E340" s="291"/>
      <c r="F340" s="291"/>
    </row>
    <row r="341">
      <c r="A341" s="291"/>
      <c r="B341" s="291"/>
      <c r="C341" s="499"/>
      <c r="D341" s="291"/>
      <c r="E341" s="291"/>
      <c r="F341" s="291"/>
    </row>
    <row r="342">
      <c r="A342" s="291"/>
      <c r="B342" s="291"/>
      <c r="C342" s="499"/>
      <c r="D342" s="291"/>
      <c r="E342" s="291"/>
      <c r="F342" s="291"/>
    </row>
    <row r="343">
      <c r="A343" s="291"/>
      <c r="B343" s="291"/>
      <c r="C343" s="499"/>
      <c r="D343" s="291"/>
      <c r="E343" s="291"/>
      <c r="F343" s="291"/>
    </row>
    <row r="344">
      <c r="A344" s="291"/>
      <c r="B344" s="291"/>
      <c r="C344" s="499"/>
      <c r="D344" s="291"/>
      <c r="E344" s="291"/>
      <c r="F344" s="291"/>
    </row>
    <row r="345">
      <c r="A345" s="291"/>
      <c r="B345" s="291"/>
      <c r="C345" s="499"/>
      <c r="D345" s="291"/>
      <c r="E345" s="291"/>
      <c r="F345" s="291"/>
    </row>
    <row r="346">
      <c r="A346" s="291"/>
      <c r="B346" s="291"/>
      <c r="C346" s="499"/>
      <c r="D346" s="291"/>
      <c r="E346" s="291"/>
      <c r="F346" s="291"/>
    </row>
    <row r="347">
      <c r="A347" s="291"/>
      <c r="B347" s="291"/>
      <c r="C347" s="499"/>
      <c r="D347" s="291"/>
      <c r="E347" s="291"/>
      <c r="F347" s="291"/>
    </row>
    <row r="348">
      <c r="A348" s="291"/>
      <c r="B348" s="291"/>
      <c r="C348" s="499"/>
      <c r="D348" s="291"/>
      <c r="E348" s="291"/>
      <c r="F348" s="291"/>
    </row>
    <row r="349">
      <c r="A349" s="291"/>
      <c r="B349" s="291"/>
      <c r="C349" s="499"/>
      <c r="D349" s="291"/>
      <c r="E349" s="291"/>
      <c r="F349" s="291"/>
    </row>
    <row r="350">
      <c r="A350" s="291"/>
      <c r="B350" s="291"/>
      <c r="C350" s="499"/>
      <c r="D350" s="291"/>
      <c r="E350" s="291"/>
      <c r="F350" s="291"/>
    </row>
    <row r="351">
      <c r="A351" s="291"/>
      <c r="B351" s="291"/>
      <c r="C351" s="499"/>
      <c r="D351" s="291"/>
      <c r="E351" s="291"/>
      <c r="F351" s="291"/>
    </row>
    <row r="352">
      <c r="A352" s="291"/>
      <c r="B352" s="291"/>
      <c r="C352" s="499"/>
      <c r="D352" s="291"/>
      <c r="E352" s="291"/>
      <c r="F352" s="291"/>
    </row>
    <row r="353">
      <c r="A353" s="291"/>
      <c r="B353" s="291"/>
      <c r="C353" s="499"/>
      <c r="D353" s="291"/>
      <c r="E353" s="291"/>
      <c r="F353" s="291"/>
    </row>
    <row r="354">
      <c r="A354" s="291"/>
      <c r="B354" s="291"/>
      <c r="C354" s="499"/>
      <c r="D354" s="291"/>
      <c r="E354" s="291"/>
      <c r="F354" s="291"/>
    </row>
    <row r="355">
      <c r="A355" s="291"/>
      <c r="B355" s="291"/>
      <c r="C355" s="499"/>
      <c r="D355" s="291"/>
      <c r="E355" s="291"/>
      <c r="F355" s="291"/>
    </row>
    <row r="356">
      <c r="A356" s="291"/>
      <c r="B356" s="291"/>
      <c r="C356" s="499"/>
      <c r="D356" s="291"/>
      <c r="E356" s="291"/>
      <c r="F356" s="291"/>
    </row>
    <row r="357">
      <c r="A357" s="291"/>
      <c r="B357" s="291"/>
      <c r="C357" s="499"/>
      <c r="D357" s="291"/>
      <c r="E357" s="291"/>
      <c r="F357" s="291"/>
    </row>
    <row r="358">
      <c r="A358" s="291"/>
      <c r="B358" s="291"/>
      <c r="C358" s="499"/>
      <c r="D358" s="291"/>
      <c r="E358" s="291"/>
      <c r="F358" s="291"/>
    </row>
    <row r="359">
      <c r="A359" s="291"/>
      <c r="B359" s="291"/>
      <c r="C359" s="499"/>
      <c r="D359" s="291"/>
      <c r="E359" s="291"/>
      <c r="F359" s="291"/>
    </row>
    <row r="360">
      <c r="A360" s="291"/>
      <c r="B360" s="291"/>
      <c r="C360" s="499"/>
      <c r="D360" s="291"/>
      <c r="E360" s="291"/>
      <c r="F360" s="291"/>
    </row>
    <row r="361">
      <c r="A361" s="291"/>
      <c r="B361" s="291"/>
      <c r="C361" s="499"/>
      <c r="D361" s="291"/>
      <c r="E361" s="291"/>
      <c r="F361" s="291"/>
    </row>
    <row r="362">
      <c r="A362" s="291"/>
      <c r="B362" s="291"/>
      <c r="C362" s="499"/>
      <c r="D362" s="291"/>
      <c r="E362" s="291"/>
      <c r="F362" s="291"/>
    </row>
    <row r="363">
      <c r="A363" s="291"/>
      <c r="B363" s="291"/>
      <c r="C363" s="499"/>
      <c r="D363" s="291"/>
      <c r="E363" s="291"/>
      <c r="F363" s="291"/>
    </row>
    <row r="364">
      <c r="A364" s="291"/>
      <c r="B364" s="291"/>
      <c r="C364" s="499"/>
      <c r="D364" s="291"/>
      <c r="E364" s="291"/>
      <c r="F364" s="291"/>
    </row>
    <row r="365">
      <c r="A365" s="291"/>
      <c r="B365" s="291"/>
      <c r="C365" s="499"/>
      <c r="D365" s="291"/>
      <c r="E365" s="291"/>
      <c r="F365" s="291"/>
    </row>
    <row r="366">
      <c r="A366" s="291"/>
      <c r="B366" s="291"/>
      <c r="C366" s="499"/>
      <c r="D366" s="291"/>
      <c r="E366" s="291"/>
      <c r="F366" s="291"/>
    </row>
    <row r="367">
      <c r="A367" s="291"/>
      <c r="B367" s="291"/>
      <c r="C367" s="499"/>
      <c r="D367" s="291"/>
      <c r="E367" s="291"/>
      <c r="F367" s="291"/>
    </row>
    <row r="368">
      <c r="A368" s="291"/>
      <c r="B368" s="291"/>
      <c r="C368" s="499"/>
      <c r="D368" s="291"/>
      <c r="E368" s="291"/>
      <c r="F368" s="291"/>
    </row>
    <row r="369">
      <c r="A369" s="291"/>
      <c r="B369" s="291"/>
      <c r="C369" s="499"/>
      <c r="D369" s="291"/>
      <c r="E369" s="291"/>
      <c r="F369" s="291"/>
    </row>
    <row r="370">
      <c r="A370" s="291"/>
      <c r="B370" s="291"/>
      <c r="C370" s="499"/>
      <c r="D370" s="291"/>
      <c r="E370" s="291"/>
      <c r="F370" s="291"/>
    </row>
    <row r="371">
      <c r="A371" s="291"/>
      <c r="B371" s="291"/>
      <c r="C371" s="499"/>
      <c r="D371" s="291"/>
      <c r="E371" s="291"/>
      <c r="F371" s="291"/>
    </row>
    <row r="372">
      <c r="A372" s="291"/>
      <c r="B372" s="291"/>
      <c r="C372" s="499"/>
      <c r="D372" s="291"/>
      <c r="E372" s="291"/>
      <c r="F372" s="291"/>
    </row>
    <row r="373">
      <c r="A373" s="291"/>
      <c r="B373" s="291"/>
      <c r="C373" s="499"/>
      <c r="D373" s="291"/>
      <c r="E373" s="291"/>
      <c r="F373" s="291"/>
    </row>
    <row r="374">
      <c r="A374" s="291"/>
      <c r="B374" s="291"/>
      <c r="C374" s="499"/>
      <c r="D374" s="291"/>
      <c r="E374" s="291"/>
      <c r="F374" s="291"/>
    </row>
    <row r="375">
      <c r="A375" s="291"/>
      <c r="B375" s="291"/>
      <c r="C375" s="499"/>
      <c r="D375" s="291"/>
      <c r="E375" s="291"/>
      <c r="F375" s="291"/>
    </row>
    <row r="376">
      <c r="A376" s="291"/>
      <c r="B376" s="291"/>
      <c r="C376" s="499"/>
      <c r="D376" s="291"/>
      <c r="E376" s="291"/>
      <c r="F376" s="291"/>
    </row>
    <row r="377">
      <c r="A377" s="291"/>
      <c r="B377" s="291"/>
      <c r="C377" s="499"/>
      <c r="D377" s="291"/>
      <c r="E377" s="291"/>
      <c r="F377" s="291"/>
    </row>
    <row r="378">
      <c r="A378" s="291"/>
      <c r="B378" s="291"/>
      <c r="C378" s="499"/>
      <c r="D378" s="291"/>
      <c r="E378" s="291"/>
      <c r="F378" s="291"/>
    </row>
    <row r="379">
      <c r="A379" s="291"/>
      <c r="B379" s="291"/>
      <c r="C379" s="499"/>
      <c r="D379" s="291"/>
      <c r="E379" s="291"/>
      <c r="F379" s="291"/>
    </row>
    <row r="380">
      <c r="A380" s="291"/>
      <c r="B380" s="291"/>
      <c r="C380" s="499"/>
      <c r="D380" s="291"/>
      <c r="E380" s="291"/>
      <c r="F380" s="291"/>
    </row>
    <row r="381">
      <c r="A381" s="291"/>
      <c r="B381" s="291"/>
      <c r="C381" s="499"/>
      <c r="D381" s="291"/>
      <c r="E381" s="291"/>
      <c r="F381" s="291"/>
    </row>
    <row r="382">
      <c r="A382" s="291"/>
      <c r="B382" s="291"/>
      <c r="C382" s="499"/>
      <c r="D382" s="291"/>
      <c r="E382" s="291"/>
      <c r="F382" s="291"/>
    </row>
    <row r="383">
      <c r="A383" s="291"/>
      <c r="B383" s="291"/>
      <c r="C383" s="499"/>
      <c r="D383" s="291"/>
      <c r="E383" s="291"/>
      <c r="F383" s="291"/>
    </row>
    <row r="384">
      <c r="A384" s="291"/>
      <c r="B384" s="291"/>
      <c r="C384" s="499"/>
      <c r="D384" s="291"/>
      <c r="E384" s="291"/>
      <c r="F384" s="291"/>
    </row>
    <row r="385">
      <c r="A385" s="291"/>
      <c r="B385" s="291"/>
      <c r="C385" s="499"/>
      <c r="D385" s="291"/>
      <c r="E385" s="291"/>
      <c r="F385" s="291"/>
    </row>
    <row r="386">
      <c r="A386" s="291"/>
      <c r="B386" s="291"/>
      <c r="C386" s="499"/>
      <c r="D386" s="291"/>
      <c r="E386" s="291"/>
      <c r="F386" s="291"/>
    </row>
    <row r="387">
      <c r="A387" s="291"/>
      <c r="B387" s="291"/>
      <c r="C387" s="499"/>
      <c r="D387" s="291"/>
      <c r="E387" s="291"/>
      <c r="F387" s="291"/>
    </row>
    <row r="388">
      <c r="A388" s="291"/>
      <c r="B388" s="291"/>
      <c r="C388" s="499"/>
      <c r="D388" s="291"/>
      <c r="E388" s="291"/>
      <c r="F388" s="291"/>
    </row>
    <row r="389">
      <c r="A389" s="291"/>
      <c r="B389" s="291"/>
      <c r="C389" s="499"/>
      <c r="D389" s="291"/>
      <c r="E389" s="291"/>
      <c r="F389" s="291"/>
    </row>
    <row r="390">
      <c r="A390" s="291"/>
      <c r="B390" s="291"/>
      <c r="C390" s="499"/>
      <c r="D390" s="291"/>
      <c r="E390" s="291"/>
      <c r="F390" s="291"/>
    </row>
    <row r="391">
      <c r="A391" s="291"/>
      <c r="B391" s="291"/>
      <c r="C391" s="499"/>
      <c r="D391" s="291"/>
      <c r="E391" s="291"/>
      <c r="F391" s="291"/>
    </row>
    <row r="392">
      <c r="A392" s="291"/>
      <c r="B392" s="291"/>
      <c r="C392" s="499"/>
      <c r="D392" s="291"/>
      <c r="E392" s="291"/>
      <c r="F392" s="291"/>
    </row>
    <row r="393">
      <c r="A393" s="291"/>
      <c r="B393" s="291"/>
      <c r="C393" s="499"/>
      <c r="D393" s="291"/>
      <c r="E393" s="291"/>
      <c r="F393" s="291"/>
    </row>
    <row r="394">
      <c r="A394" s="291"/>
      <c r="B394" s="291"/>
      <c r="C394" s="499"/>
      <c r="D394" s="291"/>
      <c r="E394" s="291"/>
      <c r="F394" s="291"/>
    </row>
    <row r="395">
      <c r="A395" s="291"/>
      <c r="B395" s="291"/>
      <c r="C395" s="499"/>
      <c r="D395" s="291"/>
      <c r="E395" s="291"/>
      <c r="F395" s="291"/>
    </row>
    <row r="396">
      <c r="A396" s="291"/>
      <c r="B396" s="291"/>
      <c r="C396" s="499"/>
      <c r="D396" s="291"/>
      <c r="E396" s="291"/>
      <c r="F396" s="291"/>
    </row>
    <row r="397">
      <c r="A397" s="291"/>
      <c r="B397" s="291"/>
      <c r="C397" s="499"/>
      <c r="D397" s="291"/>
      <c r="E397" s="291"/>
      <c r="F397" s="291"/>
    </row>
    <row r="398">
      <c r="A398" s="291"/>
      <c r="B398" s="291"/>
      <c r="C398" s="499"/>
      <c r="D398" s="291"/>
      <c r="E398" s="291"/>
      <c r="F398" s="291"/>
    </row>
    <row r="399">
      <c r="A399" s="291"/>
      <c r="B399" s="291"/>
      <c r="C399" s="499"/>
      <c r="D399" s="291"/>
      <c r="E399" s="291"/>
      <c r="F399" s="291"/>
    </row>
    <row r="400">
      <c r="A400" s="291"/>
      <c r="B400" s="291"/>
      <c r="C400" s="499"/>
      <c r="D400" s="291"/>
      <c r="E400" s="291"/>
      <c r="F400" s="291"/>
    </row>
    <row r="401">
      <c r="A401" s="291"/>
      <c r="B401" s="291"/>
      <c r="C401" s="499"/>
      <c r="D401" s="291"/>
      <c r="E401" s="291"/>
      <c r="F401" s="291"/>
    </row>
    <row r="402">
      <c r="A402" s="291"/>
      <c r="B402" s="291"/>
      <c r="C402" s="499"/>
      <c r="D402" s="291"/>
      <c r="E402" s="291"/>
      <c r="F402" s="291"/>
    </row>
    <row r="403">
      <c r="A403" s="291"/>
      <c r="B403" s="291"/>
      <c r="C403" s="499"/>
      <c r="D403" s="291"/>
      <c r="E403" s="291"/>
      <c r="F403" s="291"/>
    </row>
    <row r="404">
      <c r="A404" s="291"/>
      <c r="B404" s="291"/>
      <c r="C404" s="499"/>
      <c r="D404" s="291"/>
      <c r="E404" s="291"/>
      <c r="F404" s="291"/>
    </row>
    <row r="405">
      <c r="A405" s="291"/>
      <c r="B405" s="291"/>
      <c r="C405" s="499"/>
      <c r="D405" s="291"/>
      <c r="E405" s="291"/>
      <c r="F405" s="291"/>
    </row>
    <row r="406">
      <c r="A406" s="291"/>
      <c r="B406" s="291"/>
      <c r="C406" s="499"/>
      <c r="D406" s="291"/>
      <c r="E406" s="291"/>
      <c r="F406" s="291"/>
    </row>
    <row r="407">
      <c r="A407" s="291"/>
      <c r="B407" s="291"/>
      <c r="C407" s="499"/>
      <c r="D407" s="291"/>
      <c r="E407" s="291"/>
      <c r="F407" s="291"/>
    </row>
    <row r="408">
      <c r="A408" s="291"/>
      <c r="B408" s="291"/>
      <c r="C408" s="499"/>
      <c r="D408" s="291"/>
      <c r="E408" s="291"/>
      <c r="F408" s="291"/>
    </row>
    <row r="409">
      <c r="A409" s="291"/>
      <c r="B409" s="291"/>
      <c r="C409" s="499"/>
      <c r="D409" s="291"/>
      <c r="E409" s="291"/>
      <c r="F409" s="291"/>
    </row>
    <row r="410">
      <c r="A410" s="291"/>
      <c r="B410" s="291"/>
      <c r="C410" s="499"/>
      <c r="D410" s="291"/>
      <c r="E410" s="291"/>
      <c r="F410" s="291"/>
    </row>
    <row r="411">
      <c r="A411" s="291"/>
      <c r="B411" s="291"/>
      <c r="C411" s="499"/>
      <c r="D411" s="291"/>
      <c r="E411" s="291"/>
      <c r="F411" s="291"/>
    </row>
    <row r="412">
      <c r="A412" s="291"/>
      <c r="B412" s="291"/>
      <c r="C412" s="499"/>
      <c r="D412" s="291"/>
      <c r="E412" s="291"/>
      <c r="F412" s="291"/>
    </row>
    <row r="413">
      <c r="A413" s="291"/>
      <c r="B413" s="291"/>
      <c r="C413" s="499"/>
      <c r="D413" s="291"/>
      <c r="E413" s="291"/>
      <c r="F413" s="291"/>
    </row>
    <row r="414">
      <c r="A414" s="291"/>
      <c r="B414" s="291"/>
      <c r="C414" s="499"/>
      <c r="D414" s="291"/>
      <c r="E414" s="291"/>
      <c r="F414" s="291"/>
    </row>
    <row r="415">
      <c r="A415" s="291"/>
      <c r="B415" s="291"/>
      <c r="C415" s="499"/>
      <c r="D415" s="291"/>
      <c r="E415" s="291"/>
      <c r="F415" s="291"/>
    </row>
    <row r="416">
      <c r="A416" s="291"/>
      <c r="B416" s="291"/>
      <c r="C416" s="499"/>
      <c r="D416" s="291"/>
      <c r="E416" s="291"/>
      <c r="F416" s="291"/>
    </row>
    <row r="417">
      <c r="A417" s="291"/>
      <c r="B417" s="291"/>
      <c r="C417" s="499"/>
      <c r="D417" s="291"/>
      <c r="E417" s="291"/>
      <c r="F417" s="291"/>
    </row>
    <row r="418">
      <c r="A418" s="291"/>
      <c r="B418" s="291"/>
      <c r="C418" s="499"/>
      <c r="D418" s="291"/>
      <c r="E418" s="291"/>
      <c r="F418" s="291"/>
    </row>
    <row r="419">
      <c r="A419" s="291"/>
      <c r="B419" s="291"/>
      <c r="C419" s="499"/>
      <c r="D419" s="291"/>
      <c r="E419" s="291"/>
      <c r="F419" s="291"/>
    </row>
    <row r="420">
      <c r="A420" s="291"/>
      <c r="B420" s="291"/>
      <c r="C420" s="499"/>
      <c r="D420" s="291"/>
      <c r="E420" s="291"/>
      <c r="F420" s="291"/>
    </row>
    <row r="421">
      <c r="A421" s="291"/>
      <c r="B421" s="291"/>
      <c r="C421" s="499"/>
      <c r="D421" s="291"/>
      <c r="E421" s="291"/>
      <c r="F421" s="291"/>
    </row>
    <row r="422">
      <c r="A422" s="291"/>
      <c r="B422" s="291"/>
      <c r="C422" s="499"/>
      <c r="D422" s="291"/>
      <c r="E422" s="291"/>
      <c r="F422" s="291"/>
    </row>
    <row r="423">
      <c r="A423" s="291"/>
      <c r="B423" s="291"/>
      <c r="C423" s="499"/>
      <c r="D423" s="291"/>
      <c r="E423" s="291"/>
      <c r="F423" s="291"/>
    </row>
    <row r="424">
      <c r="A424" s="291"/>
      <c r="B424" s="291"/>
      <c r="C424" s="499"/>
      <c r="D424" s="291"/>
      <c r="E424" s="291"/>
      <c r="F424" s="291"/>
    </row>
    <row r="425">
      <c r="A425" s="291"/>
      <c r="B425" s="291"/>
      <c r="C425" s="499"/>
      <c r="D425" s="291"/>
      <c r="E425" s="291"/>
      <c r="F425" s="291"/>
    </row>
    <row r="426">
      <c r="A426" s="291"/>
      <c r="B426" s="291"/>
      <c r="C426" s="499"/>
      <c r="D426" s="291"/>
      <c r="E426" s="291"/>
      <c r="F426" s="291"/>
    </row>
    <row r="427">
      <c r="A427" s="291"/>
      <c r="B427" s="291"/>
      <c r="C427" s="499"/>
      <c r="D427" s="291"/>
      <c r="E427" s="291"/>
      <c r="F427" s="291"/>
    </row>
    <row r="428">
      <c r="A428" s="291"/>
      <c r="B428" s="291"/>
      <c r="C428" s="499"/>
      <c r="D428" s="291"/>
      <c r="E428" s="291"/>
      <c r="F428" s="291"/>
    </row>
    <row r="429">
      <c r="A429" s="291"/>
      <c r="B429" s="291"/>
      <c r="C429" s="499"/>
      <c r="D429" s="291"/>
      <c r="E429" s="291"/>
      <c r="F429" s="291"/>
    </row>
    <row r="430">
      <c r="A430" s="291"/>
      <c r="B430" s="291"/>
      <c r="C430" s="499"/>
      <c r="D430" s="291"/>
      <c r="E430" s="291"/>
      <c r="F430" s="291"/>
    </row>
    <row r="431">
      <c r="A431" s="291"/>
      <c r="B431" s="291"/>
      <c r="C431" s="499"/>
      <c r="D431" s="291"/>
      <c r="E431" s="291"/>
      <c r="F431" s="291"/>
    </row>
    <row r="432">
      <c r="A432" s="291"/>
      <c r="B432" s="291"/>
      <c r="C432" s="499"/>
      <c r="D432" s="291"/>
      <c r="E432" s="291"/>
      <c r="F432" s="291"/>
    </row>
    <row r="433">
      <c r="A433" s="291"/>
      <c r="B433" s="291"/>
      <c r="C433" s="499"/>
      <c r="D433" s="291"/>
      <c r="E433" s="291"/>
      <c r="F433" s="291"/>
    </row>
    <row r="434">
      <c r="A434" s="291"/>
      <c r="B434" s="291"/>
      <c r="C434" s="499"/>
      <c r="D434" s="291"/>
      <c r="E434" s="291"/>
      <c r="F434" s="291"/>
    </row>
    <row r="435">
      <c r="A435" s="291"/>
      <c r="B435" s="291"/>
      <c r="C435" s="499"/>
      <c r="D435" s="291"/>
      <c r="E435" s="291"/>
      <c r="F435" s="291"/>
    </row>
    <row r="436">
      <c r="A436" s="291"/>
      <c r="B436" s="291"/>
      <c r="C436" s="499"/>
      <c r="D436" s="291"/>
      <c r="E436" s="291"/>
      <c r="F436" s="291"/>
    </row>
    <row r="437">
      <c r="A437" s="291"/>
      <c r="B437" s="291"/>
      <c r="C437" s="499"/>
      <c r="D437" s="291"/>
      <c r="E437" s="291"/>
      <c r="F437" s="291"/>
    </row>
    <row r="438">
      <c r="A438" s="291"/>
      <c r="B438" s="291"/>
      <c r="C438" s="499"/>
      <c r="D438" s="291"/>
      <c r="E438" s="291"/>
      <c r="F438" s="291"/>
    </row>
    <row r="439">
      <c r="A439" s="291"/>
      <c r="B439" s="291"/>
      <c r="C439" s="499"/>
      <c r="D439" s="291"/>
      <c r="E439" s="291"/>
      <c r="F439" s="291"/>
    </row>
    <row r="440">
      <c r="A440" s="291"/>
      <c r="B440" s="291"/>
      <c r="C440" s="499"/>
      <c r="D440" s="291"/>
      <c r="E440" s="291"/>
      <c r="F440" s="291"/>
    </row>
    <row r="441">
      <c r="A441" s="291"/>
      <c r="B441" s="291"/>
      <c r="C441" s="499"/>
      <c r="D441" s="291"/>
      <c r="E441" s="291"/>
      <c r="F441" s="291"/>
    </row>
    <row r="442">
      <c r="A442" s="291"/>
      <c r="B442" s="291"/>
      <c r="C442" s="499"/>
      <c r="D442" s="291"/>
      <c r="E442" s="291"/>
      <c r="F442" s="291"/>
    </row>
    <row r="443">
      <c r="A443" s="291"/>
      <c r="B443" s="291"/>
      <c r="C443" s="499"/>
      <c r="D443" s="291"/>
      <c r="E443" s="291"/>
      <c r="F443" s="291"/>
    </row>
    <row r="444">
      <c r="A444" s="291"/>
      <c r="B444" s="291"/>
      <c r="C444" s="499"/>
      <c r="D444" s="291"/>
      <c r="E444" s="291"/>
      <c r="F444" s="291"/>
    </row>
    <row r="445">
      <c r="A445" s="291"/>
      <c r="B445" s="291"/>
      <c r="C445" s="499"/>
      <c r="D445" s="291"/>
      <c r="E445" s="291"/>
      <c r="F445" s="291"/>
    </row>
    <row r="446">
      <c r="A446" s="291"/>
      <c r="B446" s="291"/>
      <c r="C446" s="499"/>
      <c r="D446" s="291"/>
      <c r="E446" s="291"/>
      <c r="F446" s="291"/>
    </row>
    <row r="447">
      <c r="A447" s="291"/>
      <c r="B447" s="291"/>
      <c r="C447" s="499"/>
      <c r="D447" s="291"/>
      <c r="E447" s="291"/>
      <c r="F447" s="291"/>
    </row>
    <row r="448">
      <c r="A448" s="291"/>
      <c r="B448" s="291"/>
      <c r="C448" s="499"/>
      <c r="D448" s="291"/>
      <c r="E448" s="291"/>
      <c r="F448" s="291"/>
    </row>
    <row r="449">
      <c r="A449" s="291"/>
      <c r="B449" s="291"/>
      <c r="C449" s="499"/>
      <c r="D449" s="291"/>
      <c r="E449" s="291"/>
      <c r="F449" s="291"/>
    </row>
    <row r="450">
      <c r="A450" s="291"/>
      <c r="B450" s="291"/>
      <c r="C450" s="499"/>
      <c r="D450" s="291"/>
      <c r="E450" s="291"/>
      <c r="F450" s="291"/>
    </row>
    <row r="451">
      <c r="A451" s="291"/>
      <c r="B451" s="291"/>
      <c r="C451" s="499"/>
      <c r="D451" s="291"/>
      <c r="E451" s="291"/>
      <c r="F451" s="291"/>
    </row>
    <row r="452">
      <c r="A452" s="291"/>
      <c r="B452" s="291"/>
      <c r="C452" s="499"/>
      <c r="D452" s="291"/>
      <c r="E452" s="291"/>
      <c r="F452" s="291"/>
    </row>
    <row r="453">
      <c r="A453" s="291"/>
      <c r="B453" s="291"/>
      <c r="C453" s="499"/>
      <c r="D453" s="291"/>
      <c r="E453" s="291"/>
      <c r="F453" s="291"/>
    </row>
    <row r="454">
      <c r="A454" s="291"/>
      <c r="B454" s="291"/>
      <c r="C454" s="499"/>
      <c r="D454" s="291"/>
      <c r="E454" s="291"/>
      <c r="F454" s="291"/>
    </row>
    <row r="455">
      <c r="A455" s="291"/>
      <c r="B455" s="291"/>
      <c r="C455" s="499"/>
      <c r="D455" s="291"/>
      <c r="E455" s="291"/>
      <c r="F455" s="291"/>
    </row>
    <row r="456">
      <c r="A456" s="291"/>
      <c r="B456" s="291"/>
      <c r="C456" s="499"/>
      <c r="D456" s="291"/>
      <c r="E456" s="291"/>
      <c r="F456" s="291"/>
    </row>
    <row r="457">
      <c r="A457" s="291"/>
      <c r="B457" s="291"/>
      <c r="C457" s="499"/>
      <c r="D457" s="291"/>
      <c r="E457" s="291"/>
      <c r="F457" s="291"/>
    </row>
    <row r="458">
      <c r="A458" s="291"/>
      <c r="B458" s="291"/>
      <c r="C458" s="499"/>
      <c r="D458" s="291"/>
      <c r="E458" s="291"/>
      <c r="F458" s="291"/>
    </row>
    <row r="459">
      <c r="A459" s="291"/>
      <c r="B459" s="291"/>
      <c r="C459" s="499"/>
      <c r="D459" s="291"/>
      <c r="E459" s="291"/>
      <c r="F459" s="291"/>
    </row>
    <row r="460">
      <c r="A460" s="291"/>
      <c r="B460" s="291"/>
      <c r="C460" s="499"/>
      <c r="D460" s="291"/>
      <c r="E460" s="291"/>
      <c r="F460" s="291"/>
    </row>
    <row r="461">
      <c r="A461" s="291"/>
      <c r="B461" s="291"/>
      <c r="C461" s="499"/>
      <c r="D461" s="291"/>
      <c r="E461" s="291"/>
      <c r="F461" s="291"/>
    </row>
    <row r="462">
      <c r="A462" s="291"/>
      <c r="B462" s="291"/>
      <c r="C462" s="499"/>
      <c r="D462" s="291"/>
      <c r="E462" s="291"/>
      <c r="F462" s="291"/>
    </row>
    <row r="463">
      <c r="A463" s="291"/>
      <c r="B463" s="291"/>
      <c r="C463" s="499"/>
      <c r="D463" s="291"/>
      <c r="E463" s="291"/>
      <c r="F463" s="291"/>
    </row>
    <row r="464">
      <c r="A464" s="291"/>
      <c r="B464" s="291"/>
      <c r="C464" s="499"/>
      <c r="D464" s="291"/>
      <c r="E464" s="291"/>
      <c r="F464" s="291"/>
    </row>
    <row r="465">
      <c r="A465" s="291"/>
      <c r="B465" s="291"/>
      <c r="C465" s="499"/>
      <c r="D465" s="291"/>
      <c r="E465" s="291"/>
      <c r="F465" s="291"/>
    </row>
    <row r="466">
      <c r="A466" s="291"/>
      <c r="B466" s="291"/>
      <c r="C466" s="499"/>
      <c r="D466" s="291"/>
      <c r="E466" s="291"/>
      <c r="F466" s="291"/>
    </row>
    <row r="467">
      <c r="A467" s="291"/>
      <c r="B467" s="291"/>
      <c r="C467" s="499"/>
      <c r="D467" s="291"/>
      <c r="E467" s="291"/>
      <c r="F467" s="291"/>
    </row>
    <row r="468">
      <c r="A468" s="291"/>
      <c r="B468" s="291"/>
      <c r="C468" s="499"/>
      <c r="D468" s="291"/>
      <c r="E468" s="291"/>
      <c r="F468" s="291"/>
    </row>
    <row r="469">
      <c r="A469" s="291"/>
      <c r="B469" s="291"/>
      <c r="C469" s="499"/>
      <c r="D469" s="291"/>
      <c r="E469" s="291"/>
      <c r="F469" s="291"/>
    </row>
    <row r="470">
      <c r="A470" s="291"/>
      <c r="B470" s="291"/>
      <c r="C470" s="499"/>
      <c r="D470" s="291"/>
      <c r="E470" s="291"/>
      <c r="F470" s="291"/>
    </row>
    <row r="471">
      <c r="A471" s="291"/>
      <c r="B471" s="291"/>
      <c r="C471" s="499"/>
      <c r="D471" s="291"/>
      <c r="E471" s="291"/>
      <c r="F471" s="291"/>
    </row>
    <row r="472">
      <c r="A472" s="291"/>
      <c r="B472" s="291"/>
      <c r="C472" s="499"/>
      <c r="D472" s="291"/>
      <c r="E472" s="291"/>
      <c r="F472" s="291"/>
    </row>
    <row r="473">
      <c r="A473" s="291"/>
      <c r="B473" s="291"/>
      <c r="C473" s="499"/>
      <c r="D473" s="291"/>
      <c r="E473" s="291"/>
      <c r="F473" s="291"/>
    </row>
    <row r="474">
      <c r="A474" s="291"/>
      <c r="B474" s="291"/>
      <c r="C474" s="499"/>
      <c r="D474" s="291"/>
      <c r="E474" s="291"/>
      <c r="F474" s="291"/>
    </row>
    <row r="475">
      <c r="A475" s="291"/>
      <c r="B475" s="291"/>
      <c r="C475" s="499"/>
      <c r="D475" s="291"/>
      <c r="E475" s="291"/>
      <c r="F475" s="291"/>
    </row>
    <row r="476">
      <c r="A476" s="291"/>
      <c r="B476" s="291"/>
      <c r="C476" s="499"/>
      <c r="D476" s="291"/>
      <c r="E476" s="291"/>
      <c r="F476" s="291"/>
    </row>
    <row r="477">
      <c r="A477" s="291"/>
      <c r="B477" s="291"/>
      <c r="C477" s="499"/>
      <c r="D477" s="291"/>
      <c r="E477" s="291"/>
      <c r="F477" s="291"/>
    </row>
    <row r="478">
      <c r="A478" s="291"/>
      <c r="B478" s="291"/>
      <c r="C478" s="499"/>
      <c r="D478" s="291"/>
      <c r="E478" s="291"/>
      <c r="F478" s="291"/>
    </row>
    <row r="479">
      <c r="A479" s="291"/>
      <c r="B479" s="291"/>
      <c r="C479" s="499"/>
      <c r="D479" s="291"/>
      <c r="E479" s="291"/>
      <c r="F479" s="291"/>
    </row>
    <row r="480">
      <c r="A480" s="291"/>
      <c r="B480" s="291"/>
      <c r="C480" s="499"/>
      <c r="D480" s="291"/>
      <c r="E480" s="291"/>
      <c r="F480" s="291"/>
    </row>
    <row r="481">
      <c r="A481" s="291"/>
      <c r="B481" s="291"/>
      <c r="C481" s="499"/>
      <c r="D481" s="291"/>
      <c r="E481" s="291"/>
      <c r="F481" s="291"/>
    </row>
    <row r="482">
      <c r="A482" s="291"/>
      <c r="B482" s="291"/>
      <c r="C482" s="499"/>
      <c r="D482" s="291"/>
      <c r="E482" s="291"/>
      <c r="F482" s="291"/>
    </row>
    <row r="483">
      <c r="A483" s="291"/>
      <c r="B483" s="291"/>
      <c r="C483" s="499"/>
      <c r="D483" s="291"/>
      <c r="E483" s="291"/>
      <c r="F483" s="291"/>
    </row>
    <row r="484">
      <c r="A484" s="291"/>
      <c r="B484" s="291"/>
      <c r="C484" s="499"/>
      <c r="D484" s="291"/>
      <c r="E484" s="291"/>
      <c r="F484" s="291"/>
    </row>
    <row r="485">
      <c r="A485" s="291"/>
      <c r="B485" s="291"/>
      <c r="C485" s="499"/>
      <c r="D485" s="291"/>
      <c r="E485" s="291"/>
      <c r="F485" s="291"/>
    </row>
    <row r="486">
      <c r="A486" s="291"/>
      <c r="B486" s="291"/>
      <c r="C486" s="499"/>
      <c r="D486" s="291"/>
      <c r="E486" s="291"/>
      <c r="F486" s="291"/>
    </row>
    <row r="487">
      <c r="A487" s="291"/>
      <c r="B487" s="291"/>
      <c r="C487" s="499"/>
      <c r="D487" s="291"/>
      <c r="E487" s="291"/>
      <c r="F487" s="291"/>
    </row>
    <row r="488">
      <c r="A488" s="291"/>
      <c r="B488" s="291"/>
      <c r="C488" s="499"/>
      <c r="D488" s="291"/>
      <c r="E488" s="291"/>
      <c r="F488" s="291"/>
    </row>
    <row r="489">
      <c r="A489" s="291"/>
      <c r="B489" s="291"/>
      <c r="C489" s="499"/>
      <c r="D489" s="291"/>
      <c r="E489" s="291"/>
      <c r="F489" s="291"/>
    </row>
    <row r="490">
      <c r="A490" s="291"/>
      <c r="B490" s="291"/>
      <c r="C490" s="499"/>
      <c r="D490" s="291"/>
      <c r="E490" s="291"/>
      <c r="F490" s="291"/>
    </row>
    <row r="491">
      <c r="A491" s="291"/>
      <c r="B491" s="291"/>
      <c r="C491" s="499"/>
      <c r="D491" s="291"/>
      <c r="E491" s="291"/>
      <c r="F491" s="291"/>
    </row>
    <row r="492">
      <c r="A492" s="291"/>
      <c r="B492" s="291"/>
      <c r="C492" s="499"/>
      <c r="D492" s="291"/>
      <c r="E492" s="291"/>
      <c r="F492" s="291"/>
    </row>
    <row r="493">
      <c r="A493" s="291"/>
      <c r="B493" s="291"/>
      <c r="C493" s="499"/>
      <c r="D493" s="291"/>
      <c r="E493" s="291"/>
      <c r="F493" s="291"/>
    </row>
    <row r="494">
      <c r="A494" s="291"/>
      <c r="B494" s="291"/>
      <c r="C494" s="499"/>
      <c r="D494" s="291"/>
      <c r="E494" s="291"/>
      <c r="F494" s="291"/>
    </row>
    <row r="495">
      <c r="A495" s="291"/>
      <c r="B495" s="291"/>
      <c r="C495" s="499"/>
      <c r="D495" s="291"/>
      <c r="E495" s="291"/>
      <c r="F495" s="291"/>
    </row>
    <row r="496">
      <c r="A496" s="291"/>
      <c r="B496" s="291"/>
      <c r="C496" s="499"/>
      <c r="D496" s="291"/>
      <c r="E496" s="291"/>
      <c r="F496" s="291"/>
    </row>
    <row r="497">
      <c r="A497" s="291"/>
      <c r="B497" s="291"/>
      <c r="C497" s="499"/>
      <c r="D497" s="291"/>
      <c r="E497" s="291"/>
      <c r="F497" s="291"/>
    </row>
    <row r="498">
      <c r="A498" s="291"/>
      <c r="B498" s="291"/>
      <c r="C498" s="499"/>
      <c r="D498" s="291"/>
      <c r="E498" s="291"/>
      <c r="F498" s="291"/>
    </row>
    <row r="499">
      <c r="A499" s="291"/>
      <c r="B499" s="291"/>
      <c r="C499" s="499"/>
      <c r="D499" s="291"/>
      <c r="E499" s="291"/>
      <c r="F499" s="291"/>
    </row>
    <row r="500">
      <c r="A500" s="291"/>
      <c r="B500" s="291"/>
      <c r="C500" s="499"/>
      <c r="D500" s="291"/>
      <c r="E500" s="291"/>
      <c r="F500" s="291"/>
    </row>
    <row r="501">
      <c r="A501" s="291"/>
      <c r="B501" s="291"/>
      <c r="C501" s="499"/>
      <c r="D501" s="291"/>
      <c r="E501" s="291"/>
      <c r="F501" s="291"/>
    </row>
    <row r="502">
      <c r="A502" s="291"/>
      <c r="B502" s="291"/>
      <c r="C502" s="499"/>
      <c r="D502" s="291"/>
      <c r="E502" s="291"/>
      <c r="F502" s="291"/>
    </row>
    <row r="503">
      <c r="A503" s="291"/>
      <c r="B503" s="291"/>
      <c r="C503" s="499"/>
      <c r="D503" s="291"/>
      <c r="E503" s="291"/>
      <c r="F503" s="291"/>
    </row>
    <row r="504">
      <c r="A504" s="291"/>
      <c r="B504" s="291"/>
      <c r="C504" s="499"/>
      <c r="D504" s="291"/>
      <c r="E504" s="291"/>
      <c r="F504" s="291"/>
    </row>
    <row r="505">
      <c r="A505" s="291"/>
      <c r="B505" s="291"/>
      <c r="C505" s="499"/>
      <c r="D505" s="291"/>
      <c r="E505" s="291"/>
      <c r="F505" s="291"/>
    </row>
    <row r="506">
      <c r="A506" s="291"/>
      <c r="B506" s="291"/>
      <c r="C506" s="499"/>
      <c r="D506" s="291"/>
      <c r="E506" s="291"/>
      <c r="F506" s="291"/>
    </row>
    <row r="507">
      <c r="A507" s="291"/>
      <c r="B507" s="291"/>
      <c r="C507" s="499"/>
      <c r="D507" s="291"/>
      <c r="E507" s="291"/>
      <c r="F507" s="291"/>
    </row>
    <row r="508">
      <c r="A508" s="291"/>
      <c r="B508" s="291"/>
      <c r="C508" s="499"/>
      <c r="D508" s="291"/>
      <c r="E508" s="291"/>
      <c r="F508" s="291"/>
    </row>
    <row r="509">
      <c r="A509" s="291"/>
      <c r="B509" s="291"/>
      <c r="C509" s="499"/>
      <c r="D509" s="291"/>
      <c r="E509" s="291"/>
      <c r="F509" s="291"/>
    </row>
    <row r="510">
      <c r="A510" s="291"/>
      <c r="B510" s="291"/>
      <c r="C510" s="499"/>
      <c r="D510" s="291"/>
      <c r="E510" s="291"/>
      <c r="F510" s="291"/>
    </row>
    <row r="511">
      <c r="A511" s="291"/>
      <c r="B511" s="291"/>
      <c r="C511" s="499"/>
      <c r="D511" s="291"/>
      <c r="E511" s="291"/>
      <c r="F511" s="291"/>
    </row>
    <row r="512">
      <c r="A512" s="291"/>
      <c r="B512" s="291"/>
      <c r="C512" s="499"/>
      <c r="D512" s="291"/>
      <c r="E512" s="291"/>
      <c r="F512" s="291"/>
    </row>
    <row r="513">
      <c r="A513" s="291"/>
      <c r="B513" s="291"/>
      <c r="C513" s="499"/>
      <c r="D513" s="291"/>
      <c r="E513" s="291"/>
      <c r="F513" s="291"/>
    </row>
    <row r="514">
      <c r="A514" s="291"/>
      <c r="B514" s="291"/>
      <c r="C514" s="499"/>
      <c r="D514" s="291"/>
      <c r="E514" s="291"/>
      <c r="F514" s="291"/>
    </row>
    <row r="515">
      <c r="A515" s="291"/>
      <c r="B515" s="291"/>
      <c r="C515" s="499"/>
      <c r="D515" s="291"/>
      <c r="E515" s="291"/>
      <c r="F515" s="291"/>
    </row>
    <row r="516">
      <c r="A516" s="291"/>
      <c r="B516" s="291"/>
      <c r="C516" s="499"/>
      <c r="D516" s="291"/>
      <c r="E516" s="291"/>
      <c r="F516" s="291"/>
    </row>
    <row r="517">
      <c r="A517" s="291"/>
      <c r="B517" s="291"/>
      <c r="C517" s="499"/>
      <c r="D517" s="291"/>
      <c r="E517" s="291"/>
      <c r="F517" s="291"/>
    </row>
    <row r="518">
      <c r="A518" s="291"/>
      <c r="B518" s="291"/>
      <c r="C518" s="499"/>
      <c r="D518" s="291"/>
      <c r="E518" s="291"/>
      <c r="F518" s="291"/>
    </row>
    <row r="519">
      <c r="A519" s="291"/>
      <c r="B519" s="291"/>
      <c r="C519" s="499"/>
      <c r="D519" s="291"/>
      <c r="E519" s="291"/>
      <c r="F519" s="291"/>
    </row>
    <row r="520">
      <c r="A520" s="291"/>
      <c r="B520" s="291"/>
      <c r="C520" s="499"/>
      <c r="D520" s="291"/>
      <c r="E520" s="291"/>
      <c r="F520" s="291"/>
    </row>
    <row r="521">
      <c r="A521" s="291"/>
      <c r="B521" s="291"/>
      <c r="C521" s="499"/>
      <c r="D521" s="291"/>
      <c r="E521" s="291"/>
      <c r="F521" s="291"/>
    </row>
    <row r="522">
      <c r="A522" s="291"/>
      <c r="B522" s="291"/>
      <c r="C522" s="499"/>
      <c r="D522" s="291"/>
      <c r="E522" s="291"/>
      <c r="F522" s="291"/>
    </row>
    <row r="523">
      <c r="A523" s="291"/>
      <c r="B523" s="291"/>
      <c r="C523" s="499"/>
      <c r="D523" s="291"/>
      <c r="E523" s="291"/>
      <c r="F523" s="291"/>
    </row>
    <row r="524">
      <c r="A524" s="291"/>
      <c r="B524" s="291"/>
      <c r="C524" s="499"/>
      <c r="D524" s="291"/>
      <c r="E524" s="291"/>
      <c r="F524" s="291"/>
    </row>
    <row r="525">
      <c r="A525" s="291"/>
      <c r="B525" s="291"/>
      <c r="C525" s="499"/>
      <c r="D525" s="291"/>
      <c r="E525" s="291"/>
      <c r="F525" s="291"/>
    </row>
    <row r="526">
      <c r="A526" s="291"/>
      <c r="B526" s="291"/>
      <c r="C526" s="499"/>
      <c r="D526" s="291"/>
      <c r="E526" s="291"/>
      <c r="F526" s="291"/>
    </row>
    <row r="527">
      <c r="A527" s="291"/>
      <c r="B527" s="291"/>
      <c r="C527" s="499"/>
      <c r="D527" s="291"/>
      <c r="E527" s="291"/>
      <c r="F527" s="291"/>
    </row>
    <row r="528">
      <c r="A528" s="291"/>
      <c r="B528" s="291"/>
      <c r="C528" s="499"/>
      <c r="D528" s="291"/>
      <c r="E528" s="291"/>
      <c r="F528" s="291"/>
    </row>
    <row r="529">
      <c r="A529" s="291"/>
      <c r="B529" s="291"/>
      <c r="C529" s="499"/>
      <c r="D529" s="291"/>
      <c r="E529" s="291"/>
      <c r="F529" s="291"/>
    </row>
    <row r="530">
      <c r="A530" s="291"/>
      <c r="B530" s="291"/>
      <c r="C530" s="499"/>
      <c r="D530" s="291"/>
      <c r="E530" s="291"/>
      <c r="F530" s="291"/>
    </row>
    <row r="531">
      <c r="A531" s="291"/>
      <c r="B531" s="291"/>
      <c r="C531" s="499"/>
      <c r="D531" s="291"/>
      <c r="E531" s="291"/>
      <c r="F531" s="291"/>
    </row>
    <row r="532">
      <c r="A532" s="291"/>
      <c r="B532" s="291"/>
      <c r="C532" s="499"/>
      <c r="D532" s="291"/>
      <c r="E532" s="291"/>
      <c r="F532" s="291"/>
    </row>
    <row r="533">
      <c r="A533" s="291"/>
      <c r="B533" s="291"/>
      <c r="C533" s="499"/>
      <c r="D533" s="291"/>
      <c r="E533" s="291"/>
      <c r="F533" s="291"/>
    </row>
    <row r="534">
      <c r="A534" s="291"/>
      <c r="B534" s="291"/>
      <c r="C534" s="499"/>
      <c r="D534" s="291"/>
      <c r="E534" s="291"/>
      <c r="F534" s="291"/>
    </row>
    <row r="535">
      <c r="A535" s="291"/>
      <c r="B535" s="291"/>
      <c r="C535" s="499"/>
      <c r="D535" s="291"/>
      <c r="E535" s="291"/>
      <c r="F535" s="291"/>
    </row>
    <row r="536">
      <c r="A536" s="291"/>
      <c r="B536" s="291"/>
      <c r="C536" s="499"/>
      <c r="D536" s="291"/>
      <c r="E536" s="291"/>
      <c r="F536" s="291"/>
    </row>
    <row r="537">
      <c r="A537" s="291"/>
      <c r="B537" s="291"/>
      <c r="C537" s="499"/>
      <c r="D537" s="291"/>
      <c r="E537" s="291"/>
      <c r="F537" s="291"/>
    </row>
    <row r="538">
      <c r="A538" s="291"/>
      <c r="B538" s="291"/>
      <c r="C538" s="499"/>
      <c r="D538" s="291"/>
      <c r="E538" s="291"/>
      <c r="F538" s="291"/>
    </row>
    <row r="539">
      <c r="A539" s="291"/>
      <c r="B539" s="291"/>
      <c r="C539" s="499"/>
      <c r="D539" s="291"/>
      <c r="E539" s="291"/>
      <c r="F539" s="291"/>
    </row>
    <row r="540">
      <c r="A540" s="291"/>
      <c r="B540" s="291"/>
      <c r="C540" s="499"/>
      <c r="D540" s="291"/>
      <c r="E540" s="291"/>
      <c r="F540" s="291"/>
    </row>
    <row r="541">
      <c r="A541" s="291"/>
      <c r="B541" s="291"/>
      <c r="C541" s="499"/>
      <c r="D541" s="291"/>
      <c r="E541" s="291"/>
      <c r="F541" s="291"/>
    </row>
    <row r="542">
      <c r="A542" s="291"/>
      <c r="B542" s="291"/>
      <c r="C542" s="499"/>
      <c r="D542" s="291"/>
      <c r="E542" s="291"/>
      <c r="F542" s="291"/>
    </row>
    <row r="543">
      <c r="A543" s="291"/>
      <c r="B543" s="291"/>
      <c r="C543" s="499"/>
      <c r="D543" s="291"/>
      <c r="E543" s="291"/>
      <c r="F543" s="291"/>
    </row>
    <row r="544">
      <c r="A544" s="291"/>
      <c r="B544" s="291"/>
      <c r="C544" s="499"/>
      <c r="D544" s="291"/>
      <c r="E544" s="291"/>
      <c r="F544" s="291"/>
    </row>
    <row r="545">
      <c r="A545" s="291"/>
      <c r="B545" s="291"/>
      <c r="C545" s="499"/>
      <c r="D545" s="291"/>
      <c r="E545" s="291"/>
      <c r="F545" s="291"/>
    </row>
    <row r="546">
      <c r="A546" s="291"/>
      <c r="B546" s="291"/>
      <c r="C546" s="499"/>
      <c r="D546" s="291"/>
      <c r="E546" s="291"/>
      <c r="F546" s="291"/>
    </row>
    <row r="547">
      <c r="A547" s="291"/>
      <c r="B547" s="291"/>
      <c r="C547" s="499"/>
      <c r="D547" s="291"/>
      <c r="E547" s="291"/>
      <c r="F547" s="291"/>
    </row>
    <row r="548">
      <c r="A548" s="291"/>
      <c r="B548" s="291"/>
      <c r="C548" s="499"/>
      <c r="D548" s="291"/>
      <c r="E548" s="291"/>
      <c r="F548" s="291"/>
    </row>
    <row r="549">
      <c r="A549" s="291"/>
      <c r="B549" s="291"/>
      <c r="C549" s="499"/>
      <c r="D549" s="291"/>
      <c r="E549" s="291"/>
      <c r="F549" s="291"/>
    </row>
    <row r="550">
      <c r="A550" s="291"/>
      <c r="B550" s="291"/>
      <c r="C550" s="499"/>
      <c r="D550" s="291"/>
      <c r="E550" s="291"/>
      <c r="F550" s="291"/>
    </row>
    <row r="551">
      <c r="A551" s="291"/>
      <c r="B551" s="291"/>
      <c r="C551" s="499"/>
      <c r="D551" s="291"/>
      <c r="E551" s="291"/>
      <c r="F551" s="291"/>
    </row>
    <row r="552">
      <c r="A552" s="291"/>
      <c r="B552" s="291"/>
      <c r="C552" s="499"/>
      <c r="D552" s="291"/>
      <c r="E552" s="291"/>
      <c r="F552" s="291"/>
    </row>
    <row r="553">
      <c r="A553" s="291"/>
      <c r="B553" s="291"/>
      <c r="C553" s="499"/>
      <c r="D553" s="291"/>
      <c r="E553" s="291"/>
      <c r="F553" s="291"/>
    </row>
    <row r="554">
      <c r="A554" s="291"/>
      <c r="B554" s="291"/>
      <c r="C554" s="499"/>
      <c r="D554" s="291"/>
      <c r="E554" s="291"/>
      <c r="F554" s="291"/>
    </row>
    <row r="555">
      <c r="A555" s="291"/>
      <c r="B555" s="291"/>
      <c r="C555" s="499"/>
      <c r="D555" s="291"/>
      <c r="E555" s="291"/>
      <c r="F555" s="291"/>
    </row>
    <row r="556">
      <c r="A556" s="291"/>
      <c r="B556" s="291"/>
      <c r="C556" s="499"/>
      <c r="D556" s="291"/>
      <c r="E556" s="291"/>
      <c r="F556" s="291"/>
    </row>
    <row r="557">
      <c r="A557" s="291"/>
      <c r="B557" s="291"/>
      <c r="C557" s="499"/>
      <c r="D557" s="291"/>
      <c r="E557" s="291"/>
      <c r="F557" s="291"/>
    </row>
    <row r="558">
      <c r="A558" s="291"/>
      <c r="B558" s="291"/>
      <c r="C558" s="499"/>
      <c r="D558" s="291"/>
      <c r="E558" s="291"/>
      <c r="F558" s="291"/>
    </row>
    <row r="559">
      <c r="A559" s="291"/>
      <c r="B559" s="291"/>
      <c r="C559" s="499"/>
      <c r="D559" s="291"/>
      <c r="E559" s="291"/>
      <c r="F559" s="291"/>
    </row>
    <row r="560">
      <c r="A560" s="291"/>
      <c r="B560" s="291"/>
      <c r="C560" s="499"/>
      <c r="D560" s="291"/>
      <c r="E560" s="291"/>
      <c r="F560" s="291"/>
    </row>
    <row r="561">
      <c r="A561" s="291"/>
      <c r="B561" s="291"/>
      <c r="C561" s="499"/>
      <c r="D561" s="291"/>
      <c r="E561" s="291"/>
      <c r="F561" s="291"/>
    </row>
    <row r="562">
      <c r="A562" s="291"/>
      <c r="B562" s="291"/>
      <c r="C562" s="499"/>
      <c r="D562" s="291"/>
      <c r="E562" s="291"/>
      <c r="F562" s="291"/>
    </row>
    <row r="563">
      <c r="A563" s="291"/>
      <c r="B563" s="291"/>
      <c r="C563" s="499"/>
      <c r="D563" s="291"/>
      <c r="E563" s="291"/>
      <c r="F563" s="291"/>
    </row>
    <row r="564">
      <c r="A564" s="291"/>
      <c r="B564" s="291"/>
      <c r="C564" s="499"/>
      <c r="D564" s="291"/>
      <c r="E564" s="291"/>
      <c r="F564" s="291"/>
    </row>
    <row r="565">
      <c r="A565" s="291"/>
      <c r="B565" s="291"/>
      <c r="C565" s="499"/>
      <c r="D565" s="291"/>
      <c r="E565" s="291"/>
      <c r="F565" s="291"/>
    </row>
    <row r="566">
      <c r="A566" s="291"/>
      <c r="B566" s="291"/>
      <c r="C566" s="499"/>
      <c r="D566" s="291"/>
      <c r="E566" s="291"/>
      <c r="F566" s="291"/>
    </row>
    <row r="567">
      <c r="A567" s="291"/>
      <c r="B567" s="291"/>
      <c r="C567" s="499"/>
      <c r="D567" s="291"/>
      <c r="E567" s="291"/>
      <c r="F567" s="291"/>
    </row>
    <row r="568">
      <c r="A568" s="291"/>
      <c r="B568" s="291"/>
      <c r="C568" s="499"/>
      <c r="D568" s="291"/>
      <c r="E568" s="291"/>
      <c r="F568" s="291"/>
    </row>
    <row r="569">
      <c r="A569" s="291"/>
      <c r="B569" s="291"/>
      <c r="C569" s="499"/>
      <c r="D569" s="291"/>
      <c r="E569" s="291"/>
      <c r="F569" s="291"/>
    </row>
    <row r="570">
      <c r="A570" s="291"/>
      <c r="B570" s="291"/>
      <c r="C570" s="499"/>
      <c r="D570" s="291"/>
      <c r="E570" s="291"/>
      <c r="F570" s="291"/>
    </row>
    <row r="571">
      <c r="A571" s="291"/>
      <c r="B571" s="291"/>
      <c r="C571" s="499"/>
      <c r="D571" s="291"/>
      <c r="E571" s="291"/>
      <c r="F571" s="291"/>
    </row>
    <row r="572">
      <c r="A572" s="291"/>
      <c r="B572" s="291"/>
      <c r="C572" s="499"/>
      <c r="D572" s="291"/>
      <c r="E572" s="291"/>
      <c r="F572" s="291"/>
    </row>
    <row r="573">
      <c r="A573" s="291"/>
      <c r="B573" s="291"/>
      <c r="C573" s="499"/>
      <c r="D573" s="291"/>
      <c r="E573" s="291"/>
      <c r="F573" s="291"/>
    </row>
    <row r="574">
      <c r="A574" s="291"/>
      <c r="B574" s="291"/>
      <c r="C574" s="499"/>
      <c r="D574" s="291"/>
      <c r="E574" s="291"/>
      <c r="F574" s="291"/>
    </row>
    <row r="575">
      <c r="A575" s="291"/>
      <c r="B575" s="291"/>
      <c r="C575" s="499"/>
      <c r="D575" s="291"/>
      <c r="E575" s="291"/>
      <c r="F575" s="291"/>
    </row>
    <row r="576">
      <c r="A576" s="291"/>
      <c r="B576" s="291"/>
      <c r="C576" s="499"/>
      <c r="D576" s="291"/>
      <c r="E576" s="291"/>
      <c r="F576" s="291"/>
    </row>
    <row r="577">
      <c r="A577" s="291"/>
      <c r="B577" s="291"/>
      <c r="C577" s="499"/>
      <c r="D577" s="291"/>
      <c r="E577" s="291"/>
      <c r="F577" s="291"/>
    </row>
    <row r="578">
      <c r="A578" s="291"/>
      <c r="B578" s="291"/>
      <c r="C578" s="499"/>
      <c r="D578" s="291"/>
      <c r="E578" s="291"/>
      <c r="F578" s="291"/>
    </row>
    <row r="579">
      <c r="A579" s="291"/>
      <c r="B579" s="291"/>
      <c r="C579" s="499"/>
      <c r="D579" s="291"/>
      <c r="E579" s="291"/>
      <c r="F579" s="291"/>
    </row>
    <row r="580">
      <c r="A580" s="291"/>
      <c r="B580" s="291"/>
      <c r="C580" s="499"/>
      <c r="D580" s="291"/>
      <c r="E580" s="291"/>
      <c r="F580" s="291"/>
    </row>
    <row r="581">
      <c r="A581" s="291"/>
      <c r="B581" s="291"/>
      <c r="C581" s="499"/>
      <c r="D581" s="291"/>
      <c r="E581" s="291"/>
      <c r="F581" s="291"/>
    </row>
    <row r="582">
      <c r="A582" s="291"/>
      <c r="B582" s="291"/>
      <c r="C582" s="499"/>
      <c r="D582" s="291"/>
      <c r="E582" s="291"/>
      <c r="F582" s="291"/>
    </row>
    <row r="583">
      <c r="A583" s="291"/>
      <c r="B583" s="291"/>
      <c r="C583" s="499"/>
      <c r="D583" s="291"/>
      <c r="E583" s="291"/>
      <c r="F583" s="291"/>
    </row>
    <row r="584">
      <c r="A584" s="291"/>
      <c r="B584" s="291"/>
      <c r="C584" s="499"/>
      <c r="D584" s="291"/>
      <c r="E584" s="291"/>
      <c r="F584" s="291"/>
    </row>
    <row r="585">
      <c r="A585" s="291"/>
      <c r="B585" s="291"/>
      <c r="C585" s="499"/>
      <c r="D585" s="291"/>
      <c r="E585" s="291"/>
      <c r="F585" s="291"/>
    </row>
    <row r="586">
      <c r="A586" s="291"/>
      <c r="B586" s="291"/>
      <c r="C586" s="499"/>
      <c r="D586" s="291"/>
      <c r="E586" s="291"/>
      <c r="F586" s="291"/>
    </row>
    <row r="587">
      <c r="A587" s="291"/>
      <c r="B587" s="291"/>
      <c r="C587" s="499"/>
      <c r="D587" s="291"/>
      <c r="E587" s="291"/>
      <c r="F587" s="291"/>
    </row>
    <row r="588">
      <c r="A588" s="291"/>
      <c r="B588" s="291"/>
      <c r="C588" s="499"/>
      <c r="D588" s="291"/>
      <c r="E588" s="291"/>
      <c r="F588" s="291"/>
    </row>
    <row r="589">
      <c r="A589" s="291"/>
      <c r="B589" s="291"/>
      <c r="C589" s="499"/>
      <c r="D589" s="291"/>
      <c r="E589" s="291"/>
      <c r="F589" s="291"/>
    </row>
    <row r="590">
      <c r="A590" s="291"/>
      <c r="B590" s="291"/>
      <c r="C590" s="499"/>
      <c r="D590" s="291"/>
      <c r="E590" s="291"/>
      <c r="F590" s="291"/>
    </row>
    <row r="591">
      <c r="A591" s="291"/>
      <c r="B591" s="291"/>
      <c r="C591" s="499"/>
      <c r="D591" s="291"/>
      <c r="E591" s="291"/>
      <c r="F591" s="291"/>
    </row>
    <row r="592">
      <c r="A592" s="291"/>
      <c r="B592" s="291"/>
      <c r="C592" s="499"/>
      <c r="D592" s="291"/>
      <c r="E592" s="291"/>
      <c r="F592" s="291"/>
    </row>
    <row r="593">
      <c r="A593" s="291"/>
      <c r="B593" s="291"/>
      <c r="C593" s="499"/>
      <c r="D593" s="291"/>
      <c r="E593" s="291"/>
      <c r="F593" s="291"/>
    </row>
    <row r="594">
      <c r="A594" s="291"/>
      <c r="B594" s="291"/>
      <c r="C594" s="499"/>
      <c r="D594" s="291"/>
      <c r="E594" s="291"/>
      <c r="F594" s="291"/>
    </row>
    <row r="595">
      <c r="A595" s="291"/>
      <c r="B595" s="291"/>
      <c r="C595" s="499"/>
      <c r="D595" s="291"/>
      <c r="E595" s="291"/>
      <c r="F595" s="291"/>
    </row>
    <row r="596">
      <c r="A596" s="291"/>
      <c r="B596" s="291"/>
      <c r="C596" s="499"/>
      <c r="D596" s="291"/>
      <c r="E596" s="291"/>
      <c r="F596" s="291"/>
    </row>
    <row r="597">
      <c r="A597" s="291"/>
      <c r="B597" s="291"/>
      <c r="C597" s="499"/>
      <c r="D597" s="291"/>
      <c r="E597" s="291"/>
      <c r="F597" s="291"/>
    </row>
    <row r="598">
      <c r="A598" s="291"/>
      <c r="B598" s="291"/>
      <c r="C598" s="499"/>
      <c r="D598" s="291"/>
      <c r="E598" s="291"/>
      <c r="F598" s="291"/>
    </row>
    <row r="599">
      <c r="A599" s="291"/>
      <c r="B599" s="291"/>
      <c r="C599" s="499"/>
      <c r="D599" s="291"/>
      <c r="E599" s="291"/>
      <c r="F599" s="291"/>
    </row>
    <row r="600">
      <c r="A600" s="291"/>
      <c r="B600" s="291"/>
      <c r="C600" s="499"/>
      <c r="D600" s="291"/>
      <c r="E600" s="291"/>
      <c r="F600" s="291"/>
    </row>
    <row r="601">
      <c r="A601" s="291"/>
      <c r="B601" s="291"/>
      <c r="C601" s="499"/>
      <c r="D601" s="291"/>
      <c r="E601" s="291"/>
      <c r="F601" s="291"/>
    </row>
    <row r="602">
      <c r="A602" s="291"/>
      <c r="B602" s="291"/>
      <c r="C602" s="499"/>
      <c r="D602" s="291"/>
      <c r="E602" s="291"/>
      <c r="F602" s="291"/>
    </row>
    <row r="603">
      <c r="A603" s="291"/>
      <c r="B603" s="291"/>
      <c r="C603" s="499"/>
      <c r="D603" s="291"/>
      <c r="E603" s="291"/>
      <c r="F603" s="291"/>
    </row>
    <row r="604">
      <c r="A604" s="291"/>
      <c r="B604" s="291"/>
      <c r="C604" s="499"/>
      <c r="D604" s="291"/>
      <c r="E604" s="291"/>
      <c r="F604" s="291"/>
    </row>
    <row r="605">
      <c r="A605" s="291"/>
      <c r="B605" s="291"/>
      <c r="C605" s="499"/>
      <c r="D605" s="291"/>
      <c r="E605" s="291"/>
      <c r="F605" s="291"/>
    </row>
    <row r="606">
      <c r="A606" s="291"/>
      <c r="B606" s="291"/>
      <c r="C606" s="499"/>
      <c r="D606" s="291"/>
      <c r="E606" s="291"/>
      <c r="F606" s="291"/>
    </row>
    <row r="607">
      <c r="A607" s="291"/>
      <c r="B607" s="291"/>
      <c r="C607" s="499"/>
      <c r="D607" s="291"/>
      <c r="E607" s="291"/>
      <c r="F607" s="291"/>
    </row>
    <row r="608">
      <c r="A608" s="291"/>
      <c r="B608" s="291"/>
      <c r="C608" s="499"/>
      <c r="D608" s="291"/>
      <c r="E608" s="291"/>
      <c r="F608" s="291"/>
    </row>
    <row r="609">
      <c r="A609" s="291"/>
      <c r="B609" s="291"/>
      <c r="C609" s="499"/>
      <c r="D609" s="291"/>
      <c r="E609" s="291"/>
      <c r="F609" s="291"/>
    </row>
    <row r="610">
      <c r="A610" s="291"/>
      <c r="B610" s="291"/>
      <c r="C610" s="499"/>
      <c r="D610" s="291"/>
      <c r="E610" s="291"/>
      <c r="F610" s="291"/>
    </row>
    <row r="611">
      <c r="A611" s="291"/>
      <c r="B611" s="291"/>
      <c r="C611" s="499"/>
      <c r="D611" s="291"/>
      <c r="E611" s="291"/>
      <c r="F611" s="291"/>
    </row>
    <row r="612">
      <c r="A612" s="291"/>
      <c r="B612" s="291"/>
      <c r="C612" s="499"/>
      <c r="D612" s="291"/>
      <c r="E612" s="291"/>
      <c r="F612" s="291"/>
    </row>
    <row r="613">
      <c r="A613" s="291"/>
      <c r="B613" s="291"/>
      <c r="C613" s="499"/>
      <c r="D613" s="291"/>
      <c r="E613" s="291"/>
      <c r="F613" s="291"/>
    </row>
    <row r="614">
      <c r="A614" s="291"/>
      <c r="B614" s="291"/>
      <c r="C614" s="499"/>
      <c r="D614" s="291"/>
      <c r="E614" s="291"/>
      <c r="F614" s="291"/>
    </row>
    <row r="615">
      <c r="A615" s="291"/>
      <c r="B615" s="291"/>
      <c r="C615" s="499"/>
      <c r="D615" s="291"/>
      <c r="E615" s="291"/>
      <c r="F615" s="291"/>
    </row>
    <row r="616">
      <c r="A616" s="291"/>
      <c r="B616" s="291"/>
      <c r="C616" s="499"/>
      <c r="D616" s="291"/>
      <c r="E616" s="291"/>
      <c r="F616" s="291"/>
    </row>
    <row r="617">
      <c r="A617" s="291"/>
      <c r="B617" s="291"/>
      <c r="C617" s="499"/>
      <c r="D617" s="291"/>
      <c r="E617" s="291"/>
      <c r="F617" s="291"/>
    </row>
    <row r="618">
      <c r="A618" s="291"/>
      <c r="B618" s="291"/>
      <c r="C618" s="499"/>
      <c r="D618" s="291"/>
      <c r="E618" s="291"/>
      <c r="F618" s="291"/>
    </row>
    <row r="619">
      <c r="A619" s="291"/>
      <c r="B619" s="291"/>
      <c r="C619" s="499"/>
      <c r="D619" s="291"/>
      <c r="E619" s="291"/>
      <c r="F619" s="291"/>
    </row>
    <row r="620">
      <c r="A620" s="291"/>
      <c r="B620" s="291"/>
      <c r="C620" s="499"/>
      <c r="D620" s="291"/>
      <c r="E620" s="291"/>
      <c r="F620" s="291"/>
    </row>
    <row r="621">
      <c r="A621" s="291"/>
      <c r="B621" s="291"/>
      <c r="C621" s="499"/>
      <c r="D621" s="291"/>
      <c r="E621" s="291"/>
      <c r="F621" s="291"/>
    </row>
    <row r="622">
      <c r="A622" s="291"/>
      <c r="B622" s="291"/>
      <c r="C622" s="499"/>
      <c r="D622" s="291"/>
      <c r="E622" s="291"/>
      <c r="F622" s="291"/>
    </row>
    <row r="623">
      <c r="A623" s="291"/>
      <c r="B623" s="291"/>
      <c r="C623" s="499"/>
      <c r="D623" s="291"/>
      <c r="E623" s="291"/>
      <c r="F623" s="291"/>
    </row>
    <row r="624">
      <c r="A624" s="291"/>
      <c r="B624" s="291"/>
      <c r="C624" s="499"/>
      <c r="D624" s="291"/>
      <c r="E624" s="291"/>
      <c r="F624" s="291"/>
    </row>
    <row r="625">
      <c r="A625" s="291"/>
      <c r="B625" s="291"/>
      <c r="C625" s="499"/>
      <c r="D625" s="291"/>
      <c r="E625" s="291"/>
      <c r="F625" s="291"/>
    </row>
    <row r="626">
      <c r="A626" s="291"/>
      <c r="B626" s="291"/>
      <c r="C626" s="499"/>
      <c r="D626" s="291"/>
      <c r="E626" s="291"/>
      <c r="F626" s="291"/>
    </row>
    <row r="627">
      <c r="A627" s="291"/>
      <c r="B627" s="291"/>
      <c r="C627" s="499"/>
      <c r="D627" s="291"/>
      <c r="E627" s="291"/>
      <c r="F627" s="291"/>
    </row>
    <row r="628">
      <c r="A628" s="291"/>
      <c r="B628" s="291"/>
      <c r="C628" s="499"/>
      <c r="D628" s="291"/>
      <c r="E628" s="291"/>
      <c r="F628" s="291"/>
    </row>
    <row r="629">
      <c r="A629" s="291"/>
      <c r="B629" s="291"/>
      <c r="C629" s="499"/>
      <c r="D629" s="291"/>
      <c r="E629" s="291"/>
      <c r="F629" s="291"/>
    </row>
    <row r="630">
      <c r="A630" s="291"/>
      <c r="B630" s="291"/>
      <c r="C630" s="499"/>
      <c r="D630" s="291"/>
      <c r="E630" s="291"/>
      <c r="F630" s="291"/>
    </row>
    <row r="631">
      <c r="A631" s="291"/>
      <c r="B631" s="291"/>
      <c r="C631" s="499"/>
      <c r="D631" s="291"/>
      <c r="E631" s="291"/>
      <c r="F631" s="291"/>
    </row>
    <row r="632">
      <c r="A632" s="291"/>
      <c r="B632" s="291"/>
      <c r="C632" s="499"/>
      <c r="D632" s="291"/>
      <c r="E632" s="291"/>
      <c r="F632" s="291"/>
    </row>
    <row r="633">
      <c r="A633" s="291"/>
      <c r="B633" s="291"/>
      <c r="C633" s="499"/>
      <c r="D633" s="291"/>
      <c r="E633" s="291"/>
      <c r="F633" s="291"/>
    </row>
    <row r="634">
      <c r="A634" s="291"/>
      <c r="B634" s="291"/>
      <c r="C634" s="499"/>
      <c r="D634" s="291"/>
      <c r="E634" s="291"/>
      <c r="F634" s="291"/>
    </row>
    <row r="635">
      <c r="A635" s="291"/>
      <c r="B635" s="291"/>
      <c r="C635" s="499"/>
      <c r="D635" s="291"/>
      <c r="E635" s="291"/>
      <c r="F635" s="291"/>
    </row>
    <row r="636">
      <c r="A636" s="291"/>
      <c r="B636" s="291"/>
      <c r="C636" s="499"/>
      <c r="D636" s="291"/>
      <c r="E636" s="291"/>
      <c r="F636" s="291"/>
    </row>
    <row r="637">
      <c r="A637" s="291"/>
      <c r="B637" s="291"/>
      <c r="C637" s="499"/>
      <c r="D637" s="291"/>
      <c r="E637" s="291"/>
      <c r="F637" s="291"/>
    </row>
    <row r="638">
      <c r="A638" s="291"/>
      <c r="B638" s="291"/>
      <c r="C638" s="499"/>
      <c r="D638" s="291"/>
      <c r="E638" s="291"/>
      <c r="F638" s="291"/>
    </row>
    <row r="639">
      <c r="A639" s="291"/>
      <c r="B639" s="291"/>
      <c r="C639" s="499"/>
      <c r="D639" s="291"/>
      <c r="E639" s="291"/>
      <c r="F639" s="291"/>
    </row>
    <row r="640">
      <c r="A640" s="291"/>
      <c r="B640" s="291"/>
      <c r="C640" s="499"/>
      <c r="D640" s="291"/>
      <c r="E640" s="291"/>
      <c r="F640" s="291"/>
    </row>
    <row r="641">
      <c r="A641" s="291"/>
      <c r="B641" s="291"/>
      <c r="C641" s="499"/>
      <c r="D641" s="291"/>
      <c r="E641" s="291"/>
      <c r="F641" s="291"/>
    </row>
    <row r="642">
      <c r="A642" s="291"/>
      <c r="B642" s="291"/>
      <c r="C642" s="499"/>
      <c r="D642" s="291"/>
      <c r="E642" s="291"/>
      <c r="F642" s="291"/>
    </row>
    <row r="643">
      <c r="A643" s="291"/>
      <c r="B643" s="291"/>
      <c r="C643" s="499"/>
      <c r="D643" s="291"/>
      <c r="E643" s="291"/>
      <c r="F643" s="291"/>
    </row>
    <row r="644">
      <c r="A644" s="291"/>
      <c r="B644" s="291"/>
      <c r="C644" s="499"/>
      <c r="D644" s="291"/>
      <c r="E644" s="291"/>
      <c r="F644" s="291"/>
    </row>
    <row r="645">
      <c r="A645" s="291"/>
      <c r="B645" s="291"/>
      <c r="C645" s="499"/>
      <c r="D645" s="291"/>
      <c r="E645" s="291"/>
      <c r="F645" s="291"/>
    </row>
    <row r="646">
      <c r="A646" s="291"/>
      <c r="B646" s="291"/>
      <c r="C646" s="499"/>
      <c r="D646" s="291"/>
      <c r="E646" s="291"/>
      <c r="F646" s="291"/>
    </row>
    <row r="647">
      <c r="A647" s="291"/>
      <c r="B647" s="291"/>
      <c r="C647" s="499"/>
      <c r="D647" s="291"/>
      <c r="E647" s="291"/>
      <c r="F647" s="291"/>
    </row>
    <row r="648">
      <c r="A648" s="291"/>
      <c r="B648" s="291"/>
      <c r="C648" s="499"/>
      <c r="D648" s="291"/>
      <c r="E648" s="291"/>
      <c r="F648" s="291"/>
    </row>
    <row r="649">
      <c r="A649" s="291"/>
      <c r="B649" s="291"/>
      <c r="C649" s="499"/>
      <c r="D649" s="291"/>
      <c r="E649" s="291"/>
      <c r="F649" s="291"/>
    </row>
    <row r="650">
      <c r="A650" s="291"/>
      <c r="B650" s="291"/>
      <c r="C650" s="499"/>
      <c r="D650" s="291"/>
      <c r="E650" s="291"/>
      <c r="F650" s="291"/>
    </row>
    <row r="651">
      <c r="A651" s="291"/>
      <c r="B651" s="291"/>
      <c r="C651" s="499"/>
      <c r="D651" s="291"/>
      <c r="E651" s="291"/>
      <c r="F651" s="291"/>
    </row>
    <row r="652">
      <c r="A652" s="291"/>
      <c r="B652" s="291"/>
      <c r="C652" s="499"/>
      <c r="D652" s="291"/>
      <c r="E652" s="291"/>
      <c r="F652" s="291"/>
    </row>
    <row r="653">
      <c r="A653" s="291"/>
      <c r="B653" s="291"/>
      <c r="C653" s="499"/>
      <c r="D653" s="291"/>
      <c r="E653" s="291"/>
      <c r="F653" s="291"/>
    </row>
    <row r="654">
      <c r="A654" s="291"/>
      <c r="B654" s="291"/>
      <c r="C654" s="499"/>
      <c r="D654" s="291"/>
      <c r="E654" s="291"/>
      <c r="F654" s="291"/>
    </row>
    <row r="655">
      <c r="A655" s="291"/>
      <c r="B655" s="291"/>
      <c r="C655" s="499"/>
      <c r="D655" s="291"/>
      <c r="E655" s="291"/>
      <c r="F655" s="291"/>
    </row>
    <row r="656">
      <c r="A656" s="291"/>
      <c r="B656" s="291"/>
      <c r="C656" s="499"/>
      <c r="D656" s="291"/>
      <c r="E656" s="291"/>
      <c r="F656" s="291"/>
    </row>
    <row r="657">
      <c r="A657" s="291"/>
      <c r="B657" s="291"/>
      <c r="C657" s="499"/>
      <c r="D657" s="291"/>
      <c r="E657" s="291"/>
      <c r="F657" s="291"/>
    </row>
    <row r="658">
      <c r="A658" s="291"/>
      <c r="B658" s="291"/>
      <c r="C658" s="499"/>
      <c r="D658" s="291"/>
      <c r="E658" s="291"/>
      <c r="F658" s="291"/>
    </row>
    <row r="659">
      <c r="A659" s="291"/>
      <c r="B659" s="291"/>
      <c r="C659" s="499"/>
      <c r="D659" s="291"/>
      <c r="E659" s="291"/>
      <c r="F659" s="291"/>
    </row>
    <row r="660">
      <c r="A660" s="291"/>
      <c r="B660" s="291"/>
      <c r="C660" s="499"/>
      <c r="D660" s="291"/>
      <c r="E660" s="291"/>
      <c r="F660" s="291"/>
    </row>
    <row r="661">
      <c r="A661" s="291"/>
      <c r="B661" s="291"/>
      <c r="C661" s="499"/>
      <c r="D661" s="291"/>
      <c r="E661" s="291"/>
      <c r="F661" s="291"/>
    </row>
    <row r="662">
      <c r="A662" s="291"/>
      <c r="B662" s="291"/>
      <c r="C662" s="499"/>
      <c r="D662" s="291"/>
      <c r="E662" s="291"/>
      <c r="F662" s="291"/>
    </row>
    <row r="663">
      <c r="A663" s="291"/>
      <c r="B663" s="291"/>
      <c r="C663" s="499"/>
      <c r="D663" s="291"/>
      <c r="E663" s="291"/>
      <c r="F663" s="291"/>
    </row>
    <row r="664">
      <c r="A664" s="291"/>
      <c r="B664" s="291"/>
      <c r="C664" s="499"/>
      <c r="D664" s="291"/>
      <c r="E664" s="291"/>
      <c r="F664" s="291"/>
    </row>
    <row r="665">
      <c r="A665" s="291"/>
      <c r="B665" s="291"/>
      <c r="C665" s="499"/>
      <c r="D665" s="291"/>
      <c r="E665" s="291"/>
      <c r="F665" s="291"/>
    </row>
    <row r="666">
      <c r="A666" s="291"/>
      <c r="B666" s="291"/>
      <c r="C666" s="499"/>
      <c r="D666" s="291"/>
      <c r="E666" s="291"/>
      <c r="F666" s="291"/>
    </row>
    <row r="667">
      <c r="A667" s="291"/>
      <c r="B667" s="291"/>
      <c r="C667" s="499"/>
      <c r="D667" s="291"/>
      <c r="E667" s="291"/>
      <c r="F667" s="291"/>
    </row>
    <row r="668">
      <c r="A668" s="291"/>
      <c r="B668" s="291"/>
      <c r="C668" s="499"/>
      <c r="D668" s="291"/>
      <c r="E668" s="291"/>
      <c r="F668" s="291"/>
    </row>
    <row r="669">
      <c r="A669" s="291"/>
      <c r="B669" s="291"/>
      <c r="C669" s="499"/>
      <c r="D669" s="291"/>
      <c r="E669" s="291"/>
      <c r="F669" s="291"/>
    </row>
    <row r="670">
      <c r="A670" s="291"/>
      <c r="B670" s="291"/>
      <c r="C670" s="499"/>
      <c r="D670" s="291"/>
      <c r="E670" s="291"/>
      <c r="F670" s="291"/>
    </row>
    <row r="671">
      <c r="A671" s="291"/>
      <c r="B671" s="291"/>
      <c r="C671" s="499"/>
      <c r="D671" s="291"/>
      <c r="E671" s="291"/>
      <c r="F671" s="291"/>
    </row>
    <row r="672">
      <c r="A672" s="291"/>
      <c r="B672" s="291"/>
      <c r="C672" s="499"/>
      <c r="D672" s="291"/>
      <c r="E672" s="291"/>
      <c r="F672" s="291"/>
    </row>
    <row r="673">
      <c r="A673" s="291"/>
      <c r="B673" s="291"/>
      <c r="C673" s="499"/>
      <c r="D673" s="291"/>
      <c r="E673" s="291"/>
      <c r="F673" s="291"/>
    </row>
    <row r="674">
      <c r="A674" s="291"/>
      <c r="B674" s="291"/>
      <c r="C674" s="499"/>
      <c r="D674" s="291"/>
      <c r="E674" s="291"/>
      <c r="F674" s="291"/>
    </row>
    <row r="675">
      <c r="A675" s="291"/>
      <c r="B675" s="291"/>
      <c r="C675" s="499"/>
      <c r="D675" s="291"/>
      <c r="E675" s="291"/>
      <c r="F675" s="291"/>
    </row>
    <row r="676">
      <c r="A676" s="291"/>
      <c r="B676" s="291"/>
      <c r="C676" s="499"/>
      <c r="D676" s="291"/>
      <c r="E676" s="291"/>
      <c r="F676" s="291"/>
    </row>
    <row r="677">
      <c r="A677" s="291"/>
      <c r="B677" s="291"/>
      <c r="C677" s="499"/>
      <c r="D677" s="291"/>
      <c r="E677" s="291"/>
      <c r="F677" s="291"/>
    </row>
    <row r="678">
      <c r="A678" s="291"/>
      <c r="B678" s="291"/>
      <c r="C678" s="499"/>
      <c r="D678" s="291"/>
      <c r="E678" s="291"/>
      <c r="F678" s="291"/>
    </row>
    <row r="679">
      <c r="A679" s="291"/>
      <c r="B679" s="291"/>
      <c r="C679" s="499"/>
      <c r="D679" s="291"/>
      <c r="E679" s="291"/>
      <c r="F679" s="291"/>
    </row>
    <row r="680">
      <c r="A680" s="291"/>
      <c r="B680" s="291"/>
      <c r="C680" s="499"/>
      <c r="D680" s="291"/>
      <c r="E680" s="291"/>
      <c r="F680" s="291"/>
    </row>
    <row r="681">
      <c r="A681" s="291"/>
      <c r="B681" s="291"/>
      <c r="C681" s="499"/>
      <c r="D681" s="291"/>
      <c r="E681" s="291"/>
      <c r="F681" s="291"/>
    </row>
    <row r="682">
      <c r="A682" s="291"/>
      <c r="B682" s="291"/>
      <c r="C682" s="499"/>
      <c r="D682" s="291"/>
      <c r="E682" s="291"/>
      <c r="F682" s="291"/>
    </row>
    <row r="683">
      <c r="A683" s="291"/>
      <c r="B683" s="291"/>
      <c r="C683" s="499"/>
      <c r="D683" s="291"/>
      <c r="E683" s="291"/>
      <c r="F683" s="291"/>
    </row>
    <row r="684">
      <c r="A684" s="291"/>
      <c r="B684" s="291"/>
      <c r="C684" s="499"/>
      <c r="D684" s="291"/>
      <c r="E684" s="291"/>
      <c r="F684" s="291"/>
    </row>
    <row r="685">
      <c r="A685" s="291"/>
      <c r="B685" s="291"/>
      <c r="C685" s="499"/>
      <c r="D685" s="291"/>
      <c r="E685" s="291"/>
      <c r="F685" s="291"/>
    </row>
    <row r="686">
      <c r="A686" s="291"/>
      <c r="B686" s="291"/>
      <c r="C686" s="499"/>
      <c r="D686" s="291"/>
      <c r="E686" s="291"/>
      <c r="F686" s="291"/>
    </row>
    <row r="687">
      <c r="A687" s="291"/>
      <c r="B687" s="291"/>
      <c r="C687" s="499"/>
      <c r="D687" s="291"/>
      <c r="E687" s="291"/>
      <c r="F687" s="291"/>
    </row>
    <row r="688">
      <c r="A688" s="291"/>
      <c r="B688" s="291"/>
      <c r="C688" s="499"/>
      <c r="D688" s="291"/>
      <c r="E688" s="291"/>
      <c r="F688" s="291"/>
    </row>
    <row r="689">
      <c r="A689" s="291"/>
      <c r="B689" s="291"/>
      <c r="C689" s="499"/>
      <c r="D689" s="291"/>
      <c r="E689" s="291"/>
      <c r="F689" s="291"/>
    </row>
    <row r="690">
      <c r="A690" s="291"/>
      <c r="B690" s="291"/>
      <c r="C690" s="499"/>
      <c r="D690" s="291"/>
      <c r="E690" s="291"/>
      <c r="F690" s="291"/>
    </row>
    <row r="691">
      <c r="A691" s="291"/>
      <c r="B691" s="291"/>
      <c r="C691" s="499"/>
      <c r="D691" s="291"/>
      <c r="E691" s="291"/>
      <c r="F691" s="291"/>
    </row>
    <row r="692">
      <c r="A692" s="291"/>
      <c r="B692" s="291"/>
      <c r="C692" s="499"/>
      <c r="D692" s="291"/>
      <c r="E692" s="291"/>
      <c r="F692" s="291"/>
    </row>
    <row r="693">
      <c r="A693" s="291"/>
      <c r="B693" s="291"/>
      <c r="C693" s="499"/>
      <c r="D693" s="291"/>
      <c r="E693" s="291"/>
      <c r="F693" s="291"/>
    </row>
    <row r="694">
      <c r="A694" s="291"/>
      <c r="B694" s="291"/>
      <c r="C694" s="499"/>
      <c r="D694" s="291"/>
      <c r="E694" s="291"/>
      <c r="F694" s="291"/>
    </row>
    <row r="695">
      <c r="A695" s="291"/>
      <c r="B695" s="291"/>
      <c r="C695" s="499"/>
      <c r="D695" s="291"/>
      <c r="E695" s="291"/>
      <c r="F695" s="291"/>
    </row>
    <row r="696">
      <c r="A696" s="291"/>
      <c r="B696" s="291"/>
      <c r="C696" s="499"/>
      <c r="D696" s="291"/>
      <c r="E696" s="291"/>
      <c r="F696" s="291"/>
    </row>
    <row r="697">
      <c r="A697" s="291"/>
      <c r="B697" s="291"/>
      <c r="C697" s="499"/>
      <c r="D697" s="291"/>
      <c r="E697" s="291"/>
      <c r="F697" s="291"/>
    </row>
    <row r="698">
      <c r="A698" s="291"/>
      <c r="B698" s="291"/>
      <c r="C698" s="499"/>
      <c r="D698" s="291"/>
      <c r="E698" s="291"/>
      <c r="F698" s="291"/>
    </row>
    <row r="699">
      <c r="A699" s="291"/>
      <c r="B699" s="291"/>
      <c r="C699" s="499"/>
      <c r="D699" s="291"/>
      <c r="E699" s="291"/>
      <c r="F699" s="291"/>
    </row>
    <row r="700">
      <c r="A700" s="291"/>
      <c r="B700" s="291"/>
      <c r="C700" s="499"/>
      <c r="D700" s="291"/>
      <c r="E700" s="291"/>
      <c r="F700" s="291"/>
    </row>
    <row r="701">
      <c r="A701" s="291"/>
      <c r="B701" s="291"/>
      <c r="C701" s="499"/>
      <c r="D701" s="291"/>
      <c r="E701" s="291"/>
      <c r="F701" s="291"/>
    </row>
    <row r="702">
      <c r="A702" s="291"/>
      <c r="B702" s="291"/>
      <c r="C702" s="499"/>
      <c r="D702" s="291"/>
      <c r="E702" s="291"/>
      <c r="F702" s="291"/>
    </row>
    <row r="703">
      <c r="A703" s="291"/>
      <c r="B703" s="291"/>
      <c r="C703" s="499"/>
      <c r="D703" s="291"/>
      <c r="E703" s="291"/>
      <c r="F703" s="291"/>
    </row>
    <row r="704">
      <c r="A704" s="291"/>
      <c r="B704" s="291"/>
      <c r="C704" s="499"/>
      <c r="D704" s="291"/>
      <c r="E704" s="291"/>
      <c r="F704" s="291"/>
    </row>
    <row r="705">
      <c r="A705" s="291"/>
      <c r="B705" s="291"/>
      <c r="C705" s="499"/>
      <c r="D705" s="291"/>
      <c r="E705" s="291"/>
      <c r="F705" s="291"/>
    </row>
    <row r="706">
      <c r="A706" s="291"/>
      <c r="B706" s="291"/>
      <c r="C706" s="499"/>
      <c r="D706" s="291"/>
      <c r="E706" s="291"/>
      <c r="F706" s="291"/>
    </row>
    <row r="707">
      <c r="A707" s="291"/>
      <c r="B707" s="291"/>
      <c r="C707" s="499"/>
      <c r="D707" s="291"/>
      <c r="E707" s="291"/>
      <c r="F707" s="291"/>
    </row>
    <row r="708">
      <c r="A708" s="291"/>
      <c r="B708" s="291"/>
      <c r="C708" s="499"/>
      <c r="D708" s="291"/>
      <c r="E708" s="291"/>
      <c r="F708" s="291"/>
    </row>
    <row r="709">
      <c r="A709" s="291"/>
      <c r="B709" s="291"/>
      <c r="C709" s="499"/>
      <c r="D709" s="291"/>
      <c r="E709" s="291"/>
      <c r="F709" s="291"/>
    </row>
    <row r="710">
      <c r="A710" s="291"/>
      <c r="B710" s="291"/>
      <c r="C710" s="499"/>
      <c r="D710" s="291"/>
      <c r="E710" s="291"/>
      <c r="F710" s="291"/>
    </row>
    <row r="711">
      <c r="A711" s="291"/>
      <c r="B711" s="291"/>
      <c r="C711" s="499"/>
      <c r="D711" s="291"/>
      <c r="E711" s="291"/>
      <c r="F711" s="291"/>
    </row>
    <row r="712">
      <c r="A712" s="291"/>
      <c r="B712" s="291"/>
      <c r="C712" s="499"/>
      <c r="D712" s="291"/>
      <c r="E712" s="291"/>
      <c r="F712" s="291"/>
    </row>
    <row r="713">
      <c r="A713" s="291"/>
      <c r="B713" s="291"/>
      <c r="C713" s="499"/>
      <c r="D713" s="291"/>
      <c r="E713" s="291"/>
      <c r="F713" s="291"/>
    </row>
    <row r="714">
      <c r="A714" s="291"/>
      <c r="B714" s="291"/>
      <c r="C714" s="499"/>
      <c r="D714" s="291"/>
      <c r="E714" s="291"/>
      <c r="F714" s="291"/>
    </row>
    <row r="715">
      <c r="A715" s="291"/>
      <c r="B715" s="291"/>
      <c r="C715" s="499"/>
      <c r="D715" s="291"/>
      <c r="E715" s="291"/>
      <c r="F715" s="291"/>
    </row>
    <row r="716">
      <c r="A716" s="291"/>
      <c r="B716" s="291"/>
      <c r="C716" s="499"/>
      <c r="D716" s="291"/>
      <c r="E716" s="291"/>
      <c r="F716" s="291"/>
    </row>
    <row r="717">
      <c r="A717" s="291"/>
      <c r="B717" s="291"/>
      <c r="C717" s="499"/>
      <c r="D717" s="291"/>
      <c r="E717" s="291"/>
      <c r="F717" s="291"/>
    </row>
    <row r="718">
      <c r="A718" s="291"/>
      <c r="B718" s="291"/>
      <c r="C718" s="499"/>
      <c r="D718" s="291"/>
      <c r="E718" s="291"/>
      <c r="F718" s="291"/>
    </row>
    <row r="719">
      <c r="A719" s="291"/>
      <c r="B719" s="291"/>
      <c r="C719" s="499"/>
      <c r="D719" s="291"/>
      <c r="E719" s="291"/>
      <c r="F719" s="291"/>
    </row>
    <row r="720">
      <c r="A720" s="291"/>
      <c r="B720" s="291"/>
      <c r="C720" s="499"/>
      <c r="D720" s="291"/>
      <c r="E720" s="291"/>
      <c r="F720" s="291"/>
    </row>
    <row r="721">
      <c r="A721" s="291"/>
      <c r="B721" s="291"/>
      <c r="C721" s="499"/>
      <c r="D721" s="291"/>
      <c r="E721" s="291"/>
      <c r="F721" s="291"/>
    </row>
    <row r="722">
      <c r="A722" s="291"/>
      <c r="B722" s="291"/>
      <c r="C722" s="499"/>
      <c r="D722" s="291"/>
      <c r="E722" s="291"/>
      <c r="F722" s="291"/>
    </row>
    <row r="723">
      <c r="A723" s="291"/>
      <c r="B723" s="291"/>
      <c r="C723" s="499"/>
      <c r="D723" s="291"/>
      <c r="E723" s="291"/>
      <c r="F723" s="291"/>
    </row>
    <row r="724">
      <c r="A724" s="291"/>
      <c r="B724" s="291"/>
      <c r="C724" s="499"/>
      <c r="D724" s="291"/>
      <c r="E724" s="291"/>
      <c r="F724" s="291"/>
    </row>
    <row r="725">
      <c r="A725" s="291"/>
      <c r="B725" s="291"/>
      <c r="C725" s="499"/>
      <c r="D725" s="291"/>
      <c r="E725" s="291"/>
      <c r="F725" s="291"/>
    </row>
    <row r="726">
      <c r="A726" s="291"/>
      <c r="B726" s="291"/>
      <c r="C726" s="499"/>
      <c r="D726" s="291"/>
      <c r="E726" s="291"/>
      <c r="F726" s="291"/>
    </row>
    <row r="727">
      <c r="A727" s="291"/>
      <c r="B727" s="291"/>
      <c r="C727" s="499"/>
      <c r="D727" s="291"/>
      <c r="E727" s="291"/>
      <c r="F727" s="291"/>
    </row>
    <row r="728">
      <c r="A728" s="291"/>
      <c r="B728" s="291"/>
      <c r="C728" s="499"/>
      <c r="D728" s="291"/>
      <c r="E728" s="291"/>
      <c r="F728" s="291"/>
    </row>
    <row r="729">
      <c r="A729" s="291"/>
      <c r="B729" s="291"/>
      <c r="C729" s="499"/>
      <c r="D729" s="291"/>
      <c r="E729" s="291"/>
      <c r="F729" s="291"/>
    </row>
    <row r="730">
      <c r="A730" s="291"/>
      <c r="B730" s="291"/>
      <c r="C730" s="499"/>
      <c r="D730" s="291"/>
      <c r="E730" s="291"/>
      <c r="F730" s="291"/>
    </row>
    <row r="731">
      <c r="A731" s="291"/>
      <c r="B731" s="291"/>
      <c r="C731" s="499"/>
      <c r="D731" s="291"/>
      <c r="E731" s="291"/>
      <c r="F731" s="291"/>
    </row>
    <row r="732">
      <c r="A732" s="291"/>
      <c r="B732" s="291"/>
      <c r="C732" s="499"/>
      <c r="D732" s="291"/>
      <c r="E732" s="291"/>
      <c r="F732" s="291"/>
    </row>
    <row r="733">
      <c r="A733" s="291"/>
      <c r="B733" s="291"/>
      <c r="C733" s="499"/>
      <c r="D733" s="291"/>
      <c r="E733" s="291"/>
      <c r="F733" s="291"/>
    </row>
    <row r="734">
      <c r="A734" s="291"/>
      <c r="B734" s="291"/>
      <c r="C734" s="499"/>
      <c r="D734" s="291"/>
      <c r="E734" s="291"/>
      <c r="F734" s="291"/>
    </row>
    <row r="735">
      <c r="A735" s="291"/>
      <c r="B735" s="291"/>
      <c r="C735" s="499"/>
      <c r="D735" s="291"/>
      <c r="E735" s="291"/>
      <c r="F735" s="291"/>
    </row>
    <row r="736">
      <c r="A736" s="291"/>
      <c r="B736" s="291"/>
      <c r="C736" s="499"/>
      <c r="D736" s="291"/>
      <c r="E736" s="291"/>
      <c r="F736" s="291"/>
    </row>
    <row r="737">
      <c r="A737" s="291"/>
      <c r="B737" s="291"/>
      <c r="C737" s="499"/>
      <c r="D737" s="291"/>
      <c r="E737" s="291"/>
      <c r="F737" s="291"/>
    </row>
    <row r="738">
      <c r="A738" s="291"/>
      <c r="B738" s="291"/>
      <c r="C738" s="499"/>
      <c r="D738" s="291"/>
      <c r="E738" s="291"/>
      <c r="F738" s="291"/>
    </row>
    <row r="739">
      <c r="A739" s="291"/>
      <c r="B739" s="291"/>
      <c r="C739" s="499"/>
      <c r="D739" s="291"/>
      <c r="E739" s="291"/>
      <c r="F739" s="291"/>
    </row>
    <row r="740">
      <c r="A740" s="291"/>
      <c r="B740" s="291"/>
      <c r="C740" s="499"/>
      <c r="D740" s="291"/>
      <c r="E740" s="291"/>
      <c r="F740" s="291"/>
    </row>
    <row r="741">
      <c r="A741" s="291"/>
      <c r="B741" s="291"/>
      <c r="C741" s="499"/>
      <c r="D741" s="291"/>
      <c r="E741" s="291"/>
      <c r="F741" s="291"/>
    </row>
    <row r="742">
      <c r="A742" s="291"/>
      <c r="B742" s="291"/>
      <c r="C742" s="499"/>
      <c r="D742" s="291"/>
      <c r="E742" s="291"/>
      <c r="F742" s="291"/>
    </row>
    <row r="743">
      <c r="A743" s="291"/>
      <c r="B743" s="291"/>
      <c r="C743" s="499"/>
      <c r="D743" s="291"/>
      <c r="E743" s="291"/>
      <c r="F743" s="291"/>
    </row>
    <row r="744">
      <c r="A744" s="291"/>
      <c r="B744" s="291"/>
      <c r="C744" s="499"/>
      <c r="D744" s="291"/>
      <c r="E744" s="291"/>
      <c r="F744" s="291"/>
    </row>
    <row r="745">
      <c r="A745" s="291"/>
      <c r="B745" s="291"/>
      <c r="C745" s="499"/>
      <c r="D745" s="291"/>
      <c r="E745" s="291"/>
      <c r="F745" s="291"/>
    </row>
    <row r="746">
      <c r="A746" s="291"/>
      <c r="B746" s="291"/>
      <c r="C746" s="499"/>
      <c r="D746" s="291"/>
      <c r="E746" s="291"/>
      <c r="F746" s="291"/>
    </row>
    <row r="747">
      <c r="A747" s="291"/>
      <c r="B747" s="291"/>
      <c r="C747" s="499"/>
      <c r="D747" s="291"/>
      <c r="E747" s="291"/>
      <c r="F747" s="291"/>
    </row>
    <row r="748">
      <c r="A748" s="291"/>
      <c r="B748" s="291"/>
      <c r="C748" s="499"/>
      <c r="D748" s="291"/>
      <c r="E748" s="291"/>
      <c r="F748" s="291"/>
    </row>
    <row r="749">
      <c r="A749" s="291"/>
      <c r="B749" s="291"/>
      <c r="C749" s="499"/>
      <c r="D749" s="291"/>
      <c r="E749" s="291"/>
      <c r="F749" s="291"/>
    </row>
    <row r="750">
      <c r="A750" s="291"/>
      <c r="B750" s="291"/>
      <c r="C750" s="499"/>
      <c r="D750" s="291"/>
      <c r="E750" s="291"/>
      <c r="F750" s="291"/>
    </row>
    <row r="751">
      <c r="A751" s="291"/>
      <c r="B751" s="291"/>
      <c r="C751" s="499"/>
      <c r="D751" s="291"/>
      <c r="E751" s="291"/>
      <c r="F751" s="291"/>
    </row>
    <row r="752">
      <c r="A752" s="291"/>
      <c r="B752" s="291"/>
      <c r="C752" s="499"/>
      <c r="D752" s="291"/>
      <c r="E752" s="291"/>
      <c r="F752" s="291"/>
    </row>
    <row r="753">
      <c r="A753" s="291"/>
      <c r="B753" s="291"/>
      <c r="C753" s="499"/>
      <c r="D753" s="291"/>
      <c r="E753" s="291"/>
      <c r="F753" s="291"/>
    </row>
    <row r="754">
      <c r="A754" s="291"/>
      <c r="B754" s="291"/>
      <c r="C754" s="499"/>
      <c r="D754" s="291"/>
      <c r="E754" s="291"/>
      <c r="F754" s="291"/>
    </row>
    <row r="755">
      <c r="A755" s="291"/>
      <c r="B755" s="291"/>
      <c r="C755" s="499"/>
      <c r="D755" s="291"/>
      <c r="E755" s="291"/>
      <c r="F755" s="291"/>
    </row>
    <row r="756">
      <c r="A756" s="291"/>
      <c r="B756" s="291"/>
      <c r="C756" s="499"/>
      <c r="D756" s="291"/>
      <c r="E756" s="291"/>
      <c r="F756" s="291"/>
    </row>
    <row r="757">
      <c r="A757" s="291"/>
      <c r="B757" s="291"/>
      <c r="C757" s="499"/>
      <c r="D757" s="291"/>
      <c r="E757" s="291"/>
      <c r="F757" s="291"/>
    </row>
    <row r="758">
      <c r="A758" s="291"/>
      <c r="B758" s="291"/>
      <c r="C758" s="499"/>
      <c r="D758" s="291"/>
      <c r="E758" s="291"/>
      <c r="F758" s="291"/>
    </row>
    <row r="759">
      <c r="A759" s="291"/>
      <c r="B759" s="291"/>
      <c r="C759" s="499"/>
      <c r="D759" s="291"/>
      <c r="E759" s="291"/>
      <c r="F759" s="291"/>
    </row>
    <row r="760">
      <c r="A760" s="291"/>
      <c r="B760" s="291"/>
      <c r="C760" s="499"/>
      <c r="D760" s="291"/>
      <c r="E760" s="291"/>
      <c r="F760" s="291"/>
    </row>
    <row r="761">
      <c r="A761" s="291"/>
      <c r="B761" s="291"/>
      <c r="C761" s="499"/>
      <c r="D761" s="291"/>
      <c r="E761" s="291"/>
      <c r="F761" s="291"/>
    </row>
    <row r="762">
      <c r="A762" s="291"/>
      <c r="B762" s="291"/>
      <c r="C762" s="499"/>
      <c r="D762" s="291"/>
      <c r="E762" s="291"/>
      <c r="F762" s="291"/>
    </row>
    <row r="763">
      <c r="A763" s="291"/>
      <c r="B763" s="291"/>
      <c r="C763" s="499"/>
      <c r="D763" s="291"/>
      <c r="E763" s="291"/>
      <c r="F763" s="291"/>
    </row>
    <row r="764">
      <c r="A764" s="291"/>
      <c r="B764" s="291"/>
      <c r="C764" s="499"/>
      <c r="D764" s="291"/>
      <c r="E764" s="291"/>
      <c r="F764" s="291"/>
    </row>
    <row r="765">
      <c r="A765" s="291"/>
      <c r="B765" s="291"/>
      <c r="C765" s="499"/>
      <c r="D765" s="291"/>
      <c r="E765" s="291"/>
      <c r="F765" s="291"/>
    </row>
    <row r="766">
      <c r="A766" s="291"/>
      <c r="B766" s="291"/>
      <c r="C766" s="499"/>
      <c r="D766" s="291"/>
      <c r="E766" s="291"/>
      <c r="F766" s="291"/>
    </row>
    <row r="767">
      <c r="A767" s="291"/>
      <c r="B767" s="291"/>
      <c r="C767" s="499"/>
      <c r="D767" s="291"/>
      <c r="E767" s="291"/>
      <c r="F767" s="291"/>
    </row>
    <row r="768">
      <c r="A768" s="291"/>
      <c r="B768" s="291"/>
      <c r="C768" s="499"/>
      <c r="D768" s="291"/>
      <c r="E768" s="291"/>
      <c r="F768" s="291"/>
    </row>
    <row r="769">
      <c r="A769" s="291"/>
      <c r="B769" s="291"/>
      <c r="C769" s="499"/>
      <c r="D769" s="291"/>
      <c r="E769" s="291"/>
      <c r="F769" s="291"/>
    </row>
    <row r="770">
      <c r="A770" s="291"/>
      <c r="B770" s="291"/>
      <c r="C770" s="499"/>
      <c r="D770" s="291"/>
      <c r="E770" s="291"/>
      <c r="F770" s="291"/>
    </row>
    <row r="771">
      <c r="A771" s="291"/>
      <c r="B771" s="291"/>
      <c r="C771" s="499"/>
      <c r="D771" s="291"/>
      <c r="E771" s="291"/>
      <c r="F771" s="291"/>
    </row>
    <row r="772">
      <c r="A772" s="291"/>
      <c r="B772" s="291"/>
      <c r="C772" s="499"/>
      <c r="D772" s="291"/>
      <c r="E772" s="291"/>
      <c r="F772" s="291"/>
    </row>
    <row r="773">
      <c r="A773" s="291"/>
      <c r="B773" s="291"/>
      <c r="C773" s="499"/>
      <c r="D773" s="291"/>
      <c r="E773" s="291"/>
      <c r="F773" s="291"/>
    </row>
    <row r="774">
      <c r="A774" s="291"/>
      <c r="B774" s="291"/>
      <c r="C774" s="499"/>
      <c r="D774" s="291"/>
      <c r="E774" s="291"/>
      <c r="F774" s="291"/>
    </row>
    <row r="775">
      <c r="A775" s="291"/>
      <c r="B775" s="291"/>
      <c r="C775" s="499"/>
      <c r="D775" s="291"/>
      <c r="E775" s="291"/>
      <c r="F775" s="291"/>
    </row>
    <row r="776">
      <c r="A776" s="291"/>
      <c r="B776" s="291"/>
      <c r="C776" s="499"/>
      <c r="D776" s="291"/>
      <c r="E776" s="291"/>
      <c r="F776" s="291"/>
    </row>
    <row r="777">
      <c r="A777" s="291"/>
      <c r="B777" s="291"/>
      <c r="C777" s="499"/>
      <c r="D777" s="291"/>
      <c r="E777" s="291"/>
      <c r="F777" s="291"/>
    </row>
    <row r="778">
      <c r="A778" s="291"/>
      <c r="B778" s="291"/>
      <c r="C778" s="499"/>
      <c r="D778" s="291"/>
      <c r="E778" s="291"/>
      <c r="F778" s="291"/>
    </row>
    <row r="779">
      <c r="A779" s="291"/>
      <c r="B779" s="291"/>
      <c r="C779" s="499"/>
      <c r="D779" s="291"/>
      <c r="E779" s="291"/>
      <c r="F779" s="291"/>
    </row>
    <row r="780">
      <c r="A780" s="291"/>
      <c r="B780" s="291"/>
      <c r="C780" s="499"/>
      <c r="D780" s="291"/>
      <c r="E780" s="291"/>
      <c r="F780" s="291"/>
    </row>
    <row r="781">
      <c r="A781" s="291"/>
      <c r="B781" s="291"/>
      <c r="C781" s="499"/>
      <c r="D781" s="291"/>
      <c r="E781" s="291"/>
      <c r="F781" s="291"/>
    </row>
    <row r="782">
      <c r="A782" s="291"/>
      <c r="B782" s="291"/>
      <c r="C782" s="499"/>
      <c r="D782" s="291"/>
      <c r="E782" s="291"/>
      <c r="F782" s="291"/>
    </row>
    <row r="783">
      <c r="A783" s="291"/>
      <c r="B783" s="291"/>
      <c r="C783" s="499"/>
      <c r="D783" s="291"/>
      <c r="E783" s="291"/>
      <c r="F783" s="291"/>
    </row>
    <row r="784">
      <c r="A784" s="291"/>
      <c r="B784" s="291"/>
      <c r="C784" s="499"/>
      <c r="D784" s="291"/>
      <c r="E784" s="291"/>
      <c r="F784" s="291"/>
    </row>
    <row r="785">
      <c r="A785" s="291"/>
      <c r="B785" s="291"/>
      <c r="C785" s="499"/>
      <c r="D785" s="291"/>
      <c r="E785" s="291"/>
      <c r="F785" s="291"/>
    </row>
    <row r="786">
      <c r="A786" s="291"/>
      <c r="B786" s="291"/>
      <c r="C786" s="499"/>
      <c r="D786" s="291"/>
      <c r="E786" s="291"/>
      <c r="F786" s="291"/>
    </row>
    <row r="787">
      <c r="A787" s="291"/>
      <c r="B787" s="291"/>
      <c r="C787" s="499"/>
      <c r="D787" s="291"/>
      <c r="E787" s="291"/>
      <c r="F787" s="291"/>
    </row>
    <row r="788">
      <c r="A788" s="291"/>
      <c r="B788" s="291"/>
      <c r="C788" s="499"/>
      <c r="D788" s="291"/>
      <c r="E788" s="291"/>
      <c r="F788" s="291"/>
    </row>
    <row r="789">
      <c r="A789" s="291"/>
      <c r="B789" s="291"/>
      <c r="C789" s="499"/>
      <c r="D789" s="291"/>
      <c r="E789" s="291"/>
      <c r="F789" s="291"/>
    </row>
    <row r="790">
      <c r="A790" s="291"/>
      <c r="B790" s="291"/>
      <c r="C790" s="499"/>
      <c r="D790" s="291"/>
      <c r="E790" s="291"/>
      <c r="F790" s="291"/>
    </row>
    <row r="791">
      <c r="A791" s="291"/>
      <c r="B791" s="291"/>
      <c r="C791" s="499"/>
      <c r="D791" s="291"/>
      <c r="E791" s="291"/>
      <c r="F791" s="291"/>
    </row>
    <row r="792">
      <c r="A792" s="291"/>
      <c r="B792" s="291"/>
      <c r="C792" s="499"/>
      <c r="D792" s="291"/>
      <c r="E792" s="291"/>
      <c r="F792" s="291"/>
    </row>
    <row r="793">
      <c r="A793" s="291"/>
      <c r="B793" s="291"/>
      <c r="C793" s="499"/>
      <c r="D793" s="291"/>
      <c r="E793" s="291"/>
      <c r="F793" s="291"/>
    </row>
    <row r="794">
      <c r="A794" s="291"/>
      <c r="B794" s="291"/>
      <c r="C794" s="499"/>
      <c r="D794" s="291"/>
      <c r="E794" s="291"/>
      <c r="F794" s="291"/>
    </row>
    <row r="795">
      <c r="A795" s="291"/>
      <c r="B795" s="291"/>
      <c r="C795" s="499"/>
      <c r="D795" s="291"/>
      <c r="E795" s="291"/>
      <c r="F795" s="291"/>
    </row>
    <row r="796">
      <c r="A796" s="291"/>
      <c r="B796" s="291"/>
      <c r="C796" s="499"/>
      <c r="D796" s="291"/>
      <c r="E796" s="291"/>
      <c r="F796" s="291"/>
    </row>
    <row r="797">
      <c r="A797" s="291"/>
      <c r="B797" s="291"/>
      <c r="C797" s="499"/>
      <c r="D797" s="291"/>
      <c r="E797" s="291"/>
      <c r="F797" s="291"/>
    </row>
    <row r="798">
      <c r="A798" s="291"/>
      <c r="B798" s="291"/>
      <c r="C798" s="499"/>
      <c r="D798" s="291"/>
      <c r="E798" s="291"/>
      <c r="F798" s="291"/>
    </row>
    <row r="799">
      <c r="A799" s="291"/>
      <c r="B799" s="291"/>
      <c r="C799" s="499"/>
      <c r="D799" s="291"/>
      <c r="E799" s="291"/>
      <c r="F799" s="291"/>
    </row>
    <row r="800">
      <c r="A800" s="291"/>
      <c r="B800" s="291"/>
      <c r="C800" s="499"/>
      <c r="D800" s="291"/>
      <c r="E800" s="291"/>
      <c r="F800" s="291"/>
    </row>
    <row r="801">
      <c r="A801" s="291"/>
      <c r="B801" s="291"/>
      <c r="C801" s="499"/>
      <c r="D801" s="291"/>
      <c r="E801" s="291"/>
      <c r="F801" s="291"/>
    </row>
    <row r="802">
      <c r="A802" s="291"/>
      <c r="B802" s="291"/>
      <c r="C802" s="499"/>
      <c r="D802" s="291"/>
      <c r="E802" s="291"/>
      <c r="F802" s="291"/>
    </row>
    <row r="803">
      <c r="A803" s="291"/>
      <c r="B803" s="291"/>
      <c r="C803" s="499"/>
      <c r="D803" s="291"/>
      <c r="E803" s="291"/>
      <c r="F803" s="291"/>
    </row>
    <row r="804">
      <c r="A804" s="291"/>
      <c r="B804" s="291"/>
      <c r="C804" s="499"/>
      <c r="D804" s="291"/>
      <c r="E804" s="291"/>
      <c r="F804" s="291"/>
    </row>
    <row r="805">
      <c r="A805" s="291"/>
      <c r="B805" s="291"/>
      <c r="C805" s="499"/>
      <c r="D805" s="291"/>
      <c r="E805" s="291"/>
      <c r="F805" s="291"/>
    </row>
    <row r="806">
      <c r="A806" s="291"/>
      <c r="B806" s="291"/>
      <c r="C806" s="499"/>
      <c r="D806" s="291"/>
      <c r="E806" s="291"/>
      <c r="F806" s="291"/>
    </row>
    <row r="807">
      <c r="A807" s="291"/>
      <c r="B807" s="291"/>
      <c r="C807" s="499"/>
      <c r="D807" s="291"/>
      <c r="E807" s="291"/>
      <c r="F807" s="291"/>
    </row>
    <row r="808">
      <c r="A808" s="291"/>
      <c r="B808" s="291"/>
      <c r="C808" s="499"/>
      <c r="D808" s="291"/>
      <c r="E808" s="291"/>
      <c r="F808" s="291"/>
    </row>
    <row r="809">
      <c r="A809" s="291"/>
      <c r="B809" s="291"/>
      <c r="C809" s="499"/>
      <c r="D809" s="291"/>
      <c r="E809" s="291"/>
      <c r="F809" s="291"/>
    </row>
    <row r="810">
      <c r="A810" s="291"/>
      <c r="B810" s="291"/>
      <c r="C810" s="499"/>
      <c r="D810" s="291"/>
      <c r="E810" s="291"/>
      <c r="F810" s="291"/>
    </row>
    <row r="811">
      <c r="A811" s="291"/>
      <c r="B811" s="291"/>
      <c r="C811" s="499"/>
      <c r="D811" s="291"/>
      <c r="E811" s="291"/>
      <c r="F811" s="291"/>
    </row>
    <row r="812">
      <c r="A812" s="291"/>
      <c r="B812" s="291"/>
      <c r="C812" s="499"/>
      <c r="D812" s="291"/>
      <c r="E812" s="291"/>
      <c r="F812" s="291"/>
    </row>
    <row r="813">
      <c r="A813" s="291"/>
      <c r="B813" s="291"/>
      <c r="C813" s="499"/>
      <c r="D813" s="291"/>
      <c r="E813" s="291"/>
      <c r="F813" s="291"/>
    </row>
    <row r="814">
      <c r="A814" s="291"/>
      <c r="B814" s="291"/>
      <c r="C814" s="499"/>
      <c r="D814" s="291"/>
      <c r="E814" s="291"/>
      <c r="F814" s="291"/>
    </row>
    <row r="815">
      <c r="A815" s="291"/>
      <c r="B815" s="291"/>
      <c r="C815" s="499"/>
      <c r="D815" s="291"/>
      <c r="E815" s="291"/>
      <c r="F815" s="291"/>
    </row>
    <row r="816">
      <c r="A816" s="291"/>
      <c r="B816" s="291"/>
      <c r="C816" s="499"/>
      <c r="D816" s="291"/>
      <c r="E816" s="291"/>
      <c r="F816" s="291"/>
    </row>
    <row r="817">
      <c r="A817" s="291"/>
      <c r="B817" s="291"/>
      <c r="C817" s="499"/>
      <c r="D817" s="291"/>
      <c r="E817" s="291"/>
      <c r="F817" s="291"/>
    </row>
    <row r="818">
      <c r="A818" s="291"/>
      <c r="B818" s="291"/>
      <c r="C818" s="499"/>
      <c r="D818" s="291"/>
      <c r="E818" s="291"/>
      <c r="F818" s="291"/>
    </row>
    <row r="819">
      <c r="A819" s="291"/>
      <c r="B819" s="291"/>
      <c r="C819" s="499"/>
      <c r="D819" s="291"/>
      <c r="E819" s="291"/>
      <c r="F819" s="291"/>
    </row>
    <row r="820">
      <c r="A820" s="291"/>
      <c r="B820" s="291"/>
      <c r="C820" s="499"/>
      <c r="D820" s="291"/>
      <c r="E820" s="291"/>
      <c r="F820" s="291"/>
    </row>
    <row r="821">
      <c r="A821" s="291"/>
      <c r="B821" s="291"/>
      <c r="C821" s="499"/>
      <c r="D821" s="291"/>
      <c r="E821" s="291"/>
      <c r="F821" s="291"/>
    </row>
    <row r="822">
      <c r="A822" s="291"/>
      <c r="B822" s="291"/>
      <c r="C822" s="499"/>
      <c r="D822" s="291"/>
      <c r="E822" s="291"/>
      <c r="F822" s="291"/>
    </row>
    <row r="823">
      <c r="A823" s="291"/>
      <c r="B823" s="291"/>
      <c r="C823" s="499"/>
      <c r="D823" s="291"/>
      <c r="E823" s="291"/>
      <c r="F823" s="291"/>
    </row>
    <row r="824">
      <c r="A824" s="291"/>
      <c r="B824" s="291"/>
      <c r="C824" s="499"/>
      <c r="D824" s="291"/>
      <c r="E824" s="291"/>
      <c r="F824" s="291"/>
    </row>
    <row r="825">
      <c r="A825" s="291"/>
      <c r="B825" s="291"/>
      <c r="C825" s="499"/>
      <c r="D825" s="291"/>
      <c r="E825" s="291"/>
      <c r="F825" s="291"/>
    </row>
    <row r="826">
      <c r="A826" s="291"/>
      <c r="B826" s="291"/>
      <c r="C826" s="499"/>
      <c r="D826" s="291"/>
      <c r="E826" s="291"/>
      <c r="F826" s="291"/>
    </row>
    <row r="827">
      <c r="A827" s="291"/>
      <c r="B827" s="291"/>
      <c r="C827" s="499"/>
      <c r="D827" s="291"/>
      <c r="E827" s="291"/>
      <c r="F827" s="291"/>
    </row>
    <row r="828">
      <c r="A828" s="291"/>
      <c r="B828" s="291"/>
      <c r="C828" s="499"/>
      <c r="D828" s="291"/>
      <c r="E828" s="291"/>
      <c r="F828" s="291"/>
    </row>
    <row r="829">
      <c r="A829" s="291"/>
      <c r="B829" s="291"/>
      <c r="C829" s="499"/>
      <c r="D829" s="291"/>
      <c r="E829" s="291"/>
      <c r="F829" s="291"/>
    </row>
    <row r="830">
      <c r="A830" s="291"/>
      <c r="B830" s="291"/>
      <c r="C830" s="499"/>
      <c r="D830" s="291"/>
      <c r="E830" s="291"/>
      <c r="F830" s="291"/>
    </row>
    <row r="831">
      <c r="A831" s="291"/>
      <c r="B831" s="291"/>
      <c r="C831" s="499"/>
      <c r="D831" s="291"/>
      <c r="E831" s="291"/>
      <c r="F831" s="291"/>
    </row>
    <row r="832">
      <c r="A832" s="291"/>
      <c r="B832" s="291"/>
      <c r="C832" s="499"/>
      <c r="D832" s="291"/>
      <c r="E832" s="291"/>
      <c r="F832" s="291"/>
    </row>
    <row r="833">
      <c r="A833" s="291"/>
      <c r="B833" s="291"/>
      <c r="C833" s="499"/>
      <c r="D833" s="291"/>
      <c r="E833" s="291"/>
      <c r="F833" s="291"/>
    </row>
    <row r="834">
      <c r="A834" s="291"/>
      <c r="B834" s="291"/>
      <c r="C834" s="499"/>
      <c r="D834" s="291"/>
      <c r="E834" s="291"/>
      <c r="F834" s="291"/>
    </row>
    <row r="835">
      <c r="A835" s="291"/>
      <c r="B835" s="291"/>
      <c r="C835" s="499"/>
      <c r="D835" s="291"/>
      <c r="E835" s="291"/>
      <c r="F835" s="291"/>
    </row>
    <row r="836">
      <c r="A836" s="291"/>
      <c r="B836" s="291"/>
      <c r="C836" s="499"/>
      <c r="D836" s="291"/>
      <c r="E836" s="291"/>
      <c r="F836" s="291"/>
    </row>
    <row r="837">
      <c r="A837" s="291"/>
      <c r="B837" s="291"/>
      <c r="C837" s="499"/>
      <c r="D837" s="291"/>
      <c r="E837" s="291"/>
      <c r="F837" s="291"/>
    </row>
    <row r="838">
      <c r="A838" s="291"/>
      <c r="B838" s="291"/>
      <c r="C838" s="499"/>
      <c r="D838" s="291"/>
      <c r="E838" s="291"/>
      <c r="F838" s="291"/>
    </row>
    <row r="839">
      <c r="A839" s="291"/>
      <c r="B839" s="291"/>
      <c r="C839" s="499"/>
      <c r="D839" s="291"/>
      <c r="E839" s="291"/>
      <c r="F839" s="291"/>
    </row>
    <row r="840">
      <c r="A840" s="291"/>
      <c r="B840" s="291"/>
      <c r="C840" s="499"/>
      <c r="D840" s="291"/>
      <c r="E840" s="291"/>
      <c r="F840" s="291"/>
    </row>
    <row r="841">
      <c r="A841" s="291"/>
      <c r="B841" s="291"/>
      <c r="C841" s="499"/>
      <c r="D841" s="291"/>
      <c r="E841" s="291"/>
      <c r="F841" s="291"/>
    </row>
    <row r="842">
      <c r="A842" s="291"/>
      <c r="B842" s="291"/>
      <c r="C842" s="499"/>
      <c r="D842" s="291"/>
      <c r="E842" s="291"/>
      <c r="F842" s="291"/>
    </row>
    <row r="843">
      <c r="A843" s="291"/>
      <c r="B843" s="291"/>
      <c r="C843" s="499"/>
      <c r="D843" s="291"/>
      <c r="E843" s="291"/>
      <c r="F843" s="291"/>
    </row>
    <row r="844">
      <c r="A844" s="291"/>
      <c r="B844" s="291"/>
      <c r="C844" s="499"/>
      <c r="D844" s="291"/>
      <c r="E844" s="291"/>
      <c r="F844" s="291"/>
    </row>
    <row r="845">
      <c r="A845" s="291"/>
      <c r="B845" s="291"/>
      <c r="C845" s="499"/>
      <c r="D845" s="291"/>
      <c r="E845" s="291"/>
      <c r="F845" s="291"/>
    </row>
    <row r="846">
      <c r="A846" s="291"/>
      <c r="B846" s="291"/>
      <c r="C846" s="499"/>
      <c r="D846" s="291"/>
      <c r="E846" s="291"/>
      <c r="F846" s="291"/>
    </row>
    <row r="847">
      <c r="A847" s="291"/>
      <c r="B847" s="291"/>
      <c r="C847" s="499"/>
      <c r="D847" s="291"/>
      <c r="E847" s="291"/>
      <c r="F847" s="291"/>
    </row>
    <row r="848">
      <c r="A848" s="291"/>
      <c r="B848" s="291"/>
      <c r="C848" s="499"/>
      <c r="D848" s="291"/>
      <c r="E848" s="291"/>
      <c r="F848" s="291"/>
    </row>
    <row r="849">
      <c r="A849" s="291"/>
      <c r="B849" s="291"/>
      <c r="C849" s="499"/>
      <c r="D849" s="291"/>
      <c r="E849" s="291"/>
      <c r="F849" s="291"/>
    </row>
    <row r="850">
      <c r="A850" s="291"/>
      <c r="B850" s="291"/>
      <c r="C850" s="499"/>
      <c r="D850" s="291"/>
      <c r="E850" s="291"/>
      <c r="F850" s="291"/>
    </row>
    <row r="851">
      <c r="A851" s="291"/>
      <c r="B851" s="291"/>
      <c r="C851" s="499"/>
      <c r="D851" s="291"/>
      <c r="E851" s="291"/>
      <c r="F851" s="291"/>
    </row>
    <row r="852">
      <c r="A852" s="291"/>
      <c r="B852" s="291"/>
      <c r="C852" s="499"/>
      <c r="D852" s="291"/>
      <c r="E852" s="291"/>
      <c r="F852" s="291"/>
    </row>
    <row r="853">
      <c r="A853" s="291"/>
      <c r="B853" s="291"/>
      <c r="C853" s="499"/>
      <c r="D853" s="291"/>
      <c r="E853" s="291"/>
      <c r="F853" s="291"/>
    </row>
    <row r="854">
      <c r="A854" s="291"/>
      <c r="B854" s="291"/>
      <c r="C854" s="499"/>
      <c r="D854" s="291"/>
      <c r="E854" s="291"/>
      <c r="F854" s="291"/>
    </row>
    <row r="855">
      <c r="A855" s="291"/>
      <c r="B855" s="291"/>
      <c r="C855" s="499"/>
      <c r="D855" s="291"/>
      <c r="E855" s="291"/>
      <c r="F855" s="291"/>
    </row>
    <row r="856">
      <c r="A856" s="291"/>
      <c r="B856" s="291"/>
      <c r="C856" s="499"/>
      <c r="D856" s="291"/>
      <c r="E856" s="291"/>
      <c r="F856" s="291"/>
    </row>
    <row r="857">
      <c r="A857" s="291"/>
      <c r="B857" s="291"/>
      <c r="C857" s="499"/>
      <c r="D857" s="291"/>
      <c r="E857" s="291"/>
      <c r="F857" s="291"/>
    </row>
    <row r="858">
      <c r="A858" s="291"/>
      <c r="B858" s="291"/>
      <c r="C858" s="499"/>
      <c r="D858" s="291"/>
      <c r="E858" s="291"/>
      <c r="F858" s="291"/>
    </row>
    <row r="859">
      <c r="A859" s="291"/>
      <c r="B859" s="291"/>
      <c r="C859" s="499"/>
      <c r="D859" s="291"/>
      <c r="E859" s="291"/>
      <c r="F859" s="291"/>
    </row>
    <row r="860">
      <c r="A860" s="291"/>
      <c r="B860" s="291"/>
      <c r="C860" s="499"/>
      <c r="D860" s="291"/>
      <c r="E860" s="291"/>
      <c r="F860" s="291"/>
    </row>
    <row r="861">
      <c r="A861" s="291"/>
      <c r="B861" s="291"/>
      <c r="C861" s="499"/>
      <c r="D861" s="291"/>
      <c r="E861" s="291"/>
      <c r="F861" s="291"/>
    </row>
    <row r="862">
      <c r="A862" s="291"/>
      <c r="B862" s="291"/>
      <c r="C862" s="499"/>
      <c r="D862" s="291"/>
      <c r="E862" s="291"/>
      <c r="F862" s="291"/>
    </row>
    <row r="863">
      <c r="A863" s="291"/>
      <c r="B863" s="291"/>
      <c r="C863" s="499"/>
      <c r="D863" s="291"/>
      <c r="E863" s="291"/>
      <c r="F863" s="291"/>
    </row>
    <row r="864">
      <c r="A864" s="291"/>
      <c r="B864" s="291"/>
      <c r="C864" s="499"/>
      <c r="D864" s="291"/>
      <c r="E864" s="291"/>
      <c r="F864" s="291"/>
    </row>
    <row r="865">
      <c r="A865" s="291"/>
      <c r="B865" s="291"/>
      <c r="C865" s="499"/>
      <c r="D865" s="291"/>
      <c r="E865" s="291"/>
      <c r="F865" s="291"/>
    </row>
    <row r="866">
      <c r="A866" s="291"/>
      <c r="B866" s="291"/>
      <c r="C866" s="499"/>
      <c r="D866" s="291"/>
      <c r="E866" s="291"/>
      <c r="F866" s="291"/>
    </row>
    <row r="867">
      <c r="A867" s="291"/>
      <c r="B867" s="291"/>
      <c r="C867" s="499"/>
      <c r="D867" s="291"/>
      <c r="E867" s="291"/>
      <c r="F867" s="291"/>
    </row>
    <row r="868">
      <c r="A868" s="291"/>
      <c r="B868" s="291"/>
      <c r="C868" s="499"/>
      <c r="D868" s="291"/>
      <c r="E868" s="291"/>
      <c r="F868" s="291"/>
    </row>
    <row r="869">
      <c r="A869" s="291"/>
      <c r="B869" s="291"/>
      <c r="C869" s="499"/>
      <c r="D869" s="291"/>
      <c r="E869" s="291"/>
      <c r="F869" s="291"/>
    </row>
    <row r="870">
      <c r="A870" s="291"/>
      <c r="B870" s="291"/>
      <c r="C870" s="499"/>
      <c r="D870" s="291"/>
      <c r="E870" s="291"/>
      <c r="F870" s="291"/>
    </row>
    <row r="871">
      <c r="A871" s="291"/>
      <c r="B871" s="291"/>
      <c r="C871" s="499"/>
      <c r="D871" s="291"/>
      <c r="E871" s="291"/>
      <c r="F871" s="291"/>
    </row>
    <row r="872">
      <c r="A872" s="291"/>
      <c r="B872" s="291"/>
      <c r="C872" s="499"/>
      <c r="D872" s="291"/>
      <c r="E872" s="291"/>
      <c r="F872" s="291"/>
    </row>
    <row r="873">
      <c r="A873" s="291"/>
      <c r="B873" s="291"/>
      <c r="C873" s="499"/>
      <c r="D873" s="291"/>
      <c r="E873" s="291"/>
      <c r="F873" s="291"/>
    </row>
    <row r="874">
      <c r="A874" s="291"/>
      <c r="B874" s="291"/>
      <c r="C874" s="499"/>
      <c r="D874" s="291"/>
      <c r="E874" s="291"/>
      <c r="F874" s="291"/>
    </row>
    <row r="875">
      <c r="A875" s="291"/>
      <c r="B875" s="291"/>
      <c r="C875" s="499"/>
      <c r="D875" s="291"/>
      <c r="E875" s="291"/>
      <c r="F875" s="291"/>
    </row>
    <row r="876">
      <c r="A876" s="291"/>
      <c r="B876" s="291"/>
      <c r="C876" s="499"/>
      <c r="D876" s="291"/>
      <c r="E876" s="291"/>
      <c r="F876" s="291"/>
    </row>
    <row r="877">
      <c r="A877" s="291"/>
      <c r="B877" s="291"/>
      <c r="C877" s="499"/>
      <c r="D877" s="291"/>
      <c r="E877" s="291"/>
      <c r="F877" s="291"/>
    </row>
    <row r="878">
      <c r="A878" s="291"/>
      <c r="B878" s="291"/>
      <c r="C878" s="499"/>
      <c r="D878" s="291"/>
      <c r="E878" s="291"/>
      <c r="F878" s="291"/>
    </row>
    <row r="879">
      <c r="A879" s="291"/>
      <c r="B879" s="291"/>
      <c r="C879" s="499"/>
      <c r="D879" s="291"/>
      <c r="E879" s="291"/>
      <c r="F879" s="291"/>
    </row>
    <row r="880">
      <c r="A880" s="291"/>
      <c r="B880" s="291"/>
      <c r="C880" s="499"/>
      <c r="D880" s="291"/>
      <c r="E880" s="291"/>
      <c r="F880" s="291"/>
    </row>
    <row r="881">
      <c r="A881" s="291"/>
      <c r="B881" s="291"/>
      <c r="C881" s="499"/>
      <c r="D881" s="291"/>
      <c r="E881" s="291"/>
      <c r="F881" s="291"/>
    </row>
    <row r="882">
      <c r="A882" s="291"/>
      <c r="B882" s="291"/>
      <c r="C882" s="499"/>
      <c r="D882" s="291"/>
      <c r="E882" s="291"/>
      <c r="F882" s="291"/>
    </row>
    <row r="883">
      <c r="A883" s="291"/>
      <c r="B883" s="291"/>
      <c r="C883" s="499"/>
      <c r="D883" s="291"/>
      <c r="E883" s="291"/>
      <c r="F883" s="291"/>
    </row>
    <row r="884">
      <c r="A884" s="291"/>
      <c r="B884" s="291"/>
      <c r="C884" s="499"/>
      <c r="D884" s="291"/>
      <c r="E884" s="291"/>
      <c r="F884" s="291"/>
    </row>
    <row r="885">
      <c r="A885" s="291"/>
      <c r="B885" s="291"/>
      <c r="C885" s="499"/>
      <c r="D885" s="291"/>
      <c r="E885" s="291"/>
      <c r="F885" s="291"/>
    </row>
    <row r="886">
      <c r="A886" s="291"/>
      <c r="B886" s="291"/>
      <c r="C886" s="499"/>
      <c r="D886" s="291"/>
      <c r="E886" s="291"/>
      <c r="F886" s="291"/>
    </row>
    <row r="887">
      <c r="A887" s="291"/>
      <c r="B887" s="291"/>
      <c r="C887" s="499"/>
      <c r="D887" s="291"/>
      <c r="E887" s="291"/>
      <c r="F887" s="291"/>
    </row>
    <row r="888">
      <c r="A888" s="291"/>
      <c r="B888" s="291"/>
      <c r="C888" s="499"/>
      <c r="D888" s="291"/>
      <c r="E888" s="291"/>
      <c r="F888" s="291"/>
    </row>
    <row r="889">
      <c r="A889" s="291"/>
      <c r="B889" s="291"/>
      <c r="C889" s="499"/>
      <c r="D889" s="291"/>
      <c r="E889" s="291"/>
      <c r="F889" s="291"/>
    </row>
    <row r="890">
      <c r="A890" s="291"/>
      <c r="B890" s="291"/>
      <c r="C890" s="499"/>
      <c r="D890" s="291"/>
      <c r="E890" s="291"/>
      <c r="F890" s="291"/>
    </row>
    <row r="891">
      <c r="A891" s="291"/>
      <c r="B891" s="291"/>
      <c r="C891" s="499"/>
      <c r="D891" s="291"/>
      <c r="E891" s="291"/>
      <c r="F891" s="291"/>
    </row>
    <row r="892">
      <c r="A892" s="291"/>
      <c r="B892" s="291"/>
      <c r="C892" s="499"/>
      <c r="D892" s="291"/>
      <c r="E892" s="291"/>
      <c r="F892" s="291"/>
    </row>
    <row r="893">
      <c r="A893" s="291"/>
      <c r="B893" s="291"/>
      <c r="C893" s="499"/>
      <c r="D893" s="291"/>
      <c r="E893" s="291"/>
      <c r="F893" s="291"/>
    </row>
    <row r="894">
      <c r="A894" s="291"/>
      <c r="B894" s="291"/>
      <c r="C894" s="499"/>
      <c r="D894" s="291"/>
      <c r="E894" s="291"/>
      <c r="F894" s="291"/>
    </row>
    <row r="895">
      <c r="A895" s="291"/>
      <c r="B895" s="291"/>
      <c r="C895" s="499"/>
      <c r="D895" s="291"/>
      <c r="E895" s="291"/>
      <c r="F895" s="291"/>
    </row>
    <row r="896">
      <c r="A896" s="291"/>
      <c r="B896" s="291"/>
      <c r="C896" s="499"/>
      <c r="D896" s="291"/>
      <c r="E896" s="291"/>
      <c r="F896" s="291"/>
    </row>
    <row r="897">
      <c r="A897" s="291"/>
      <c r="B897" s="291"/>
      <c r="C897" s="499"/>
      <c r="D897" s="291"/>
      <c r="E897" s="291"/>
      <c r="F897" s="291"/>
    </row>
    <row r="898">
      <c r="A898" s="291"/>
      <c r="B898" s="291"/>
      <c r="C898" s="499"/>
      <c r="D898" s="291"/>
      <c r="E898" s="291"/>
      <c r="F898" s="291"/>
    </row>
    <row r="899">
      <c r="A899" s="291"/>
      <c r="B899" s="291"/>
      <c r="C899" s="499"/>
      <c r="D899" s="291"/>
      <c r="E899" s="291"/>
      <c r="F899" s="291"/>
    </row>
    <row r="900">
      <c r="A900" s="291"/>
      <c r="B900" s="291"/>
      <c r="C900" s="499"/>
      <c r="D900" s="291"/>
      <c r="E900" s="291"/>
      <c r="F900" s="291"/>
    </row>
    <row r="901">
      <c r="A901" s="291"/>
      <c r="B901" s="291"/>
      <c r="C901" s="499"/>
      <c r="D901" s="291"/>
      <c r="E901" s="291"/>
      <c r="F901" s="291"/>
    </row>
    <row r="902">
      <c r="A902" s="291"/>
      <c r="B902" s="291"/>
      <c r="C902" s="499"/>
      <c r="D902" s="291"/>
      <c r="E902" s="291"/>
      <c r="F902" s="291"/>
    </row>
    <row r="903">
      <c r="A903" s="291"/>
      <c r="B903" s="291"/>
      <c r="C903" s="499"/>
      <c r="D903" s="291"/>
      <c r="E903" s="291"/>
      <c r="F903" s="291"/>
    </row>
    <row r="904">
      <c r="A904" s="291"/>
      <c r="B904" s="291"/>
      <c r="C904" s="499"/>
      <c r="D904" s="291"/>
      <c r="E904" s="291"/>
      <c r="F904" s="291"/>
    </row>
    <row r="905">
      <c r="A905" s="291"/>
      <c r="B905" s="291"/>
      <c r="C905" s="499"/>
      <c r="D905" s="291"/>
      <c r="E905" s="291"/>
      <c r="F905" s="291"/>
    </row>
    <row r="906">
      <c r="A906" s="291"/>
      <c r="B906" s="291"/>
      <c r="C906" s="499"/>
      <c r="D906" s="291"/>
      <c r="E906" s="291"/>
      <c r="F906" s="291"/>
    </row>
    <row r="907">
      <c r="A907" s="291"/>
      <c r="B907" s="291"/>
      <c r="C907" s="499"/>
      <c r="D907" s="291"/>
      <c r="E907" s="291"/>
      <c r="F907" s="291"/>
    </row>
    <row r="908">
      <c r="A908" s="291"/>
      <c r="B908" s="291"/>
      <c r="C908" s="499"/>
      <c r="D908" s="291"/>
      <c r="E908" s="291"/>
      <c r="F908" s="291"/>
    </row>
    <row r="909">
      <c r="A909" s="291"/>
      <c r="B909" s="291"/>
      <c r="C909" s="499"/>
      <c r="D909" s="291"/>
      <c r="E909" s="291"/>
      <c r="F909" s="291"/>
    </row>
    <row r="910">
      <c r="A910" s="291"/>
      <c r="B910" s="291"/>
      <c r="C910" s="499"/>
      <c r="D910" s="291"/>
      <c r="E910" s="291"/>
      <c r="F910" s="291"/>
    </row>
    <row r="911">
      <c r="A911" s="291"/>
      <c r="B911" s="291"/>
      <c r="C911" s="499"/>
      <c r="D911" s="291"/>
      <c r="E911" s="291"/>
      <c r="F911" s="291"/>
    </row>
    <row r="912">
      <c r="A912" s="291"/>
      <c r="B912" s="291"/>
      <c r="C912" s="499"/>
      <c r="D912" s="291"/>
      <c r="E912" s="291"/>
      <c r="F912" s="291"/>
    </row>
    <row r="913">
      <c r="A913" s="291"/>
      <c r="B913" s="291"/>
      <c r="C913" s="499"/>
      <c r="D913" s="291"/>
      <c r="E913" s="291"/>
      <c r="F913" s="291"/>
    </row>
    <row r="914">
      <c r="A914" s="291"/>
      <c r="B914" s="291"/>
      <c r="C914" s="499"/>
      <c r="D914" s="291"/>
      <c r="E914" s="291"/>
      <c r="F914" s="291"/>
    </row>
    <row r="915">
      <c r="A915" s="291"/>
      <c r="B915" s="291"/>
      <c r="C915" s="499"/>
      <c r="D915" s="291"/>
      <c r="E915" s="291"/>
      <c r="F915" s="291"/>
    </row>
    <row r="916">
      <c r="A916" s="291"/>
      <c r="B916" s="291"/>
      <c r="C916" s="499"/>
      <c r="D916" s="291"/>
      <c r="E916" s="291"/>
      <c r="F916" s="291"/>
    </row>
    <row r="917">
      <c r="A917" s="291"/>
      <c r="B917" s="291"/>
      <c r="C917" s="499"/>
      <c r="D917" s="291"/>
      <c r="E917" s="291"/>
      <c r="F917" s="291"/>
    </row>
    <row r="918">
      <c r="A918" s="291"/>
      <c r="B918" s="291"/>
      <c r="C918" s="499"/>
      <c r="D918" s="291"/>
      <c r="E918" s="291"/>
      <c r="F918" s="291"/>
    </row>
    <row r="919">
      <c r="A919" s="291"/>
      <c r="B919" s="291"/>
      <c r="C919" s="499"/>
      <c r="D919" s="291"/>
      <c r="E919" s="291"/>
      <c r="F919" s="291"/>
    </row>
    <row r="920">
      <c r="A920" s="291"/>
      <c r="B920" s="291"/>
      <c r="C920" s="499"/>
      <c r="D920" s="291"/>
      <c r="E920" s="291"/>
      <c r="F920" s="291"/>
    </row>
    <row r="921">
      <c r="A921" s="291"/>
      <c r="B921" s="291"/>
      <c r="C921" s="499"/>
      <c r="D921" s="291"/>
      <c r="E921" s="291"/>
      <c r="F921" s="291"/>
    </row>
    <row r="922">
      <c r="A922" s="291"/>
      <c r="B922" s="291"/>
      <c r="C922" s="499"/>
      <c r="D922" s="291"/>
      <c r="E922" s="291"/>
      <c r="F922" s="291"/>
    </row>
    <row r="923">
      <c r="A923" s="291"/>
      <c r="B923" s="291"/>
      <c r="C923" s="499"/>
      <c r="D923" s="291"/>
      <c r="E923" s="291"/>
      <c r="F923" s="291"/>
    </row>
    <row r="924">
      <c r="A924" s="291"/>
      <c r="B924" s="291"/>
      <c r="C924" s="499"/>
      <c r="D924" s="291"/>
      <c r="E924" s="291"/>
      <c r="F924" s="291"/>
    </row>
    <row r="925">
      <c r="A925" s="291"/>
      <c r="B925" s="291"/>
      <c r="C925" s="499"/>
      <c r="D925" s="291"/>
      <c r="E925" s="291"/>
      <c r="F925" s="291"/>
    </row>
    <row r="926">
      <c r="A926" s="291"/>
      <c r="B926" s="291"/>
      <c r="C926" s="499"/>
      <c r="D926" s="291"/>
      <c r="E926" s="291"/>
      <c r="F926" s="291"/>
    </row>
    <row r="927">
      <c r="A927" s="291"/>
      <c r="B927" s="291"/>
      <c r="C927" s="499"/>
      <c r="D927" s="291"/>
      <c r="E927" s="291"/>
      <c r="F927" s="291"/>
    </row>
    <row r="928">
      <c r="A928" s="291"/>
      <c r="B928" s="291"/>
      <c r="C928" s="499"/>
      <c r="D928" s="291"/>
      <c r="E928" s="291"/>
      <c r="F928" s="291"/>
    </row>
    <row r="929">
      <c r="A929" s="291"/>
      <c r="B929" s="291"/>
      <c r="C929" s="499"/>
      <c r="D929" s="291"/>
      <c r="E929" s="291"/>
      <c r="F929" s="291"/>
    </row>
    <row r="930">
      <c r="A930" s="291"/>
      <c r="B930" s="291"/>
      <c r="C930" s="499"/>
      <c r="D930" s="291"/>
      <c r="E930" s="291"/>
      <c r="F930" s="291"/>
    </row>
    <row r="931">
      <c r="A931" s="291"/>
      <c r="B931" s="291"/>
      <c r="C931" s="499"/>
      <c r="D931" s="291"/>
      <c r="E931" s="291"/>
      <c r="F931" s="291"/>
    </row>
    <row r="932">
      <c r="A932" s="291"/>
      <c r="B932" s="291"/>
      <c r="C932" s="499"/>
      <c r="D932" s="291"/>
      <c r="E932" s="291"/>
      <c r="F932" s="291"/>
    </row>
    <row r="933">
      <c r="A933" s="291"/>
      <c r="B933" s="291"/>
      <c r="C933" s="499"/>
      <c r="D933" s="291"/>
      <c r="E933" s="291"/>
      <c r="F933" s="291"/>
    </row>
    <row r="934">
      <c r="A934" s="291"/>
      <c r="B934" s="291"/>
      <c r="C934" s="499"/>
      <c r="D934" s="291"/>
      <c r="E934" s="291"/>
      <c r="F934" s="291"/>
    </row>
    <row r="935">
      <c r="A935" s="291"/>
      <c r="B935" s="291"/>
      <c r="C935" s="499"/>
      <c r="D935" s="291"/>
      <c r="E935" s="291"/>
      <c r="F935" s="291"/>
    </row>
    <row r="936">
      <c r="A936" s="291"/>
      <c r="B936" s="291"/>
      <c r="C936" s="499"/>
      <c r="D936" s="291"/>
      <c r="E936" s="291"/>
      <c r="F936" s="291"/>
    </row>
    <row r="937">
      <c r="A937" s="291"/>
      <c r="B937" s="291"/>
      <c r="C937" s="499"/>
      <c r="D937" s="291"/>
      <c r="E937" s="291"/>
      <c r="F937" s="291"/>
    </row>
    <row r="938">
      <c r="A938" s="291"/>
      <c r="B938" s="291"/>
      <c r="C938" s="499"/>
      <c r="D938" s="291"/>
      <c r="E938" s="291"/>
      <c r="F938" s="291"/>
    </row>
    <row r="939">
      <c r="A939" s="291"/>
      <c r="B939" s="291"/>
      <c r="C939" s="499"/>
      <c r="D939" s="291"/>
      <c r="E939" s="291"/>
      <c r="F939" s="291"/>
    </row>
    <row r="940">
      <c r="A940" s="291"/>
      <c r="B940" s="291"/>
      <c r="C940" s="499"/>
      <c r="D940" s="291"/>
      <c r="E940" s="291"/>
      <c r="F940" s="291"/>
    </row>
    <row r="941">
      <c r="A941" s="291"/>
      <c r="B941" s="291"/>
      <c r="C941" s="499"/>
      <c r="D941" s="291"/>
      <c r="E941" s="291"/>
      <c r="F941" s="291"/>
    </row>
    <row r="942">
      <c r="A942" s="291"/>
      <c r="B942" s="291"/>
      <c r="C942" s="499"/>
      <c r="D942" s="291"/>
      <c r="E942" s="291"/>
      <c r="F942" s="291"/>
    </row>
    <row r="943">
      <c r="A943" s="291"/>
      <c r="B943" s="291"/>
      <c r="C943" s="499"/>
      <c r="D943" s="291"/>
      <c r="E943" s="291"/>
      <c r="F943" s="291"/>
    </row>
    <row r="944">
      <c r="A944" s="291"/>
      <c r="B944" s="291"/>
      <c r="C944" s="499"/>
      <c r="D944" s="291"/>
      <c r="E944" s="291"/>
      <c r="F944" s="291"/>
    </row>
    <row r="945">
      <c r="A945" s="291"/>
      <c r="B945" s="291"/>
      <c r="C945" s="499"/>
      <c r="D945" s="291"/>
      <c r="E945" s="291"/>
      <c r="F945" s="291"/>
    </row>
    <row r="946">
      <c r="A946" s="291"/>
      <c r="B946" s="291"/>
      <c r="C946" s="499"/>
      <c r="D946" s="291"/>
      <c r="E946" s="291"/>
      <c r="F946" s="291"/>
    </row>
    <row r="947">
      <c r="A947" s="291"/>
      <c r="B947" s="291"/>
      <c r="C947" s="499"/>
      <c r="D947" s="291"/>
      <c r="E947" s="291"/>
      <c r="F947" s="291"/>
    </row>
    <row r="948">
      <c r="A948" s="291"/>
      <c r="B948" s="291"/>
      <c r="C948" s="499"/>
      <c r="D948" s="291"/>
      <c r="E948" s="291"/>
      <c r="F948" s="291"/>
    </row>
    <row r="949">
      <c r="A949" s="291"/>
      <c r="B949" s="291"/>
      <c r="C949" s="499"/>
      <c r="D949" s="291"/>
      <c r="E949" s="291"/>
      <c r="F949" s="291"/>
    </row>
    <row r="950">
      <c r="A950" s="291"/>
      <c r="B950" s="291"/>
      <c r="C950" s="499"/>
      <c r="D950" s="291"/>
      <c r="E950" s="291"/>
      <c r="F950" s="291"/>
    </row>
    <row r="951">
      <c r="A951" s="291"/>
      <c r="B951" s="291"/>
      <c r="C951" s="499"/>
      <c r="D951" s="291"/>
      <c r="E951" s="291"/>
      <c r="F951" s="291"/>
    </row>
    <row r="952">
      <c r="A952" s="291"/>
      <c r="B952" s="291"/>
      <c r="C952" s="499"/>
      <c r="D952" s="291"/>
      <c r="E952" s="291"/>
      <c r="F952" s="291"/>
    </row>
    <row r="953">
      <c r="A953" s="291"/>
      <c r="B953" s="291"/>
      <c r="C953" s="499"/>
      <c r="D953" s="291"/>
      <c r="E953" s="291"/>
      <c r="F953" s="291"/>
    </row>
    <row r="954">
      <c r="A954" s="291"/>
      <c r="B954" s="291"/>
      <c r="C954" s="499"/>
      <c r="D954" s="291"/>
      <c r="E954" s="291"/>
      <c r="F954" s="291"/>
    </row>
    <row r="955">
      <c r="A955" s="291"/>
      <c r="B955" s="291"/>
      <c r="C955" s="499"/>
      <c r="D955" s="291"/>
      <c r="E955" s="291"/>
      <c r="F955" s="291"/>
    </row>
    <row r="956">
      <c r="A956" s="291"/>
      <c r="B956" s="291"/>
      <c r="C956" s="499"/>
      <c r="D956" s="291"/>
      <c r="E956" s="291"/>
      <c r="F956" s="291"/>
    </row>
    <row r="957">
      <c r="A957" s="291"/>
      <c r="B957" s="291"/>
      <c r="C957" s="499"/>
      <c r="D957" s="291"/>
      <c r="E957" s="291"/>
      <c r="F957" s="291"/>
    </row>
    <row r="958">
      <c r="A958" s="291"/>
      <c r="B958" s="291"/>
      <c r="C958" s="499"/>
      <c r="D958" s="291"/>
      <c r="E958" s="291"/>
      <c r="F958" s="291"/>
    </row>
    <row r="959">
      <c r="A959" s="291"/>
      <c r="B959" s="291"/>
      <c r="C959" s="499"/>
      <c r="D959" s="291"/>
      <c r="E959" s="291"/>
      <c r="F959" s="291"/>
    </row>
    <row r="960">
      <c r="A960" s="291"/>
      <c r="B960" s="291"/>
      <c r="C960" s="499"/>
      <c r="D960" s="291"/>
      <c r="E960" s="291"/>
      <c r="F960" s="291"/>
    </row>
    <row r="961">
      <c r="A961" s="291"/>
      <c r="B961" s="291"/>
      <c r="C961" s="499"/>
      <c r="D961" s="291"/>
      <c r="E961" s="291"/>
      <c r="F961" s="291"/>
    </row>
    <row r="962">
      <c r="A962" s="291"/>
      <c r="B962" s="291"/>
      <c r="C962" s="499"/>
      <c r="D962" s="291"/>
      <c r="E962" s="291"/>
      <c r="F962" s="291"/>
    </row>
    <row r="963">
      <c r="A963" s="291"/>
      <c r="B963" s="291"/>
      <c r="C963" s="499"/>
      <c r="D963" s="291"/>
      <c r="E963" s="291"/>
      <c r="F963" s="291"/>
    </row>
    <row r="964">
      <c r="A964" s="291"/>
      <c r="B964" s="291"/>
      <c r="C964" s="499"/>
      <c r="D964" s="291"/>
      <c r="E964" s="291"/>
      <c r="F964" s="291"/>
    </row>
    <row r="965">
      <c r="A965" s="291"/>
      <c r="B965" s="291"/>
      <c r="C965" s="499"/>
      <c r="D965" s="291"/>
      <c r="E965" s="291"/>
      <c r="F965" s="291"/>
    </row>
    <row r="966">
      <c r="A966" s="291"/>
      <c r="B966" s="291"/>
      <c r="C966" s="499"/>
      <c r="D966" s="291"/>
      <c r="E966" s="291"/>
      <c r="F966" s="291"/>
    </row>
    <row r="967">
      <c r="A967" s="291"/>
      <c r="B967" s="291"/>
      <c r="C967" s="499"/>
      <c r="D967" s="291"/>
      <c r="E967" s="291"/>
      <c r="F967" s="291"/>
    </row>
    <row r="968">
      <c r="A968" s="291"/>
      <c r="B968" s="291"/>
      <c r="C968" s="499"/>
      <c r="D968" s="291"/>
      <c r="E968" s="291"/>
      <c r="F968" s="291"/>
    </row>
    <row r="969">
      <c r="A969" s="291"/>
      <c r="B969" s="291"/>
      <c r="C969" s="499"/>
      <c r="D969" s="291"/>
      <c r="E969" s="291"/>
      <c r="F969" s="291"/>
    </row>
    <row r="970">
      <c r="A970" s="291"/>
      <c r="B970" s="291"/>
      <c r="C970" s="499"/>
      <c r="D970" s="291"/>
      <c r="E970" s="291"/>
      <c r="F970" s="291"/>
    </row>
    <row r="971">
      <c r="A971" s="291"/>
      <c r="B971" s="291"/>
      <c r="C971" s="499"/>
      <c r="D971" s="291"/>
      <c r="E971" s="291"/>
      <c r="F971" s="291"/>
    </row>
    <row r="972">
      <c r="A972" s="291"/>
      <c r="B972" s="291"/>
      <c r="C972" s="499"/>
      <c r="D972" s="291"/>
      <c r="E972" s="291"/>
      <c r="F972" s="291"/>
    </row>
    <row r="973">
      <c r="A973" s="291"/>
      <c r="B973" s="291"/>
      <c r="C973" s="499"/>
      <c r="D973" s="291"/>
      <c r="E973" s="291"/>
      <c r="F973" s="291"/>
    </row>
    <row r="974">
      <c r="A974" s="291"/>
      <c r="B974" s="291"/>
      <c r="C974" s="499"/>
      <c r="D974" s="291"/>
      <c r="E974" s="291"/>
      <c r="F974" s="291"/>
    </row>
    <row r="975">
      <c r="A975" s="291"/>
      <c r="B975" s="291"/>
      <c r="C975" s="499"/>
      <c r="D975" s="291"/>
      <c r="E975" s="291"/>
      <c r="F975" s="291"/>
    </row>
    <row r="976">
      <c r="A976" s="291"/>
      <c r="B976" s="291"/>
      <c r="C976" s="499"/>
      <c r="D976" s="291"/>
      <c r="E976" s="291"/>
      <c r="F976" s="291"/>
    </row>
    <row r="977">
      <c r="A977" s="291"/>
      <c r="B977" s="291"/>
      <c r="C977" s="499"/>
      <c r="D977" s="291"/>
      <c r="E977" s="291"/>
      <c r="F977" s="291"/>
    </row>
    <row r="978">
      <c r="A978" s="291"/>
      <c r="B978" s="291"/>
      <c r="C978" s="499"/>
      <c r="D978" s="291"/>
      <c r="E978" s="291"/>
      <c r="F978" s="291"/>
    </row>
    <row r="979">
      <c r="A979" s="291"/>
      <c r="B979" s="291"/>
      <c r="C979" s="499"/>
      <c r="D979" s="291"/>
      <c r="E979" s="291"/>
      <c r="F979" s="291"/>
    </row>
    <row r="980">
      <c r="A980" s="291"/>
      <c r="B980" s="291"/>
      <c r="C980" s="499"/>
      <c r="D980" s="291"/>
      <c r="E980" s="291"/>
      <c r="F980" s="291"/>
    </row>
    <row r="981">
      <c r="A981" s="291"/>
      <c r="B981" s="291"/>
      <c r="C981" s="499"/>
      <c r="D981" s="291"/>
      <c r="E981" s="291"/>
      <c r="F981" s="291"/>
    </row>
    <row r="982">
      <c r="A982" s="291"/>
      <c r="B982" s="291"/>
      <c r="C982" s="499"/>
      <c r="D982" s="291"/>
      <c r="E982" s="291"/>
      <c r="F982" s="291"/>
    </row>
    <row r="983">
      <c r="A983" s="291"/>
      <c r="B983" s="291"/>
      <c r="C983" s="499"/>
      <c r="D983" s="291"/>
      <c r="E983" s="291"/>
      <c r="F983" s="291"/>
    </row>
    <row r="984">
      <c r="A984" s="291"/>
      <c r="B984" s="291"/>
      <c r="C984" s="499"/>
      <c r="D984" s="291"/>
      <c r="E984" s="291"/>
      <c r="F984" s="291"/>
    </row>
    <row r="985">
      <c r="A985" s="291"/>
      <c r="B985" s="291"/>
      <c r="C985" s="499"/>
      <c r="D985" s="291"/>
      <c r="E985" s="291"/>
      <c r="F985" s="291"/>
    </row>
    <row r="986">
      <c r="A986" s="291"/>
      <c r="B986" s="291"/>
      <c r="C986" s="499"/>
      <c r="D986" s="291"/>
      <c r="E986" s="291"/>
      <c r="F986" s="291"/>
    </row>
    <row r="987">
      <c r="A987" s="291"/>
      <c r="B987" s="291"/>
      <c r="C987" s="499"/>
      <c r="D987" s="291"/>
      <c r="E987" s="291"/>
      <c r="F987" s="291"/>
    </row>
    <row r="988">
      <c r="A988" s="291"/>
      <c r="B988" s="291"/>
      <c r="C988" s="499"/>
      <c r="D988" s="291"/>
      <c r="E988" s="291"/>
      <c r="F988" s="291"/>
    </row>
    <row r="989">
      <c r="A989" s="291"/>
      <c r="B989" s="291"/>
      <c r="C989" s="499"/>
      <c r="D989" s="291"/>
      <c r="E989" s="291"/>
      <c r="F989" s="291"/>
    </row>
    <row r="990">
      <c r="A990" s="291"/>
      <c r="B990" s="291"/>
      <c r="C990" s="499"/>
      <c r="D990" s="291"/>
      <c r="E990" s="291"/>
      <c r="F990" s="291"/>
    </row>
    <row r="991">
      <c r="A991" s="291"/>
      <c r="B991" s="291"/>
      <c r="C991" s="499"/>
      <c r="D991" s="291"/>
      <c r="E991" s="291"/>
      <c r="F991" s="291"/>
    </row>
    <row r="992">
      <c r="A992" s="291"/>
      <c r="B992" s="291"/>
      <c r="C992" s="499"/>
      <c r="D992" s="291"/>
      <c r="E992" s="291"/>
      <c r="F992" s="291"/>
    </row>
    <row r="993">
      <c r="A993" s="291"/>
      <c r="B993" s="291"/>
      <c r="C993" s="499"/>
      <c r="D993" s="291"/>
      <c r="E993" s="291"/>
      <c r="F993" s="291"/>
    </row>
    <row r="994">
      <c r="A994" s="291"/>
      <c r="B994" s="291"/>
      <c r="C994" s="499"/>
      <c r="D994" s="291"/>
      <c r="E994" s="291"/>
      <c r="F994" s="291"/>
    </row>
    <row r="995">
      <c r="A995" s="291"/>
      <c r="B995" s="291"/>
      <c r="C995" s="499"/>
      <c r="D995" s="291"/>
      <c r="E995" s="291"/>
      <c r="F995" s="291"/>
    </row>
    <row r="996">
      <c r="A996" s="291"/>
      <c r="B996" s="291"/>
      <c r="C996" s="499"/>
      <c r="D996" s="291"/>
      <c r="E996" s="291"/>
      <c r="F996" s="291"/>
    </row>
    <row r="997">
      <c r="A997" s="291"/>
      <c r="B997" s="291"/>
      <c r="C997" s="499"/>
      <c r="D997" s="291"/>
      <c r="E997" s="291"/>
      <c r="F997" s="291"/>
    </row>
    <row r="998">
      <c r="A998" s="291"/>
      <c r="B998" s="291"/>
      <c r="C998" s="499"/>
      <c r="D998" s="291"/>
      <c r="E998" s="291"/>
      <c r="F998" s="291"/>
    </row>
    <row r="999">
      <c r="A999" s="291"/>
      <c r="B999" s="291"/>
      <c r="C999" s="499"/>
      <c r="D999" s="291"/>
      <c r="E999" s="291"/>
      <c r="F999" s="291"/>
    </row>
    <row r="1000">
      <c r="A1000" s="291"/>
      <c r="B1000" s="291"/>
      <c r="C1000" s="499"/>
      <c r="D1000" s="291"/>
      <c r="E1000" s="291"/>
      <c r="F1000" s="291"/>
    </row>
  </sheetData>
  <mergeCells count="1">
    <mergeCell ref="C1:E1"/>
  </mergeCells>
  <hyperlinks>
    <hyperlink r:id="rId1" ref="E7"/>
    <hyperlink r:id="rId2" ref="E12"/>
    <hyperlink r:id="rId3" ref="E13"/>
    <hyperlink r:id="rId4" ref="E14"/>
    <hyperlink r:id="rId5" ref="E15"/>
    <hyperlink r:id="rId6" ref="E16"/>
    <hyperlink r:id="rId7" ref="E17"/>
    <hyperlink r:id="rId8" ref="E18"/>
    <hyperlink r:id="rId9" ref="E19"/>
    <hyperlink r:id="rId10" ref="E20"/>
    <hyperlink r:id="rId11" ref="E21"/>
    <hyperlink r:id="rId12" ref="E22"/>
    <hyperlink r:id="rId13" ref="E23"/>
    <hyperlink r:id="rId14" ref="E24"/>
    <hyperlink r:id="rId15" ref="E25"/>
    <hyperlink r:id="rId16" ref="E26"/>
    <hyperlink r:id="rId17" ref="E27"/>
    <hyperlink r:id="rId18" ref="E28"/>
    <hyperlink r:id="rId19" ref="E29"/>
    <hyperlink r:id="rId20" ref="E30"/>
    <hyperlink r:id="rId21" ref="E31"/>
    <hyperlink r:id="rId22" ref="E32"/>
    <hyperlink r:id="rId23" ref="E33"/>
    <hyperlink r:id="rId24" ref="E34"/>
    <hyperlink r:id="rId25" ref="E35"/>
    <hyperlink r:id="rId26" ref="E36"/>
    <hyperlink r:id="rId27" ref="E37"/>
    <hyperlink r:id="rId28" ref="E38"/>
    <hyperlink r:id="rId29" ref="E39"/>
    <hyperlink r:id="rId30" ref="E40"/>
    <hyperlink r:id="rId31" ref="E41"/>
    <hyperlink r:id="rId32" ref="E42"/>
    <hyperlink r:id="rId33" ref="E43"/>
    <hyperlink r:id="rId34" ref="E44"/>
    <hyperlink r:id="rId35" ref="E45"/>
    <hyperlink r:id="rId36" ref="E46"/>
    <hyperlink r:id="rId37" ref="E47"/>
    <hyperlink r:id="rId38" ref="E49"/>
    <hyperlink r:id="rId39" ref="E50"/>
    <hyperlink r:id="rId40" ref="E51"/>
    <hyperlink r:id="rId41" ref="E52"/>
    <hyperlink r:id="rId42" ref="E53"/>
    <hyperlink r:id="rId43" ref="E54"/>
  </hyperlinks>
  <drawing r:id="rId44"/>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63"/>
    <col customWidth="1" hidden="1" min="4" max="4" width="12.63"/>
    <col customWidth="1" min="5" max="5" width="40.63"/>
    <col customWidth="1" min="6" max="6" width="62.63"/>
    <col customWidth="1" min="7" max="7" width="2.63"/>
  </cols>
  <sheetData>
    <row r="1" ht="76.5" customHeight="1">
      <c r="A1" s="537"/>
      <c r="B1" s="652"/>
      <c r="D1" s="652"/>
      <c r="E1" s="12" t="s">
        <v>1358</v>
      </c>
      <c r="G1" s="11"/>
    </row>
    <row r="2" ht="47.25" customHeight="1">
      <c r="A2" s="537"/>
      <c r="D2" s="652"/>
      <c r="G2" s="11"/>
    </row>
    <row r="3">
      <c r="A3" s="11"/>
      <c r="B3" s="11"/>
      <c r="C3" s="11"/>
      <c r="D3" s="11"/>
      <c r="E3" s="11"/>
      <c r="F3" s="653"/>
      <c r="G3" s="11"/>
    </row>
    <row r="4" ht="30.0" customHeight="1">
      <c r="A4" s="654"/>
      <c r="B4" s="655" t="s">
        <v>1359</v>
      </c>
      <c r="C4" s="656" t="s">
        <v>1360</v>
      </c>
      <c r="D4" s="656" t="s">
        <v>169</v>
      </c>
      <c r="E4" s="656" t="s">
        <v>171</v>
      </c>
      <c r="F4" s="657" t="s">
        <v>1361</v>
      </c>
      <c r="G4" s="11"/>
    </row>
    <row r="5">
      <c r="A5" s="117"/>
      <c r="B5" s="117"/>
      <c r="C5" s="117"/>
      <c r="D5" s="117"/>
      <c r="E5" s="117"/>
      <c r="F5" s="117"/>
      <c r="G5" s="117"/>
    </row>
    <row r="6">
      <c r="A6" s="117"/>
      <c r="B6" s="658">
        <v>1.0</v>
      </c>
      <c r="C6" s="659" t="s">
        <v>123</v>
      </c>
      <c r="D6" s="660" t="s">
        <v>199</v>
      </c>
      <c r="E6" s="661" t="s">
        <v>186</v>
      </c>
      <c r="F6" s="662" t="s">
        <v>427</v>
      </c>
      <c r="G6" s="117"/>
    </row>
    <row r="7">
      <c r="A7" s="117"/>
      <c r="B7" s="658">
        <v>2.0</v>
      </c>
      <c r="C7" s="663" t="s">
        <v>123</v>
      </c>
      <c r="D7" s="664" t="s">
        <v>199</v>
      </c>
      <c r="E7" s="665" t="s">
        <v>1362</v>
      </c>
      <c r="F7" s="666" t="s">
        <v>427</v>
      </c>
      <c r="G7" s="117"/>
    </row>
    <row r="8">
      <c r="A8" s="117"/>
      <c r="B8" s="658">
        <v>3.0</v>
      </c>
      <c r="C8" s="663" t="s">
        <v>123</v>
      </c>
      <c r="D8" s="664" t="s">
        <v>199</v>
      </c>
      <c r="E8" s="667" t="s">
        <v>1363</v>
      </c>
      <c r="F8" s="668" t="s">
        <v>427</v>
      </c>
      <c r="G8" s="117"/>
    </row>
    <row r="9">
      <c r="A9" s="117"/>
      <c r="B9" s="658">
        <v>4.0</v>
      </c>
      <c r="C9" s="663" t="s">
        <v>123</v>
      </c>
      <c r="D9" s="664" t="s">
        <v>199</v>
      </c>
      <c r="E9" s="667" t="s">
        <v>212</v>
      </c>
      <c r="F9" s="668" t="s">
        <v>427</v>
      </c>
      <c r="G9" s="117"/>
    </row>
    <row r="10">
      <c r="A10" s="117"/>
      <c r="B10" s="658">
        <v>5.0</v>
      </c>
      <c r="C10" s="663" t="s">
        <v>123</v>
      </c>
      <c r="D10" s="664" t="s">
        <v>199</v>
      </c>
      <c r="E10" s="667" t="s">
        <v>1364</v>
      </c>
      <c r="F10" s="668" t="s">
        <v>427</v>
      </c>
      <c r="G10" s="117"/>
    </row>
    <row r="11">
      <c r="A11" s="117"/>
      <c r="B11" s="658">
        <v>6.0</v>
      </c>
      <c r="C11" s="663" t="s">
        <v>123</v>
      </c>
      <c r="D11" s="664" t="s">
        <v>199</v>
      </c>
      <c r="E11" s="667" t="s">
        <v>214</v>
      </c>
      <c r="F11" s="666" t="s">
        <v>427</v>
      </c>
      <c r="G11" s="117"/>
    </row>
    <row r="12">
      <c r="A12" s="117"/>
      <c r="B12" s="658">
        <v>7.0</v>
      </c>
      <c r="C12" s="663" t="s">
        <v>123</v>
      </c>
      <c r="D12" s="664" t="s">
        <v>199</v>
      </c>
      <c r="E12" s="667" t="s">
        <v>1365</v>
      </c>
      <c r="F12" s="668" t="s">
        <v>427</v>
      </c>
      <c r="G12" s="117"/>
    </row>
    <row r="13">
      <c r="A13" s="117"/>
      <c r="B13" s="658">
        <v>8.0</v>
      </c>
      <c r="C13" s="663" t="s">
        <v>123</v>
      </c>
      <c r="D13" s="664" t="s">
        <v>199</v>
      </c>
      <c r="E13" s="667" t="s">
        <v>1366</v>
      </c>
      <c r="F13" s="666" t="s">
        <v>427</v>
      </c>
      <c r="G13" s="117"/>
    </row>
    <row r="14">
      <c r="A14" s="117"/>
      <c r="B14" s="658">
        <v>9.0</v>
      </c>
      <c r="C14" s="669" t="s">
        <v>1367</v>
      </c>
      <c r="D14" s="664" t="s">
        <v>199</v>
      </c>
      <c r="E14" s="667" t="s">
        <v>1368</v>
      </c>
      <c r="F14" s="668" t="s">
        <v>427</v>
      </c>
      <c r="G14" s="117"/>
    </row>
    <row r="15">
      <c r="A15" s="117"/>
      <c r="B15" s="658">
        <v>10.0</v>
      </c>
      <c r="C15" s="669" t="s">
        <v>1367</v>
      </c>
      <c r="D15" s="664" t="s">
        <v>199</v>
      </c>
      <c r="E15" s="667" t="s">
        <v>200</v>
      </c>
      <c r="F15" s="666" t="s">
        <v>427</v>
      </c>
      <c r="G15" s="117"/>
    </row>
    <row r="16">
      <c r="A16" s="117"/>
      <c r="B16" s="658">
        <v>11.0</v>
      </c>
      <c r="C16" s="669" t="s">
        <v>1367</v>
      </c>
      <c r="D16" s="664" t="s">
        <v>199</v>
      </c>
      <c r="E16" s="667" t="s">
        <v>1369</v>
      </c>
      <c r="F16" s="668" t="s">
        <v>427</v>
      </c>
      <c r="G16" s="117"/>
    </row>
    <row r="17">
      <c r="A17" s="117"/>
      <c r="B17" s="658">
        <v>12.0</v>
      </c>
      <c r="C17" s="669" t="s">
        <v>1367</v>
      </c>
      <c r="D17" s="664" t="s">
        <v>199</v>
      </c>
      <c r="E17" s="667" t="s">
        <v>1370</v>
      </c>
      <c r="F17" s="668" t="s">
        <v>427</v>
      </c>
      <c r="G17" s="117"/>
    </row>
    <row r="18">
      <c r="A18" s="117"/>
      <c r="B18" s="658">
        <v>13.0</v>
      </c>
      <c r="C18" s="669" t="s">
        <v>1367</v>
      </c>
      <c r="D18" s="664" t="s">
        <v>199</v>
      </c>
      <c r="E18" s="667" t="s">
        <v>1371</v>
      </c>
      <c r="F18" s="668" t="s">
        <v>427</v>
      </c>
      <c r="G18" s="117"/>
    </row>
    <row r="19">
      <c r="A19" s="117"/>
      <c r="B19" s="658">
        <v>14.0</v>
      </c>
      <c r="C19" s="669" t="s">
        <v>1367</v>
      </c>
      <c r="D19" s="664" t="s">
        <v>199</v>
      </c>
      <c r="E19" s="667" t="s">
        <v>228</v>
      </c>
      <c r="F19" s="668" t="s">
        <v>427</v>
      </c>
      <c r="G19" s="117"/>
    </row>
    <row r="20">
      <c r="A20" s="117"/>
      <c r="B20" s="658">
        <v>15.0</v>
      </c>
      <c r="C20" s="669" t="s">
        <v>1367</v>
      </c>
      <c r="D20" s="664" t="s">
        <v>199</v>
      </c>
      <c r="E20" s="667" t="s">
        <v>218</v>
      </c>
      <c r="F20" s="668" t="s">
        <v>427</v>
      </c>
      <c r="G20" s="117"/>
    </row>
    <row r="21">
      <c r="A21" s="117"/>
      <c r="B21" s="670">
        <v>16.0</v>
      </c>
      <c r="C21" s="669" t="s">
        <v>1367</v>
      </c>
      <c r="D21" s="671"/>
      <c r="E21" s="667" t="s">
        <v>1372</v>
      </c>
      <c r="F21" s="668" t="s">
        <v>427</v>
      </c>
      <c r="G21" s="117"/>
    </row>
    <row r="22">
      <c r="A22" s="117"/>
      <c r="B22" s="670">
        <v>17.0</v>
      </c>
      <c r="C22" s="669" t="s">
        <v>1367</v>
      </c>
      <c r="D22" s="671"/>
      <c r="E22" s="667" t="s">
        <v>202</v>
      </c>
      <c r="F22" s="668" t="s">
        <v>427</v>
      </c>
      <c r="G22" s="117"/>
    </row>
    <row r="23">
      <c r="A23" s="117"/>
      <c r="B23" s="670">
        <v>18.0</v>
      </c>
      <c r="C23" s="669" t="s">
        <v>1367</v>
      </c>
      <c r="D23" s="671"/>
      <c r="E23" s="667" t="s">
        <v>1373</v>
      </c>
      <c r="F23" s="668" t="s">
        <v>427</v>
      </c>
      <c r="G23" s="117"/>
    </row>
    <row r="24">
      <c r="A24" s="117"/>
      <c r="B24" s="670">
        <v>19.0</v>
      </c>
      <c r="C24" s="669" t="s">
        <v>1367</v>
      </c>
      <c r="D24" s="671"/>
      <c r="E24" s="667" t="s">
        <v>229</v>
      </c>
      <c r="F24" s="668" t="s">
        <v>427</v>
      </c>
      <c r="G24" s="117"/>
    </row>
    <row r="25">
      <c r="A25" s="117"/>
      <c r="B25" s="670">
        <v>20.0</v>
      </c>
      <c r="C25" s="669" t="s">
        <v>1367</v>
      </c>
      <c r="D25" s="671"/>
      <c r="E25" s="672" t="s">
        <v>219</v>
      </c>
      <c r="F25" s="666" t="s">
        <v>427</v>
      </c>
      <c r="G25" s="117"/>
    </row>
    <row r="26">
      <c r="A26" s="117"/>
      <c r="B26" s="670">
        <v>21.0</v>
      </c>
      <c r="C26" s="669" t="s">
        <v>1367</v>
      </c>
      <c r="D26" s="671"/>
      <c r="E26" s="667" t="s">
        <v>1374</v>
      </c>
      <c r="F26" s="668" t="s">
        <v>427</v>
      </c>
      <c r="G26" s="117"/>
    </row>
    <row r="27">
      <c r="A27" s="117"/>
      <c r="B27" s="670">
        <v>22.0</v>
      </c>
      <c r="C27" s="669" t="s">
        <v>1367</v>
      </c>
      <c r="D27" s="671"/>
      <c r="E27" s="667" t="s">
        <v>1375</v>
      </c>
      <c r="F27" s="668" t="s">
        <v>427</v>
      </c>
      <c r="G27" s="117"/>
    </row>
    <row r="28">
      <c r="A28" s="117"/>
      <c r="B28" s="670">
        <v>23.0</v>
      </c>
      <c r="C28" s="669" t="s">
        <v>1367</v>
      </c>
      <c r="D28" s="671"/>
      <c r="E28" s="667" t="s">
        <v>1376</v>
      </c>
      <c r="F28" s="668" t="s">
        <v>427</v>
      </c>
      <c r="G28" s="117"/>
    </row>
    <row r="29">
      <c r="A29" s="117"/>
      <c r="B29" s="670">
        <v>24.0</v>
      </c>
      <c r="C29" s="669" t="s">
        <v>1377</v>
      </c>
      <c r="D29" s="671"/>
      <c r="E29" s="665" t="s">
        <v>227</v>
      </c>
      <c r="F29" s="666" t="s">
        <v>427</v>
      </c>
      <c r="G29" s="117"/>
    </row>
    <row r="30">
      <c r="A30" s="117"/>
      <c r="B30" s="670">
        <v>25.0</v>
      </c>
      <c r="C30" s="669" t="s">
        <v>1377</v>
      </c>
      <c r="D30" s="671"/>
      <c r="E30" s="667" t="s">
        <v>224</v>
      </c>
      <c r="F30" s="666" t="s">
        <v>427</v>
      </c>
      <c r="G30" s="117"/>
    </row>
    <row r="31">
      <c r="A31" s="117"/>
      <c r="B31" s="670">
        <v>26.0</v>
      </c>
      <c r="C31" s="669" t="s">
        <v>1377</v>
      </c>
      <c r="D31" s="671"/>
      <c r="E31" s="667" t="s">
        <v>221</v>
      </c>
      <c r="F31" s="673" t="s">
        <v>427</v>
      </c>
      <c r="G31" s="117"/>
    </row>
    <row r="32">
      <c r="A32" s="117"/>
      <c r="B32" s="670">
        <v>27.0</v>
      </c>
      <c r="C32" s="669" t="s">
        <v>1377</v>
      </c>
      <c r="D32" s="671"/>
      <c r="E32" s="667" t="s">
        <v>1378</v>
      </c>
      <c r="F32" s="668" t="s">
        <v>427</v>
      </c>
      <c r="G32" s="117"/>
    </row>
    <row r="33">
      <c r="A33" s="117"/>
      <c r="B33" s="670">
        <v>28.0</v>
      </c>
      <c r="C33" s="669" t="s">
        <v>1377</v>
      </c>
      <c r="D33" s="671"/>
      <c r="E33" s="667" t="s">
        <v>1379</v>
      </c>
      <c r="F33" s="668" t="s">
        <v>427</v>
      </c>
      <c r="G33" s="117"/>
    </row>
    <row r="34">
      <c r="A34" s="117"/>
      <c r="B34" s="670">
        <v>29.0</v>
      </c>
      <c r="C34" s="669" t="s">
        <v>1377</v>
      </c>
      <c r="D34" s="671"/>
      <c r="E34" s="667" t="s">
        <v>1380</v>
      </c>
      <c r="F34" s="668" t="s">
        <v>427</v>
      </c>
      <c r="G34" s="117"/>
    </row>
    <row r="35">
      <c r="A35" s="117"/>
      <c r="B35" s="670">
        <v>30.0</v>
      </c>
      <c r="C35" s="669" t="s">
        <v>1377</v>
      </c>
      <c r="D35" s="671"/>
      <c r="E35" s="667" t="s">
        <v>1381</v>
      </c>
      <c r="F35" s="668" t="s">
        <v>427</v>
      </c>
      <c r="G35" s="117"/>
    </row>
    <row r="36">
      <c r="A36" s="117"/>
      <c r="B36" s="670">
        <v>31.0</v>
      </c>
      <c r="C36" s="669" t="s">
        <v>1377</v>
      </c>
      <c r="D36" s="671"/>
      <c r="E36" s="667" t="s">
        <v>1382</v>
      </c>
      <c r="F36" s="666" t="s">
        <v>427</v>
      </c>
      <c r="G36" s="117"/>
    </row>
    <row r="37">
      <c r="A37" s="117"/>
      <c r="B37" s="670">
        <v>32.0</v>
      </c>
      <c r="C37" s="669" t="s">
        <v>1377</v>
      </c>
      <c r="D37" s="671"/>
      <c r="E37" s="667" t="s">
        <v>1383</v>
      </c>
      <c r="F37" s="668" t="s">
        <v>427</v>
      </c>
      <c r="G37" s="117"/>
    </row>
    <row r="38">
      <c r="A38" s="117"/>
      <c r="B38" s="670">
        <v>33.0</v>
      </c>
      <c r="C38" s="669" t="s">
        <v>1377</v>
      </c>
      <c r="D38" s="671"/>
      <c r="E38" s="667" t="s">
        <v>1384</v>
      </c>
      <c r="F38" s="666" t="s">
        <v>427</v>
      </c>
      <c r="G38" s="117"/>
    </row>
    <row r="39">
      <c r="A39" s="117"/>
      <c r="B39" s="670">
        <v>34.0</v>
      </c>
      <c r="C39" s="669" t="s">
        <v>1377</v>
      </c>
      <c r="D39" s="671"/>
      <c r="E39" s="667" t="s">
        <v>1385</v>
      </c>
      <c r="F39" s="668" t="s">
        <v>427</v>
      </c>
      <c r="G39" s="117"/>
    </row>
    <row r="40">
      <c r="A40" s="117"/>
      <c r="B40" s="670">
        <v>35.0</v>
      </c>
      <c r="C40" s="669" t="s">
        <v>1377</v>
      </c>
      <c r="D40" s="671"/>
      <c r="E40" s="667" t="s">
        <v>1386</v>
      </c>
      <c r="F40" s="668" t="s">
        <v>427</v>
      </c>
      <c r="G40" s="117"/>
    </row>
    <row r="41">
      <c r="A41" s="117"/>
      <c r="B41" s="670">
        <v>36.0</v>
      </c>
      <c r="C41" s="669" t="s">
        <v>1377</v>
      </c>
      <c r="D41" s="671"/>
      <c r="E41" s="667" t="s">
        <v>1387</v>
      </c>
      <c r="F41" s="666" t="s">
        <v>427</v>
      </c>
      <c r="G41" s="117"/>
    </row>
    <row r="42">
      <c r="A42" s="117"/>
      <c r="B42" s="670">
        <v>37.0</v>
      </c>
      <c r="C42" s="669" t="s">
        <v>1377</v>
      </c>
      <c r="D42" s="671"/>
      <c r="E42" s="667" t="s">
        <v>1388</v>
      </c>
      <c r="F42" s="668" t="s">
        <v>427</v>
      </c>
      <c r="G42" s="117"/>
    </row>
    <row r="43">
      <c r="A43" s="117"/>
      <c r="B43" s="670">
        <v>38.0</v>
      </c>
      <c r="C43" s="669" t="s">
        <v>1377</v>
      </c>
      <c r="D43" s="671"/>
      <c r="E43" s="674" t="s">
        <v>1389</v>
      </c>
      <c r="F43" s="675" t="s">
        <v>427</v>
      </c>
      <c r="G43" s="117"/>
    </row>
    <row r="44">
      <c r="A44" s="117"/>
      <c r="B44" s="670">
        <v>39.0</v>
      </c>
      <c r="C44" s="669" t="s">
        <v>1377</v>
      </c>
      <c r="D44" s="671"/>
      <c r="E44" s="667" t="s">
        <v>193</v>
      </c>
      <c r="F44" s="676" t="s">
        <v>427</v>
      </c>
      <c r="G44" s="117"/>
    </row>
    <row r="45">
      <c r="A45" s="117"/>
      <c r="B45" s="670">
        <v>40.0</v>
      </c>
      <c r="C45" s="669" t="s">
        <v>1390</v>
      </c>
      <c r="D45" s="671"/>
      <c r="E45" s="667" t="s">
        <v>1391</v>
      </c>
      <c r="F45" s="668" t="s">
        <v>427</v>
      </c>
      <c r="G45" s="117"/>
    </row>
    <row r="46">
      <c r="A46" s="117"/>
      <c r="B46" s="670">
        <v>41.0</v>
      </c>
      <c r="C46" s="669" t="s">
        <v>1390</v>
      </c>
      <c r="D46" s="671"/>
      <c r="E46" s="667" t="s">
        <v>1392</v>
      </c>
      <c r="F46" s="668" t="s">
        <v>427</v>
      </c>
      <c r="G46" s="117"/>
    </row>
    <row r="47">
      <c r="A47" s="117"/>
      <c r="B47" s="670">
        <v>42.0</v>
      </c>
      <c r="C47" s="669" t="s">
        <v>1390</v>
      </c>
      <c r="D47" s="671"/>
      <c r="E47" s="667" t="s">
        <v>1393</v>
      </c>
      <c r="F47" s="668" t="s">
        <v>427</v>
      </c>
      <c r="G47" s="117"/>
    </row>
    <row r="48">
      <c r="A48" s="117"/>
      <c r="B48" s="670">
        <v>43.0</v>
      </c>
      <c r="C48" s="669" t="s">
        <v>1390</v>
      </c>
      <c r="D48" s="671"/>
      <c r="E48" s="667" t="s">
        <v>1394</v>
      </c>
      <c r="F48" s="668" t="s">
        <v>427</v>
      </c>
      <c r="G48" s="117"/>
    </row>
    <row r="49">
      <c r="A49" s="117"/>
      <c r="B49" s="670">
        <v>44.0</v>
      </c>
      <c r="C49" s="669" t="s">
        <v>1390</v>
      </c>
      <c r="D49" s="671"/>
      <c r="E49" s="667" t="s">
        <v>1395</v>
      </c>
      <c r="F49" s="668" t="s">
        <v>427</v>
      </c>
      <c r="G49" s="117"/>
    </row>
    <row r="50">
      <c r="A50" s="117"/>
      <c r="B50" s="670">
        <v>45.0</v>
      </c>
      <c r="C50" s="669" t="s">
        <v>1390</v>
      </c>
      <c r="D50" s="671"/>
      <c r="E50" s="667" t="s">
        <v>1396</v>
      </c>
      <c r="F50" s="668" t="s">
        <v>427</v>
      </c>
      <c r="G50" s="117"/>
    </row>
    <row r="51">
      <c r="A51" s="117"/>
      <c r="B51" s="670">
        <v>46.0</v>
      </c>
      <c r="C51" s="669" t="s">
        <v>1390</v>
      </c>
      <c r="D51" s="671"/>
      <c r="E51" s="667" t="s">
        <v>1397</v>
      </c>
      <c r="F51" s="668" t="s">
        <v>427</v>
      </c>
      <c r="G51" s="117"/>
    </row>
    <row r="52">
      <c r="A52" s="117"/>
      <c r="B52" s="670">
        <v>47.0</v>
      </c>
      <c r="C52" s="669" t="s">
        <v>1390</v>
      </c>
      <c r="D52" s="671"/>
      <c r="E52" s="667" t="s">
        <v>1398</v>
      </c>
      <c r="F52" s="668" t="s">
        <v>427</v>
      </c>
      <c r="G52" s="117"/>
    </row>
    <row r="53">
      <c r="A53" s="117"/>
      <c r="B53" s="670">
        <v>48.0</v>
      </c>
      <c r="C53" s="669" t="s">
        <v>1390</v>
      </c>
      <c r="D53" s="671"/>
      <c r="E53" s="667" t="s">
        <v>1399</v>
      </c>
      <c r="F53" s="668" t="s">
        <v>427</v>
      </c>
      <c r="G53" s="117"/>
    </row>
    <row r="54">
      <c r="A54" s="117"/>
      <c r="B54" s="670">
        <v>49.0</v>
      </c>
      <c r="C54" s="669" t="s">
        <v>1390</v>
      </c>
      <c r="D54" s="671"/>
      <c r="E54" s="667" t="s">
        <v>1400</v>
      </c>
      <c r="F54" s="668" t="s">
        <v>427</v>
      </c>
      <c r="G54" s="117"/>
    </row>
    <row r="55">
      <c r="A55" s="117"/>
      <c r="B55" s="670">
        <v>50.0</v>
      </c>
      <c r="C55" s="669" t="s">
        <v>1390</v>
      </c>
      <c r="D55" s="671"/>
      <c r="E55" s="667" t="s">
        <v>1401</v>
      </c>
      <c r="F55" s="668" t="s">
        <v>427</v>
      </c>
      <c r="G55" s="117"/>
    </row>
    <row r="56">
      <c r="A56" s="117"/>
      <c r="B56" s="670">
        <v>51.0</v>
      </c>
      <c r="C56" s="669" t="s">
        <v>1390</v>
      </c>
      <c r="D56" s="671"/>
      <c r="E56" s="667" t="s">
        <v>1402</v>
      </c>
      <c r="F56" s="668" t="s">
        <v>427</v>
      </c>
      <c r="G56" s="117"/>
    </row>
    <row r="57">
      <c r="A57" s="117"/>
      <c r="B57" s="670">
        <v>52.0</v>
      </c>
      <c r="C57" s="669" t="s">
        <v>1390</v>
      </c>
      <c r="D57" s="671"/>
      <c r="E57" s="667" t="s">
        <v>1403</v>
      </c>
      <c r="F57" s="668" t="s">
        <v>427</v>
      </c>
      <c r="G57" s="117"/>
    </row>
    <row r="58">
      <c r="A58" s="117"/>
      <c r="B58" s="670">
        <v>53.0</v>
      </c>
      <c r="C58" s="669" t="s">
        <v>1390</v>
      </c>
      <c r="D58" s="671"/>
      <c r="E58" s="667" t="s">
        <v>1404</v>
      </c>
      <c r="F58" s="668" t="s">
        <v>427</v>
      </c>
      <c r="G58" s="117"/>
    </row>
    <row r="59">
      <c r="A59" s="117"/>
      <c r="B59" s="670">
        <v>54.0</v>
      </c>
      <c r="C59" s="669" t="s">
        <v>1390</v>
      </c>
      <c r="D59" s="671"/>
      <c r="E59" s="667" t="s">
        <v>213</v>
      </c>
      <c r="F59" s="668" t="s">
        <v>427</v>
      </c>
      <c r="G59" s="117"/>
    </row>
    <row r="60">
      <c r="A60" s="117"/>
      <c r="B60" s="677">
        <v>55.0</v>
      </c>
      <c r="C60" s="678" t="s">
        <v>1390</v>
      </c>
      <c r="D60" s="671"/>
      <c r="E60" s="665" t="s">
        <v>217</v>
      </c>
      <c r="F60" s="679" t="s">
        <v>427</v>
      </c>
      <c r="G60" s="117"/>
    </row>
    <row r="61">
      <c r="A61" s="117"/>
      <c r="B61" s="670">
        <v>56.0</v>
      </c>
      <c r="C61" s="663" t="s">
        <v>1405</v>
      </c>
      <c r="D61" s="671"/>
      <c r="E61" s="667" t="s">
        <v>1406</v>
      </c>
      <c r="F61" s="680" t="s">
        <v>427</v>
      </c>
      <c r="G61" s="117"/>
    </row>
    <row r="62">
      <c r="A62" s="117"/>
      <c r="B62" s="670">
        <v>57.0</v>
      </c>
      <c r="C62" s="663" t="s">
        <v>1405</v>
      </c>
      <c r="D62" s="671"/>
      <c r="E62" s="667" t="s">
        <v>192</v>
      </c>
      <c r="F62" s="680" t="s">
        <v>427</v>
      </c>
      <c r="G62" s="117"/>
    </row>
    <row r="63">
      <c r="A63" s="117"/>
      <c r="B63" s="670">
        <v>58.0</v>
      </c>
      <c r="C63" s="663" t="s">
        <v>1405</v>
      </c>
      <c r="D63" s="671"/>
      <c r="E63" s="667" t="s">
        <v>1407</v>
      </c>
      <c r="F63" s="680" t="s">
        <v>427</v>
      </c>
      <c r="G63" s="117"/>
    </row>
    <row r="64">
      <c r="A64" s="117"/>
      <c r="B64" s="670">
        <v>59.0</v>
      </c>
      <c r="C64" s="663" t="s">
        <v>1405</v>
      </c>
      <c r="D64" s="671"/>
      <c r="E64" s="667" t="s">
        <v>209</v>
      </c>
      <c r="F64" s="681" t="s">
        <v>427</v>
      </c>
      <c r="G64" s="117"/>
    </row>
    <row r="65">
      <c r="A65" s="117"/>
      <c r="B65" s="670">
        <v>60.0</v>
      </c>
      <c r="C65" s="663" t="s">
        <v>1405</v>
      </c>
      <c r="D65" s="671"/>
      <c r="E65" s="667" t="s">
        <v>1408</v>
      </c>
      <c r="F65" s="680" t="s">
        <v>427</v>
      </c>
      <c r="G65" s="117"/>
    </row>
    <row r="66">
      <c r="A66" s="117"/>
      <c r="B66" s="670">
        <v>61.0</v>
      </c>
      <c r="C66" s="663" t="s">
        <v>1405</v>
      </c>
      <c r="D66" s="671"/>
      <c r="E66" s="667" t="s">
        <v>1409</v>
      </c>
      <c r="F66" s="682" t="s">
        <v>427</v>
      </c>
      <c r="G66" s="117"/>
    </row>
    <row r="67">
      <c r="A67" s="117"/>
      <c r="B67" s="670">
        <v>62.0</v>
      </c>
      <c r="C67" s="663" t="s">
        <v>1405</v>
      </c>
      <c r="D67" s="671"/>
      <c r="E67" s="667" t="s">
        <v>1410</v>
      </c>
      <c r="F67" s="683" t="s">
        <v>427</v>
      </c>
      <c r="G67" s="117"/>
    </row>
    <row r="68">
      <c r="A68" s="117"/>
      <c r="B68" s="670">
        <v>63.0</v>
      </c>
      <c r="C68" s="663" t="s">
        <v>1405</v>
      </c>
      <c r="D68" s="671"/>
      <c r="E68" s="667" t="s">
        <v>1411</v>
      </c>
      <c r="F68" s="680" t="s">
        <v>427</v>
      </c>
      <c r="G68" s="117"/>
    </row>
    <row r="69">
      <c r="A69" s="117"/>
      <c r="B69" s="670">
        <v>64.0</v>
      </c>
      <c r="C69" s="663" t="s">
        <v>1405</v>
      </c>
      <c r="D69" s="671"/>
      <c r="E69" s="667" t="s">
        <v>1412</v>
      </c>
      <c r="F69" s="680" t="s">
        <v>427</v>
      </c>
      <c r="G69" s="117"/>
    </row>
    <row r="70">
      <c r="A70" s="117"/>
      <c r="B70" s="670">
        <v>65.0</v>
      </c>
      <c r="C70" s="663" t="s">
        <v>1405</v>
      </c>
      <c r="D70" s="671"/>
      <c r="E70" s="667" t="s">
        <v>1413</v>
      </c>
      <c r="F70" s="680" t="s">
        <v>1414</v>
      </c>
      <c r="G70" s="117"/>
    </row>
    <row r="71">
      <c r="A71" s="117"/>
      <c r="B71" s="670">
        <v>66.0</v>
      </c>
      <c r="C71" s="663" t="s">
        <v>1405</v>
      </c>
      <c r="D71" s="671"/>
      <c r="E71" s="667" t="s">
        <v>1415</v>
      </c>
      <c r="F71" s="680" t="s">
        <v>427</v>
      </c>
      <c r="G71" s="117"/>
    </row>
    <row r="72">
      <c r="A72" s="117"/>
      <c r="B72" s="670">
        <v>67.0</v>
      </c>
      <c r="C72" s="663" t="s">
        <v>1405</v>
      </c>
      <c r="D72" s="671"/>
      <c r="E72" s="667" t="s">
        <v>1416</v>
      </c>
      <c r="F72" s="683" t="s">
        <v>427</v>
      </c>
      <c r="G72" s="117"/>
    </row>
    <row r="73">
      <c r="A73" s="117"/>
      <c r="B73" s="670">
        <v>68.0</v>
      </c>
      <c r="C73" s="663" t="s">
        <v>1405</v>
      </c>
      <c r="D73" s="671"/>
      <c r="E73" s="667" t="s">
        <v>205</v>
      </c>
      <c r="F73" s="681" t="s">
        <v>427</v>
      </c>
      <c r="G73" s="117"/>
    </row>
    <row r="74">
      <c r="A74" s="117"/>
      <c r="B74" s="670">
        <v>69.0</v>
      </c>
      <c r="C74" s="663" t="s">
        <v>1405</v>
      </c>
      <c r="D74" s="671"/>
      <c r="E74" s="667" t="s">
        <v>1417</v>
      </c>
      <c r="F74" s="680" t="s">
        <v>427</v>
      </c>
      <c r="G74" s="117"/>
    </row>
    <row r="75">
      <c r="A75" s="117"/>
      <c r="B75" s="670">
        <v>70.0</v>
      </c>
      <c r="C75" s="663" t="s">
        <v>1405</v>
      </c>
      <c r="D75" s="671"/>
      <c r="E75" s="667" t="s">
        <v>1418</v>
      </c>
      <c r="F75" s="683" t="s">
        <v>427</v>
      </c>
      <c r="G75" s="117"/>
    </row>
    <row r="76">
      <c r="A76" s="117"/>
      <c r="B76" s="670">
        <v>71.0</v>
      </c>
      <c r="C76" s="663" t="s">
        <v>1405</v>
      </c>
      <c r="D76" s="671"/>
      <c r="E76" s="667" t="s">
        <v>1419</v>
      </c>
      <c r="F76" s="683" t="s">
        <v>427</v>
      </c>
      <c r="G76" s="117"/>
    </row>
    <row r="77">
      <c r="A77" s="117"/>
      <c r="B77" s="670">
        <v>72.0</v>
      </c>
      <c r="C77" s="663" t="s">
        <v>1405</v>
      </c>
      <c r="D77" s="671"/>
      <c r="E77" s="667" t="s">
        <v>231</v>
      </c>
      <c r="F77" s="683" t="s">
        <v>427</v>
      </c>
      <c r="G77" s="117"/>
    </row>
    <row r="78">
      <c r="A78" s="117"/>
      <c r="B78" s="670">
        <v>73.0</v>
      </c>
      <c r="C78" s="663" t="s">
        <v>1405</v>
      </c>
      <c r="D78" s="671"/>
      <c r="E78" s="667" t="s">
        <v>1420</v>
      </c>
      <c r="F78" s="680" t="s">
        <v>427</v>
      </c>
      <c r="G78" s="117"/>
    </row>
    <row r="79">
      <c r="A79" s="117"/>
      <c r="B79" s="670">
        <v>74.0</v>
      </c>
      <c r="C79" s="663" t="s">
        <v>1405</v>
      </c>
      <c r="D79" s="671"/>
      <c r="E79" s="667" t="s">
        <v>1421</v>
      </c>
      <c r="F79" s="683" t="s">
        <v>427</v>
      </c>
      <c r="G79" s="117"/>
    </row>
    <row r="80">
      <c r="A80" s="117"/>
      <c r="B80" s="670">
        <v>75.0</v>
      </c>
      <c r="C80" s="663" t="s">
        <v>1405</v>
      </c>
      <c r="D80" s="671"/>
      <c r="E80" s="667" t="s">
        <v>1422</v>
      </c>
      <c r="F80" s="680" t="s">
        <v>427</v>
      </c>
      <c r="G80" s="117"/>
    </row>
    <row r="81">
      <c r="A81" s="117"/>
      <c r="B81" s="670">
        <v>76.0</v>
      </c>
      <c r="C81" s="663" t="s">
        <v>1405</v>
      </c>
      <c r="D81" s="671"/>
      <c r="E81" s="667" t="s">
        <v>1423</v>
      </c>
      <c r="F81" s="683" t="s">
        <v>427</v>
      </c>
      <c r="G81" s="117"/>
    </row>
    <row r="82">
      <c r="A82" s="117"/>
      <c r="B82" s="670">
        <v>77.0</v>
      </c>
      <c r="C82" s="663" t="s">
        <v>1405</v>
      </c>
      <c r="D82" s="671"/>
      <c r="E82" s="665" t="s">
        <v>1424</v>
      </c>
      <c r="F82" s="680" t="s">
        <v>427</v>
      </c>
      <c r="G82" s="117"/>
    </row>
    <row r="83">
      <c r="A83" s="117"/>
      <c r="B83" s="670">
        <v>78.0</v>
      </c>
      <c r="C83" s="663" t="s">
        <v>1405</v>
      </c>
      <c r="D83" s="671"/>
      <c r="E83" s="667" t="s">
        <v>1425</v>
      </c>
      <c r="F83" s="683" t="s">
        <v>427</v>
      </c>
      <c r="G83" s="117"/>
    </row>
    <row r="84">
      <c r="A84" s="117"/>
      <c r="B84" s="670">
        <v>79.0</v>
      </c>
      <c r="C84" s="663" t="s">
        <v>1405</v>
      </c>
      <c r="D84" s="671"/>
      <c r="E84" s="667" t="s">
        <v>1426</v>
      </c>
      <c r="F84" s="683" t="s">
        <v>427</v>
      </c>
      <c r="G84" s="117"/>
    </row>
    <row r="85">
      <c r="A85" s="117"/>
      <c r="B85" s="670">
        <v>80.0</v>
      </c>
      <c r="C85" s="663" t="s">
        <v>1405</v>
      </c>
      <c r="D85" s="671"/>
      <c r="E85" s="667" t="s">
        <v>204</v>
      </c>
      <c r="F85" s="680" t="s">
        <v>427</v>
      </c>
      <c r="G85" s="117"/>
    </row>
    <row r="86">
      <c r="A86" s="117"/>
      <c r="B86" s="670">
        <v>81.0</v>
      </c>
      <c r="C86" s="669" t="s">
        <v>1405</v>
      </c>
      <c r="D86" s="671"/>
      <c r="E86" s="684" t="s">
        <v>235</v>
      </c>
      <c r="F86" s="685" t="s">
        <v>427</v>
      </c>
      <c r="G86" s="117"/>
    </row>
    <row r="87">
      <c r="A87" s="117"/>
      <c r="B87" s="670">
        <v>82.0</v>
      </c>
      <c r="C87" s="663" t="s">
        <v>1427</v>
      </c>
      <c r="D87" s="671"/>
      <c r="E87" s="686" t="s">
        <v>1428</v>
      </c>
      <c r="F87" s="687" t="s">
        <v>427</v>
      </c>
      <c r="G87" s="117"/>
    </row>
    <row r="88">
      <c r="A88" s="117"/>
      <c r="B88" s="670">
        <v>83.0</v>
      </c>
      <c r="C88" s="688" t="s">
        <v>123</v>
      </c>
      <c r="D88" s="689"/>
      <c r="E88" s="690" t="s">
        <v>1429</v>
      </c>
      <c r="F88" s="691" t="s">
        <v>427</v>
      </c>
      <c r="G88" s="117"/>
    </row>
    <row r="89">
      <c r="A89" s="117"/>
      <c r="B89" s="670">
        <v>84.0</v>
      </c>
      <c r="C89" s="692" t="s">
        <v>1390</v>
      </c>
      <c r="D89" s="693"/>
      <c r="E89" s="694" t="s">
        <v>1430</v>
      </c>
      <c r="F89" s="679" t="s">
        <v>427</v>
      </c>
      <c r="G89" s="117"/>
    </row>
    <row r="90">
      <c r="A90" s="117"/>
      <c r="B90" s="670">
        <v>85.0</v>
      </c>
      <c r="C90" s="692" t="s">
        <v>1431</v>
      </c>
      <c r="D90" s="693"/>
      <c r="E90" s="695" t="s">
        <v>1432</v>
      </c>
      <c r="F90" s="696" t="s">
        <v>427</v>
      </c>
      <c r="G90" s="117"/>
    </row>
    <row r="91">
      <c r="A91" s="117"/>
      <c r="B91" s="670">
        <v>86.0</v>
      </c>
      <c r="C91" s="692" t="s">
        <v>1431</v>
      </c>
      <c r="D91" s="693"/>
      <c r="E91" s="694" t="s">
        <v>1433</v>
      </c>
      <c r="F91" s="696" t="s">
        <v>427</v>
      </c>
      <c r="G91" s="117"/>
    </row>
    <row r="92">
      <c r="A92" s="117"/>
      <c r="B92" s="670">
        <v>87.0</v>
      </c>
      <c r="C92" s="692" t="s">
        <v>1431</v>
      </c>
      <c r="D92" s="693"/>
      <c r="E92" s="694" t="s">
        <v>1434</v>
      </c>
      <c r="F92" s="696" t="s">
        <v>427</v>
      </c>
      <c r="G92" s="117"/>
    </row>
    <row r="93">
      <c r="A93" s="117"/>
      <c r="B93" s="659">
        <v>88.0</v>
      </c>
      <c r="C93" s="697" t="s">
        <v>1405</v>
      </c>
      <c r="D93" s="698"/>
      <c r="E93" s="699" t="s">
        <v>206</v>
      </c>
      <c r="F93" s="700" t="s">
        <v>427</v>
      </c>
      <c r="G93" s="117"/>
    </row>
    <row r="94">
      <c r="A94" s="117"/>
      <c r="B94" s="670">
        <v>89.0</v>
      </c>
      <c r="C94" s="692" t="s">
        <v>1405</v>
      </c>
      <c r="D94" s="693"/>
      <c r="E94" s="694" t="s">
        <v>234</v>
      </c>
      <c r="F94" s="701" t="s">
        <v>427</v>
      </c>
      <c r="G94" s="117"/>
    </row>
    <row r="95">
      <c r="A95" s="117"/>
      <c r="B95" s="670">
        <v>90.0</v>
      </c>
      <c r="C95" s="692" t="s">
        <v>1405</v>
      </c>
      <c r="D95" s="693"/>
      <c r="E95" s="694" t="s">
        <v>210</v>
      </c>
      <c r="F95" s="701" t="s">
        <v>427</v>
      </c>
      <c r="G95" s="117"/>
    </row>
    <row r="96">
      <c r="A96" s="117"/>
      <c r="B96" s="670">
        <v>91.0</v>
      </c>
      <c r="C96" s="692" t="s">
        <v>1431</v>
      </c>
      <c r="D96" s="693"/>
      <c r="E96" s="695" t="s">
        <v>1435</v>
      </c>
      <c r="F96" s="696" t="s">
        <v>427</v>
      </c>
      <c r="G96" s="117"/>
    </row>
    <row r="97">
      <c r="A97" s="117"/>
      <c r="B97" s="670">
        <v>92.0</v>
      </c>
      <c r="C97" s="692" t="s">
        <v>1436</v>
      </c>
      <c r="D97" s="693"/>
      <c r="E97" s="695" t="s">
        <v>1437</v>
      </c>
      <c r="F97" s="696" t="s">
        <v>427</v>
      </c>
      <c r="G97" s="117"/>
    </row>
    <row r="98">
      <c r="A98" s="117"/>
      <c r="B98" s="670">
        <v>93.0</v>
      </c>
      <c r="C98" s="659" t="s">
        <v>1436</v>
      </c>
      <c r="D98" s="702"/>
      <c r="E98" s="703" t="s">
        <v>1438</v>
      </c>
      <c r="F98" s="704" t="s">
        <v>427</v>
      </c>
      <c r="G98" s="117"/>
    </row>
    <row r="99">
      <c r="A99" s="117"/>
      <c r="B99" s="670">
        <v>94.0</v>
      </c>
      <c r="C99" s="659" t="s">
        <v>1436</v>
      </c>
      <c r="D99" s="702"/>
      <c r="E99" s="703" t="s">
        <v>1439</v>
      </c>
      <c r="F99" s="704" t="s">
        <v>427</v>
      </c>
      <c r="G99" s="117"/>
    </row>
    <row r="100">
      <c r="A100" s="117"/>
      <c r="B100" s="670">
        <v>95.0</v>
      </c>
      <c r="C100" s="664" t="s">
        <v>1390</v>
      </c>
      <c r="D100" s="671"/>
      <c r="E100" s="684" t="s">
        <v>1440</v>
      </c>
      <c r="F100" s="668" t="s">
        <v>427</v>
      </c>
      <c r="G100" s="117"/>
    </row>
    <row r="101">
      <c r="A101" s="117"/>
      <c r="B101" s="670">
        <v>96.0</v>
      </c>
      <c r="C101" s="664" t="s">
        <v>1436</v>
      </c>
      <c r="D101" s="671"/>
      <c r="E101" s="684" t="s">
        <v>1441</v>
      </c>
      <c r="F101" s="668" t="s">
        <v>427</v>
      </c>
      <c r="G101" s="117"/>
    </row>
    <row r="102">
      <c r="A102" s="117"/>
      <c r="B102" s="670">
        <v>97.0</v>
      </c>
      <c r="C102" s="693"/>
      <c r="D102" s="693"/>
      <c r="E102" s="705"/>
      <c r="F102" s="706"/>
      <c r="G102" s="117"/>
    </row>
    <row r="103">
      <c r="A103" s="117"/>
      <c r="B103" s="670">
        <v>98.0</v>
      </c>
      <c r="C103" s="693"/>
      <c r="D103" s="693"/>
      <c r="E103" s="705"/>
      <c r="F103" s="706"/>
      <c r="G103" s="117"/>
    </row>
    <row r="104">
      <c r="A104" s="117"/>
      <c r="B104" s="670">
        <v>99.0</v>
      </c>
      <c r="C104" s="693"/>
      <c r="D104" s="693"/>
      <c r="E104" s="707"/>
      <c r="F104" s="706"/>
      <c r="G104" s="117"/>
    </row>
    <row r="105">
      <c r="A105" s="117"/>
      <c r="B105" s="670">
        <v>100.0</v>
      </c>
      <c r="C105" s="693"/>
      <c r="D105" s="693"/>
      <c r="E105" s="707"/>
      <c r="F105" s="706"/>
      <c r="G105" s="117"/>
    </row>
    <row r="106">
      <c r="A106" s="117"/>
      <c r="B106" s="670">
        <v>101.0</v>
      </c>
      <c r="C106" s="693"/>
      <c r="D106" s="693"/>
      <c r="E106" s="707"/>
      <c r="F106" s="706"/>
      <c r="G106" s="117"/>
    </row>
    <row r="107">
      <c r="A107" s="117"/>
      <c r="B107" s="670">
        <v>102.0</v>
      </c>
      <c r="C107" s="693"/>
      <c r="D107" s="693"/>
      <c r="E107" s="705"/>
      <c r="F107" s="706"/>
      <c r="G107" s="117"/>
    </row>
    <row r="108">
      <c r="A108" s="117"/>
      <c r="B108" s="670">
        <v>103.0</v>
      </c>
      <c r="C108" s="693"/>
      <c r="D108" s="693"/>
      <c r="E108" s="705"/>
      <c r="F108" s="706"/>
      <c r="G108" s="117"/>
    </row>
    <row r="109">
      <c r="A109" s="117"/>
      <c r="B109" s="670">
        <v>104.0</v>
      </c>
      <c r="C109" s="693"/>
      <c r="D109" s="693"/>
      <c r="E109" s="707"/>
      <c r="F109" s="706"/>
      <c r="G109" s="117"/>
    </row>
    <row r="110">
      <c r="A110" s="117"/>
      <c r="B110" s="670">
        <v>105.0</v>
      </c>
      <c r="C110" s="693"/>
      <c r="D110" s="693"/>
      <c r="E110" s="707"/>
      <c r="F110" s="706"/>
      <c r="G110" s="117"/>
    </row>
    <row r="111">
      <c r="A111" s="117"/>
      <c r="B111" s="670">
        <v>106.0</v>
      </c>
      <c r="C111" s="693"/>
      <c r="D111" s="693"/>
      <c r="E111" s="707"/>
      <c r="F111" s="706"/>
      <c r="G111" s="117"/>
    </row>
    <row r="112">
      <c r="A112" s="117"/>
      <c r="B112" s="670">
        <v>107.0</v>
      </c>
      <c r="C112" s="693"/>
      <c r="D112" s="693"/>
      <c r="E112" s="707"/>
      <c r="F112" s="706"/>
      <c r="G112" s="117"/>
    </row>
    <row r="113">
      <c r="A113" s="117"/>
      <c r="B113" s="670">
        <v>108.0</v>
      </c>
      <c r="C113" s="693"/>
      <c r="D113" s="693"/>
      <c r="E113" s="705"/>
      <c r="F113" s="706"/>
      <c r="G113" s="117"/>
    </row>
    <row r="114">
      <c r="A114" s="117"/>
      <c r="B114" s="670">
        <v>109.0</v>
      </c>
      <c r="C114" s="693"/>
      <c r="D114" s="693"/>
      <c r="E114" s="705"/>
      <c r="F114" s="706"/>
      <c r="G114" s="117"/>
    </row>
    <row r="115">
      <c r="A115" s="117"/>
      <c r="B115" s="670">
        <v>110.0</v>
      </c>
      <c r="C115" s="693"/>
      <c r="D115" s="693"/>
      <c r="E115" s="705"/>
      <c r="F115" s="706"/>
      <c r="G115" s="117"/>
    </row>
    <row r="116">
      <c r="A116" s="117"/>
      <c r="B116" s="670">
        <v>111.0</v>
      </c>
      <c r="C116" s="693"/>
      <c r="D116" s="693"/>
      <c r="E116" s="705"/>
      <c r="F116" s="706"/>
      <c r="G116" s="117"/>
    </row>
    <row r="117">
      <c r="A117" s="117"/>
      <c r="B117" s="670">
        <v>111.0</v>
      </c>
      <c r="C117" s="693"/>
      <c r="D117" s="693"/>
      <c r="E117" s="705"/>
      <c r="F117" s="706"/>
      <c r="G117" s="117"/>
    </row>
    <row r="118">
      <c r="A118" s="117"/>
      <c r="B118" s="670">
        <v>112.0</v>
      </c>
      <c r="C118" s="693"/>
      <c r="D118" s="693"/>
      <c r="E118" s="705"/>
      <c r="F118" s="706"/>
      <c r="G118" s="117"/>
    </row>
    <row r="119">
      <c r="A119" s="117"/>
      <c r="B119" s="670">
        <v>113.0</v>
      </c>
      <c r="C119" s="693"/>
      <c r="D119" s="693"/>
      <c r="E119" s="705"/>
      <c r="F119" s="706"/>
      <c r="G119" s="117"/>
    </row>
    <row r="120">
      <c r="A120" s="117"/>
      <c r="B120" s="670">
        <v>114.0</v>
      </c>
      <c r="C120" s="693"/>
      <c r="D120" s="693"/>
      <c r="E120" s="707"/>
      <c r="F120" s="706"/>
      <c r="G120" s="117"/>
    </row>
    <row r="121">
      <c r="A121" s="117"/>
      <c r="B121" s="670">
        <v>115.0</v>
      </c>
      <c r="C121" s="693"/>
      <c r="D121" s="693"/>
      <c r="E121" s="705"/>
      <c r="F121" s="708"/>
      <c r="G121" s="117"/>
    </row>
    <row r="122">
      <c r="A122" s="117"/>
      <c r="B122" s="670">
        <v>116.0</v>
      </c>
      <c r="C122" s="693"/>
      <c r="D122" s="693"/>
      <c r="E122" s="707"/>
      <c r="F122" s="706"/>
      <c r="G122" s="117"/>
    </row>
    <row r="123">
      <c r="A123" s="117"/>
      <c r="B123" s="670">
        <v>117.0</v>
      </c>
      <c r="C123" s="693"/>
      <c r="D123" s="693"/>
      <c r="E123" s="705"/>
      <c r="F123" s="706"/>
      <c r="G123" s="117"/>
    </row>
    <row r="124">
      <c r="A124" s="117"/>
      <c r="B124" s="670">
        <v>118.0</v>
      </c>
      <c r="C124" s="693"/>
      <c r="D124" s="693"/>
      <c r="E124" s="705"/>
      <c r="F124" s="706"/>
      <c r="G124" s="117"/>
    </row>
    <row r="125">
      <c r="A125" s="117"/>
      <c r="B125" s="670">
        <v>119.0</v>
      </c>
      <c r="C125" s="693"/>
      <c r="D125" s="693"/>
      <c r="E125" s="693"/>
      <c r="F125" s="706"/>
      <c r="G125" s="117"/>
    </row>
    <row r="126">
      <c r="A126" s="117"/>
      <c r="B126" s="670">
        <v>120.0</v>
      </c>
      <c r="C126" s="693"/>
      <c r="D126" s="693"/>
      <c r="E126" s="707"/>
      <c r="F126" s="706"/>
      <c r="G126" s="117"/>
    </row>
    <row r="127">
      <c r="A127" s="117"/>
      <c r="B127" s="670">
        <v>121.0</v>
      </c>
      <c r="C127" s="693"/>
      <c r="D127" s="693"/>
      <c r="E127" s="709"/>
      <c r="F127" s="706"/>
      <c r="G127" s="117"/>
    </row>
    <row r="128">
      <c r="A128" s="117"/>
      <c r="B128" s="670">
        <v>122.0</v>
      </c>
      <c r="C128" s="693"/>
      <c r="D128" s="693"/>
      <c r="E128" s="707"/>
      <c r="F128" s="706"/>
      <c r="G128" s="117"/>
    </row>
    <row r="129">
      <c r="A129" s="117"/>
      <c r="B129" s="670">
        <v>123.0</v>
      </c>
      <c r="C129" s="693"/>
      <c r="D129" s="693"/>
      <c r="E129" s="707"/>
      <c r="F129" s="706"/>
      <c r="G129" s="117"/>
    </row>
    <row r="130">
      <c r="A130" s="117"/>
      <c r="B130" s="670">
        <v>124.0</v>
      </c>
      <c r="C130" s="693"/>
      <c r="D130" s="693"/>
      <c r="E130" s="707"/>
      <c r="F130" s="706"/>
      <c r="G130" s="117"/>
    </row>
    <row r="131">
      <c r="A131" s="117"/>
      <c r="B131" s="670">
        <v>125.0</v>
      </c>
      <c r="C131" s="693"/>
      <c r="D131" s="693"/>
      <c r="E131" s="707"/>
      <c r="F131" s="706"/>
      <c r="G131" s="117"/>
    </row>
    <row r="132">
      <c r="A132" s="710"/>
      <c r="B132" s="670">
        <v>126.0</v>
      </c>
      <c r="C132" s="693"/>
      <c r="D132" s="693"/>
      <c r="E132" s="707"/>
      <c r="F132" s="706"/>
      <c r="G132" s="117"/>
    </row>
    <row r="133">
      <c r="A133" s="117"/>
      <c r="B133" s="670">
        <v>127.0</v>
      </c>
      <c r="C133" s="693"/>
      <c r="D133" s="693"/>
      <c r="E133" s="705"/>
      <c r="F133" s="711"/>
      <c r="G133" s="712"/>
    </row>
    <row r="134">
      <c r="A134" s="117"/>
      <c r="B134" s="670">
        <v>128.0</v>
      </c>
      <c r="C134" s="713"/>
      <c r="D134" s="714"/>
      <c r="E134" s="705"/>
      <c r="F134" s="711"/>
      <c r="G134" s="117"/>
    </row>
    <row r="135">
      <c r="A135" s="117"/>
      <c r="B135" s="670">
        <v>129.0</v>
      </c>
      <c r="C135" s="713"/>
      <c r="D135" s="714"/>
      <c r="E135" s="707"/>
      <c r="F135" s="711"/>
      <c r="G135" s="117"/>
    </row>
    <row r="136">
      <c r="A136" s="117"/>
      <c r="B136" s="670">
        <v>130.0</v>
      </c>
      <c r="C136" s="713"/>
      <c r="D136" s="714"/>
      <c r="E136" s="707"/>
      <c r="F136" s="711"/>
      <c r="G136" s="117"/>
    </row>
    <row r="137">
      <c r="A137" s="117"/>
      <c r="B137" s="670">
        <v>131.0</v>
      </c>
      <c r="C137" s="693"/>
      <c r="D137" s="693"/>
      <c r="E137" s="693"/>
      <c r="F137" s="711"/>
      <c r="G137" s="117"/>
    </row>
    <row r="138">
      <c r="A138" s="117"/>
      <c r="B138" s="670">
        <v>132.0</v>
      </c>
      <c r="C138" s="693"/>
      <c r="D138" s="693"/>
      <c r="E138" s="693"/>
      <c r="F138" s="711"/>
      <c r="G138" s="117"/>
    </row>
    <row r="139">
      <c r="A139" s="117"/>
      <c r="B139" s="670">
        <v>133.0</v>
      </c>
      <c r="C139" s="693"/>
      <c r="D139" s="693"/>
      <c r="E139" s="693"/>
      <c r="F139" s="711"/>
      <c r="G139" s="117"/>
    </row>
    <row r="140">
      <c r="A140" s="117"/>
      <c r="B140" s="670">
        <v>134.0</v>
      </c>
      <c r="C140" s="693"/>
      <c r="D140" s="693"/>
      <c r="E140" s="693"/>
      <c r="F140" s="711"/>
      <c r="G140" s="117"/>
    </row>
    <row r="141">
      <c r="A141" s="117"/>
      <c r="B141" s="670">
        <v>135.0</v>
      </c>
      <c r="C141" s="693"/>
      <c r="D141" s="693"/>
      <c r="E141" s="693"/>
      <c r="F141" s="711"/>
      <c r="G141" s="117"/>
    </row>
    <row r="142">
      <c r="A142" s="117"/>
      <c r="B142" s="670">
        <v>136.0</v>
      </c>
      <c r="C142" s="693"/>
      <c r="D142" s="693"/>
      <c r="E142" s="693"/>
      <c r="F142" s="711"/>
      <c r="G142" s="117"/>
    </row>
    <row r="143">
      <c r="A143" s="117"/>
      <c r="B143" s="670">
        <v>137.0</v>
      </c>
      <c r="C143" s="693"/>
      <c r="D143" s="693"/>
      <c r="E143" s="693"/>
      <c r="F143" s="711"/>
      <c r="G143" s="117"/>
    </row>
    <row r="144">
      <c r="A144" s="117"/>
      <c r="B144" s="670">
        <v>138.0</v>
      </c>
      <c r="C144" s="713"/>
      <c r="D144" s="714"/>
      <c r="E144" s="713"/>
      <c r="F144" s="715"/>
      <c r="G144" s="117"/>
    </row>
    <row r="145">
      <c r="A145" s="117"/>
      <c r="B145" s="670">
        <v>139.0</v>
      </c>
      <c r="C145" s="713"/>
      <c r="D145" s="714"/>
      <c r="E145" s="713"/>
      <c r="F145" s="715"/>
      <c r="G145" s="117"/>
    </row>
    <row r="146">
      <c r="A146" s="117"/>
      <c r="B146" s="670">
        <v>140.0</v>
      </c>
      <c r="C146" s="713"/>
      <c r="D146" s="714"/>
      <c r="E146" s="713"/>
      <c r="F146" s="715"/>
      <c r="G146" s="117"/>
    </row>
    <row r="147">
      <c r="A147" s="117"/>
      <c r="B147" s="670">
        <v>141.0</v>
      </c>
      <c r="C147" s="713"/>
      <c r="D147" s="714"/>
      <c r="E147" s="713"/>
      <c r="F147" s="715"/>
      <c r="G147" s="117"/>
    </row>
    <row r="148">
      <c r="A148" s="117"/>
      <c r="B148" s="670">
        <v>142.0</v>
      </c>
      <c r="C148" s="713"/>
      <c r="D148" s="714"/>
      <c r="E148" s="713"/>
      <c r="F148" s="715"/>
      <c r="G148" s="117"/>
    </row>
    <row r="149">
      <c r="A149" s="117"/>
      <c r="B149" s="670">
        <v>143.0</v>
      </c>
      <c r="C149" s="713"/>
      <c r="D149" s="714"/>
      <c r="E149" s="713"/>
      <c r="F149" s="715"/>
      <c r="G149" s="117"/>
    </row>
    <row r="150">
      <c r="A150" s="117"/>
      <c r="B150" s="670">
        <v>144.0</v>
      </c>
      <c r="C150" s="713"/>
      <c r="D150" s="714"/>
      <c r="E150" s="713"/>
      <c r="F150" s="715"/>
      <c r="G150" s="117"/>
    </row>
    <row r="151">
      <c r="A151" s="117"/>
      <c r="B151" s="670">
        <v>145.0</v>
      </c>
      <c r="C151" s="713"/>
      <c r="D151" s="714"/>
      <c r="E151" s="713"/>
      <c r="F151" s="715"/>
      <c r="G151" s="117"/>
    </row>
    <row r="152">
      <c r="A152" s="117"/>
      <c r="B152" s="670">
        <v>146.0</v>
      </c>
      <c r="C152" s="713"/>
      <c r="D152" s="714"/>
      <c r="E152" s="713"/>
      <c r="F152" s="715"/>
      <c r="G152" s="117"/>
    </row>
    <row r="153">
      <c r="A153" s="117"/>
      <c r="B153" s="670">
        <v>147.0</v>
      </c>
      <c r="C153" s="713"/>
      <c r="D153" s="714"/>
      <c r="E153" s="713"/>
      <c r="F153" s="715"/>
      <c r="G153" s="117"/>
    </row>
    <row r="154">
      <c r="A154" s="117"/>
      <c r="B154" s="670">
        <v>148.0</v>
      </c>
      <c r="C154" s="714"/>
      <c r="D154" s="714"/>
      <c r="E154" s="714"/>
      <c r="F154" s="715"/>
      <c r="G154" s="117"/>
    </row>
    <row r="155">
      <c r="A155" s="117"/>
      <c r="B155" s="670">
        <v>149.0</v>
      </c>
      <c r="C155" s="714"/>
      <c r="D155" s="714"/>
      <c r="E155" s="714"/>
      <c r="F155" s="714"/>
      <c r="G155" s="117"/>
    </row>
    <row r="156">
      <c r="A156" s="117"/>
      <c r="B156" s="670">
        <v>150.0</v>
      </c>
      <c r="C156" s="714"/>
      <c r="D156" s="714"/>
      <c r="E156" s="714"/>
      <c r="F156" s="714"/>
      <c r="G156" s="117"/>
    </row>
    <row r="157">
      <c r="A157" s="117"/>
      <c r="B157" s="670">
        <v>151.0</v>
      </c>
      <c r="C157" s="714"/>
      <c r="D157" s="714"/>
      <c r="E157" s="714"/>
      <c r="F157" s="714"/>
      <c r="G157" s="117"/>
    </row>
    <row r="158">
      <c r="A158" s="117"/>
      <c r="B158" s="670">
        <v>152.0</v>
      </c>
      <c r="C158" s="714"/>
      <c r="D158" s="714"/>
      <c r="E158" s="714"/>
      <c r="F158" s="714"/>
      <c r="G158" s="117"/>
    </row>
    <row r="159">
      <c r="A159" s="117"/>
      <c r="B159" s="670">
        <v>153.0</v>
      </c>
      <c r="C159" s="714"/>
      <c r="D159" s="714"/>
      <c r="E159" s="714"/>
      <c r="F159" s="714"/>
      <c r="G159" s="117"/>
    </row>
    <row r="160">
      <c r="A160" s="117"/>
      <c r="B160" s="670">
        <v>154.0</v>
      </c>
      <c r="C160" s="714"/>
      <c r="D160" s="714"/>
      <c r="E160" s="714"/>
      <c r="F160" s="714"/>
      <c r="G160" s="117"/>
    </row>
    <row r="161">
      <c r="A161" s="117"/>
      <c r="B161" s="670">
        <v>155.0</v>
      </c>
      <c r="C161" s="714"/>
      <c r="D161" s="714"/>
      <c r="E161" s="714"/>
      <c r="F161" s="714"/>
      <c r="G161" s="117"/>
    </row>
    <row r="162">
      <c r="A162" s="117"/>
      <c r="B162" s="670">
        <v>156.0</v>
      </c>
      <c r="C162" s="714"/>
      <c r="D162" s="714"/>
      <c r="E162" s="714"/>
      <c r="F162" s="714"/>
      <c r="G162" s="117"/>
    </row>
    <row r="163">
      <c r="A163" s="117"/>
      <c r="B163" s="670">
        <v>157.0</v>
      </c>
      <c r="C163" s="714"/>
      <c r="D163" s="714"/>
      <c r="E163" s="714"/>
      <c r="F163" s="714"/>
      <c r="G163" s="117"/>
    </row>
    <row r="164">
      <c r="A164" s="117"/>
      <c r="B164" s="670">
        <v>158.0</v>
      </c>
      <c r="C164" s="714"/>
      <c r="D164" s="714"/>
      <c r="E164" s="714"/>
      <c r="F164" s="714"/>
      <c r="G164" s="117"/>
    </row>
    <row r="165">
      <c r="A165" s="117"/>
      <c r="B165" s="670">
        <v>159.0</v>
      </c>
      <c r="C165" s="714"/>
      <c r="D165" s="714"/>
      <c r="E165" s="714"/>
      <c r="F165" s="714"/>
      <c r="G165" s="117"/>
    </row>
    <row r="166">
      <c r="A166" s="117"/>
      <c r="B166" s="670">
        <v>160.0</v>
      </c>
      <c r="C166" s="714"/>
      <c r="D166" s="714"/>
      <c r="E166" s="714"/>
      <c r="F166" s="714"/>
      <c r="G166" s="117"/>
    </row>
    <row r="167">
      <c r="A167" s="117"/>
      <c r="B167" s="670">
        <v>161.0</v>
      </c>
      <c r="C167" s="714"/>
      <c r="D167" s="714"/>
      <c r="E167" s="714"/>
      <c r="F167" s="714"/>
      <c r="G167" s="117"/>
    </row>
    <row r="168">
      <c r="A168" s="117"/>
      <c r="B168" s="670">
        <v>162.0</v>
      </c>
      <c r="C168" s="714"/>
      <c r="D168" s="714"/>
      <c r="E168" s="714"/>
      <c r="F168" s="714"/>
      <c r="G168" s="117"/>
    </row>
    <row r="169">
      <c r="A169" s="117"/>
      <c r="B169" s="670">
        <v>163.0</v>
      </c>
      <c r="C169" s="714"/>
      <c r="D169" s="714"/>
      <c r="E169" s="714"/>
      <c r="F169" s="714"/>
      <c r="G169" s="117"/>
    </row>
    <row r="170">
      <c r="A170" s="117"/>
      <c r="B170" s="670">
        <v>164.0</v>
      </c>
      <c r="C170" s="714"/>
      <c r="D170" s="714"/>
      <c r="E170" s="714"/>
      <c r="F170" s="714"/>
      <c r="G170" s="117"/>
    </row>
    <row r="171">
      <c r="A171" s="117"/>
      <c r="B171" s="670">
        <v>165.0</v>
      </c>
      <c r="C171" s="714"/>
      <c r="D171" s="714"/>
      <c r="E171" s="714"/>
      <c r="F171" s="714"/>
      <c r="G171" s="117"/>
    </row>
    <row r="172">
      <c r="A172" s="117"/>
      <c r="B172" s="670">
        <v>166.0</v>
      </c>
      <c r="C172" s="714"/>
      <c r="D172" s="714"/>
      <c r="E172" s="714"/>
      <c r="F172" s="714"/>
      <c r="G172" s="117"/>
    </row>
    <row r="173">
      <c r="A173" s="117"/>
      <c r="B173" s="670">
        <v>167.0</v>
      </c>
      <c r="C173" s="714"/>
      <c r="D173" s="714"/>
      <c r="E173" s="714"/>
      <c r="F173" s="714"/>
      <c r="G173" s="117"/>
    </row>
    <row r="174">
      <c r="A174" s="117"/>
      <c r="B174" s="670">
        <v>168.0</v>
      </c>
      <c r="C174" s="714"/>
      <c r="D174" s="714"/>
      <c r="E174" s="714"/>
      <c r="F174" s="714"/>
      <c r="G174" s="117"/>
    </row>
    <row r="175">
      <c r="A175" s="117"/>
      <c r="B175" s="670">
        <v>169.0</v>
      </c>
      <c r="C175" s="714"/>
      <c r="D175" s="714"/>
      <c r="E175" s="714"/>
      <c r="F175" s="714"/>
      <c r="G175" s="117"/>
    </row>
    <row r="176">
      <c r="A176" s="117"/>
      <c r="B176" s="670">
        <v>170.0</v>
      </c>
      <c r="C176" s="714"/>
      <c r="D176" s="714"/>
      <c r="E176" s="714"/>
      <c r="F176" s="714"/>
      <c r="G176" s="117"/>
    </row>
    <row r="177">
      <c r="A177" s="117"/>
      <c r="B177" s="670">
        <v>171.0</v>
      </c>
      <c r="C177" s="714"/>
      <c r="D177" s="714"/>
      <c r="E177" s="714"/>
      <c r="F177" s="714"/>
      <c r="G177" s="117"/>
    </row>
    <row r="178">
      <c r="A178" s="117"/>
      <c r="B178" s="670">
        <v>172.0</v>
      </c>
      <c r="C178" s="714"/>
      <c r="D178" s="714"/>
      <c r="E178" s="714"/>
      <c r="F178" s="714"/>
      <c r="G178" s="117"/>
    </row>
    <row r="179">
      <c r="A179" s="117"/>
      <c r="B179" s="670">
        <v>173.0</v>
      </c>
      <c r="C179" s="714"/>
      <c r="D179" s="714"/>
      <c r="E179" s="714"/>
      <c r="F179" s="714"/>
      <c r="G179" s="117"/>
    </row>
    <row r="180">
      <c r="A180" s="117"/>
      <c r="B180" s="670">
        <v>174.0</v>
      </c>
      <c r="C180" s="714"/>
      <c r="D180" s="714"/>
      <c r="E180" s="714"/>
      <c r="F180" s="714"/>
      <c r="G180" s="117"/>
    </row>
    <row r="181">
      <c r="A181" s="117"/>
      <c r="B181" s="670">
        <v>175.0</v>
      </c>
      <c r="C181" s="714"/>
      <c r="D181" s="714"/>
      <c r="E181" s="714"/>
      <c r="F181" s="714"/>
      <c r="G181" s="117"/>
    </row>
    <row r="182">
      <c r="A182" s="117"/>
      <c r="B182" s="670">
        <v>176.0</v>
      </c>
      <c r="C182" s="714"/>
      <c r="D182" s="714"/>
      <c r="E182" s="714"/>
      <c r="F182" s="714"/>
      <c r="G182" s="117"/>
    </row>
    <row r="183">
      <c r="A183" s="117"/>
      <c r="B183" s="670">
        <v>177.0</v>
      </c>
      <c r="C183" s="714"/>
      <c r="D183" s="714"/>
      <c r="E183" s="714"/>
      <c r="F183" s="714"/>
      <c r="G183" s="117"/>
    </row>
    <row r="184">
      <c r="A184" s="117"/>
      <c r="B184" s="670">
        <v>178.0</v>
      </c>
      <c r="C184" s="714"/>
      <c r="D184" s="714"/>
      <c r="E184" s="714"/>
      <c r="F184" s="714"/>
      <c r="G184" s="117"/>
    </row>
    <row r="185">
      <c r="A185" s="117"/>
      <c r="B185" s="670">
        <v>179.0</v>
      </c>
      <c r="C185" s="714"/>
      <c r="D185" s="714"/>
      <c r="E185" s="714"/>
      <c r="F185" s="714"/>
      <c r="G185" s="117"/>
    </row>
    <row r="186">
      <c r="A186" s="117"/>
      <c r="B186" s="670">
        <v>180.0</v>
      </c>
      <c r="C186" s="714"/>
      <c r="D186" s="714"/>
      <c r="E186" s="714"/>
      <c r="F186" s="714"/>
      <c r="G186" s="117"/>
    </row>
    <row r="187">
      <c r="A187" s="117"/>
      <c r="B187" s="670">
        <v>181.0</v>
      </c>
      <c r="C187" s="714"/>
      <c r="D187" s="714"/>
      <c r="E187" s="714"/>
      <c r="F187" s="714"/>
      <c r="G187" s="117"/>
    </row>
    <row r="188">
      <c r="A188" s="117"/>
      <c r="B188" s="670">
        <v>182.0</v>
      </c>
      <c r="C188" s="714"/>
      <c r="D188" s="714"/>
      <c r="E188" s="714"/>
      <c r="F188" s="714"/>
      <c r="G188" s="117"/>
    </row>
    <row r="189">
      <c r="A189" s="117"/>
      <c r="B189" s="670">
        <v>183.0</v>
      </c>
      <c r="C189" s="714"/>
      <c r="D189" s="714"/>
      <c r="E189" s="714"/>
      <c r="F189" s="714"/>
      <c r="G189" s="117"/>
    </row>
    <row r="190">
      <c r="A190" s="117"/>
      <c r="B190" s="670">
        <v>184.0</v>
      </c>
      <c r="C190" s="714"/>
      <c r="D190" s="714"/>
      <c r="E190" s="714"/>
      <c r="F190" s="714"/>
      <c r="G190" s="117"/>
    </row>
    <row r="191">
      <c r="A191" s="117"/>
      <c r="B191" s="670">
        <v>185.0</v>
      </c>
      <c r="C191" s="714"/>
      <c r="D191" s="714"/>
      <c r="E191" s="714"/>
      <c r="F191" s="714"/>
      <c r="G191" s="117"/>
    </row>
    <row r="192">
      <c r="A192" s="117"/>
      <c r="B192" s="670">
        <v>186.0</v>
      </c>
      <c r="C192" s="714"/>
      <c r="D192" s="714"/>
      <c r="E192" s="714"/>
      <c r="F192" s="714"/>
      <c r="G192" s="117"/>
    </row>
    <row r="193">
      <c r="A193" s="117"/>
      <c r="B193" s="670">
        <v>187.0</v>
      </c>
      <c r="C193" s="714"/>
      <c r="D193" s="714"/>
      <c r="E193" s="714"/>
      <c r="F193" s="714"/>
      <c r="G193" s="117"/>
    </row>
    <row r="194">
      <c r="A194" s="117"/>
      <c r="B194" s="670">
        <v>188.0</v>
      </c>
      <c r="C194" s="714"/>
      <c r="D194" s="714"/>
      <c r="E194" s="714"/>
      <c r="F194" s="714"/>
      <c r="G194" s="117"/>
    </row>
    <row r="195">
      <c r="A195" s="117"/>
      <c r="B195" s="670">
        <v>189.0</v>
      </c>
      <c r="C195" s="714"/>
      <c r="D195" s="714"/>
      <c r="E195" s="714"/>
      <c r="F195" s="714"/>
      <c r="G195" s="117"/>
    </row>
    <row r="196">
      <c r="A196" s="117"/>
      <c r="B196" s="670">
        <v>190.0</v>
      </c>
      <c r="C196" s="714"/>
      <c r="D196" s="714"/>
      <c r="E196" s="714"/>
      <c r="F196" s="714"/>
      <c r="G196" s="117"/>
    </row>
    <row r="197">
      <c r="A197" s="117"/>
      <c r="B197" s="670">
        <v>191.0</v>
      </c>
      <c r="C197" s="714"/>
      <c r="D197" s="714"/>
      <c r="E197" s="714"/>
      <c r="F197" s="714"/>
      <c r="G197" s="117"/>
    </row>
    <row r="198">
      <c r="A198" s="117"/>
      <c r="B198" s="670">
        <v>192.0</v>
      </c>
      <c r="C198" s="714"/>
      <c r="D198" s="714"/>
      <c r="E198" s="714"/>
      <c r="F198" s="714"/>
      <c r="G198" s="117"/>
    </row>
    <row r="199">
      <c r="A199" s="117"/>
      <c r="B199" s="670">
        <v>193.0</v>
      </c>
      <c r="C199" s="714"/>
      <c r="D199" s="714"/>
      <c r="E199" s="714"/>
      <c r="F199" s="714"/>
      <c r="G199" s="117"/>
    </row>
    <row r="200">
      <c r="A200" s="117"/>
      <c r="B200" s="670">
        <v>194.0</v>
      </c>
      <c r="C200" s="714"/>
      <c r="D200" s="714"/>
      <c r="E200" s="714"/>
      <c r="F200" s="714"/>
      <c r="G200" s="117"/>
    </row>
    <row r="201">
      <c r="A201" s="117"/>
      <c r="B201" s="670">
        <v>195.0</v>
      </c>
      <c r="C201" s="714"/>
      <c r="D201" s="714"/>
      <c r="E201" s="714"/>
      <c r="F201" s="714"/>
      <c r="G201" s="117"/>
    </row>
    <row r="202">
      <c r="A202" s="117"/>
      <c r="B202" s="670">
        <v>196.0</v>
      </c>
      <c r="C202" s="714"/>
      <c r="D202" s="714"/>
      <c r="E202" s="714"/>
      <c r="F202" s="714"/>
      <c r="G202" s="117"/>
    </row>
    <row r="203">
      <c r="A203" s="117"/>
      <c r="B203" s="670">
        <v>197.0</v>
      </c>
      <c r="C203" s="714"/>
      <c r="D203" s="714"/>
      <c r="E203" s="714"/>
      <c r="F203" s="714"/>
      <c r="G203" s="117"/>
    </row>
    <row r="204">
      <c r="A204" s="117"/>
      <c r="B204" s="716">
        <v>198.0</v>
      </c>
      <c r="C204" s="717"/>
      <c r="D204" s="718"/>
      <c r="E204" s="717"/>
      <c r="F204" s="719"/>
      <c r="G204" s="117"/>
    </row>
    <row r="205">
      <c r="A205" s="117"/>
      <c r="B205" s="716">
        <v>199.0</v>
      </c>
      <c r="C205" s="717"/>
      <c r="D205" s="718"/>
      <c r="E205" s="717"/>
      <c r="F205" s="719"/>
      <c r="G205" s="117"/>
    </row>
    <row r="206">
      <c r="A206" s="117"/>
      <c r="B206" s="716">
        <v>200.0</v>
      </c>
      <c r="C206" s="717"/>
      <c r="D206" s="718"/>
      <c r="E206" s="717"/>
      <c r="F206" s="719"/>
      <c r="G206" s="117"/>
    </row>
    <row r="207">
      <c r="A207" s="117"/>
      <c r="B207" s="716">
        <v>201.0</v>
      </c>
      <c r="C207" s="717"/>
      <c r="D207" s="718"/>
      <c r="E207" s="717"/>
      <c r="F207" s="719"/>
      <c r="G207" s="117"/>
    </row>
    <row r="208">
      <c r="A208" s="117"/>
      <c r="B208" s="716">
        <v>202.0</v>
      </c>
      <c r="C208" s="717"/>
      <c r="D208" s="718"/>
      <c r="E208" s="717"/>
      <c r="F208" s="719"/>
      <c r="G208" s="117"/>
    </row>
    <row r="209">
      <c r="A209" s="117"/>
      <c r="B209" s="716">
        <v>203.0</v>
      </c>
      <c r="C209" s="717"/>
      <c r="D209" s="718"/>
      <c r="E209" s="717"/>
      <c r="F209" s="719"/>
      <c r="G209" s="117"/>
    </row>
    <row r="210">
      <c r="A210" s="117"/>
      <c r="B210" s="716">
        <v>204.0</v>
      </c>
      <c r="C210" s="717"/>
      <c r="D210" s="718"/>
      <c r="E210" s="717"/>
      <c r="F210" s="719"/>
      <c r="G210" s="117"/>
    </row>
    <row r="211">
      <c r="A211" s="117"/>
      <c r="B211" s="716">
        <v>205.0</v>
      </c>
      <c r="C211" s="717"/>
      <c r="D211" s="718"/>
      <c r="E211" s="717"/>
      <c r="F211" s="719"/>
      <c r="G211" s="117"/>
    </row>
    <row r="212">
      <c r="A212" s="117"/>
      <c r="B212" s="716">
        <v>206.0</v>
      </c>
      <c r="C212" s="717"/>
      <c r="D212" s="718"/>
      <c r="E212" s="717"/>
      <c r="F212" s="719"/>
      <c r="G212" s="117"/>
    </row>
    <row r="213">
      <c r="A213" s="117"/>
      <c r="B213" s="716">
        <v>207.0</v>
      </c>
      <c r="C213" s="717"/>
      <c r="D213" s="718"/>
      <c r="E213" s="717"/>
      <c r="F213" s="719"/>
      <c r="G213" s="117"/>
    </row>
    <row r="214">
      <c r="A214" s="117"/>
      <c r="B214" s="716">
        <v>208.0</v>
      </c>
      <c r="C214" s="717"/>
      <c r="D214" s="718"/>
      <c r="E214" s="717"/>
      <c r="F214" s="719"/>
      <c r="G214" s="117"/>
    </row>
    <row r="215">
      <c r="A215" s="117"/>
      <c r="B215" s="716">
        <v>209.0</v>
      </c>
      <c r="C215" s="717"/>
      <c r="D215" s="718"/>
      <c r="E215" s="717"/>
      <c r="F215" s="719"/>
      <c r="G215" s="117"/>
    </row>
    <row r="216">
      <c r="A216" s="117"/>
      <c r="B216" s="716">
        <v>210.0</v>
      </c>
      <c r="C216" s="717"/>
      <c r="D216" s="718"/>
      <c r="E216" s="717"/>
      <c r="F216" s="719"/>
      <c r="G216" s="117"/>
    </row>
    <row r="217">
      <c r="A217" s="117"/>
      <c r="B217" s="716">
        <v>211.0</v>
      </c>
      <c r="C217" s="717"/>
      <c r="D217" s="718"/>
      <c r="E217" s="717"/>
      <c r="F217" s="719"/>
      <c r="G217" s="117"/>
    </row>
    <row r="218">
      <c r="A218" s="117"/>
      <c r="B218" s="716">
        <v>212.0</v>
      </c>
      <c r="C218" s="717"/>
      <c r="D218" s="718"/>
      <c r="E218" s="717"/>
      <c r="F218" s="719"/>
      <c r="G218" s="117"/>
    </row>
    <row r="219">
      <c r="A219" s="117"/>
      <c r="B219" s="716">
        <v>213.0</v>
      </c>
      <c r="C219" s="717"/>
      <c r="D219" s="718"/>
      <c r="E219" s="717"/>
      <c r="F219" s="719"/>
      <c r="G219" s="117"/>
    </row>
    <row r="220">
      <c r="A220" s="117"/>
      <c r="B220" s="716">
        <v>214.0</v>
      </c>
      <c r="C220" s="717"/>
      <c r="D220" s="718"/>
      <c r="E220" s="717"/>
      <c r="F220" s="719"/>
      <c r="G220" s="117"/>
    </row>
    <row r="221">
      <c r="A221" s="117"/>
      <c r="B221" s="716">
        <v>215.0</v>
      </c>
      <c r="C221" s="717"/>
      <c r="D221" s="718"/>
      <c r="E221" s="717"/>
      <c r="F221" s="719"/>
      <c r="G221" s="117"/>
    </row>
    <row r="222">
      <c r="A222" s="117"/>
      <c r="B222" s="716">
        <v>216.0</v>
      </c>
      <c r="C222" s="717"/>
      <c r="D222" s="718"/>
      <c r="E222" s="717"/>
      <c r="F222" s="719"/>
      <c r="G222" s="117"/>
    </row>
    <row r="223">
      <c r="A223" s="117"/>
      <c r="B223" s="716">
        <v>217.0</v>
      </c>
      <c r="C223" s="717"/>
      <c r="D223" s="718"/>
      <c r="E223" s="717"/>
      <c r="F223" s="719"/>
      <c r="G223" s="117"/>
    </row>
    <row r="224">
      <c r="A224" s="117"/>
      <c r="B224" s="716">
        <v>218.0</v>
      </c>
      <c r="C224" s="717"/>
      <c r="D224" s="718"/>
      <c r="E224" s="717"/>
      <c r="F224" s="719"/>
      <c r="G224" s="117"/>
    </row>
    <row r="225">
      <c r="A225" s="117"/>
      <c r="B225" s="716">
        <v>219.0</v>
      </c>
      <c r="C225" s="717"/>
      <c r="D225" s="718"/>
      <c r="E225" s="717"/>
      <c r="F225" s="719"/>
      <c r="G225" s="117"/>
    </row>
    <row r="226">
      <c r="A226" s="117"/>
      <c r="B226" s="716">
        <v>220.0</v>
      </c>
      <c r="C226" s="717"/>
      <c r="D226" s="718"/>
      <c r="E226" s="717"/>
      <c r="F226" s="719"/>
      <c r="G226" s="117"/>
    </row>
    <row r="227">
      <c r="A227" s="117"/>
      <c r="B227" s="716">
        <v>221.0</v>
      </c>
      <c r="C227" s="717"/>
      <c r="D227" s="718"/>
      <c r="E227" s="717"/>
      <c r="F227" s="719"/>
      <c r="G227" s="117"/>
    </row>
    <row r="228">
      <c r="A228" s="117"/>
      <c r="B228" s="716">
        <v>222.0</v>
      </c>
      <c r="C228" s="717"/>
      <c r="D228" s="718"/>
      <c r="E228" s="717"/>
      <c r="F228" s="719"/>
      <c r="G228" s="117"/>
    </row>
    <row r="229">
      <c r="A229" s="117"/>
      <c r="B229" s="716">
        <v>223.0</v>
      </c>
      <c r="C229" s="717"/>
      <c r="D229" s="718"/>
      <c r="E229" s="717"/>
      <c r="F229" s="719"/>
      <c r="G229" s="117"/>
    </row>
    <row r="230">
      <c r="A230" s="117"/>
      <c r="B230" s="716">
        <v>224.0</v>
      </c>
      <c r="C230" s="717"/>
      <c r="D230" s="718"/>
      <c r="E230" s="717"/>
      <c r="F230" s="719"/>
      <c r="G230" s="117"/>
    </row>
    <row r="231">
      <c r="A231" s="117"/>
      <c r="B231" s="716">
        <v>225.0</v>
      </c>
      <c r="C231" s="717"/>
      <c r="D231" s="718"/>
      <c r="E231" s="717"/>
      <c r="F231" s="719"/>
      <c r="G231" s="117"/>
    </row>
    <row r="232">
      <c r="A232" s="117"/>
      <c r="B232" s="716">
        <v>226.0</v>
      </c>
      <c r="C232" s="717"/>
      <c r="D232" s="718"/>
      <c r="E232" s="717"/>
      <c r="F232" s="719"/>
      <c r="G232" s="117"/>
    </row>
    <row r="233">
      <c r="A233" s="117"/>
      <c r="B233" s="716">
        <v>227.0</v>
      </c>
      <c r="C233" s="717"/>
      <c r="D233" s="718"/>
      <c r="E233" s="717"/>
      <c r="F233" s="719"/>
      <c r="G233" s="117"/>
    </row>
    <row r="234">
      <c r="A234" s="117"/>
      <c r="B234" s="716">
        <v>228.0</v>
      </c>
      <c r="C234" s="717"/>
      <c r="D234" s="718"/>
      <c r="E234" s="717"/>
      <c r="F234" s="719"/>
      <c r="G234" s="117"/>
    </row>
    <row r="235">
      <c r="A235" s="117"/>
      <c r="B235" s="716">
        <v>229.0</v>
      </c>
      <c r="C235" s="717"/>
      <c r="D235" s="718"/>
      <c r="E235" s="717"/>
      <c r="F235" s="719"/>
      <c r="G235" s="117"/>
    </row>
    <row r="236">
      <c r="A236" s="117"/>
      <c r="B236" s="716">
        <v>230.0</v>
      </c>
      <c r="C236" s="717"/>
      <c r="D236" s="718"/>
      <c r="E236" s="717"/>
      <c r="F236" s="719"/>
      <c r="G236" s="117"/>
    </row>
    <row r="237">
      <c r="A237" s="117"/>
      <c r="B237" s="716">
        <v>231.0</v>
      </c>
      <c r="C237" s="717"/>
      <c r="D237" s="718"/>
      <c r="E237" s="717"/>
      <c r="F237" s="719"/>
      <c r="G237" s="117"/>
    </row>
    <row r="238">
      <c r="A238" s="117"/>
      <c r="B238" s="716">
        <v>232.0</v>
      </c>
      <c r="C238" s="717"/>
      <c r="D238" s="718"/>
      <c r="E238" s="717"/>
      <c r="F238" s="719"/>
      <c r="G238" s="117"/>
    </row>
    <row r="239">
      <c r="A239" s="117"/>
      <c r="B239" s="716">
        <v>233.0</v>
      </c>
      <c r="C239" s="717"/>
      <c r="D239" s="718"/>
      <c r="E239" s="717"/>
      <c r="F239" s="719"/>
      <c r="G239" s="117"/>
    </row>
    <row r="240">
      <c r="A240" s="117"/>
      <c r="B240" s="716">
        <v>234.0</v>
      </c>
      <c r="C240" s="717"/>
      <c r="D240" s="718"/>
      <c r="E240" s="717"/>
      <c r="F240" s="719"/>
      <c r="G240" s="117"/>
    </row>
    <row r="241">
      <c r="A241" s="117"/>
      <c r="B241" s="716">
        <v>235.0</v>
      </c>
      <c r="C241" s="717"/>
      <c r="D241" s="718"/>
      <c r="E241" s="717"/>
      <c r="F241" s="719"/>
      <c r="G241" s="117"/>
    </row>
    <row r="242">
      <c r="A242" s="117"/>
      <c r="B242" s="716">
        <v>236.0</v>
      </c>
      <c r="C242" s="717"/>
      <c r="D242" s="718"/>
      <c r="E242" s="717"/>
      <c r="F242" s="719"/>
      <c r="G242" s="117"/>
    </row>
    <row r="243">
      <c r="A243" s="117"/>
      <c r="B243" s="716">
        <v>237.0</v>
      </c>
      <c r="C243" s="717"/>
      <c r="D243" s="718"/>
      <c r="E243" s="717"/>
      <c r="F243" s="719"/>
      <c r="G243" s="117"/>
    </row>
    <row r="244">
      <c r="A244" s="117"/>
      <c r="B244" s="716">
        <v>238.0</v>
      </c>
      <c r="C244" s="717"/>
      <c r="D244" s="718"/>
      <c r="E244" s="717"/>
      <c r="F244" s="719"/>
      <c r="G244" s="117"/>
    </row>
    <row r="245">
      <c r="A245" s="117"/>
      <c r="B245" s="716">
        <v>239.0</v>
      </c>
      <c r="C245" s="717"/>
      <c r="D245" s="718"/>
      <c r="E245" s="717"/>
      <c r="F245" s="719"/>
      <c r="G245" s="117"/>
    </row>
    <row r="246">
      <c r="A246" s="117"/>
      <c r="B246" s="716">
        <v>240.0</v>
      </c>
      <c r="C246" s="717"/>
      <c r="D246" s="718"/>
      <c r="E246" s="717"/>
      <c r="F246" s="719"/>
      <c r="G246" s="117"/>
    </row>
    <row r="247">
      <c r="A247" s="117"/>
      <c r="B247" s="716">
        <v>241.0</v>
      </c>
      <c r="C247" s="717"/>
      <c r="D247" s="718"/>
      <c r="E247" s="717"/>
      <c r="F247" s="719"/>
      <c r="G247" s="117"/>
    </row>
    <row r="248">
      <c r="A248" s="117"/>
      <c r="B248" s="716">
        <v>242.0</v>
      </c>
      <c r="C248" s="717"/>
      <c r="D248" s="718"/>
      <c r="E248" s="717"/>
      <c r="F248" s="719"/>
      <c r="G248" s="117"/>
    </row>
    <row r="249">
      <c r="A249" s="117"/>
      <c r="B249" s="716">
        <v>243.0</v>
      </c>
      <c r="C249" s="717"/>
      <c r="D249" s="718"/>
      <c r="E249" s="717"/>
      <c r="F249" s="719"/>
      <c r="G249" s="117"/>
    </row>
    <row r="250">
      <c r="A250" s="117"/>
      <c r="B250" s="716">
        <v>244.0</v>
      </c>
      <c r="C250" s="717"/>
      <c r="D250" s="718"/>
      <c r="E250" s="717"/>
      <c r="F250" s="719"/>
      <c r="G250" s="117"/>
    </row>
    <row r="251">
      <c r="A251" s="117"/>
      <c r="B251" s="716">
        <v>245.0</v>
      </c>
      <c r="C251" s="717"/>
      <c r="D251" s="718"/>
      <c r="E251" s="717"/>
      <c r="F251" s="719"/>
      <c r="G251" s="117"/>
    </row>
    <row r="252">
      <c r="A252" s="117"/>
      <c r="B252" s="716">
        <v>246.0</v>
      </c>
      <c r="C252" s="717"/>
      <c r="D252" s="718"/>
      <c r="E252" s="717"/>
      <c r="F252" s="719"/>
      <c r="G252" s="117"/>
    </row>
    <row r="253">
      <c r="A253" s="117"/>
      <c r="B253" s="716">
        <v>247.0</v>
      </c>
      <c r="C253" s="717"/>
      <c r="D253" s="718"/>
      <c r="E253" s="717"/>
      <c r="F253" s="719"/>
      <c r="G253" s="117"/>
    </row>
    <row r="254">
      <c r="A254" s="117"/>
      <c r="B254" s="716">
        <v>248.0</v>
      </c>
      <c r="C254" s="717"/>
      <c r="D254" s="718"/>
      <c r="E254" s="717"/>
      <c r="F254" s="719"/>
      <c r="G254" s="117"/>
    </row>
    <row r="255">
      <c r="A255" s="117"/>
      <c r="B255" s="716">
        <v>249.0</v>
      </c>
      <c r="C255" s="717"/>
      <c r="D255" s="718"/>
      <c r="E255" s="717"/>
      <c r="F255" s="719"/>
      <c r="G255" s="117"/>
    </row>
    <row r="256">
      <c r="A256" s="117"/>
      <c r="B256" s="716">
        <v>250.0</v>
      </c>
      <c r="C256" s="717"/>
      <c r="D256" s="718"/>
      <c r="E256" s="717"/>
      <c r="F256" s="719"/>
      <c r="G256" s="117"/>
    </row>
    <row r="257">
      <c r="A257" s="117"/>
      <c r="B257" s="716">
        <v>251.0</v>
      </c>
      <c r="C257" s="717"/>
      <c r="D257" s="718"/>
      <c r="E257" s="717"/>
      <c r="F257" s="719"/>
      <c r="G257" s="117"/>
    </row>
    <row r="258">
      <c r="A258" s="117"/>
      <c r="B258" s="716">
        <v>252.0</v>
      </c>
      <c r="C258" s="717"/>
      <c r="D258" s="718"/>
      <c r="E258" s="717"/>
      <c r="F258" s="719"/>
      <c r="G258" s="117"/>
    </row>
    <row r="259">
      <c r="A259" s="117"/>
      <c r="B259" s="716">
        <v>253.0</v>
      </c>
      <c r="C259" s="717"/>
      <c r="D259" s="718"/>
      <c r="E259" s="717"/>
      <c r="F259" s="719"/>
      <c r="G259" s="117"/>
    </row>
    <row r="260">
      <c r="A260" s="117"/>
      <c r="B260" s="716">
        <v>254.0</v>
      </c>
      <c r="C260" s="717"/>
      <c r="D260" s="718"/>
      <c r="E260" s="717"/>
      <c r="F260" s="719"/>
      <c r="G260" s="117"/>
    </row>
    <row r="261">
      <c r="A261" s="117"/>
      <c r="B261" s="716">
        <v>255.0</v>
      </c>
      <c r="C261" s="717"/>
      <c r="D261" s="718"/>
      <c r="E261" s="717"/>
      <c r="F261" s="719"/>
      <c r="G261" s="117"/>
    </row>
    <row r="262">
      <c r="A262" s="117"/>
      <c r="B262" s="716">
        <v>256.0</v>
      </c>
      <c r="C262" s="717"/>
      <c r="D262" s="718"/>
      <c r="E262" s="717"/>
      <c r="F262" s="719"/>
      <c r="G262" s="117"/>
    </row>
    <row r="263">
      <c r="A263" s="117"/>
      <c r="B263" s="716">
        <v>257.0</v>
      </c>
      <c r="C263" s="717"/>
      <c r="D263" s="718"/>
      <c r="E263" s="717"/>
      <c r="F263" s="719"/>
      <c r="G263" s="117"/>
    </row>
    <row r="264">
      <c r="A264" s="117"/>
      <c r="B264" s="716">
        <v>258.0</v>
      </c>
      <c r="C264" s="717"/>
      <c r="D264" s="718"/>
      <c r="E264" s="717"/>
      <c r="F264" s="719"/>
      <c r="G264" s="117"/>
    </row>
    <row r="265">
      <c r="A265" s="117"/>
      <c r="B265" s="716">
        <v>259.0</v>
      </c>
      <c r="C265" s="717"/>
      <c r="D265" s="718"/>
      <c r="E265" s="717"/>
      <c r="F265" s="719"/>
      <c r="G265" s="117"/>
    </row>
    <row r="266">
      <c r="A266" s="117"/>
      <c r="B266" s="716">
        <v>260.0</v>
      </c>
      <c r="C266" s="717"/>
      <c r="D266" s="718"/>
      <c r="E266" s="717"/>
      <c r="F266" s="719"/>
      <c r="G266" s="117"/>
    </row>
    <row r="267">
      <c r="A267" s="117"/>
      <c r="B267" s="716">
        <v>261.0</v>
      </c>
      <c r="C267" s="717"/>
      <c r="D267" s="718"/>
      <c r="E267" s="717"/>
      <c r="F267" s="719"/>
      <c r="G267" s="117"/>
    </row>
    <row r="268">
      <c r="A268" s="117"/>
      <c r="B268" s="716">
        <v>262.0</v>
      </c>
      <c r="C268" s="717"/>
      <c r="D268" s="718"/>
      <c r="E268" s="717"/>
      <c r="F268" s="719"/>
      <c r="G268" s="117"/>
    </row>
    <row r="269">
      <c r="A269" s="117"/>
      <c r="B269" s="716">
        <v>263.0</v>
      </c>
      <c r="C269" s="717"/>
      <c r="D269" s="718"/>
      <c r="E269" s="717"/>
      <c r="F269" s="719"/>
      <c r="G269" s="117"/>
    </row>
    <row r="270">
      <c r="A270" s="117"/>
      <c r="B270" s="716">
        <v>264.0</v>
      </c>
      <c r="C270" s="717"/>
      <c r="D270" s="718"/>
      <c r="E270" s="717"/>
      <c r="F270" s="719"/>
      <c r="G270" s="117"/>
    </row>
    <row r="271">
      <c r="A271" s="117"/>
      <c r="B271" s="716">
        <v>265.0</v>
      </c>
      <c r="C271" s="717"/>
      <c r="D271" s="718"/>
      <c r="E271" s="717"/>
      <c r="F271" s="719"/>
      <c r="G271" s="117"/>
    </row>
    <row r="272">
      <c r="A272" s="117"/>
      <c r="B272" s="716">
        <v>266.0</v>
      </c>
      <c r="C272" s="717"/>
      <c r="D272" s="718"/>
      <c r="E272" s="717"/>
      <c r="F272" s="719"/>
      <c r="G272" s="117"/>
    </row>
    <row r="273">
      <c r="A273" s="117"/>
      <c r="B273" s="716">
        <v>267.0</v>
      </c>
      <c r="C273" s="717"/>
      <c r="D273" s="718"/>
      <c r="E273" s="717"/>
      <c r="F273" s="719"/>
      <c r="G273" s="117"/>
    </row>
    <row r="274">
      <c r="A274" s="117"/>
      <c r="B274" s="716">
        <v>268.0</v>
      </c>
      <c r="C274" s="717"/>
      <c r="D274" s="718"/>
      <c r="E274" s="717"/>
      <c r="F274" s="719"/>
      <c r="G274" s="117"/>
    </row>
    <row r="275">
      <c r="A275" s="117"/>
      <c r="B275" s="716">
        <v>269.0</v>
      </c>
      <c r="C275" s="717"/>
      <c r="D275" s="718"/>
      <c r="E275" s="717"/>
      <c r="F275" s="719"/>
      <c r="G275" s="117"/>
    </row>
    <row r="276">
      <c r="A276" s="117"/>
      <c r="B276" s="716">
        <v>270.0</v>
      </c>
      <c r="C276" s="717"/>
      <c r="D276" s="718"/>
      <c r="E276" s="717"/>
      <c r="F276" s="719"/>
      <c r="G276" s="117"/>
    </row>
    <row r="277">
      <c r="A277" s="117"/>
      <c r="B277" s="716">
        <v>271.0</v>
      </c>
      <c r="C277" s="717"/>
      <c r="D277" s="718"/>
      <c r="E277" s="717"/>
      <c r="F277" s="719"/>
      <c r="G277" s="117"/>
    </row>
    <row r="278">
      <c r="A278" s="117"/>
      <c r="B278" s="716">
        <v>272.0</v>
      </c>
      <c r="C278" s="717"/>
      <c r="D278" s="718"/>
      <c r="E278" s="717"/>
      <c r="F278" s="719"/>
      <c r="G278" s="117"/>
    </row>
    <row r="279">
      <c r="A279" s="117"/>
      <c r="B279" s="716">
        <v>273.0</v>
      </c>
      <c r="C279" s="717"/>
      <c r="D279" s="718"/>
      <c r="E279" s="717"/>
      <c r="F279" s="719"/>
      <c r="G279" s="117"/>
    </row>
    <row r="280">
      <c r="A280" s="117"/>
      <c r="B280" s="716">
        <v>274.0</v>
      </c>
      <c r="C280" s="717"/>
      <c r="D280" s="718"/>
      <c r="E280" s="717"/>
      <c r="F280" s="719"/>
      <c r="G280" s="117"/>
    </row>
    <row r="281">
      <c r="A281" s="117"/>
      <c r="B281" s="716">
        <v>275.0</v>
      </c>
      <c r="C281" s="717"/>
      <c r="D281" s="718"/>
      <c r="E281" s="717"/>
      <c r="F281" s="719"/>
      <c r="G281" s="117"/>
    </row>
    <row r="282">
      <c r="A282" s="117"/>
      <c r="B282" s="716">
        <v>276.0</v>
      </c>
      <c r="C282" s="717"/>
      <c r="D282" s="718"/>
      <c r="E282" s="717"/>
      <c r="F282" s="719"/>
      <c r="G282" s="117"/>
    </row>
    <row r="283">
      <c r="A283" s="117"/>
      <c r="B283" s="716">
        <v>277.0</v>
      </c>
      <c r="C283" s="717"/>
      <c r="D283" s="718"/>
      <c r="E283" s="717"/>
      <c r="F283" s="719"/>
      <c r="G283" s="117"/>
    </row>
    <row r="284">
      <c r="A284" s="117"/>
      <c r="B284" s="716">
        <v>278.0</v>
      </c>
      <c r="C284" s="717"/>
      <c r="D284" s="718"/>
      <c r="E284" s="717"/>
      <c r="F284" s="719"/>
      <c r="G284" s="117"/>
    </row>
    <row r="285">
      <c r="A285" s="117"/>
      <c r="B285" s="716">
        <v>279.0</v>
      </c>
      <c r="C285" s="717"/>
      <c r="D285" s="718"/>
      <c r="E285" s="717"/>
      <c r="F285" s="719"/>
      <c r="G285" s="117"/>
    </row>
    <row r="286">
      <c r="A286" s="117"/>
      <c r="B286" s="716">
        <v>280.0</v>
      </c>
      <c r="C286" s="717"/>
      <c r="D286" s="718"/>
      <c r="E286" s="717"/>
      <c r="F286" s="719"/>
      <c r="G286" s="117"/>
    </row>
    <row r="287">
      <c r="A287" s="117"/>
      <c r="B287" s="716">
        <v>281.0</v>
      </c>
      <c r="C287" s="717"/>
      <c r="D287" s="718"/>
      <c r="E287" s="717"/>
      <c r="F287" s="719"/>
      <c r="G287" s="117"/>
    </row>
    <row r="288">
      <c r="A288" s="117"/>
      <c r="B288" s="716">
        <v>282.0</v>
      </c>
      <c r="C288" s="717"/>
      <c r="D288" s="718"/>
      <c r="E288" s="717"/>
      <c r="F288" s="719"/>
      <c r="G288" s="117"/>
    </row>
    <row r="289">
      <c r="A289" s="117"/>
      <c r="B289" s="716">
        <v>283.0</v>
      </c>
      <c r="C289" s="717"/>
      <c r="D289" s="718"/>
      <c r="E289" s="717"/>
      <c r="F289" s="719"/>
      <c r="G289" s="117"/>
    </row>
    <row r="290">
      <c r="A290" s="117"/>
      <c r="B290" s="716">
        <v>284.0</v>
      </c>
      <c r="C290" s="717"/>
      <c r="D290" s="718"/>
      <c r="E290" s="717"/>
      <c r="F290" s="719"/>
      <c r="G290" s="117"/>
    </row>
    <row r="291">
      <c r="A291" s="117"/>
      <c r="B291" s="716">
        <v>285.0</v>
      </c>
      <c r="C291" s="717"/>
      <c r="D291" s="718"/>
      <c r="E291" s="717"/>
      <c r="F291" s="719"/>
      <c r="G291" s="117"/>
    </row>
    <row r="292">
      <c r="A292" s="117"/>
      <c r="B292" s="716">
        <v>286.0</v>
      </c>
      <c r="C292" s="717"/>
      <c r="D292" s="718"/>
      <c r="E292" s="717"/>
      <c r="F292" s="719"/>
      <c r="G292" s="117"/>
    </row>
    <row r="293">
      <c r="A293" s="117"/>
      <c r="B293" s="716">
        <v>287.0</v>
      </c>
      <c r="C293" s="717"/>
      <c r="D293" s="718"/>
      <c r="E293" s="717"/>
      <c r="F293" s="719"/>
      <c r="G293" s="117"/>
    </row>
    <row r="294">
      <c r="A294" s="117"/>
      <c r="B294" s="716">
        <v>288.0</v>
      </c>
      <c r="C294" s="717"/>
      <c r="D294" s="718"/>
      <c r="E294" s="717"/>
      <c r="F294" s="719"/>
      <c r="G294" s="117"/>
    </row>
    <row r="295">
      <c r="A295" s="117"/>
      <c r="B295" s="716">
        <v>289.0</v>
      </c>
      <c r="C295" s="717"/>
      <c r="D295" s="718"/>
      <c r="E295" s="717"/>
      <c r="F295" s="719"/>
      <c r="G295" s="117"/>
    </row>
    <row r="296">
      <c r="A296" s="117"/>
      <c r="B296" s="716">
        <v>290.0</v>
      </c>
      <c r="C296" s="717"/>
      <c r="D296" s="718"/>
      <c r="E296" s="717"/>
      <c r="F296" s="719"/>
      <c r="G296" s="117"/>
    </row>
    <row r="297">
      <c r="A297" s="117"/>
      <c r="B297" s="716">
        <v>291.0</v>
      </c>
      <c r="C297" s="717"/>
      <c r="D297" s="718"/>
      <c r="E297" s="717"/>
      <c r="F297" s="719"/>
      <c r="G297" s="117"/>
    </row>
    <row r="298">
      <c r="A298" s="117"/>
      <c r="B298" s="716">
        <v>292.0</v>
      </c>
      <c r="C298" s="717"/>
      <c r="D298" s="718"/>
      <c r="E298" s="717"/>
      <c r="F298" s="719"/>
      <c r="G298" s="117"/>
    </row>
    <row r="299">
      <c r="A299" s="117"/>
      <c r="B299" s="716">
        <v>293.0</v>
      </c>
      <c r="C299" s="717"/>
      <c r="D299" s="718"/>
      <c r="E299" s="717"/>
      <c r="F299" s="719"/>
      <c r="G299" s="117"/>
    </row>
    <row r="300">
      <c r="A300" s="117"/>
      <c r="B300" s="716">
        <v>294.0</v>
      </c>
      <c r="C300" s="717"/>
      <c r="D300" s="718"/>
      <c r="E300" s="717"/>
      <c r="F300" s="719"/>
      <c r="G300" s="117"/>
    </row>
    <row r="301">
      <c r="A301" s="117"/>
      <c r="B301" s="716">
        <v>295.0</v>
      </c>
      <c r="C301" s="717"/>
      <c r="D301" s="718"/>
      <c r="E301" s="717"/>
      <c r="F301" s="719"/>
      <c r="G301" s="117"/>
    </row>
    <row r="302">
      <c r="A302" s="117"/>
      <c r="B302" s="716">
        <v>296.0</v>
      </c>
      <c r="C302" s="717"/>
      <c r="D302" s="718"/>
      <c r="E302" s="717"/>
      <c r="F302" s="719"/>
      <c r="G302" s="117"/>
    </row>
    <row r="303">
      <c r="A303" s="117"/>
      <c r="B303" s="716">
        <v>297.0</v>
      </c>
      <c r="C303" s="717"/>
      <c r="D303" s="718"/>
      <c r="E303" s="717"/>
      <c r="F303" s="719"/>
      <c r="G303" s="117"/>
    </row>
    <row r="304">
      <c r="A304" s="117"/>
      <c r="B304" s="716">
        <v>298.0</v>
      </c>
      <c r="C304" s="717"/>
      <c r="D304" s="718"/>
      <c r="E304" s="717"/>
      <c r="F304" s="719"/>
      <c r="G304" s="117"/>
    </row>
    <row r="305">
      <c r="A305" s="117"/>
      <c r="B305" s="716">
        <v>299.0</v>
      </c>
      <c r="C305" s="717"/>
      <c r="D305" s="718"/>
      <c r="E305" s="717"/>
      <c r="F305" s="719"/>
      <c r="G305" s="117"/>
    </row>
    <row r="306">
      <c r="A306" s="117"/>
      <c r="B306" s="717"/>
      <c r="C306" s="717"/>
      <c r="D306" s="718"/>
      <c r="E306" s="717"/>
      <c r="F306" s="719"/>
      <c r="G306" s="117"/>
    </row>
    <row r="307">
      <c r="A307" s="117"/>
      <c r="B307" s="717"/>
      <c r="C307" s="717"/>
      <c r="D307" s="718"/>
      <c r="E307" s="717"/>
      <c r="F307" s="719"/>
      <c r="G307" s="117"/>
    </row>
    <row r="308">
      <c r="A308" s="117"/>
      <c r="B308" s="717"/>
      <c r="C308" s="717"/>
      <c r="D308" s="718"/>
      <c r="E308" s="717"/>
      <c r="F308" s="719"/>
      <c r="G308" s="117"/>
    </row>
    <row r="309">
      <c r="A309" s="117"/>
      <c r="B309" s="717"/>
      <c r="C309" s="717"/>
      <c r="D309" s="718"/>
      <c r="E309" s="717"/>
      <c r="F309" s="719"/>
      <c r="G309" s="117"/>
    </row>
    <row r="310">
      <c r="A310" s="117"/>
      <c r="B310" s="717"/>
      <c r="C310" s="717"/>
      <c r="D310" s="718"/>
      <c r="E310" s="717"/>
      <c r="F310" s="719"/>
      <c r="G310" s="117"/>
    </row>
    <row r="311">
      <c r="A311" s="117"/>
      <c r="B311" s="717"/>
      <c r="C311" s="717"/>
      <c r="D311" s="718"/>
      <c r="E311" s="717"/>
      <c r="F311" s="719"/>
      <c r="G311" s="117"/>
    </row>
    <row r="312">
      <c r="A312" s="117"/>
      <c r="B312" s="717"/>
      <c r="C312" s="717"/>
      <c r="D312" s="718"/>
      <c r="E312" s="717"/>
      <c r="F312" s="719"/>
      <c r="G312" s="117"/>
    </row>
    <row r="313">
      <c r="A313" s="117"/>
      <c r="B313" s="717"/>
      <c r="C313" s="717"/>
      <c r="D313" s="718"/>
      <c r="E313" s="717"/>
      <c r="F313" s="719"/>
      <c r="G313" s="117"/>
    </row>
    <row r="314">
      <c r="A314" s="117"/>
      <c r="B314" s="717"/>
      <c r="C314" s="717"/>
      <c r="D314" s="718"/>
      <c r="E314" s="717"/>
      <c r="F314" s="719"/>
      <c r="G314" s="117"/>
    </row>
    <row r="315">
      <c r="A315" s="117"/>
      <c r="B315" s="717"/>
      <c r="C315" s="717"/>
      <c r="D315" s="718"/>
      <c r="E315" s="717"/>
      <c r="F315" s="719"/>
      <c r="G315" s="117"/>
    </row>
    <row r="316">
      <c r="A316" s="117"/>
      <c r="B316" s="717"/>
      <c r="C316" s="717"/>
      <c r="D316" s="718"/>
      <c r="E316" s="717"/>
      <c r="F316" s="719"/>
      <c r="G316" s="117"/>
    </row>
    <row r="317">
      <c r="A317" s="117"/>
      <c r="B317" s="717"/>
      <c r="C317" s="717"/>
      <c r="D317" s="718"/>
      <c r="E317" s="717"/>
      <c r="F317" s="719"/>
      <c r="G317" s="117"/>
    </row>
    <row r="318">
      <c r="A318" s="117"/>
      <c r="B318" s="717"/>
      <c r="C318" s="717"/>
      <c r="D318" s="718"/>
      <c r="E318" s="717"/>
      <c r="F318" s="719"/>
      <c r="G318" s="117"/>
    </row>
    <row r="319">
      <c r="A319" s="117"/>
      <c r="B319" s="717"/>
      <c r="C319" s="717"/>
      <c r="D319" s="718"/>
      <c r="E319" s="717"/>
      <c r="F319" s="719"/>
      <c r="G319" s="117"/>
    </row>
    <row r="320">
      <c r="A320" s="117"/>
      <c r="B320" s="717"/>
      <c r="C320" s="717"/>
      <c r="D320" s="718"/>
      <c r="E320" s="717"/>
      <c r="F320" s="719"/>
      <c r="G320" s="117"/>
    </row>
    <row r="321">
      <c r="A321" s="117"/>
      <c r="B321" s="717"/>
      <c r="C321" s="717"/>
      <c r="D321" s="718"/>
      <c r="E321" s="717"/>
      <c r="F321" s="719"/>
      <c r="G321" s="117"/>
    </row>
    <row r="322">
      <c r="A322" s="117"/>
      <c r="B322" s="717"/>
      <c r="C322" s="717"/>
      <c r="D322" s="718"/>
      <c r="E322" s="717"/>
      <c r="F322" s="719"/>
      <c r="G322" s="117"/>
    </row>
    <row r="323">
      <c r="A323" s="117"/>
      <c r="B323" s="717"/>
      <c r="C323" s="717"/>
      <c r="D323" s="718"/>
      <c r="E323" s="717"/>
      <c r="F323" s="719"/>
      <c r="G323" s="117"/>
    </row>
    <row r="324">
      <c r="A324" s="117"/>
      <c r="B324" s="717"/>
      <c r="C324" s="717"/>
      <c r="D324" s="718"/>
      <c r="E324" s="717"/>
      <c r="F324" s="719"/>
      <c r="G324" s="117"/>
    </row>
    <row r="325">
      <c r="A325" s="117"/>
      <c r="B325" s="717"/>
      <c r="C325" s="717"/>
      <c r="D325" s="718"/>
      <c r="E325" s="717"/>
      <c r="F325" s="719"/>
      <c r="G325" s="117"/>
    </row>
    <row r="326">
      <c r="A326" s="117"/>
      <c r="B326" s="717"/>
      <c r="C326" s="717"/>
      <c r="D326" s="718"/>
      <c r="E326" s="717"/>
      <c r="F326" s="719"/>
      <c r="G326" s="117"/>
    </row>
    <row r="327">
      <c r="A327" s="117"/>
      <c r="B327" s="717"/>
      <c r="C327" s="717"/>
      <c r="D327" s="718"/>
      <c r="E327" s="717"/>
      <c r="F327" s="719"/>
      <c r="G327" s="117"/>
    </row>
    <row r="328">
      <c r="A328" s="117"/>
      <c r="B328" s="717"/>
      <c r="C328" s="717"/>
      <c r="D328" s="718"/>
      <c r="E328" s="717"/>
      <c r="F328" s="719"/>
      <c r="G328" s="117"/>
    </row>
    <row r="329">
      <c r="A329" s="117"/>
      <c r="B329" s="717"/>
      <c r="C329" s="717"/>
      <c r="D329" s="718"/>
      <c r="E329" s="717"/>
      <c r="F329" s="719"/>
      <c r="G329" s="117"/>
    </row>
    <row r="330">
      <c r="A330" s="117"/>
      <c r="B330" s="717"/>
      <c r="C330" s="717"/>
      <c r="D330" s="718"/>
      <c r="E330" s="717"/>
      <c r="F330" s="719"/>
      <c r="G330" s="117"/>
    </row>
    <row r="331">
      <c r="A331" s="117"/>
      <c r="B331" s="717"/>
      <c r="C331" s="717"/>
      <c r="D331" s="718"/>
      <c r="E331" s="717"/>
      <c r="F331" s="719"/>
      <c r="G331" s="117"/>
    </row>
    <row r="332">
      <c r="A332" s="117"/>
      <c r="B332" s="717"/>
      <c r="C332" s="717"/>
      <c r="D332" s="718"/>
      <c r="E332" s="717"/>
      <c r="F332" s="719"/>
      <c r="G332" s="117"/>
    </row>
    <row r="333">
      <c r="A333" s="117"/>
      <c r="B333" s="717"/>
      <c r="C333" s="717"/>
      <c r="D333" s="718"/>
      <c r="E333" s="717"/>
      <c r="F333" s="719"/>
      <c r="G333" s="117"/>
    </row>
    <row r="334">
      <c r="A334" s="117"/>
      <c r="B334" s="717"/>
      <c r="C334" s="717"/>
      <c r="D334" s="718"/>
      <c r="E334" s="717"/>
      <c r="F334" s="719"/>
      <c r="G334" s="117"/>
    </row>
    <row r="335">
      <c r="A335" s="117"/>
      <c r="B335" s="717"/>
      <c r="C335" s="717"/>
      <c r="D335" s="718"/>
      <c r="E335" s="717"/>
      <c r="F335" s="719"/>
      <c r="G335" s="117"/>
    </row>
    <row r="336">
      <c r="A336" s="117"/>
      <c r="B336" s="717"/>
      <c r="C336" s="717"/>
      <c r="D336" s="718"/>
      <c r="E336" s="717"/>
      <c r="F336" s="719"/>
      <c r="G336" s="117"/>
    </row>
    <row r="337">
      <c r="A337" s="117"/>
      <c r="B337" s="717"/>
      <c r="C337" s="717"/>
      <c r="D337" s="718"/>
      <c r="E337" s="717"/>
      <c r="F337" s="719"/>
      <c r="G337" s="117"/>
    </row>
    <row r="338">
      <c r="A338" s="117"/>
      <c r="B338" s="717"/>
      <c r="C338" s="717"/>
      <c r="D338" s="718"/>
      <c r="E338" s="717"/>
      <c r="F338" s="719"/>
      <c r="G338" s="117"/>
    </row>
    <row r="339">
      <c r="A339" s="117"/>
      <c r="B339" s="717"/>
      <c r="C339" s="717"/>
      <c r="D339" s="718"/>
      <c r="E339" s="717"/>
      <c r="F339" s="719"/>
      <c r="G339" s="117"/>
    </row>
    <row r="340">
      <c r="A340" s="117"/>
      <c r="B340" s="717"/>
      <c r="C340" s="717"/>
      <c r="D340" s="718"/>
      <c r="E340" s="717"/>
      <c r="F340" s="719"/>
      <c r="G340" s="117"/>
    </row>
    <row r="341">
      <c r="A341" s="117"/>
      <c r="B341" s="717"/>
      <c r="C341" s="717"/>
      <c r="D341" s="718"/>
      <c r="E341" s="717"/>
      <c r="F341" s="719"/>
      <c r="G341" s="117"/>
    </row>
    <row r="342">
      <c r="A342" s="117"/>
      <c r="B342" s="717"/>
      <c r="C342" s="717"/>
      <c r="D342" s="718"/>
      <c r="E342" s="717"/>
      <c r="F342" s="719"/>
      <c r="G342" s="117"/>
    </row>
    <row r="343">
      <c r="A343" s="117"/>
      <c r="B343" s="717"/>
      <c r="C343" s="717"/>
      <c r="D343" s="718"/>
      <c r="E343" s="717"/>
      <c r="F343" s="719"/>
      <c r="G343" s="117"/>
    </row>
    <row r="344">
      <c r="A344" s="117"/>
      <c r="B344" s="717"/>
      <c r="C344" s="717"/>
      <c r="D344" s="718"/>
      <c r="E344" s="717"/>
      <c r="F344" s="719"/>
      <c r="G344" s="117"/>
    </row>
    <row r="345">
      <c r="A345" s="117"/>
      <c r="B345" s="717"/>
      <c r="C345" s="717"/>
      <c r="D345" s="718"/>
      <c r="E345" s="717"/>
      <c r="F345" s="719"/>
      <c r="G345" s="117"/>
    </row>
    <row r="346">
      <c r="A346" s="117"/>
      <c r="B346" s="717"/>
      <c r="C346" s="717"/>
      <c r="D346" s="718"/>
      <c r="E346" s="717"/>
      <c r="F346" s="719"/>
      <c r="G346" s="117"/>
    </row>
    <row r="347">
      <c r="A347" s="117"/>
      <c r="B347" s="717"/>
      <c r="C347" s="717"/>
      <c r="D347" s="718"/>
      <c r="E347" s="717"/>
      <c r="F347" s="719"/>
      <c r="G347" s="117"/>
    </row>
    <row r="348">
      <c r="A348" s="117"/>
      <c r="B348" s="717"/>
      <c r="C348" s="717"/>
      <c r="D348" s="718"/>
      <c r="E348" s="717"/>
      <c r="F348" s="719"/>
      <c r="G348" s="117"/>
    </row>
    <row r="349">
      <c r="A349" s="117"/>
      <c r="B349" s="717"/>
      <c r="C349" s="717"/>
      <c r="D349" s="718"/>
      <c r="E349" s="717"/>
      <c r="F349" s="719"/>
      <c r="G349" s="117"/>
    </row>
    <row r="350">
      <c r="A350" s="117"/>
      <c r="B350" s="717"/>
      <c r="C350" s="717"/>
      <c r="D350" s="718"/>
      <c r="E350" s="717"/>
      <c r="F350" s="719"/>
      <c r="G350" s="117"/>
    </row>
    <row r="351">
      <c r="A351" s="117"/>
      <c r="B351" s="717"/>
      <c r="C351" s="717"/>
      <c r="D351" s="718"/>
      <c r="E351" s="717"/>
      <c r="F351" s="719"/>
      <c r="G351" s="117"/>
    </row>
    <row r="352">
      <c r="A352" s="117"/>
      <c r="B352" s="717"/>
      <c r="C352" s="717"/>
      <c r="D352" s="718"/>
      <c r="E352" s="717"/>
      <c r="F352" s="719"/>
      <c r="G352" s="117"/>
    </row>
    <row r="353">
      <c r="A353" s="117"/>
      <c r="B353" s="717"/>
      <c r="C353" s="717"/>
      <c r="D353" s="718"/>
      <c r="E353" s="717"/>
      <c r="F353" s="719"/>
      <c r="G353" s="117"/>
    </row>
    <row r="354">
      <c r="A354" s="117"/>
      <c r="B354" s="717"/>
      <c r="C354" s="717"/>
      <c r="D354" s="718"/>
      <c r="E354" s="717"/>
      <c r="F354" s="719"/>
      <c r="G354" s="117"/>
    </row>
    <row r="355">
      <c r="A355" s="117"/>
      <c r="B355" s="717"/>
      <c r="C355" s="717"/>
      <c r="D355" s="718"/>
      <c r="E355" s="717"/>
      <c r="F355" s="719"/>
      <c r="G355" s="117"/>
    </row>
    <row r="356">
      <c r="A356" s="117"/>
      <c r="B356" s="717"/>
      <c r="C356" s="717"/>
      <c r="D356" s="718"/>
      <c r="E356" s="717"/>
      <c r="F356" s="719"/>
      <c r="G356" s="117"/>
    </row>
    <row r="357">
      <c r="A357" s="117"/>
      <c r="B357" s="717"/>
      <c r="C357" s="717"/>
      <c r="D357" s="718"/>
      <c r="E357" s="717"/>
      <c r="F357" s="719"/>
      <c r="G357" s="117"/>
    </row>
    <row r="358">
      <c r="A358" s="117"/>
      <c r="B358" s="717"/>
      <c r="C358" s="717"/>
      <c r="D358" s="718"/>
      <c r="E358" s="717"/>
      <c r="F358" s="719"/>
      <c r="G358" s="117"/>
    </row>
    <row r="359">
      <c r="A359" s="117"/>
      <c r="B359" s="717"/>
      <c r="C359" s="717"/>
      <c r="D359" s="718"/>
      <c r="E359" s="717"/>
      <c r="F359" s="719"/>
      <c r="G359" s="117"/>
    </row>
    <row r="360">
      <c r="A360" s="117"/>
      <c r="B360" s="717"/>
      <c r="C360" s="717"/>
      <c r="D360" s="718"/>
      <c r="E360" s="717"/>
      <c r="F360" s="719"/>
      <c r="G360" s="117"/>
    </row>
    <row r="361">
      <c r="A361" s="117"/>
      <c r="B361" s="717"/>
      <c r="C361" s="717"/>
      <c r="D361" s="718"/>
      <c r="E361" s="717"/>
      <c r="F361" s="719"/>
      <c r="G361" s="117"/>
    </row>
    <row r="362">
      <c r="A362" s="117"/>
      <c r="B362" s="717"/>
      <c r="C362" s="717"/>
      <c r="D362" s="718"/>
      <c r="E362" s="717"/>
      <c r="F362" s="719"/>
      <c r="G362" s="117"/>
    </row>
    <row r="363">
      <c r="A363" s="117"/>
      <c r="B363" s="717"/>
      <c r="C363" s="717"/>
      <c r="D363" s="718"/>
      <c r="E363" s="717"/>
      <c r="F363" s="719"/>
      <c r="G363" s="117"/>
    </row>
    <row r="364">
      <c r="A364" s="117"/>
      <c r="B364" s="717"/>
      <c r="C364" s="717"/>
      <c r="D364" s="718"/>
      <c r="E364" s="717"/>
      <c r="F364" s="719"/>
      <c r="G364" s="117"/>
    </row>
    <row r="365">
      <c r="A365" s="117"/>
      <c r="B365" s="717"/>
      <c r="C365" s="717"/>
      <c r="D365" s="718"/>
      <c r="E365" s="717"/>
      <c r="F365" s="719"/>
      <c r="G365" s="117"/>
    </row>
    <row r="366">
      <c r="A366" s="117"/>
      <c r="B366" s="717"/>
      <c r="C366" s="717"/>
      <c r="D366" s="718"/>
      <c r="E366" s="717"/>
      <c r="F366" s="719"/>
      <c r="G366" s="117"/>
    </row>
    <row r="367">
      <c r="A367" s="117"/>
      <c r="B367" s="717"/>
      <c r="C367" s="717"/>
      <c r="D367" s="718"/>
      <c r="E367" s="717"/>
      <c r="F367" s="719"/>
      <c r="G367" s="117"/>
    </row>
    <row r="368">
      <c r="A368" s="117"/>
      <c r="B368" s="717"/>
      <c r="C368" s="717"/>
      <c r="D368" s="718"/>
      <c r="E368" s="717"/>
      <c r="F368" s="719"/>
      <c r="G368" s="117"/>
    </row>
    <row r="369">
      <c r="A369" s="117"/>
      <c r="B369" s="717"/>
      <c r="C369" s="717"/>
      <c r="D369" s="718"/>
      <c r="E369" s="717"/>
      <c r="F369" s="719"/>
      <c r="G369" s="117"/>
    </row>
    <row r="370">
      <c r="A370" s="117"/>
      <c r="B370" s="717"/>
      <c r="C370" s="717"/>
      <c r="D370" s="718"/>
      <c r="E370" s="717"/>
      <c r="F370" s="719"/>
      <c r="G370" s="117"/>
    </row>
    <row r="371">
      <c r="A371" s="117"/>
      <c r="B371" s="717"/>
      <c r="C371" s="717"/>
      <c r="D371" s="718"/>
      <c r="E371" s="717"/>
      <c r="F371" s="719"/>
      <c r="G371" s="117"/>
    </row>
    <row r="372">
      <c r="A372" s="117"/>
      <c r="B372" s="717"/>
      <c r="C372" s="717"/>
      <c r="D372" s="718"/>
      <c r="E372" s="717"/>
      <c r="F372" s="719"/>
      <c r="G372" s="117"/>
    </row>
    <row r="373">
      <c r="A373" s="117"/>
      <c r="B373" s="717"/>
      <c r="C373" s="717"/>
      <c r="D373" s="718"/>
      <c r="E373" s="717"/>
      <c r="F373" s="719"/>
      <c r="G373" s="117"/>
    </row>
    <row r="374">
      <c r="A374" s="117"/>
      <c r="B374" s="717"/>
      <c r="C374" s="717"/>
      <c r="D374" s="718"/>
      <c r="E374" s="717"/>
      <c r="F374" s="719"/>
      <c r="G374" s="117"/>
    </row>
    <row r="375">
      <c r="A375" s="117"/>
      <c r="B375" s="717"/>
      <c r="C375" s="717"/>
      <c r="D375" s="718"/>
      <c r="E375" s="717"/>
      <c r="F375" s="719"/>
      <c r="G375" s="117"/>
    </row>
    <row r="376">
      <c r="A376" s="117"/>
      <c r="B376" s="717"/>
      <c r="C376" s="717"/>
      <c r="D376" s="718"/>
      <c r="E376" s="717"/>
      <c r="F376" s="719"/>
      <c r="G376" s="117"/>
    </row>
    <row r="377">
      <c r="A377" s="117"/>
      <c r="B377" s="717"/>
      <c r="C377" s="717"/>
      <c r="D377" s="718"/>
      <c r="E377" s="717"/>
      <c r="F377" s="719"/>
      <c r="G377" s="117"/>
    </row>
    <row r="378">
      <c r="A378" s="117"/>
      <c r="B378" s="717"/>
      <c r="C378" s="717"/>
      <c r="D378" s="718"/>
      <c r="E378" s="717"/>
      <c r="F378" s="719"/>
      <c r="G378" s="117"/>
    </row>
    <row r="379">
      <c r="A379" s="117"/>
      <c r="B379" s="717"/>
      <c r="C379" s="717"/>
      <c r="D379" s="718"/>
      <c r="E379" s="717"/>
      <c r="F379" s="719"/>
      <c r="G379" s="117"/>
    </row>
    <row r="380">
      <c r="A380" s="117"/>
      <c r="B380" s="717"/>
      <c r="C380" s="717"/>
      <c r="D380" s="718"/>
      <c r="E380" s="717"/>
      <c r="F380" s="719"/>
      <c r="G380" s="117"/>
    </row>
    <row r="381">
      <c r="A381" s="117"/>
      <c r="B381" s="717"/>
      <c r="C381" s="717"/>
      <c r="D381" s="718"/>
      <c r="E381" s="717"/>
      <c r="F381" s="719"/>
      <c r="G381" s="117"/>
    </row>
    <row r="382">
      <c r="A382" s="117"/>
      <c r="B382" s="717"/>
      <c r="C382" s="717"/>
      <c r="D382" s="718"/>
      <c r="E382" s="717"/>
      <c r="F382" s="719"/>
      <c r="G382" s="117"/>
    </row>
    <row r="383">
      <c r="A383" s="117"/>
      <c r="B383" s="717"/>
      <c r="C383" s="717"/>
      <c r="D383" s="718"/>
      <c r="E383" s="717"/>
      <c r="F383" s="719"/>
      <c r="G383" s="117"/>
    </row>
    <row r="384">
      <c r="A384" s="117"/>
      <c r="B384" s="717"/>
      <c r="C384" s="717"/>
      <c r="D384" s="718"/>
      <c r="E384" s="717"/>
      <c r="F384" s="719"/>
      <c r="G384" s="117"/>
    </row>
    <row r="385">
      <c r="A385" s="117"/>
      <c r="B385" s="717"/>
      <c r="C385" s="717"/>
      <c r="D385" s="718"/>
      <c r="E385" s="717"/>
      <c r="F385" s="719"/>
      <c r="G385" s="117"/>
    </row>
    <row r="386">
      <c r="A386" s="117"/>
      <c r="B386" s="717"/>
      <c r="C386" s="717"/>
      <c r="D386" s="718"/>
      <c r="E386" s="717"/>
      <c r="F386" s="719"/>
      <c r="G386" s="117"/>
    </row>
    <row r="387">
      <c r="A387" s="117"/>
      <c r="B387" s="717"/>
      <c r="C387" s="717"/>
      <c r="D387" s="718"/>
      <c r="E387" s="717"/>
      <c r="F387" s="719"/>
      <c r="G387" s="117"/>
    </row>
    <row r="388">
      <c r="A388" s="117"/>
      <c r="B388" s="717"/>
      <c r="C388" s="717"/>
      <c r="D388" s="718"/>
      <c r="E388" s="717"/>
      <c r="F388" s="719"/>
      <c r="G388" s="117"/>
    </row>
    <row r="389">
      <c r="A389" s="117"/>
      <c r="B389" s="717"/>
      <c r="C389" s="717"/>
      <c r="D389" s="718"/>
      <c r="E389" s="717"/>
      <c r="F389" s="719"/>
      <c r="G389" s="117"/>
    </row>
    <row r="390">
      <c r="A390" s="117"/>
      <c r="B390" s="717"/>
      <c r="C390" s="717"/>
      <c r="D390" s="718"/>
      <c r="E390" s="717"/>
      <c r="F390" s="719"/>
      <c r="G390" s="117"/>
    </row>
    <row r="391">
      <c r="A391" s="117"/>
      <c r="B391" s="717"/>
      <c r="C391" s="717"/>
      <c r="D391" s="718"/>
      <c r="E391" s="717"/>
      <c r="F391" s="719"/>
      <c r="G391" s="117"/>
    </row>
    <row r="392">
      <c r="A392" s="117"/>
      <c r="B392" s="717"/>
      <c r="C392" s="717"/>
      <c r="D392" s="718"/>
      <c r="E392" s="717"/>
      <c r="F392" s="719"/>
      <c r="G392" s="117"/>
    </row>
    <row r="393">
      <c r="A393" s="117"/>
      <c r="B393" s="717"/>
      <c r="C393" s="717"/>
      <c r="D393" s="718"/>
      <c r="E393" s="717"/>
      <c r="F393" s="719"/>
      <c r="G393" s="117"/>
    </row>
    <row r="394">
      <c r="A394" s="117"/>
      <c r="B394" s="717"/>
      <c r="C394" s="717"/>
      <c r="D394" s="718"/>
      <c r="E394" s="717"/>
      <c r="F394" s="719"/>
      <c r="G394" s="117"/>
    </row>
    <row r="395">
      <c r="A395" s="117"/>
      <c r="B395" s="717"/>
      <c r="C395" s="717"/>
      <c r="D395" s="718"/>
      <c r="E395" s="717"/>
      <c r="F395" s="719"/>
      <c r="G395" s="117"/>
    </row>
    <row r="396">
      <c r="A396" s="117"/>
      <c r="B396" s="717"/>
      <c r="C396" s="717"/>
      <c r="D396" s="718"/>
      <c r="E396" s="717"/>
      <c r="F396" s="719"/>
      <c r="G396" s="117"/>
    </row>
    <row r="397">
      <c r="A397" s="117"/>
      <c r="B397" s="717"/>
      <c r="C397" s="717"/>
      <c r="D397" s="718"/>
      <c r="E397" s="717"/>
      <c r="F397" s="719"/>
      <c r="G397" s="117"/>
    </row>
    <row r="398">
      <c r="A398" s="117"/>
      <c r="B398" s="717"/>
      <c r="C398" s="717"/>
      <c r="D398" s="718"/>
      <c r="E398" s="717"/>
      <c r="F398" s="719"/>
      <c r="G398" s="117"/>
    </row>
    <row r="399">
      <c r="A399" s="117"/>
      <c r="B399" s="717"/>
      <c r="C399" s="717"/>
      <c r="D399" s="718"/>
      <c r="E399" s="717"/>
      <c r="F399" s="719"/>
      <c r="G399" s="117"/>
    </row>
    <row r="400">
      <c r="A400" s="117"/>
      <c r="B400" s="717"/>
      <c r="C400" s="717"/>
      <c r="D400" s="718"/>
      <c r="E400" s="717"/>
      <c r="F400" s="719"/>
      <c r="G400" s="117"/>
    </row>
    <row r="401">
      <c r="A401" s="117"/>
      <c r="B401" s="717"/>
      <c r="C401" s="717"/>
      <c r="D401" s="718"/>
      <c r="E401" s="717"/>
      <c r="F401" s="719"/>
      <c r="G401" s="117"/>
    </row>
    <row r="402">
      <c r="A402" s="117"/>
      <c r="B402" s="717"/>
      <c r="C402" s="717"/>
      <c r="D402" s="718"/>
      <c r="E402" s="717"/>
      <c r="F402" s="719"/>
      <c r="G402" s="117"/>
    </row>
    <row r="403">
      <c r="A403" s="117"/>
      <c r="B403" s="717"/>
      <c r="C403" s="717"/>
      <c r="D403" s="718"/>
      <c r="E403" s="717"/>
      <c r="F403" s="719"/>
      <c r="G403" s="117"/>
    </row>
    <row r="404">
      <c r="A404" s="117"/>
      <c r="B404" s="717"/>
      <c r="C404" s="717"/>
      <c r="D404" s="718"/>
      <c r="E404" s="717"/>
      <c r="F404" s="719"/>
      <c r="G404" s="117"/>
    </row>
    <row r="405">
      <c r="A405" s="117"/>
      <c r="B405" s="717"/>
      <c r="C405" s="717"/>
      <c r="D405" s="718"/>
      <c r="E405" s="717"/>
      <c r="F405" s="719"/>
      <c r="G405" s="117"/>
    </row>
    <row r="406">
      <c r="A406" s="117"/>
      <c r="B406" s="717"/>
      <c r="C406" s="717"/>
      <c r="D406" s="718"/>
      <c r="E406" s="717"/>
      <c r="F406" s="719"/>
      <c r="G406" s="117"/>
    </row>
    <row r="407">
      <c r="A407" s="117"/>
      <c r="B407" s="717"/>
      <c r="C407" s="717"/>
      <c r="D407" s="718"/>
      <c r="E407" s="717"/>
      <c r="F407" s="719"/>
      <c r="G407" s="117"/>
    </row>
    <row r="408">
      <c r="A408" s="117"/>
      <c r="B408" s="717"/>
      <c r="C408" s="717"/>
      <c r="D408" s="718"/>
      <c r="E408" s="717"/>
      <c r="F408" s="719"/>
      <c r="G408" s="117"/>
    </row>
    <row r="409">
      <c r="A409" s="117"/>
      <c r="B409" s="717"/>
      <c r="C409" s="717"/>
      <c r="D409" s="718"/>
      <c r="E409" s="717"/>
      <c r="F409" s="719"/>
      <c r="G409" s="117"/>
    </row>
    <row r="410">
      <c r="A410" s="117"/>
      <c r="B410" s="717"/>
      <c r="C410" s="717"/>
      <c r="D410" s="718"/>
      <c r="E410" s="717"/>
      <c r="F410" s="719"/>
      <c r="G410" s="117"/>
    </row>
    <row r="411">
      <c r="A411" s="117"/>
      <c r="B411" s="717"/>
      <c r="C411" s="717"/>
      <c r="D411" s="718"/>
      <c r="E411" s="717"/>
      <c r="F411" s="719"/>
      <c r="G411" s="117"/>
    </row>
    <row r="412">
      <c r="A412" s="117"/>
      <c r="B412" s="717"/>
      <c r="C412" s="717"/>
      <c r="D412" s="718"/>
      <c r="E412" s="717"/>
      <c r="F412" s="719"/>
      <c r="G412" s="117"/>
    </row>
    <row r="413">
      <c r="A413" s="117"/>
      <c r="B413" s="717"/>
      <c r="C413" s="717"/>
      <c r="D413" s="718"/>
      <c r="E413" s="717"/>
      <c r="F413" s="719"/>
      <c r="G413" s="117"/>
    </row>
    <row r="414">
      <c r="A414" s="117"/>
      <c r="B414" s="717"/>
      <c r="C414" s="717"/>
      <c r="D414" s="718"/>
      <c r="E414" s="717"/>
      <c r="F414" s="719"/>
      <c r="G414" s="117"/>
    </row>
    <row r="415">
      <c r="A415" s="117"/>
      <c r="B415" s="717"/>
      <c r="C415" s="717"/>
      <c r="D415" s="718"/>
      <c r="E415" s="717"/>
      <c r="F415" s="719"/>
      <c r="G415" s="117"/>
    </row>
    <row r="416">
      <c r="A416" s="117"/>
      <c r="B416" s="717"/>
      <c r="C416" s="717"/>
      <c r="D416" s="718"/>
      <c r="E416" s="717"/>
      <c r="F416" s="719"/>
      <c r="G416" s="117"/>
    </row>
    <row r="417">
      <c r="A417" s="117"/>
      <c r="B417" s="717"/>
      <c r="C417" s="717"/>
      <c r="D417" s="718"/>
      <c r="E417" s="717"/>
      <c r="F417" s="719"/>
      <c r="G417" s="117"/>
    </row>
    <row r="418">
      <c r="A418" s="117"/>
      <c r="B418" s="717"/>
      <c r="C418" s="717"/>
      <c r="D418" s="718"/>
      <c r="E418" s="717"/>
      <c r="F418" s="719"/>
      <c r="G418" s="117"/>
    </row>
    <row r="419">
      <c r="A419" s="117"/>
      <c r="B419" s="717"/>
      <c r="C419" s="717"/>
      <c r="D419" s="718"/>
      <c r="E419" s="717"/>
      <c r="F419" s="719"/>
      <c r="G419" s="117"/>
    </row>
    <row r="420">
      <c r="A420" s="117"/>
      <c r="B420" s="717"/>
      <c r="C420" s="717"/>
      <c r="D420" s="718"/>
      <c r="E420" s="717"/>
      <c r="F420" s="719"/>
      <c r="G420" s="117"/>
    </row>
    <row r="421">
      <c r="A421" s="117"/>
      <c r="B421" s="717"/>
      <c r="C421" s="717"/>
      <c r="D421" s="718"/>
      <c r="E421" s="717"/>
      <c r="F421" s="719"/>
      <c r="G421" s="117"/>
    </row>
    <row r="422">
      <c r="A422" s="117"/>
      <c r="B422" s="717"/>
      <c r="C422" s="717"/>
      <c r="D422" s="718"/>
      <c r="E422" s="717"/>
      <c r="F422" s="719"/>
      <c r="G422" s="117"/>
    </row>
    <row r="423">
      <c r="A423" s="117"/>
      <c r="B423" s="717"/>
      <c r="C423" s="717"/>
      <c r="D423" s="718"/>
      <c r="E423" s="717"/>
      <c r="F423" s="719"/>
      <c r="G423" s="117"/>
    </row>
    <row r="424">
      <c r="A424" s="117"/>
      <c r="B424" s="717"/>
      <c r="C424" s="717"/>
      <c r="D424" s="718"/>
      <c r="E424" s="717"/>
      <c r="F424" s="719"/>
      <c r="G424" s="117"/>
    </row>
    <row r="425">
      <c r="A425" s="117"/>
      <c r="B425" s="717"/>
      <c r="C425" s="717"/>
      <c r="D425" s="718"/>
      <c r="E425" s="717"/>
      <c r="F425" s="719"/>
      <c r="G425" s="117"/>
    </row>
    <row r="426">
      <c r="A426" s="117"/>
      <c r="B426" s="717"/>
      <c r="C426" s="717"/>
      <c r="D426" s="718"/>
      <c r="E426" s="717"/>
      <c r="F426" s="719"/>
      <c r="G426" s="117"/>
    </row>
    <row r="427">
      <c r="A427" s="117"/>
      <c r="B427" s="717"/>
      <c r="C427" s="717"/>
      <c r="D427" s="718"/>
      <c r="E427" s="717"/>
      <c r="F427" s="719"/>
      <c r="G427" s="117"/>
    </row>
    <row r="428">
      <c r="A428" s="117"/>
      <c r="B428" s="717"/>
      <c r="C428" s="717"/>
      <c r="D428" s="718"/>
      <c r="E428" s="717"/>
      <c r="F428" s="719"/>
      <c r="G428" s="117"/>
    </row>
    <row r="429">
      <c r="A429" s="117"/>
      <c r="B429" s="717"/>
      <c r="C429" s="717"/>
      <c r="D429" s="718"/>
      <c r="E429" s="717"/>
      <c r="F429" s="719"/>
      <c r="G429" s="117"/>
    </row>
    <row r="430">
      <c r="A430" s="117"/>
      <c r="B430" s="717"/>
      <c r="C430" s="717"/>
      <c r="D430" s="718"/>
      <c r="E430" s="717"/>
      <c r="F430" s="719"/>
      <c r="G430" s="117"/>
    </row>
    <row r="431">
      <c r="A431" s="117"/>
      <c r="B431" s="717"/>
      <c r="C431" s="717"/>
      <c r="D431" s="718"/>
      <c r="E431" s="717"/>
      <c r="F431" s="719"/>
      <c r="G431" s="117"/>
    </row>
    <row r="432">
      <c r="A432" s="117"/>
      <c r="B432" s="717"/>
      <c r="C432" s="717"/>
      <c r="D432" s="718"/>
      <c r="E432" s="717"/>
      <c r="F432" s="719"/>
      <c r="G432" s="117"/>
    </row>
    <row r="433">
      <c r="A433" s="117"/>
      <c r="B433" s="717"/>
      <c r="C433" s="717"/>
      <c r="D433" s="718"/>
      <c r="E433" s="717"/>
      <c r="F433" s="719"/>
      <c r="G433" s="117"/>
    </row>
    <row r="434">
      <c r="A434" s="117"/>
      <c r="B434" s="717"/>
      <c r="C434" s="717"/>
      <c r="D434" s="718"/>
      <c r="E434" s="717"/>
      <c r="F434" s="719"/>
      <c r="G434" s="117"/>
    </row>
    <row r="435">
      <c r="A435" s="117"/>
      <c r="B435" s="717"/>
      <c r="C435" s="717"/>
      <c r="D435" s="718"/>
      <c r="E435" s="717"/>
      <c r="F435" s="719"/>
      <c r="G435" s="117"/>
    </row>
    <row r="436">
      <c r="A436" s="117"/>
      <c r="B436" s="717"/>
      <c r="C436" s="717"/>
      <c r="D436" s="718"/>
      <c r="E436" s="717"/>
      <c r="F436" s="719"/>
      <c r="G436" s="117"/>
    </row>
    <row r="437">
      <c r="A437" s="117"/>
      <c r="B437" s="717"/>
      <c r="C437" s="717"/>
      <c r="D437" s="718"/>
      <c r="E437" s="717"/>
      <c r="F437" s="719"/>
      <c r="G437" s="117"/>
    </row>
    <row r="438">
      <c r="A438" s="117"/>
      <c r="B438" s="717"/>
      <c r="C438" s="717"/>
      <c r="D438" s="718"/>
      <c r="E438" s="717"/>
      <c r="F438" s="719"/>
      <c r="G438" s="117"/>
    </row>
    <row r="439">
      <c r="A439" s="117"/>
      <c r="B439" s="717"/>
      <c r="C439" s="717"/>
      <c r="D439" s="718"/>
      <c r="E439" s="717"/>
      <c r="F439" s="719"/>
      <c r="G439" s="117"/>
    </row>
    <row r="440">
      <c r="A440" s="117"/>
      <c r="B440" s="717"/>
      <c r="C440" s="717"/>
      <c r="D440" s="718"/>
      <c r="E440" s="717"/>
      <c r="F440" s="719"/>
      <c r="G440" s="117"/>
    </row>
    <row r="441">
      <c r="A441" s="117"/>
      <c r="B441" s="717"/>
      <c r="C441" s="717"/>
      <c r="D441" s="718"/>
      <c r="E441" s="717"/>
      <c r="F441" s="719"/>
      <c r="G441" s="117"/>
    </row>
    <row r="442">
      <c r="A442" s="117"/>
      <c r="B442" s="717"/>
      <c r="C442" s="717"/>
      <c r="D442" s="718"/>
      <c r="E442" s="717"/>
      <c r="F442" s="719"/>
      <c r="G442" s="117"/>
    </row>
    <row r="443">
      <c r="A443" s="117"/>
      <c r="B443" s="717"/>
      <c r="C443" s="717"/>
      <c r="D443" s="718"/>
      <c r="E443" s="717"/>
      <c r="F443" s="719"/>
      <c r="G443" s="117"/>
    </row>
    <row r="444">
      <c r="A444" s="117"/>
      <c r="B444" s="717"/>
      <c r="C444" s="717"/>
      <c r="D444" s="718"/>
      <c r="E444" s="717"/>
      <c r="F444" s="719"/>
      <c r="G444" s="117"/>
    </row>
    <row r="445">
      <c r="A445" s="117"/>
      <c r="B445" s="717"/>
      <c r="C445" s="717"/>
      <c r="D445" s="718"/>
      <c r="E445" s="717"/>
      <c r="F445" s="719"/>
      <c r="G445" s="117"/>
    </row>
    <row r="446">
      <c r="A446" s="117"/>
      <c r="B446" s="717"/>
      <c r="C446" s="717"/>
      <c r="D446" s="718"/>
      <c r="E446" s="717"/>
      <c r="F446" s="719"/>
      <c r="G446" s="117"/>
    </row>
    <row r="447">
      <c r="A447" s="117"/>
      <c r="B447" s="717"/>
      <c r="C447" s="717"/>
      <c r="D447" s="718"/>
      <c r="E447" s="717"/>
      <c r="F447" s="719"/>
      <c r="G447" s="117"/>
    </row>
    <row r="448">
      <c r="A448" s="117"/>
      <c r="B448" s="717"/>
      <c r="C448" s="717"/>
      <c r="D448" s="718"/>
      <c r="E448" s="717"/>
      <c r="F448" s="719"/>
      <c r="G448" s="117"/>
    </row>
    <row r="449">
      <c r="A449" s="117"/>
      <c r="B449" s="717"/>
      <c r="C449" s="717"/>
      <c r="D449" s="718"/>
      <c r="E449" s="717"/>
      <c r="F449" s="719"/>
      <c r="G449" s="117"/>
    </row>
    <row r="450">
      <c r="A450" s="117"/>
      <c r="B450" s="717"/>
      <c r="C450" s="717"/>
      <c r="D450" s="718"/>
      <c r="E450" s="717"/>
      <c r="F450" s="719"/>
      <c r="G450" s="117"/>
    </row>
    <row r="451">
      <c r="A451" s="117"/>
      <c r="B451" s="717"/>
      <c r="C451" s="717"/>
      <c r="D451" s="718"/>
      <c r="E451" s="717"/>
      <c r="F451" s="719"/>
      <c r="G451" s="117"/>
    </row>
    <row r="452">
      <c r="A452" s="117"/>
      <c r="B452" s="717"/>
      <c r="C452" s="717"/>
      <c r="D452" s="718"/>
      <c r="E452" s="717"/>
      <c r="F452" s="719"/>
      <c r="G452" s="117"/>
    </row>
    <row r="453">
      <c r="A453" s="117"/>
      <c r="B453" s="717"/>
      <c r="C453" s="717"/>
      <c r="D453" s="718"/>
      <c r="E453" s="717"/>
      <c r="F453" s="719"/>
      <c r="G453" s="117"/>
    </row>
    <row r="454">
      <c r="A454" s="117"/>
      <c r="B454" s="717"/>
      <c r="C454" s="717"/>
      <c r="D454" s="718"/>
      <c r="E454" s="717"/>
      <c r="F454" s="719"/>
      <c r="G454" s="117"/>
    </row>
    <row r="455">
      <c r="A455" s="117"/>
      <c r="B455" s="717"/>
      <c r="C455" s="717"/>
      <c r="D455" s="718"/>
      <c r="E455" s="717"/>
      <c r="F455" s="719"/>
      <c r="G455" s="117"/>
    </row>
    <row r="456">
      <c r="A456" s="117"/>
      <c r="B456" s="717"/>
      <c r="C456" s="717"/>
      <c r="D456" s="718"/>
      <c r="E456" s="717"/>
      <c r="F456" s="719"/>
      <c r="G456" s="117"/>
    </row>
    <row r="457">
      <c r="A457" s="117"/>
      <c r="B457" s="717"/>
      <c r="C457" s="717"/>
      <c r="D457" s="718"/>
      <c r="E457" s="717"/>
      <c r="F457" s="719"/>
      <c r="G457" s="117"/>
    </row>
    <row r="458">
      <c r="A458" s="117"/>
      <c r="B458" s="717"/>
      <c r="C458" s="717"/>
      <c r="D458" s="718"/>
      <c r="E458" s="717"/>
      <c r="F458" s="719"/>
      <c r="G458" s="117"/>
    </row>
    <row r="459">
      <c r="A459" s="117"/>
      <c r="B459" s="717"/>
      <c r="C459" s="717"/>
      <c r="D459" s="718"/>
      <c r="E459" s="717"/>
      <c r="F459" s="719"/>
      <c r="G459" s="117"/>
    </row>
    <row r="460">
      <c r="A460" s="117"/>
      <c r="B460" s="717"/>
      <c r="C460" s="717"/>
      <c r="D460" s="718"/>
      <c r="E460" s="717"/>
      <c r="F460" s="719"/>
      <c r="G460" s="117"/>
    </row>
    <row r="461">
      <c r="A461" s="117"/>
      <c r="B461" s="717"/>
      <c r="C461" s="717"/>
      <c r="D461" s="718"/>
      <c r="E461" s="717"/>
      <c r="F461" s="719"/>
      <c r="G461" s="117"/>
    </row>
    <row r="462">
      <c r="A462" s="117"/>
      <c r="B462" s="717"/>
      <c r="C462" s="717"/>
      <c r="D462" s="718"/>
      <c r="E462" s="717"/>
      <c r="F462" s="719"/>
      <c r="G462" s="117"/>
    </row>
    <row r="463">
      <c r="A463" s="117"/>
      <c r="B463" s="717"/>
      <c r="C463" s="717"/>
      <c r="D463" s="718"/>
      <c r="E463" s="717"/>
      <c r="F463" s="719"/>
      <c r="G463" s="117"/>
    </row>
    <row r="464">
      <c r="A464" s="117"/>
      <c r="B464" s="717"/>
      <c r="C464" s="717"/>
      <c r="D464" s="718"/>
      <c r="E464" s="717"/>
      <c r="F464" s="719"/>
      <c r="G464" s="117"/>
    </row>
    <row r="465">
      <c r="A465" s="117"/>
      <c r="B465" s="717"/>
      <c r="C465" s="717"/>
      <c r="D465" s="718"/>
      <c r="E465" s="717"/>
      <c r="F465" s="719"/>
      <c r="G465" s="117"/>
    </row>
    <row r="466">
      <c r="A466" s="117"/>
      <c r="B466" s="717"/>
      <c r="C466" s="717"/>
      <c r="D466" s="718"/>
      <c r="E466" s="717"/>
      <c r="F466" s="719"/>
      <c r="G466" s="117"/>
    </row>
    <row r="467">
      <c r="A467" s="117"/>
      <c r="B467" s="717"/>
      <c r="C467" s="717"/>
      <c r="D467" s="718"/>
      <c r="E467" s="717"/>
      <c r="F467" s="719"/>
      <c r="G467" s="117"/>
    </row>
    <row r="468">
      <c r="A468" s="117"/>
      <c r="B468" s="717"/>
      <c r="C468" s="717"/>
      <c r="D468" s="718"/>
      <c r="E468" s="717"/>
      <c r="F468" s="719"/>
      <c r="G468" s="117"/>
    </row>
    <row r="469">
      <c r="A469" s="117"/>
      <c r="B469" s="717"/>
      <c r="C469" s="717"/>
      <c r="D469" s="718"/>
      <c r="E469" s="717"/>
      <c r="F469" s="719"/>
      <c r="G469" s="117"/>
    </row>
    <row r="470">
      <c r="A470" s="117"/>
      <c r="B470" s="717"/>
      <c r="C470" s="717"/>
      <c r="D470" s="718"/>
      <c r="E470" s="717"/>
      <c r="F470" s="719"/>
      <c r="G470" s="117"/>
    </row>
    <row r="471">
      <c r="A471" s="117"/>
      <c r="B471" s="717"/>
      <c r="C471" s="717"/>
      <c r="D471" s="718"/>
      <c r="E471" s="717"/>
      <c r="F471" s="719"/>
      <c r="G471" s="117"/>
    </row>
    <row r="472">
      <c r="A472" s="117"/>
      <c r="B472" s="717"/>
      <c r="C472" s="717"/>
      <c r="D472" s="718"/>
      <c r="E472" s="717"/>
      <c r="F472" s="719"/>
      <c r="G472" s="117"/>
    </row>
    <row r="473">
      <c r="A473" s="117"/>
      <c r="B473" s="717"/>
      <c r="C473" s="717"/>
      <c r="D473" s="718"/>
      <c r="E473" s="717"/>
      <c r="F473" s="719"/>
      <c r="G473" s="117"/>
    </row>
    <row r="474">
      <c r="A474" s="117"/>
      <c r="B474" s="717"/>
      <c r="C474" s="717"/>
      <c r="D474" s="718"/>
      <c r="E474" s="717"/>
      <c r="F474" s="719"/>
      <c r="G474" s="117"/>
    </row>
    <row r="475">
      <c r="A475" s="117"/>
      <c r="B475" s="717"/>
      <c r="C475" s="717"/>
      <c r="D475" s="718"/>
      <c r="E475" s="717"/>
      <c r="F475" s="719"/>
      <c r="G475" s="117"/>
    </row>
    <row r="476">
      <c r="A476" s="117"/>
      <c r="B476" s="717"/>
      <c r="C476" s="717"/>
      <c r="D476" s="718"/>
      <c r="E476" s="717"/>
      <c r="F476" s="719"/>
      <c r="G476" s="117"/>
    </row>
    <row r="477">
      <c r="A477" s="117"/>
      <c r="B477" s="717"/>
      <c r="C477" s="717"/>
      <c r="D477" s="718"/>
      <c r="E477" s="717"/>
      <c r="F477" s="719"/>
      <c r="G477" s="117"/>
    </row>
    <row r="478">
      <c r="A478" s="117"/>
      <c r="B478" s="717"/>
      <c r="C478" s="717"/>
      <c r="D478" s="718"/>
      <c r="E478" s="717"/>
      <c r="F478" s="719"/>
      <c r="G478" s="117"/>
    </row>
    <row r="479">
      <c r="A479" s="117"/>
      <c r="B479" s="717"/>
      <c r="C479" s="717"/>
      <c r="D479" s="718"/>
      <c r="E479" s="717"/>
      <c r="F479" s="719"/>
      <c r="G479" s="117"/>
    </row>
    <row r="480">
      <c r="A480" s="117"/>
      <c r="B480" s="717"/>
      <c r="C480" s="717"/>
      <c r="D480" s="718"/>
      <c r="E480" s="717"/>
      <c r="F480" s="719"/>
      <c r="G480" s="117"/>
    </row>
    <row r="481">
      <c r="A481" s="117"/>
      <c r="B481" s="717"/>
      <c r="C481" s="717"/>
      <c r="D481" s="718"/>
      <c r="E481" s="717"/>
      <c r="F481" s="719"/>
      <c r="G481" s="117"/>
    </row>
    <row r="482">
      <c r="A482" s="117"/>
      <c r="B482" s="717"/>
      <c r="C482" s="717"/>
      <c r="D482" s="718"/>
      <c r="E482" s="717"/>
      <c r="F482" s="719"/>
      <c r="G482" s="117"/>
    </row>
    <row r="483">
      <c r="A483" s="117"/>
      <c r="B483" s="717"/>
      <c r="C483" s="717"/>
      <c r="D483" s="718"/>
      <c r="E483" s="717"/>
      <c r="F483" s="719"/>
      <c r="G483" s="117"/>
    </row>
    <row r="484">
      <c r="A484" s="117"/>
      <c r="B484" s="717"/>
      <c r="C484" s="717"/>
      <c r="D484" s="718"/>
      <c r="E484" s="717"/>
      <c r="F484" s="719"/>
      <c r="G484" s="117"/>
    </row>
    <row r="485">
      <c r="A485" s="117"/>
      <c r="B485" s="717"/>
      <c r="C485" s="717"/>
      <c r="D485" s="718"/>
      <c r="E485" s="717"/>
      <c r="F485" s="719"/>
      <c r="G485" s="117"/>
    </row>
    <row r="486">
      <c r="A486" s="117"/>
      <c r="B486" s="717"/>
      <c r="C486" s="717"/>
      <c r="D486" s="718"/>
      <c r="E486" s="717"/>
      <c r="F486" s="719"/>
      <c r="G486" s="117"/>
    </row>
    <row r="487">
      <c r="A487" s="117"/>
      <c r="B487" s="717"/>
      <c r="C487" s="717"/>
      <c r="D487" s="718"/>
      <c r="E487" s="717"/>
      <c r="F487" s="719"/>
      <c r="G487" s="117"/>
    </row>
    <row r="488">
      <c r="A488" s="117"/>
      <c r="B488" s="717"/>
      <c r="C488" s="717"/>
      <c r="D488" s="718"/>
      <c r="E488" s="717"/>
      <c r="F488" s="719"/>
      <c r="G488" s="117"/>
    </row>
    <row r="489">
      <c r="A489" s="117"/>
      <c r="B489" s="717"/>
      <c r="C489" s="717"/>
      <c r="D489" s="718"/>
      <c r="E489" s="717"/>
      <c r="F489" s="719"/>
      <c r="G489" s="117"/>
    </row>
    <row r="490">
      <c r="A490" s="117"/>
      <c r="B490" s="717"/>
      <c r="C490" s="717"/>
      <c r="D490" s="718"/>
      <c r="E490" s="717"/>
      <c r="F490" s="719"/>
      <c r="G490" s="117"/>
    </row>
    <row r="491">
      <c r="A491" s="117"/>
      <c r="B491" s="717"/>
      <c r="C491" s="717"/>
      <c r="D491" s="718"/>
      <c r="E491" s="717"/>
      <c r="F491" s="719"/>
      <c r="G491" s="117"/>
    </row>
    <row r="492">
      <c r="A492" s="117"/>
      <c r="B492" s="717"/>
      <c r="C492" s="717"/>
      <c r="D492" s="718"/>
      <c r="E492" s="717"/>
      <c r="F492" s="719"/>
      <c r="G492" s="117"/>
    </row>
    <row r="493">
      <c r="A493" s="117"/>
      <c r="B493" s="717"/>
      <c r="C493" s="717"/>
      <c r="D493" s="718"/>
      <c r="E493" s="717"/>
      <c r="F493" s="719"/>
      <c r="G493" s="117"/>
    </row>
    <row r="494">
      <c r="A494" s="117"/>
      <c r="B494" s="717"/>
      <c r="C494" s="717"/>
      <c r="D494" s="718"/>
      <c r="E494" s="717"/>
      <c r="F494" s="719"/>
      <c r="G494" s="117"/>
    </row>
    <row r="495">
      <c r="A495" s="117"/>
      <c r="B495" s="717"/>
      <c r="C495" s="717"/>
      <c r="D495" s="718"/>
      <c r="E495" s="717"/>
      <c r="F495" s="719"/>
      <c r="G495" s="117"/>
    </row>
    <row r="496">
      <c r="A496" s="117"/>
      <c r="B496" s="717"/>
      <c r="C496" s="717"/>
      <c r="D496" s="718"/>
      <c r="E496" s="717"/>
      <c r="F496" s="719"/>
      <c r="G496" s="117"/>
    </row>
    <row r="497">
      <c r="A497" s="117"/>
      <c r="B497" s="717"/>
      <c r="C497" s="717"/>
      <c r="D497" s="718"/>
      <c r="E497" s="717"/>
      <c r="F497" s="719"/>
      <c r="G497" s="117"/>
    </row>
    <row r="498">
      <c r="A498" s="117"/>
      <c r="B498" s="717"/>
      <c r="C498" s="717"/>
      <c r="D498" s="718"/>
      <c r="E498" s="717"/>
      <c r="F498" s="719"/>
      <c r="G498" s="117"/>
    </row>
    <row r="499">
      <c r="A499" s="117"/>
      <c r="B499" s="717"/>
      <c r="C499" s="717"/>
      <c r="D499" s="718"/>
      <c r="E499" s="717"/>
      <c r="F499" s="719"/>
      <c r="G499" s="117"/>
    </row>
    <row r="500">
      <c r="A500" s="117"/>
      <c r="B500" s="717"/>
      <c r="C500" s="717"/>
      <c r="D500" s="718"/>
      <c r="E500" s="717"/>
      <c r="F500" s="719"/>
      <c r="G500" s="117"/>
    </row>
    <row r="501">
      <c r="A501" s="117"/>
      <c r="B501" s="717"/>
      <c r="C501" s="717"/>
      <c r="D501" s="718"/>
      <c r="E501" s="717"/>
      <c r="F501" s="719"/>
      <c r="G501" s="117"/>
    </row>
    <row r="502">
      <c r="A502" s="117"/>
      <c r="B502" s="717"/>
      <c r="C502" s="717"/>
      <c r="D502" s="718"/>
      <c r="E502" s="717"/>
      <c r="F502" s="719"/>
      <c r="G502" s="117"/>
    </row>
    <row r="503">
      <c r="A503" s="117"/>
      <c r="B503" s="717"/>
      <c r="C503" s="717"/>
      <c r="D503" s="718"/>
      <c r="E503" s="717"/>
      <c r="F503" s="719"/>
      <c r="G503" s="117"/>
    </row>
    <row r="504">
      <c r="A504" s="117"/>
      <c r="B504" s="717"/>
      <c r="C504" s="717"/>
      <c r="D504" s="718"/>
      <c r="E504" s="717"/>
      <c r="F504" s="719"/>
      <c r="G504" s="117"/>
    </row>
    <row r="505">
      <c r="A505" s="117"/>
      <c r="B505" s="717"/>
      <c r="C505" s="717"/>
      <c r="D505" s="718"/>
      <c r="E505" s="717"/>
      <c r="F505" s="719"/>
      <c r="G505" s="117"/>
    </row>
    <row r="506">
      <c r="A506" s="117"/>
      <c r="B506" s="717"/>
      <c r="C506" s="717"/>
      <c r="D506" s="718"/>
      <c r="E506" s="717"/>
      <c r="F506" s="719"/>
      <c r="G506" s="117"/>
    </row>
    <row r="507">
      <c r="A507" s="117"/>
      <c r="B507" s="717"/>
      <c r="C507" s="717"/>
      <c r="D507" s="718"/>
      <c r="E507" s="717"/>
      <c r="F507" s="719"/>
      <c r="G507" s="117"/>
    </row>
    <row r="508">
      <c r="A508" s="117"/>
      <c r="B508" s="717"/>
      <c r="C508" s="717"/>
      <c r="D508" s="718"/>
      <c r="E508" s="717"/>
      <c r="F508" s="719"/>
      <c r="G508" s="117"/>
    </row>
    <row r="509">
      <c r="A509" s="117"/>
      <c r="B509" s="717"/>
      <c r="C509" s="717"/>
      <c r="D509" s="718"/>
      <c r="E509" s="717"/>
      <c r="F509" s="719"/>
      <c r="G509" s="117"/>
    </row>
    <row r="510">
      <c r="A510" s="117"/>
      <c r="B510" s="717"/>
      <c r="C510" s="717"/>
      <c r="D510" s="718"/>
      <c r="E510" s="717"/>
      <c r="F510" s="719"/>
      <c r="G510" s="117"/>
    </row>
    <row r="511">
      <c r="A511" s="117"/>
      <c r="B511" s="717"/>
      <c r="C511" s="717"/>
      <c r="D511" s="718"/>
      <c r="E511" s="717"/>
      <c r="F511" s="719"/>
      <c r="G511" s="117"/>
    </row>
    <row r="512">
      <c r="A512" s="117"/>
      <c r="B512" s="717"/>
      <c r="C512" s="717"/>
      <c r="D512" s="718"/>
      <c r="E512" s="717"/>
      <c r="F512" s="719"/>
      <c r="G512" s="117"/>
    </row>
    <row r="513">
      <c r="A513" s="117"/>
      <c r="B513" s="717"/>
      <c r="C513" s="717"/>
      <c r="D513" s="718"/>
      <c r="E513" s="717"/>
      <c r="F513" s="719"/>
      <c r="G513" s="117"/>
    </row>
    <row r="514">
      <c r="A514" s="117"/>
      <c r="B514" s="717"/>
      <c r="C514" s="717"/>
      <c r="D514" s="718"/>
      <c r="E514" s="717"/>
      <c r="F514" s="719"/>
      <c r="G514" s="117"/>
    </row>
    <row r="515">
      <c r="A515" s="117"/>
      <c r="B515" s="717"/>
      <c r="C515" s="717"/>
      <c r="D515" s="718"/>
      <c r="E515" s="717"/>
      <c r="F515" s="719"/>
      <c r="G515" s="117"/>
    </row>
    <row r="516">
      <c r="A516" s="117"/>
      <c r="B516" s="717"/>
      <c r="C516" s="717"/>
      <c r="D516" s="718"/>
      <c r="E516" s="717"/>
      <c r="F516" s="719"/>
      <c r="G516" s="117"/>
    </row>
    <row r="517">
      <c r="A517" s="117"/>
      <c r="B517" s="717"/>
      <c r="C517" s="717"/>
      <c r="D517" s="718"/>
      <c r="E517" s="717"/>
      <c r="F517" s="719"/>
      <c r="G517" s="117"/>
    </row>
    <row r="518">
      <c r="A518" s="117"/>
      <c r="B518" s="717"/>
      <c r="C518" s="717"/>
      <c r="D518" s="718"/>
      <c r="E518" s="717"/>
      <c r="F518" s="719"/>
      <c r="G518" s="117"/>
    </row>
    <row r="519">
      <c r="A519" s="117"/>
      <c r="B519" s="717"/>
      <c r="C519" s="717"/>
      <c r="D519" s="718"/>
      <c r="E519" s="717"/>
      <c r="F519" s="719"/>
      <c r="G519" s="117"/>
    </row>
    <row r="520">
      <c r="A520" s="117"/>
      <c r="B520" s="717"/>
      <c r="C520" s="717"/>
      <c r="D520" s="718"/>
      <c r="E520" s="717"/>
      <c r="F520" s="719"/>
      <c r="G520" s="117"/>
    </row>
    <row r="521">
      <c r="A521" s="117"/>
      <c r="B521" s="717"/>
      <c r="C521" s="717"/>
      <c r="D521" s="718"/>
      <c r="E521" s="717"/>
      <c r="F521" s="719"/>
      <c r="G521" s="117"/>
    </row>
    <row r="522">
      <c r="A522" s="117"/>
      <c r="B522" s="717"/>
      <c r="C522" s="717"/>
      <c r="D522" s="718"/>
      <c r="E522" s="717"/>
      <c r="F522" s="719"/>
      <c r="G522" s="117"/>
    </row>
    <row r="523">
      <c r="A523" s="117"/>
      <c r="B523" s="117"/>
      <c r="C523" s="117"/>
      <c r="D523" s="11"/>
      <c r="E523" s="117"/>
      <c r="F523" s="720"/>
      <c r="G523" s="117"/>
    </row>
    <row r="524">
      <c r="A524" s="117"/>
      <c r="B524" s="117"/>
      <c r="C524" s="117"/>
      <c r="D524" s="11"/>
      <c r="E524" s="117"/>
      <c r="F524" s="720"/>
      <c r="G524" s="117"/>
    </row>
    <row r="525">
      <c r="A525" s="117"/>
      <c r="B525" s="117"/>
      <c r="C525" s="117"/>
      <c r="D525" s="11"/>
      <c r="E525" s="117"/>
      <c r="F525" s="720"/>
      <c r="G525" s="117"/>
    </row>
    <row r="526">
      <c r="A526" s="117"/>
      <c r="B526" s="117"/>
      <c r="C526" s="117"/>
      <c r="D526" s="11"/>
      <c r="E526" s="117"/>
      <c r="F526" s="720"/>
      <c r="G526" s="117"/>
    </row>
    <row r="527">
      <c r="A527" s="117"/>
      <c r="B527" s="117"/>
      <c r="C527" s="117"/>
      <c r="D527" s="11"/>
      <c r="E527" s="117"/>
      <c r="F527" s="720"/>
      <c r="G527" s="117"/>
    </row>
    <row r="528">
      <c r="A528" s="117"/>
      <c r="B528" s="117"/>
      <c r="C528" s="117"/>
      <c r="D528" s="11"/>
      <c r="E528" s="117"/>
      <c r="F528" s="720"/>
      <c r="G528" s="117"/>
    </row>
    <row r="529">
      <c r="A529" s="117"/>
      <c r="B529" s="117"/>
      <c r="C529" s="117"/>
      <c r="D529" s="11"/>
      <c r="E529" s="117"/>
      <c r="F529" s="720"/>
      <c r="G529" s="117"/>
    </row>
    <row r="530">
      <c r="A530" s="117"/>
      <c r="B530" s="117"/>
      <c r="C530" s="117"/>
      <c r="D530" s="11"/>
      <c r="E530" s="117"/>
      <c r="F530" s="720"/>
      <c r="G530" s="117"/>
    </row>
    <row r="531">
      <c r="A531" s="117"/>
      <c r="B531" s="117"/>
      <c r="C531" s="117"/>
      <c r="D531" s="11"/>
      <c r="E531" s="117"/>
      <c r="F531" s="720"/>
      <c r="G531" s="117"/>
    </row>
    <row r="532">
      <c r="A532" s="117"/>
      <c r="B532" s="117"/>
      <c r="C532" s="117"/>
      <c r="D532" s="11"/>
      <c r="E532" s="117"/>
      <c r="F532" s="720"/>
      <c r="G532" s="117"/>
    </row>
    <row r="533">
      <c r="A533" s="117"/>
      <c r="B533" s="117"/>
      <c r="C533" s="117"/>
      <c r="D533" s="11"/>
      <c r="E533" s="117"/>
      <c r="F533" s="720"/>
      <c r="G533" s="117"/>
    </row>
    <row r="534">
      <c r="A534" s="117"/>
      <c r="B534" s="117"/>
      <c r="C534" s="117"/>
      <c r="D534" s="11"/>
      <c r="E534" s="117"/>
      <c r="F534" s="720"/>
      <c r="G534" s="117"/>
    </row>
    <row r="535">
      <c r="A535" s="117"/>
      <c r="B535" s="117"/>
      <c r="C535" s="117"/>
      <c r="D535" s="11"/>
      <c r="E535" s="117"/>
      <c r="F535" s="720"/>
      <c r="G535" s="117"/>
    </row>
    <row r="536">
      <c r="A536" s="117"/>
      <c r="B536" s="117"/>
      <c r="C536" s="117"/>
      <c r="D536" s="11"/>
      <c r="E536" s="117"/>
      <c r="F536" s="720"/>
      <c r="G536" s="117"/>
    </row>
    <row r="537">
      <c r="A537" s="117"/>
      <c r="B537" s="117"/>
      <c r="C537" s="117"/>
      <c r="D537" s="11"/>
      <c r="E537" s="117"/>
      <c r="F537" s="720"/>
      <c r="G537" s="117"/>
    </row>
    <row r="538">
      <c r="A538" s="117"/>
      <c r="B538" s="117"/>
      <c r="C538" s="117"/>
      <c r="D538" s="11"/>
      <c r="E538" s="117"/>
      <c r="F538" s="720"/>
      <c r="G538" s="117"/>
    </row>
    <row r="539">
      <c r="A539" s="117"/>
      <c r="B539" s="117"/>
      <c r="C539" s="117"/>
      <c r="D539" s="11"/>
      <c r="E539" s="117"/>
      <c r="F539" s="720"/>
      <c r="G539" s="117"/>
    </row>
    <row r="540">
      <c r="A540" s="117"/>
      <c r="B540" s="117"/>
      <c r="C540" s="117"/>
      <c r="D540" s="11"/>
      <c r="E540" s="117"/>
      <c r="F540" s="720"/>
      <c r="G540" s="117"/>
    </row>
    <row r="541">
      <c r="A541" s="117"/>
      <c r="B541" s="117"/>
      <c r="C541" s="117"/>
      <c r="D541" s="11"/>
      <c r="E541" s="117"/>
      <c r="F541" s="720"/>
      <c r="G541" s="117"/>
    </row>
    <row r="542">
      <c r="A542" s="117"/>
      <c r="B542" s="117"/>
      <c r="C542" s="117"/>
      <c r="D542" s="11"/>
      <c r="E542" s="117"/>
      <c r="F542" s="720"/>
      <c r="G542" s="117"/>
    </row>
    <row r="543">
      <c r="A543" s="117"/>
      <c r="B543" s="117"/>
      <c r="C543" s="117"/>
      <c r="D543" s="11"/>
      <c r="E543" s="117"/>
      <c r="F543" s="720"/>
      <c r="G543" s="117"/>
    </row>
    <row r="544">
      <c r="A544" s="117"/>
      <c r="B544" s="117"/>
      <c r="C544" s="117"/>
      <c r="D544" s="11"/>
      <c r="E544" s="117"/>
      <c r="F544" s="720"/>
      <c r="G544" s="117"/>
    </row>
    <row r="545">
      <c r="A545" s="117"/>
      <c r="B545" s="117"/>
      <c r="C545" s="117"/>
      <c r="D545" s="11"/>
      <c r="E545" s="117"/>
      <c r="F545" s="720"/>
      <c r="G545" s="117"/>
    </row>
    <row r="546">
      <c r="A546" s="117"/>
      <c r="B546" s="117"/>
      <c r="C546" s="117"/>
      <c r="D546" s="11"/>
      <c r="E546" s="117"/>
      <c r="F546" s="720"/>
      <c r="G546" s="117"/>
    </row>
    <row r="547">
      <c r="A547" s="117"/>
      <c r="B547" s="117"/>
      <c r="C547" s="117"/>
      <c r="D547" s="11"/>
      <c r="E547" s="117"/>
      <c r="F547" s="720"/>
      <c r="G547" s="117"/>
    </row>
    <row r="548">
      <c r="A548" s="117"/>
      <c r="B548" s="117"/>
      <c r="C548" s="117"/>
      <c r="D548" s="11"/>
      <c r="E548" s="117"/>
      <c r="F548" s="720"/>
      <c r="G548" s="117"/>
    </row>
    <row r="549">
      <c r="A549" s="117"/>
      <c r="B549" s="117"/>
      <c r="C549" s="117"/>
      <c r="D549" s="11"/>
      <c r="E549" s="117"/>
      <c r="F549" s="720"/>
      <c r="G549" s="117"/>
    </row>
    <row r="550">
      <c r="A550" s="117"/>
      <c r="B550" s="117"/>
      <c r="C550" s="117"/>
      <c r="D550" s="11"/>
      <c r="E550" s="117"/>
      <c r="F550" s="720"/>
      <c r="G550" s="117"/>
    </row>
    <row r="551">
      <c r="A551" s="117"/>
      <c r="B551" s="117"/>
      <c r="C551" s="117"/>
      <c r="D551" s="11"/>
      <c r="E551" s="117"/>
      <c r="F551" s="720"/>
      <c r="G551" s="117"/>
    </row>
    <row r="552">
      <c r="A552" s="117"/>
      <c r="B552" s="117"/>
      <c r="C552" s="117"/>
      <c r="D552" s="11"/>
      <c r="E552" s="117"/>
      <c r="F552" s="720"/>
      <c r="G552" s="117"/>
    </row>
    <row r="553">
      <c r="A553" s="117"/>
      <c r="B553" s="117"/>
      <c r="C553" s="117"/>
      <c r="D553" s="11"/>
      <c r="E553" s="117"/>
      <c r="F553" s="720"/>
      <c r="G553" s="117"/>
    </row>
    <row r="554">
      <c r="A554" s="117"/>
      <c r="B554" s="117"/>
      <c r="C554" s="117"/>
      <c r="D554" s="11"/>
      <c r="E554" s="117"/>
      <c r="F554" s="720"/>
      <c r="G554" s="117"/>
    </row>
    <row r="555">
      <c r="A555" s="117"/>
      <c r="B555" s="117"/>
      <c r="C555" s="117"/>
      <c r="D555" s="11"/>
      <c r="E555" s="117"/>
      <c r="F555" s="720"/>
      <c r="G555" s="117"/>
    </row>
    <row r="556">
      <c r="A556" s="117"/>
      <c r="B556" s="117"/>
      <c r="C556" s="117"/>
      <c r="D556" s="11"/>
      <c r="E556" s="117"/>
      <c r="F556" s="720"/>
      <c r="G556" s="117"/>
    </row>
    <row r="557">
      <c r="A557" s="117"/>
      <c r="B557" s="117"/>
      <c r="C557" s="117"/>
      <c r="D557" s="11"/>
      <c r="E557" s="117"/>
      <c r="F557" s="720"/>
      <c r="G557" s="117"/>
    </row>
    <row r="558">
      <c r="A558" s="117"/>
      <c r="B558" s="117"/>
      <c r="C558" s="117"/>
      <c r="D558" s="11"/>
      <c r="E558" s="117"/>
      <c r="F558" s="720"/>
      <c r="G558" s="117"/>
    </row>
    <row r="559">
      <c r="A559" s="117"/>
      <c r="B559" s="117"/>
      <c r="C559" s="117"/>
      <c r="D559" s="11"/>
      <c r="E559" s="117"/>
      <c r="F559" s="720"/>
      <c r="G559" s="117"/>
    </row>
    <row r="560">
      <c r="A560" s="117"/>
      <c r="B560" s="117"/>
      <c r="C560" s="117"/>
      <c r="D560" s="11"/>
      <c r="E560" s="117"/>
      <c r="F560" s="720"/>
      <c r="G560" s="117"/>
    </row>
    <row r="561">
      <c r="A561" s="117"/>
      <c r="B561" s="117"/>
      <c r="C561" s="117"/>
      <c r="D561" s="11"/>
      <c r="E561" s="117"/>
      <c r="F561" s="720"/>
      <c r="G561" s="117"/>
    </row>
    <row r="562">
      <c r="A562" s="117"/>
      <c r="B562" s="117"/>
      <c r="C562" s="117"/>
      <c r="D562" s="11"/>
      <c r="E562" s="117"/>
      <c r="F562" s="720"/>
      <c r="G562" s="117"/>
    </row>
    <row r="563">
      <c r="A563" s="117"/>
      <c r="B563" s="117"/>
      <c r="C563" s="117"/>
      <c r="D563" s="11"/>
      <c r="E563" s="117"/>
      <c r="F563" s="720"/>
      <c r="G563" s="117"/>
    </row>
    <row r="564">
      <c r="A564" s="117"/>
      <c r="B564" s="117"/>
      <c r="C564" s="117"/>
      <c r="D564" s="11"/>
      <c r="E564" s="117"/>
      <c r="F564" s="720"/>
      <c r="G564" s="117"/>
    </row>
    <row r="565">
      <c r="A565" s="117"/>
      <c r="B565" s="117"/>
      <c r="C565" s="117"/>
      <c r="D565" s="11"/>
      <c r="E565" s="117"/>
      <c r="F565" s="720"/>
      <c r="G565" s="117"/>
    </row>
    <row r="566">
      <c r="A566" s="117"/>
      <c r="B566" s="117"/>
      <c r="C566" s="117"/>
      <c r="D566" s="11"/>
      <c r="E566" s="117"/>
      <c r="F566" s="720"/>
      <c r="G566" s="117"/>
    </row>
    <row r="567">
      <c r="A567" s="117"/>
      <c r="B567" s="117"/>
      <c r="C567" s="117"/>
      <c r="D567" s="11"/>
      <c r="E567" s="117"/>
      <c r="F567" s="720"/>
      <c r="G567" s="117"/>
    </row>
    <row r="568">
      <c r="A568" s="117"/>
      <c r="B568" s="117"/>
      <c r="C568" s="117"/>
      <c r="D568" s="11"/>
      <c r="E568" s="117"/>
      <c r="F568" s="720"/>
      <c r="G568" s="117"/>
    </row>
    <row r="569">
      <c r="A569" s="117"/>
      <c r="B569" s="117"/>
      <c r="C569" s="117"/>
      <c r="D569" s="11"/>
      <c r="E569" s="117"/>
      <c r="F569" s="720"/>
      <c r="G569" s="117"/>
    </row>
    <row r="570">
      <c r="A570" s="117"/>
      <c r="B570" s="117"/>
      <c r="C570" s="117"/>
      <c r="D570" s="11"/>
      <c r="E570" s="117"/>
      <c r="F570" s="720"/>
      <c r="G570" s="117"/>
    </row>
    <row r="571">
      <c r="A571" s="117"/>
      <c r="B571" s="117"/>
      <c r="C571" s="117"/>
      <c r="D571" s="11"/>
      <c r="E571" s="117"/>
      <c r="F571" s="720"/>
      <c r="G571" s="117"/>
    </row>
    <row r="572">
      <c r="A572" s="117"/>
      <c r="B572" s="117"/>
      <c r="C572" s="117"/>
      <c r="D572" s="11"/>
      <c r="E572" s="117"/>
      <c r="F572" s="720"/>
      <c r="G572" s="117"/>
    </row>
    <row r="573">
      <c r="A573" s="117"/>
      <c r="B573" s="117"/>
      <c r="C573" s="117"/>
      <c r="D573" s="11"/>
      <c r="E573" s="117"/>
      <c r="F573" s="720"/>
      <c r="G573" s="117"/>
    </row>
    <row r="574">
      <c r="A574" s="117"/>
      <c r="B574" s="117"/>
      <c r="C574" s="117"/>
      <c r="D574" s="11"/>
      <c r="E574" s="117"/>
      <c r="F574" s="720"/>
      <c r="G574" s="117"/>
    </row>
    <row r="575">
      <c r="A575" s="117"/>
      <c r="B575" s="117"/>
      <c r="C575" s="117"/>
      <c r="D575" s="11"/>
      <c r="E575" s="117"/>
      <c r="F575" s="720"/>
      <c r="G575" s="117"/>
    </row>
    <row r="576">
      <c r="A576" s="117"/>
      <c r="B576" s="117"/>
      <c r="C576" s="117"/>
      <c r="D576" s="11"/>
      <c r="E576" s="117"/>
      <c r="F576" s="720"/>
      <c r="G576" s="117"/>
    </row>
    <row r="577">
      <c r="A577" s="117"/>
      <c r="B577" s="117"/>
      <c r="C577" s="117"/>
      <c r="D577" s="11"/>
      <c r="E577" s="117"/>
      <c r="F577" s="720"/>
      <c r="G577" s="117"/>
    </row>
    <row r="578">
      <c r="A578" s="117"/>
      <c r="B578" s="117"/>
      <c r="C578" s="117"/>
      <c r="D578" s="11"/>
      <c r="E578" s="117"/>
      <c r="F578" s="720"/>
      <c r="G578" s="117"/>
    </row>
    <row r="579">
      <c r="A579" s="117"/>
      <c r="B579" s="117"/>
      <c r="C579" s="117"/>
      <c r="D579" s="11"/>
      <c r="E579" s="117"/>
      <c r="F579" s="720"/>
      <c r="G579" s="117"/>
    </row>
    <row r="580">
      <c r="A580" s="117"/>
      <c r="B580" s="117"/>
      <c r="C580" s="117"/>
      <c r="D580" s="11"/>
      <c r="E580" s="117"/>
      <c r="F580" s="720"/>
      <c r="G580" s="117"/>
    </row>
    <row r="581">
      <c r="A581" s="117"/>
      <c r="B581" s="117"/>
      <c r="C581" s="117"/>
      <c r="D581" s="11"/>
      <c r="E581" s="117"/>
      <c r="F581" s="720"/>
      <c r="G581" s="117"/>
    </row>
    <row r="582">
      <c r="A582" s="117"/>
      <c r="B582" s="117"/>
      <c r="C582" s="117"/>
      <c r="D582" s="11"/>
      <c r="E582" s="117"/>
      <c r="F582" s="720"/>
      <c r="G582" s="117"/>
    </row>
    <row r="583">
      <c r="A583" s="117"/>
      <c r="B583" s="117"/>
      <c r="C583" s="117"/>
      <c r="D583" s="11"/>
      <c r="E583" s="117"/>
      <c r="F583" s="720"/>
      <c r="G583" s="117"/>
    </row>
    <row r="584">
      <c r="A584" s="117"/>
      <c r="B584" s="117"/>
      <c r="C584" s="117"/>
      <c r="D584" s="11"/>
      <c r="E584" s="117"/>
      <c r="F584" s="720"/>
      <c r="G584" s="117"/>
    </row>
    <row r="585">
      <c r="A585" s="117"/>
      <c r="B585" s="117"/>
      <c r="C585" s="117"/>
      <c r="D585" s="11"/>
      <c r="E585" s="117"/>
      <c r="F585" s="720"/>
      <c r="G585" s="117"/>
    </row>
    <row r="586">
      <c r="A586" s="117"/>
      <c r="B586" s="117"/>
      <c r="C586" s="117"/>
      <c r="D586" s="11"/>
      <c r="E586" s="117"/>
      <c r="F586" s="720"/>
      <c r="G586" s="117"/>
    </row>
    <row r="587">
      <c r="A587" s="117"/>
      <c r="B587" s="117"/>
      <c r="C587" s="117"/>
      <c r="D587" s="11"/>
      <c r="E587" s="117"/>
      <c r="F587" s="720"/>
      <c r="G587" s="117"/>
    </row>
    <row r="588">
      <c r="A588" s="117"/>
      <c r="B588" s="117"/>
      <c r="C588" s="117"/>
      <c r="D588" s="11"/>
      <c r="E588" s="117"/>
      <c r="F588" s="720"/>
      <c r="G588" s="117"/>
    </row>
    <row r="589">
      <c r="A589" s="117"/>
      <c r="B589" s="117"/>
      <c r="C589" s="117"/>
      <c r="D589" s="11"/>
      <c r="E589" s="117"/>
      <c r="F589" s="720"/>
      <c r="G589" s="117"/>
    </row>
    <row r="590">
      <c r="A590" s="117"/>
      <c r="B590" s="117"/>
      <c r="C590" s="117"/>
      <c r="D590" s="11"/>
      <c r="E590" s="117"/>
      <c r="F590" s="720"/>
      <c r="G590" s="117"/>
    </row>
    <row r="591">
      <c r="A591" s="117"/>
      <c r="B591" s="117"/>
      <c r="C591" s="117"/>
      <c r="D591" s="11"/>
      <c r="E591" s="117"/>
      <c r="F591" s="720"/>
      <c r="G591" s="117"/>
    </row>
    <row r="592">
      <c r="A592" s="117"/>
      <c r="B592" s="117"/>
      <c r="C592" s="117"/>
      <c r="D592" s="11"/>
      <c r="E592" s="117"/>
      <c r="F592" s="720"/>
      <c r="G592" s="117"/>
    </row>
    <row r="593">
      <c r="A593" s="117"/>
      <c r="B593" s="117"/>
      <c r="C593" s="117"/>
      <c r="D593" s="11"/>
      <c r="E593" s="117"/>
      <c r="F593" s="720"/>
      <c r="G593" s="117"/>
    </row>
    <row r="594">
      <c r="A594" s="117"/>
      <c r="B594" s="117"/>
      <c r="C594" s="117"/>
      <c r="D594" s="11"/>
      <c r="E594" s="117"/>
      <c r="F594" s="720"/>
      <c r="G594" s="117"/>
    </row>
    <row r="595">
      <c r="A595" s="117"/>
      <c r="B595" s="117"/>
      <c r="C595" s="117"/>
      <c r="D595" s="11"/>
      <c r="E595" s="117"/>
      <c r="F595" s="720"/>
      <c r="G595" s="117"/>
    </row>
    <row r="596">
      <c r="A596" s="117"/>
      <c r="B596" s="117"/>
      <c r="C596" s="117"/>
      <c r="D596" s="11"/>
      <c r="E596" s="117"/>
      <c r="F596" s="720"/>
      <c r="G596" s="117"/>
    </row>
    <row r="597">
      <c r="A597" s="117"/>
      <c r="B597" s="117"/>
      <c r="C597" s="117"/>
      <c r="D597" s="11"/>
      <c r="E597" s="117"/>
      <c r="F597" s="720"/>
      <c r="G597" s="117"/>
    </row>
    <row r="598">
      <c r="A598" s="117"/>
      <c r="B598" s="117"/>
      <c r="C598" s="117"/>
      <c r="D598" s="11"/>
      <c r="E598" s="117"/>
      <c r="F598" s="720"/>
      <c r="G598" s="117"/>
    </row>
    <row r="599">
      <c r="A599" s="117"/>
      <c r="B599" s="117"/>
      <c r="C599" s="117"/>
      <c r="D599" s="11"/>
      <c r="E599" s="117"/>
      <c r="F599" s="720"/>
      <c r="G599" s="117"/>
    </row>
    <row r="600">
      <c r="A600" s="117"/>
      <c r="B600" s="117"/>
      <c r="C600" s="117"/>
      <c r="D600" s="11"/>
      <c r="E600" s="117"/>
      <c r="F600" s="720"/>
      <c r="G600" s="117"/>
    </row>
    <row r="601">
      <c r="A601" s="117"/>
      <c r="B601" s="117"/>
      <c r="C601" s="117"/>
      <c r="D601" s="11"/>
      <c r="E601" s="117"/>
      <c r="F601" s="720"/>
      <c r="G601" s="117"/>
    </row>
    <row r="602">
      <c r="A602" s="117"/>
      <c r="B602" s="117"/>
      <c r="C602" s="117"/>
      <c r="D602" s="11"/>
      <c r="E602" s="117"/>
      <c r="F602" s="720"/>
      <c r="G602" s="117"/>
    </row>
    <row r="603">
      <c r="A603" s="117"/>
      <c r="B603" s="117"/>
      <c r="C603" s="117"/>
      <c r="D603" s="11"/>
      <c r="E603" s="117"/>
      <c r="F603" s="720"/>
      <c r="G603" s="117"/>
    </row>
    <row r="604">
      <c r="A604" s="117"/>
      <c r="B604" s="117"/>
      <c r="C604" s="117"/>
      <c r="D604" s="11"/>
      <c r="E604" s="117"/>
      <c r="F604" s="720"/>
      <c r="G604" s="117"/>
    </row>
    <row r="605">
      <c r="A605" s="117"/>
      <c r="B605" s="117"/>
      <c r="C605" s="117"/>
      <c r="D605" s="11"/>
      <c r="E605" s="117"/>
      <c r="F605" s="720"/>
      <c r="G605" s="117"/>
    </row>
    <row r="606">
      <c r="A606" s="117"/>
      <c r="B606" s="117"/>
      <c r="C606" s="117"/>
      <c r="D606" s="11"/>
      <c r="E606" s="117"/>
      <c r="F606" s="720"/>
      <c r="G606" s="117"/>
    </row>
    <row r="607">
      <c r="A607" s="117"/>
      <c r="B607" s="117"/>
      <c r="C607" s="117"/>
      <c r="D607" s="11"/>
      <c r="E607" s="117"/>
      <c r="F607" s="720"/>
      <c r="G607" s="117"/>
    </row>
    <row r="608">
      <c r="A608" s="117"/>
      <c r="B608" s="117"/>
      <c r="C608" s="117"/>
      <c r="D608" s="11"/>
      <c r="E608" s="117"/>
      <c r="F608" s="720"/>
      <c r="G608" s="117"/>
    </row>
    <row r="609">
      <c r="A609" s="117"/>
      <c r="B609" s="117"/>
      <c r="C609" s="117"/>
      <c r="D609" s="11"/>
      <c r="E609" s="117"/>
      <c r="F609" s="720"/>
      <c r="G609" s="117"/>
    </row>
    <row r="610">
      <c r="A610" s="117"/>
      <c r="B610" s="117"/>
      <c r="C610" s="117"/>
      <c r="D610" s="11"/>
      <c r="E610" s="117"/>
      <c r="F610" s="720"/>
      <c r="G610" s="117"/>
    </row>
    <row r="611">
      <c r="A611" s="117"/>
      <c r="B611" s="117"/>
      <c r="C611" s="117"/>
      <c r="D611" s="11"/>
      <c r="E611" s="117"/>
      <c r="F611" s="720"/>
      <c r="G611" s="117"/>
    </row>
    <row r="612">
      <c r="A612" s="117"/>
      <c r="B612" s="117"/>
      <c r="C612" s="117"/>
      <c r="D612" s="11"/>
      <c r="E612" s="117"/>
      <c r="F612" s="720"/>
      <c r="G612" s="117"/>
    </row>
    <row r="613">
      <c r="A613" s="117"/>
      <c r="B613" s="117"/>
      <c r="C613" s="117"/>
      <c r="D613" s="11"/>
      <c r="E613" s="117"/>
      <c r="F613" s="720"/>
      <c r="G613" s="117"/>
    </row>
    <row r="614">
      <c r="A614" s="117"/>
      <c r="B614" s="117"/>
      <c r="C614" s="117"/>
      <c r="D614" s="11"/>
      <c r="E614" s="117"/>
      <c r="F614" s="720"/>
      <c r="G614" s="117"/>
    </row>
    <row r="615">
      <c r="A615" s="117"/>
      <c r="B615" s="117"/>
      <c r="C615" s="117"/>
      <c r="D615" s="11"/>
      <c r="E615" s="117"/>
      <c r="F615" s="720"/>
      <c r="G615" s="117"/>
    </row>
    <row r="616">
      <c r="A616" s="117"/>
      <c r="B616" s="117"/>
      <c r="C616" s="117"/>
      <c r="D616" s="11"/>
      <c r="E616" s="117"/>
      <c r="F616" s="720"/>
      <c r="G616" s="117"/>
    </row>
    <row r="617">
      <c r="A617" s="117"/>
      <c r="B617" s="117"/>
      <c r="C617" s="117"/>
      <c r="D617" s="11"/>
      <c r="E617" s="117"/>
      <c r="F617" s="720"/>
      <c r="G617" s="117"/>
    </row>
    <row r="618">
      <c r="A618" s="117"/>
      <c r="B618" s="117"/>
      <c r="C618" s="117"/>
      <c r="D618" s="11"/>
      <c r="E618" s="117"/>
      <c r="F618" s="720"/>
      <c r="G618" s="117"/>
    </row>
    <row r="619">
      <c r="A619" s="117"/>
      <c r="B619" s="117"/>
      <c r="C619" s="117"/>
      <c r="D619" s="11"/>
      <c r="E619" s="117"/>
      <c r="F619" s="720"/>
      <c r="G619" s="117"/>
    </row>
    <row r="620">
      <c r="A620" s="117"/>
      <c r="B620" s="117"/>
      <c r="C620" s="117"/>
      <c r="D620" s="11"/>
      <c r="E620" s="117"/>
      <c r="F620" s="720"/>
      <c r="G620" s="117"/>
    </row>
    <row r="621">
      <c r="A621" s="117"/>
      <c r="B621" s="117"/>
      <c r="C621" s="117"/>
      <c r="D621" s="11"/>
      <c r="E621" s="117"/>
      <c r="F621" s="720"/>
      <c r="G621" s="117"/>
    </row>
    <row r="622">
      <c r="A622" s="117"/>
      <c r="B622" s="117"/>
      <c r="C622" s="117"/>
      <c r="D622" s="11"/>
      <c r="E622" s="117"/>
      <c r="F622" s="720"/>
      <c r="G622" s="117"/>
    </row>
    <row r="623">
      <c r="A623" s="117"/>
      <c r="B623" s="117"/>
      <c r="C623" s="117"/>
      <c r="D623" s="11"/>
      <c r="E623" s="117"/>
      <c r="F623" s="720"/>
      <c r="G623" s="117"/>
    </row>
    <row r="624">
      <c r="A624" s="117"/>
      <c r="B624" s="117"/>
      <c r="C624" s="117"/>
      <c r="D624" s="11"/>
      <c r="E624" s="117"/>
      <c r="F624" s="720"/>
      <c r="G624" s="117"/>
    </row>
    <row r="625">
      <c r="A625" s="117"/>
      <c r="B625" s="117"/>
      <c r="C625" s="117"/>
      <c r="D625" s="11"/>
      <c r="E625" s="117"/>
      <c r="F625" s="720"/>
      <c r="G625" s="117"/>
    </row>
    <row r="626">
      <c r="A626" s="117"/>
      <c r="B626" s="117"/>
      <c r="C626" s="117"/>
      <c r="D626" s="11"/>
      <c r="E626" s="117"/>
      <c r="F626" s="720"/>
      <c r="G626" s="117"/>
    </row>
    <row r="627">
      <c r="A627" s="117"/>
      <c r="B627" s="117"/>
      <c r="C627" s="117"/>
      <c r="D627" s="11"/>
      <c r="E627" s="117"/>
      <c r="F627" s="720"/>
      <c r="G627" s="117"/>
    </row>
    <row r="628">
      <c r="A628" s="117"/>
      <c r="B628" s="117"/>
      <c r="C628" s="117"/>
      <c r="D628" s="11"/>
      <c r="E628" s="117"/>
      <c r="F628" s="720"/>
      <c r="G628" s="117"/>
    </row>
    <row r="629">
      <c r="A629" s="117"/>
      <c r="B629" s="117"/>
      <c r="C629" s="117"/>
      <c r="D629" s="11"/>
      <c r="E629" s="117"/>
      <c r="F629" s="720"/>
      <c r="G629" s="117"/>
    </row>
    <row r="630">
      <c r="A630" s="117"/>
      <c r="B630" s="117"/>
      <c r="C630" s="117"/>
      <c r="D630" s="11"/>
      <c r="E630" s="117"/>
      <c r="F630" s="720"/>
      <c r="G630" s="117"/>
    </row>
    <row r="631">
      <c r="A631" s="117"/>
      <c r="B631" s="117"/>
      <c r="C631" s="117"/>
      <c r="D631" s="11"/>
      <c r="E631" s="117"/>
      <c r="F631" s="720"/>
      <c r="G631" s="117"/>
    </row>
    <row r="632">
      <c r="A632" s="117"/>
      <c r="B632" s="117"/>
      <c r="C632" s="117"/>
      <c r="D632" s="11"/>
      <c r="E632" s="117"/>
      <c r="F632" s="720"/>
      <c r="G632" s="117"/>
    </row>
    <row r="633">
      <c r="A633" s="117"/>
      <c r="B633" s="117"/>
      <c r="C633" s="117"/>
      <c r="D633" s="11"/>
      <c r="E633" s="117"/>
      <c r="F633" s="720"/>
      <c r="G633" s="117"/>
    </row>
    <row r="634">
      <c r="A634" s="117"/>
      <c r="B634" s="117"/>
      <c r="C634" s="117"/>
      <c r="D634" s="11"/>
      <c r="E634" s="117"/>
      <c r="F634" s="720"/>
      <c r="G634" s="117"/>
    </row>
    <row r="635">
      <c r="A635" s="117"/>
      <c r="B635" s="117"/>
      <c r="C635" s="117"/>
      <c r="D635" s="11"/>
      <c r="E635" s="117"/>
      <c r="F635" s="720"/>
      <c r="G635" s="117"/>
    </row>
    <row r="636">
      <c r="A636" s="117"/>
      <c r="B636" s="117"/>
      <c r="C636" s="117"/>
      <c r="D636" s="11"/>
      <c r="E636" s="117"/>
      <c r="F636" s="720"/>
      <c r="G636" s="117"/>
    </row>
    <row r="637">
      <c r="A637" s="117"/>
      <c r="B637" s="117"/>
      <c r="C637" s="117"/>
      <c r="D637" s="11"/>
      <c r="E637" s="117"/>
      <c r="F637" s="720"/>
      <c r="G637" s="117"/>
    </row>
    <row r="638">
      <c r="A638" s="117"/>
      <c r="B638" s="117"/>
      <c r="C638" s="117"/>
      <c r="D638" s="11"/>
      <c r="E638" s="117"/>
      <c r="F638" s="720"/>
      <c r="G638" s="117"/>
    </row>
    <row r="639">
      <c r="A639" s="117"/>
      <c r="B639" s="117"/>
      <c r="C639" s="117"/>
      <c r="D639" s="11"/>
      <c r="E639" s="117"/>
      <c r="F639" s="720"/>
      <c r="G639" s="117"/>
    </row>
    <row r="640">
      <c r="A640" s="117"/>
      <c r="B640" s="117"/>
      <c r="C640" s="117"/>
      <c r="D640" s="11"/>
      <c r="E640" s="117"/>
      <c r="F640" s="720"/>
      <c r="G640" s="117"/>
    </row>
    <row r="641">
      <c r="A641" s="117"/>
      <c r="B641" s="117"/>
      <c r="C641" s="117"/>
      <c r="D641" s="11"/>
      <c r="E641" s="117"/>
      <c r="F641" s="720"/>
      <c r="G641" s="117"/>
    </row>
    <row r="642">
      <c r="A642" s="117"/>
      <c r="B642" s="117"/>
      <c r="C642" s="117"/>
      <c r="D642" s="11"/>
      <c r="E642" s="117"/>
      <c r="F642" s="720"/>
      <c r="G642" s="117"/>
    </row>
    <row r="643">
      <c r="A643" s="117"/>
      <c r="B643" s="117"/>
      <c r="C643" s="117"/>
      <c r="D643" s="11"/>
      <c r="E643" s="117"/>
      <c r="F643" s="720"/>
      <c r="G643" s="117"/>
    </row>
    <row r="644">
      <c r="A644" s="117"/>
      <c r="B644" s="117"/>
      <c r="C644" s="117"/>
      <c r="D644" s="11"/>
      <c r="E644" s="117"/>
      <c r="F644" s="720"/>
      <c r="G644" s="117"/>
    </row>
    <row r="645">
      <c r="A645" s="117"/>
      <c r="B645" s="117"/>
      <c r="C645" s="117"/>
      <c r="D645" s="11"/>
      <c r="E645" s="117"/>
      <c r="F645" s="720"/>
      <c r="G645" s="117"/>
    </row>
    <row r="646">
      <c r="A646" s="117"/>
      <c r="B646" s="117"/>
      <c r="C646" s="117"/>
      <c r="D646" s="11"/>
      <c r="E646" s="117"/>
      <c r="F646" s="720"/>
      <c r="G646" s="117"/>
    </row>
    <row r="647">
      <c r="A647" s="117"/>
      <c r="B647" s="117"/>
      <c r="C647" s="117"/>
      <c r="D647" s="11"/>
      <c r="E647" s="117"/>
      <c r="F647" s="720"/>
      <c r="G647" s="117"/>
    </row>
    <row r="648">
      <c r="A648" s="117"/>
      <c r="B648" s="117"/>
      <c r="C648" s="117"/>
      <c r="D648" s="11"/>
      <c r="E648" s="117"/>
      <c r="F648" s="720"/>
      <c r="G648" s="117"/>
    </row>
    <row r="649">
      <c r="A649" s="117"/>
      <c r="B649" s="117"/>
      <c r="C649" s="117"/>
      <c r="D649" s="11"/>
      <c r="E649" s="117"/>
      <c r="F649" s="720"/>
      <c r="G649" s="117"/>
    </row>
    <row r="650">
      <c r="A650" s="117"/>
      <c r="B650" s="117"/>
      <c r="C650" s="117"/>
      <c r="D650" s="11"/>
      <c r="E650" s="117"/>
      <c r="F650" s="720"/>
      <c r="G650" s="117"/>
    </row>
    <row r="651">
      <c r="A651" s="117"/>
      <c r="B651" s="117"/>
      <c r="C651" s="117"/>
      <c r="D651" s="11"/>
      <c r="E651" s="117"/>
      <c r="F651" s="720"/>
      <c r="G651" s="117"/>
    </row>
    <row r="652">
      <c r="A652" s="117"/>
      <c r="B652" s="117"/>
      <c r="C652" s="117"/>
      <c r="D652" s="11"/>
      <c r="E652" s="117"/>
      <c r="F652" s="720"/>
      <c r="G652" s="117"/>
    </row>
    <row r="653">
      <c r="A653" s="117"/>
      <c r="B653" s="117"/>
      <c r="C653" s="117"/>
      <c r="D653" s="11"/>
      <c r="E653" s="117"/>
      <c r="F653" s="720"/>
      <c r="G653" s="117"/>
    </row>
    <row r="654">
      <c r="A654" s="117"/>
      <c r="B654" s="117"/>
      <c r="C654" s="117"/>
      <c r="D654" s="11"/>
      <c r="E654" s="117"/>
      <c r="F654" s="720"/>
      <c r="G654" s="117"/>
    </row>
    <row r="655">
      <c r="A655" s="117"/>
      <c r="B655" s="117"/>
      <c r="C655" s="117"/>
      <c r="D655" s="11"/>
      <c r="E655" s="117"/>
      <c r="F655" s="720"/>
      <c r="G655" s="117"/>
    </row>
    <row r="656">
      <c r="A656" s="117"/>
      <c r="B656" s="117"/>
      <c r="C656" s="117"/>
      <c r="D656" s="11"/>
      <c r="E656" s="117"/>
      <c r="F656" s="720"/>
      <c r="G656" s="117"/>
    </row>
    <row r="657">
      <c r="A657" s="117"/>
      <c r="B657" s="117"/>
      <c r="C657" s="117"/>
      <c r="D657" s="11"/>
      <c r="E657" s="117"/>
      <c r="F657" s="720"/>
      <c r="G657" s="117"/>
    </row>
    <row r="658">
      <c r="A658" s="117"/>
      <c r="B658" s="117"/>
      <c r="C658" s="117"/>
      <c r="D658" s="11"/>
      <c r="E658" s="117"/>
      <c r="F658" s="720"/>
      <c r="G658" s="117"/>
    </row>
    <row r="659">
      <c r="A659" s="117"/>
      <c r="B659" s="117"/>
      <c r="C659" s="117"/>
      <c r="D659" s="11"/>
      <c r="E659" s="117"/>
      <c r="F659" s="720"/>
      <c r="G659" s="117"/>
    </row>
    <row r="660">
      <c r="A660" s="117"/>
      <c r="B660" s="117"/>
      <c r="C660" s="117"/>
      <c r="D660" s="11"/>
      <c r="E660" s="117"/>
      <c r="F660" s="720"/>
      <c r="G660" s="117"/>
    </row>
    <row r="661">
      <c r="A661" s="117"/>
      <c r="B661" s="117"/>
      <c r="C661" s="117"/>
      <c r="D661" s="11"/>
      <c r="E661" s="117"/>
      <c r="F661" s="720"/>
      <c r="G661" s="117"/>
    </row>
    <row r="662">
      <c r="A662" s="117"/>
      <c r="B662" s="117"/>
      <c r="C662" s="117"/>
      <c r="D662" s="11"/>
      <c r="E662" s="117"/>
      <c r="F662" s="720"/>
      <c r="G662" s="117"/>
    </row>
    <row r="663">
      <c r="A663" s="117"/>
      <c r="B663" s="117"/>
      <c r="C663" s="117"/>
      <c r="D663" s="11"/>
      <c r="E663" s="117"/>
      <c r="F663" s="720"/>
      <c r="G663" s="117"/>
    </row>
    <row r="664">
      <c r="A664" s="117"/>
      <c r="B664" s="117"/>
      <c r="C664" s="117"/>
      <c r="D664" s="11"/>
      <c r="E664" s="117"/>
      <c r="F664" s="720"/>
      <c r="G664" s="117"/>
    </row>
    <row r="665">
      <c r="A665" s="117"/>
      <c r="B665" s="117"/>
      <c r="C665" s="117"/>
      <c r="D665" s="11"/>
      <c r="E665" s="117"/>
      <c r="F665" s="720"/>
      <c r="G665" s="117"/>
    </row>
    <row r="666">
      <c r="A666" s="117"/>
      <c r="B666" s="117"/>
      <c r="C666" s="117"/>
      <c r="D666" s="11"/>
      <c r="E666" s="117"/>
      <c r="F666" s="720"/>
      <c r="G666" s="117"/>
    </row>
    <row r="667">
      <c r="A667" s="117"/>
      <c r="B667" s="117"/>
      <c r="C667" s="117"/>
      <c r="D667" s="11"/>
      <c r="E667" s="117"/>
      <c r="F667" s="720"/>
      <c r="G667" s="117"/>
    </row>
    <row r="668">
      <c r="A668" s="117"/>
      <c r="B668" s="117"/>
      <c r="C668" s="117"/>
      <c r="D668" s="11"/>
      <c r="E668" s="117"/>
      <c r="F668" s="720"/>
      <c r="G668" s="117"/>
    </row>
    <row r="669">
      <c r="A669" s="117"/>
      <c r="B669" s="117"/>
      <c r="C669" s="117"/>
      <c r="D669" s="11"/>
      <c r="E669" s="117"/>
      <c r="F669" s="720"/>
      <c r="G669" s="117"/>
    </row>
    <row r="670">
      <c r="A670" s="117"/>
      <c r="B670" s="117"/>
      <c r="C670" s="117"/>
      <c r="D670" s="11"/>
      <c r="E670" s="117"/>
      <c r="F670" s="720"/>
      <c r="G670" s="117"/>
    </row>
    <row r="671">
      <c r="A671" s="117"/>
      <c r="B671" s="117"/>
      <c r="C671" s="117"/>
      <c r="D671" s="11"/>
      <c r="E671" s="117"/>
      <c r="F671" s="720"/>
      <c r="G671" s="117"/>
    </row>
    <row r="672">
      <c r="A672" s="117"/>
      <c r="B672" s="117"/>
      <c r="C672" s="117"/>
      <c r="D672" s="11"/>
      <c r="E672" s="117"/>
      <c r="F672" s="720"/>
      <c r="G672" s="117"/>
    </row>
    <row r="673">
      <c r="A673" s="117"/>
      <c r="B673" s="117"/>
      <c r="C673" s="117"/>
      <c r="D673" s="11"/>
      <c r="E673" s="117"/>
      <c r="F673" s="720"/>
      <c r="G673" s="117"/>
    </row>
    <row r="674">
      <c r="A674" s="117"/>
      <c r="B674" s="117"/>
      <c r="C674" s="117"/>
      <c r="D674" s="11"/>
      <c r="E674" s="117"/>
      <c r="F674" s="720"/>
      <c r="G674" s="117"/>
    </row>
    <row r="675">
      <c r="A675" s="117"/>
      <c r="B675" s="117"/>
      <c r="C675" s="117"/>
      <c r="D675" s="11"/>
      <c r="E675" s="117"/>
      <c r="F675" s="720"/>
      <c r="G675" s="117"/>
    </row>
    <row r="676">
      <c r="A676" s="117"/>
      <c r="B676" s="117"/>
      <c r="C676" s="117"/>
      <c r="D676" s="11"/>
      <c r="E676" s="117"/>
      <c r="F676" s="720"/>
      <c r="G676" s="117"/>
    </row>
    <row r="677">
      <c r="A677" s="117"/>
      <c r="B677" s="117"/>
      <c r="C677" s="117"/>
      <c r="D677" s="11"/>
      <c r="E677" s="117"/>
      <c r="F677" s="720"/>
      <c r="G677" s="117"/>
    </row>
    <row r="678">
      <c r="A678" s="117"/>
      <c r="B678" s="117"/>
      <c r="C678" s="117"/>
      <c r="D678" s="11"/>
      <c r="E678" s="117"/>
      <c r="F678" s="720"/>
      <c r="G678" s="117"/>
    </row>
    <row r="679">
      <c r="A679" s="117"/>
      <c r="B679" s="117"/>
      <c r="C679" s="117"/>
      <c r="D679" s="11"/>
      <c r="E679" s="117"/>
      <c r="F679" s="720"/>
      <c r="G679" s="117"/>
    </row>
    <row r="680">
      <c r="A680" s="117"/>
      <c r="B680" s="117"/>
      <c r="C680" s="117"/>
      <c r="D680" s="11"/>
      <c r="E680" s="117"/>
      <c r="F680" s="720"/>
      <c r="G680" s="117"/>
    </row>
    <row r="681">
      <c r="A681" s="117"/>
      <c r="B681" s="117"/>
      <c r="C681" s="117"/>
      <c r="D681" s="11"/>
      <c r="E681" s="117"/>
      <c r="F681" s="720"/>
      <c r="G681" s="117"/>
    </row>
    <row r="682">
      <c r="A682" s="117"/>
      <c r="B682" s="117"/>
      <c r="C682" s="117"/>
      <c r="D682" s="11"/>
      <c r="E682" s="117"/>
      <c r="F682" s="720"/>
      <c r="G682" s="117"/>
    </row>
    <row r="683">
      <c r="A683" s="117"/>
      <c r="B683" s="117"/>
      <c r="C683" s="117"/>
      <c r="D683" s="11"/>
      <c r="E683" s="117"/>
      <c r="F683" s="720"/>
      <c r="G683" s="117"/>
    </row>
    <row r="684">
      <c r="A684" s="117"/>
      <c r="B684" s="117"/>
      <c r="C684" s="117"/>
      <c r="D684" s="11"/>
      <c r="E684" s="117"/>
      <c r="F684" s="720"/>
      <c r="G684" s="117"/>
    </row>
    <row r="685">
      <c r="A685" s="117"/>
      <c r="B685" s="117"/>
      <c r="C685" s="117"/>
      <c r="D685" s="11"/>
      <c r="E685" s="117"/>
      <c r="F685" s="720"/>
      <c r="G685" s="117"/>
    </row>
    <row r="686">
      <c r="A686" s="117"/>
      <c r="B686" s="117"/>
      <c r="C686" s="117"/>
      <c r="D686" s="11"/>
      <c r="E686" s="117"/>
      <c r="F686" s="720"/>
      <c r="G686" s="117"/>
    </row>
    <row r="687">
      <c r="A687" s="117"/>
      <c r="B687" s="117"/>
      <c r="C687" s="117"/>
      <c r="D687" s="11"/>
      <c r="E687" s="117"/>
      <c r="F687" s="720"/>
      <c r="G687" s="117"/>
    </row>
    <row r="688">
      <c r="A688" s="117"/>
      <c r="B688" s="117"/>
      <c r="C688" s="117"/>
      <c r="D688" s="11"/>
      <c r="E688" s="117"/>
      <c r="F688" s="720"/>
      <c r="G688" s="117"/>
    </row>
    <row r="689">
      <c r="A689" s="117"/>
      <c r="B689" s="117"/>
      <c r="C689" s="117"/>
      <c r="D689" s="11"/>
      <c r="E689" s="117"/>
      <c r="F689" s="720"/>
      <c r="G689" s="117"/>
    </row>
    <row r="690">
      <c r="A690" s="117"/>
      <c r="B690" s="117"/>
      <c r="C690" s="117"/>
      <c r="D690" s="11"/>
      <c r="E690" s="117"/>
      <c r="F690" s="720"/>
      <c r="G690" s="117"/>
    </row>
    <row r="691">
      <c r="A691" s="117"/>
      <c r="B691" s="117"/>
      <c r="C691" s="117"/>
      <c r="D691" s="11"/>
      <c r="E691" s="117"/>
      <c r="F691" s="720"/>
      <c r="G691" s="117"/>
    </row>
    <row r="692">
      <c r="A692" s="117"/>
      <c r="B692" s="117"/>
      <c r="C692" s="117"/>
      <c r="D692" s="11"/>
      <c r="E692" s="117"/>
      <c r="F692" s="720"/>
      <c r="G692" s="117"/>
    </row>
    <row r="693">
      <c r="A693" s="117"/>
      <c r="B693" s="117"/>
      <c r="C693" s="117"/>
      <c r="D693" s="11"/>
      <c r="E693" s="117"/>
      <c r="F693" s="720"/>
      <c r="G693" s="117"/>
    </row>
    <row r="694">
      <c r="A694" s="117"/>
      <c r="B694" s="117"/>
      <c r="C694" s="117"/>
      <c r="D694" s="11"/>
      <c r="E694" s="117"/>
      <c r="F694" s="720"/>
      <c r="G694" s="117"/>
    </row>
    <row r="695">
      <c r="A695" s="117"/>
      <c r="B695" s="117"/>
      <c r="C695" s="117"/>
      <c r="D695" s="11"/>
      <c r="E695" s="117"/>
      <c r="F695" s="720"/>
      <c r="G695" s="117"/>
    </row>
    <row r="696">
      <c r="A696" s="117"/>
      <c r="B696" s="117"/>
      <c r="C696" s="117"/>
      <c r="D696" s="11"/>
      <c r="E696" s="117"/>
      <c r="F696" s="720"/>
      <c r="G696" s="117"/>
    </row>
    <row r="697">
      <c r="A697" s="117"/>
      <c r="B697" s="117"/>
      <c r="C697" s="117"/>
      <c r="D697" s="11"/>
      <c r="E697" s="117"/>
      <c r="F697" s="720"/>
      <c r="G697" s="117"/>
    </row>
    <row r="698">
      <c r="A698" s="117"/>
      <c r="B698" s="117"/>
      <c r="C698" s="117"/>
      <c r="D698" s="11"/>
      <c r="E698" s="117"/>
      <c r="F698" s="720"/>
      <c r="G698" s="117"/>
    </row>
    <row r="699">
      <c r="A699" s="117"/>
      <c r="B699" s="117"/>
      <c r="C699" s="117"/>
      <c r="D699" s="11"/>
      <c r="E699" s="117"/>
      <c r="F699" s="720"/>
      <c r="G699" s="117"/>
    </row>
    <row r="700">
      <c r="A700" s="117"/>
      <c r="B700" s="117"/>
      <c r="C700" s="117"/>
      <c r="D700" s="11"/>
      <c r="E700" s="117"/>
      <c r="F700" s="720"/>
      <c r="G700" s="117"/>
    </row>
    <row r="701">
      <c r="A701" s="117"/>
      <c r="B701" s="117"/>
      <c r="C701" s="117"/>
      <c r="D701" s="11"/>
      <c r="E701" s="117"/>
      <c r="F701" s="720"/>
      <c r="G701" s="117"/>
    </row>
    <row r="702">
      <c r="A702" s="117"/>
      <c r="B702" s="117"/>
      <c r="C702" s="117"/>
      <c r="D702" s="11"/>
      <c r="E702" s="117"/>
      <c r="F702" s="720"/>
      <c r="G702" s="117"/>
    </row>
    <row r="703">
      <c r="A703" s="117"/>
      <c r="B703" s="117"/>
      <c r="C703" s="117"/>
      <c r="D703" s="11"/>
      <c r="E703" s="117"/>
      <c r="F703" s="720"/>
      <c r="G703" s="117"/>
    </row>
    <row r="704">
      <c r="A704" s="117"/>
      <c r="B704" s="117"/>
      <c r="C704" s="117"/>
      <c r="D704" s="11"/>
      <c r="E704" s="117"/>
      <c r="F704" s="720"/>
      <c r="G704" s="117"/>
    </row>
    <row r="705">
      <c r="A705" s="117"/>
      <c r="B705" s="117"/>
      <c r="C705" s="117"/>
      <c r="D705" s="11"/>
      <c r="E705" s="117"/>
      <c r="F705" s="720"/>
      <c r="G705" s="117"/>
    </row>
    <row r="706">
      <c r="A706" s="117"/>
      <c r="B706" s="117"/>
      <c r="C706" s="117"/>
      <c r="D706" s="11"/>
      <c r="E706" s="117"/>
      <c r="F706" s="720"/>
      <c r="G706" s="117"/>
    </row>
    <row r="707">
      <c r="A707" s="117"/>
      <c r="B707" s="117"/>
      <c r="C707" s="117"/>
      <c r="D707" s="11"/>
      <c r="E707" s="117"/>
      <c r="F707" s="720"/>
      <c r="G707" s="117"/>
    </row>
    <row r="708">
      <c r="A708" s="117"/>
      <c r="B708" s="117"/>
      <c r="C708" s="117"/>
      <c r="D708" s="11"/>
      <c r="E708" s="117"/>
      <c r="F708" s="720"/>
      <c r="G708" s="117"/>
    </row>
    <row r="709">
      <c r="A709" s="117"/>
      <c r="B709" s="117"/>
      <c r="C709" s="117"/>
      <c r="D709" s="11"/>
      <c r="E709" s="117"/>
      <c r="F709" s="720"/>
      <c r="G709" s="117"/>
    </row>
    <row r="710">
      <c r="A710" s="117"/>
      <c r="B710" s="117"/>
      <c r="C710" s="117"/>
      <c r="D710" s="11"/>
      <c r="E710" s="117"/>
      <c r="F710" s="720"/>
      <c r="G710" s="117"/>
    </row>
    <row r="711">
      <c r="A711" s="117"/>
      <c r="B711" s="117"/>
      <c r="C711" s="117"/>
      <c r="D711" s="11"/>
      <c r="E711" s="117"/>
      <c r="F711" s="720"/>
      <c r="G711" s="117"/>
    </row>
    <row r="712">
      <c r="A712" s="117"/>
      <c r="B712" s="117"/>
      <c r="C712" s="117"/>
      <c r="D712" s="11"/>
      <c r="E712" s="117"/>
      <c r="F712" s="720"/>
      <c r="G712" s="117"/>
    </row>
    <row r="713">
      <c r="A713" s="117"/>
      <c r="B713" s="117"/>
      <c r="C713" s="117"/>
      <c r="D713" s="11"/>
      <c r="E713" s="117"/>
      <c r="F713" s="720"/>
      <c r="G713" s="117"/>
    </row>
    <row r="714">
      <c r="A714" s="117"/>
      <c r="B714" s="117"/>
      <c r="C714" s="117"/>
      <c r="D714" s="11"/>
      <c r="E714" s="117"/>
      <c r="F714" s="720"/>
      <c r="G714" s="117"/>
    </row>
    <row r="715">
      <c r="A715" s="117"/>
      <c r="B715" s="117"/>
      <c r="C715" s="117"/>
      <c r="D715" s="11"/>
      <c r="E715" s="117"/>
      <c r="F715" s="720"/>
      <c r="G715" s="117"/>
    </row>
    <row r="716">
      <c r="A716" s="117"/>
      <c r="B716" s="117"/>
      <c r="C716" s="117"/>
      <c r="D716" s="11"/>
      <c r="E716" s="117"/>
      <c r="F716" s="720"/>
      <c r="G716" s="117"/>
    </row>
    <row r="717">
      <c r="A717" s="117"/>
      <c r="B717" s="117"/>
      <c r="C717" s="117"/>
      <c r="D717" s="11"/>
      <c r="E717" s="117"/>
      <c r="F717" s="720"/>
      <c r="G717" s="117"/>
    </row>
    <row r="718">
      <c r="A718" s="117"/>
      <c r="B718" s="117"/>
      <c r="C718" s="117"/>
      <c r="D718" s="11"/>
      <c r="E718" s="117"/>
      <c r="F718" s="720"/>
      <c r="G718" s="117"/>
    </row>
    <row r="719">
      <c r="A719" s="117"/>
      <c r="B719" s="117"/>
      <c r="C719" s="117"/>
      <c r="D719" s="11"/>
      <c r="E719" s="117"/>
      <c r="F719" s="720"/>
      <c r="G719" s="117"/>
    </row>
    <row r="720">
      <c r="A720" s="117"/>
      <c r="B720" s="117"/>
      <c r="C720" s="117"/>
      <c r="D720" s="11"/>
      <c r="E720" s="117"/>
      <c r="F720" s="720"/>
      <c r="G720" s="117"/>
    </row>
    <row r="721">
      <c r="A721" s="117"/>
      <c r="B721" s="117"/>
      <c r="C721" s="117"/>
      <c r="D721" s="11"/>
      <c r="E721" s="117"/>
      <c r="F721" s="720"/>
      <c r="G721" s="117"/>
    </row>
    <row r="722">
      <c r="A722" s="117"/>
      <c r="B722" s="117"/>
      <c r="C722" s="117"/>
      <c r="D722" s="11"/>
      <c r="E722" s="117"/>
      <c r="F722" s="720"/>
      <c r="G722" s="117"/>
    </row>
    <row r="723">
      <c r="A723" s="117"/>
      <c r="B723" s="117"/>
      <c r="C723" s="117"/>
      <c r="D723" s="11"/>
      <c r="E723" s="117"/>
      <c r="F723" s="720"/>
      <c r="G723" s="117"/>
    </row>
    <row r="724">
      <c r="A724" s="117"/>
      <c r="B724" s="117"/>
      <c r="C724" s="117"/>
      <c r="D724" s="11"/>
      <c r="E724" s="117"/>
      <c r="F724" s="720"/>
      <c r="G724" s="117"/>
    </row>
    <row r="725">
      <c r="A725" s="117"/>
      <c r="B725" s="117"/>
      <c r="C725" s="117"/>
      <c r="D725" s="11"/>
      <c r="E725" s="117"/>
      <c r="F725" s="720"/>
      <c r="G725" s="117"/>
    </row>
    <row r="726">
      <c r="A726" s="117"/>
      <c r="B726" s="117"/>
      <c r="C726" s="117"/>
      <c r="D726" s="11"/>
      <c r="E726" s="117"/>
      <c r="F726" s="720"/>
      <c r="G726" s="117"/>
    </row>
    <row r="727">
      <c r="A727" s="117"/>
      <c r="B727" s="117"/>
      <c r="C727" s="117"/>
      <c r="D727" s="11"/>
      <c r="E727" s="117"/>
      <c r="F727" s="720"/>
      <c r="G727" s="117"/>
    </row>
    <row r="728">
      <c r="A728" s="117"/>
      <c r="B728" s="117"/>
      <c r="C728" s="117"/>
      <c r="D728" s="11"/>
      <c r="E728" s="117"/>
      <c r="F728" s="720"/>
      <c r="G728" s="117"/>
    </row>
    <row r="729">
      <c r="A729" s="117"/>
      <c r="B729" s="117"/>
      <c r="C729" s="117"/>
      <c r="D729" s="11"/>
      <c r="E729" s="117"/>
      <c r="F729" s="720"/>
      <c r="G729" s="117"/>
    </row>
    <row r="730">
      <c r="A730" s="117"/>
      <c r="B730" s="117"/>
      <c r="C730" s="117"/>
      <c r="D730" s="11"/>
      <c r="E730" s="117"/>
      <c r="F730" s="720"/>
      <c r="G730" s="117"/>
    </row>
    <row r="731">
      <c r="A731" s="117"/>
      <c r="B731" s="117"/>
      <c r="C731" s="117"/>
      <c r="D731" s="11"/>
      <c r="E731" s="117"/>
      <c r="F731" s="720"/>
      <c r="G731" s="117"/>
    </row>
    <row r="732">
      <c r="A732" s="117"/>
      <c r="B732" s="117"/>
      <c r="C732" s="117"/>
      <c r="D732" s="11"/>
      <c r="E732" s="117"/>
      <c r="F732" s="720"/>
      <c r="G732" s="117"/>
    </row>
    <row r="733">
      <c r="A733" s="117"/>
      <c r="B733" s="117"/>
      <c r="C733" s="117"/>
      <c r="D733" s="11"/>
      <c r="E733" s="117"/>
      <c r="F733" s="720"/>
      <c r="G733" s="117"/>
    </row>
    <row r="734">
      <c r="A734" s="117"/>
      <c r="B734" s="117"/>
      <c r="C734" s="117"/>
      <c r="D734" s="11"/>
      <c r="E734" s="117"/>
      <c r="F734" s="720"/>
      <c r="G734" s="117"/>
    </row>
    <row r="735">
      <c r="A735" s="117"/>
      <c r="B735" s="117"/>
      <c r="C735" s="117"/>
      <c r="D735" s="11"/>
      <c r="E735" s="117"/>
      <c r="F735" s="720"/>
      <c r="G735" s="117"/>
    </row>
    <row r="736">
      <c r="A736" s="117"/>
      <c r="B736" s="117"/>
      <c r="C736" s="117"/>
      <c r="D736" s="11"/>
      <c r="E736" s="117"/>
      <c r="F736" s="720"/>
      <c r="G736" s="117"/>
    </row>
    <row r="737">
      <c r="A737" s="117"/>
      <c r="B737" s="117"/>
      <c r="C737" s="117"/>
      <c r="D737" s="11"/>
      <c r="E737" s="117"/>
      <c r="F737" s="720"/>
      <c r="G737" s="117"/>
    </row>
    <row r="738">
      <c r="A738" s="117"/>
      <c r="B738" s="117"/>
      <c r="C738" s="117"/>
      <c r="D738" s="11"/>
      <c r="E738" s="117"/>
      <c r="F738" s="720"/>
      <c r="G738" s="117"/>
    </row>
    <row r="739">
      <c r="A739" s="117"/>
      <c r="B739" s="117"/>
      <c r="C739" s="117"/>
      <c r="D739" s="11"/>
      <c r="E739" s="117"/>
      <c r="F739" s="720"/>
      <c r="G739" s="117"/>
    </row>
    <row r="740">
      <c r="A740" s="117"/>
      <c r="B740" s="117"/>
      <c r="C740" s="117"/>
      <c r="D740" s="11"/>
      <c r="E740" s="117"/>
      <c r="F740" s="720"/>
      <c r="G740" s="117"/>
    </row>
    <row r="741">
      <c r="A741" s="117"/>
      <c r="B741" s="117"/>
      <c r="C741" s="117"/>
      <c r="D741" s="11"/>
      <c r="E741" s="117"/>
      <c r="F741" s="720"/>
      <c r="G741" s="117"/>
    </row>
    <row r="742">
      <c r="A742" s="117"/>
      <c r="B742" s="117"/>
      <c r="C742" s="117"/>
      <c r="D742" s="11"/>
      <c r="E742" s="117"/>
      <c r="F742" s="720"/>
      <c r="G742" s="117"/>
    </row>
    <row r="743">
      <c r="A743" s="117"/>
      <c r="B743" s="117"/>
      <c r="C743" s="117"/>
      <c r="D743" s="11"/>
      <c r="E743" s="117"/>
      <c r="F743" s="720"/>
      <c r="G743" s="117"/>
    </row>
    <row r="744">
      <c r="A744" s="117"/>
      <c r="B744" s="117"/>
      <c r="C744" s="117"/>
      <c r="D744" s="11"/>
      <c r="E744" s="117"/>
      <c r="F744" s="720"/>
      <c r="G744" s="117"/>
    </row>
    <row r="745">
      <c r="A745" s="117"/>
      <c r="B745" s="117"/>
      <c r="C745" s="117"/>
      <c r="D745" s="11"/>
      <c r="E745" s="117"/>
      <c r="F745" s="720"/>
      <c r="G745" s="117"/>
    </row>
    <row r="746">
      <c r="A746" s="117"/>
      <c r="B746" s="117"/>
      <c r="C746" s="117"/>
      <c r="D746" s="11"/>
      <c r="E746" s="117"/>
      <c r="F746" s="720"/>
      <c r="G746" s="117"/>
    </row>
    <row r="747">
      <c r="A747" s="117"/>
      <c r="B747" s="117"/>
      <c r="C747" s="117"/>
      <c r="D747" s="11"/>
      <c r="E747" s="117"/>
      <c r="F747" s="720"/>
      <c r="G747" s="117"/>
    </row>
    <row r="748">
      <c r="A748" s="117"/>
      <c r="B748" s="117"/>
      <c r="C748" s="117"/>
      <c r="D748" s="11"/>
      <c r="E748" s="117"/>
      <c r="F748" s="720"/>
      <c r="G748" s="117"/>
    </row>
    <row r="749">
      <c r="A749" s="117"/>
      <c r="B749" s="117"/>
      <c r="C749" s="117"/>
      <c r="D749" s="11"/>
      <c r="E749" s="117"/>
      <c r="F749" s="720"/>
      <c r="G749" s="117"/>
    </row>
    <row r="750">
      <c r="A750" s="117"/>
      <c r="B750" s="117"/>
      <c r="C750" s="117"/>
      <c r="D750" s="11"/>
      <c r="E750" s="117"/>
      <c r="F750" s="720"/>
      <c r="G750" s="117"/>
    </row>
    <row r="751">
      <c r="A751" s="117"/>
      <c r="B751" s="117"/>
      <c r="C751" s="117"/>
      <c r="D751" s="11"/>
      <c r="E751" s="117"/>
      <c r="F751" s="720"/>
      <c r="G751" s="117"/>
    </row>
    <row r="752">
      <c r="A752" s="117"/>
      <c r="B752" s="117"/>
      <c r="C752" s="117"/>
      <c r="D752" s="11"/>
      <c r="E752" s="117"/>
      <c r="F752" s="720"/>
      <c r="G752" s="117"/>
    </row>
    <row r="753">
      <c r="A753" s="117"/>
      <c r="B753" s="117"/>
      <c r="C753" s="117"/>
      <c r="D753" s="11"/>
      <c r="E753" s="117"/>
      <c r="F753" s="720"/>
      <c r="G753" s="117"/>
    </row>
    <row r="754">
      <c r="A754" s="117"/>
      <c r="B754" s="117"/>
      <c r="C754" s="117"/>
      <c r="D754" s="11"/>
      <c r="E754" s="117"/>
      <c r="F754" s="720"/>
      <c r="G754" s="117"/>
    </row>
    <row r="755">
      <c r="A755" s="117"/>
      <c r="B755" s="117"/>
      <c r="C755" s="117"/>
      <c r="D755" s="11"/>
      <c r="E755" s="117"/>
      <c r="F755" s="720"/>
      <c r="G755" s="117"/>
    </row>
    <row r="756">
      <c r="A756" s="117"/>
      <c r="B756" s="117"/>
      <c r="C756" s="117"/>
      <c r="D756" s="11"/>
      <c r="E756" s="117"/>
      <c r="F756" s="720"/>
      <c r="G756" s="117"/>
    </row>
    <row r="757">
      <c r="A757" s="117"/>
      <c r="B757" s="117"/>
      <c r="C757" s="117"/>
      <c r="D757" s="11"/>
      <c r="E757" s="117"/>
      <c r="F757" s="720"/>
      <c r="G757" s="117"/>
    </row>
    <row r="758">
      <c r="A758" s="117"/>
      <c r="B758" s="117"/>
      <c r="C758" s="117"/>
      <c r="D758" s="11"/>
      <c r="E758" s="117"/>
      <c r="F758" s="720"/>
      <c r="G758" s="117"/>
    </row>
    <row r="759">
      <c r="A759" s="117"/>
      <c r="B759" s="117"/>
      <c r="C759" s="117"/>
      <c r="D759" s="11"/>
      <c r="E759" s="117"/>
      <c r="F759" s="720"/>
      <c r="G759" s="117"/>
    </row>
    <row r="760">
      <c r="A760" s="117"/>
      <c r="B760" s="117"/>
      <c r="C760" s="117"/>
      <c r="D760" s="11"/>
      <c r="E760" s="117"/>
      <c r="F760" s="720"/>
      <c r="G760" s="117"/>
    </row>
    <row r="761">
      <c r="A761" s="117"/>
      <c r="B761" s="117"/>
      <c r="C761" s="117"/>
      <c r="D761" s="11"/>
      <c r="E761" s="117"/>
      <c r="F761" s="720"/>
      <c r="G761" s="117"/>
    </row>
    <row r="762">
      <c r="A762" s="117"/>
      <c r="B762" s="117"/>
      <c r="C762" s="117"/>
      <c r="D762" s="11"/>
      <c r="E762" s="117"/>
      <c r="F762" s="720"/>
      <c r="G762" s="117"/>
    </row>
    <row r="763">
      <c r="A763" s="117"/>
      <c r="B763" s="117"/>
      <c r="C763" s="117"/>
      <c r="D763" s="11"/>
      <c r="E763" s="117"/>
      <c r="F763" s="720"/>
      <c r="G763" s="117"/>
    </row>
    <row r="764">
      <c r="A764" s="117"/>
      <c r="B764" s="117"/>
      <c r="C764" s="117"/>
      <c r="D764" s="11"/>
      <c r="E764" s="117"/>
      <c r="F764" s="720"/>
      <c r="G764" s="117"/>
    </row>
    <row r="765">
      <c r="A765" s="117"/>
      <c r="B765" s="117"/>
      <c r="C765" s="117"/>
      <c r="D765" s="11"/>
      <c r="E765" s="117"/>
      <c r="F765" s="720"/>
      <c r="G765" s="117"/>
    </row>
    <row r="766">
      <c r="A766" s="117"/>
      <c r="B766" s="117"/>
      <c r="C766" s="117"/>
      <c r="D766" s="11"/>
      <c r="E766" s="117"/>
      <c r="F766" s="720"/>
      <c r="G766" s="117"/>
    </row>
    <row r="767">
      <c r="A767" s="117"/>
      <c r="B767" s="117"/>
      <c r="C767" s="117"/>
      <c r="D767" s="11"/>
      <c r="E767" s="117"/>
      <c r="F767" s="720"/>
      <c r="G767" s="117"/>
    </row>
    <row r="768">
      <c r="A768" s="117"/>
      <c r="B768" s="117"/>
      <c r="C768" s="117"/>
      <c r="D768" s="11"/>
      <c r="E768" s="117"/>
      <c r="F768" s="720"/>
      <c r="G768" s="117"/>
    </row>
    <row r="769">
      <c r="A769" s="117"/>
      <c r="B769" s="117"/>
      <c r="C769" s="117"/>
      <c r="D769" s="11"/>
      <c r="E769" s="117"/>
      <c r="F769" s="720"/>
      <c r="G769" s="117"/>
    </row>
    <row r="770">
      <c r="A770" s="117"/>
      <c r="B770" s="117"/>
      <c r="C770" s="117"/>
      <c r="D770" s="11"/>
      <c r="E770" s="117"/>
      <c r="F770" s="720"/>
      <c r="G770" s="117"/>
    </row>
    <row r="771">
      <c r="A771" s="117"/>
      <c r="B771" s="117"/>
      <c r="C771" s="117"/>
      <c r="D771" s="11"/>
      <c r="E771" s="117"/>
      <c r="F771" s="720"/>
      <c r="G771" s="117"/>
    </row>
    <row r="772">
      <c r="A772" s="117"/>
      <c r="B772" s="117"/>
      <c r="C772" s="117"/>
      <c r="D772" s="11"/>
      <c r="E772" s="117"/>
      <c r="F772" s="720"/>
      <c r="G772" s="117"/>
    </row>
    <row r="773">
      <c r="A773" s="117"/>
      <c r="B773" s="117"/>
      <c r="C773" s="117"/>
      <c r="D773" s="11"/>
      <c r="E773" s="117"/>
      <c r="F773" s="720"/>
      <c r="G773" s="117"/>
    </row>
    <row r="774">
      <c r="A774" s="117"/>
      <c r="B774" s="117"/>
      <c r="C774" s="117"/>
      <c r="D774" s="11"/>
      <c r="E774" s="117"/>
      <c r="F774" s="720"/>
      <c r="G774" s="117"/>
    </row>
    <row r="775">
      <c r="A775" s="117"/>
      <c r="B775" s="117"/>
      <c r="C775" s="117"/>
      <c r="D775" s="11"/>
      <c r="E775" s="117"/>
      <c r="F775" s="720"/>
      <c r="G775" s="117"/>
    </row>
    <row r="776">
      <c r="A776" s="117"/>
      <c r="B776" s="117"/>
      <c r="C776" s="117"/>
      <c r="D776" s="11"/>
      <c r="E776" s="117"/>
      <c r="F776" s="720"/>
      <c r="G776" s="117"/>
    </row>
    <row r="777">
      <c r="A777" s="117"/>
      <c r="B777" s="117"/>
      <c r="C777" s="117"/>
      <c r="D777" s="11"/>
      <c r="E777" s="117"/>
      <c r="F777" s="720"/>
      <c r="G777" s="117"/>
    </row>
    <row r="778">
      <c r="A778" s="117"/>
      <c r="B778" s="117"/>
      <c r="C778" s="117"/>
      <c r="D778" s="11"/>
      <c r="E778" s="117"/>
      <c r="F778" s="720"/>
      <c r="G778" s="117"/>
    </row>
    <row r="779">
      <c r="A779" s="117"/>
      <c r="B779" s="117"/>
      <c r="C779" s="117"/>
      <c r="D779" s="11"/>
      <c r="E779" s="117"/>
      <c r="F779" s="720"/>
      <c r="G779" s="117"/>
    </row>
    <row r="780">
      <c r="A780" s="117"/>
      <c r="B780" s="117"/>
      <c r="C780" s="117"/>
      <c r="D780" s="11"/>
      <c r="E780" s="117"/>
      <c r="F780" s="720"/>
      <c r="G780" s="117"/>
    </row>
    <row r="781">
      <c r="A781" s="117"/>
      <c r="B781" s="117"/>
      <c r="C781" s="117"/>
      <c r="D781" s="11"/>
      <c r="E781" s="117"/>
      <c r="F781" s="720"/>
      <c r="G781" s="117"/>
    </row>
    <row r="782">
      <c r="A782" s="117"/>
      <c r="B782" s="117"/>
      <c r="C782" s="117"/>
      <c r="D782" s="11"/>
      <c r="E782" s="117"/>
      <c r="F782" s="720"/>
      <c r="G782" s="117"/>
    </row>
    <row r="783">
      <c r="A783" s="117"/>
      <c r="B783" s="117"/>
      <c r="C783" s="117"/>
      <c r="D783" s="11"/>
      <c r="E783" s="117"/>
      <c r="F783" s="720"/>
      <c r="G783" s="117"/>
    </row>
    <row r="784">
      <c r="A784" s="117"/>
      <c r="B784" s="117"/>
      <c r="C784" s="117"/>
      <c r="D784" s="11"/>
      <c r="E784" s="117"/>
      <c r="F784" s="720"/>
      <c r="G784" s="117"/>
    </row>
    <row r="785">
      <c r="A785" s="117"/>
      <c r="B785" s="117"/>
      <c r="C785" s="117"/>
      <c r="D785" s="11"/>
      <c r="E785" s="117"/>
      <c r="F785" s="720"/>
      <c r="G785" s="117"/>
    </row>
    <row r="786">
      <c r="A786" s="117"/>
      <c r="B786" s="117"/>
      <c r="C786" s="117"/>
      <c r="D786" s="11"/>
      <c r="E786" s="117"/>
      <c r="F786" s="720"/>
      <c r="G786" s="117"/>
    </row>
    <row r="787">
      <c r="A787" s="117"/>
      <c r="B787" s="117"/>
      <c r="C787" s="117"/>
      <c r="D787" s="11"/>
      <c r="E787" s="117"/>
      <c r="F787" s="720"/>
      <c r="G787" s="117"/>
    </row>
    <row r="788">
      <c r="A788" s="117"/>
      <c r="B788" s="117"/>
      <c r="C788" s="117"/>
      <c r="D788" s="11"/>
      <c r="E788" s="117"/>
      <c r="F788" s="720"/>
      <c r="G788" s="117"/>
    </row>
    <row r="789">
      <c r="A789" s="117"/>
      <c r="B789" s="117"/>
      <c r="C789" s="117"/>
      <c r="D789" s="11"/>
      <c r="E789" s="117"/>
      <c r="F789" s="720"/>
      <c r="G789" s="117"/>
    </row>
    <row r="790">
      <c r="A790" s="117"/>
      <c r="B790" s="117"/>
      <c r="C790" s="117"/>
      <c r="D790" s="11"/>
      <c r="E790" s="117"/>
      <c r="F790" s="720"/>
      <c r="G790" s="117"/>
    </row>
    <row r="791">
      <c r="A791" s="117"/>
      <c r="B791" s="117"/>
      <c r="C791" s="117"/>
      <c r="D791" s="11"/>
      <c r="E791" s="117"/>
      <c r="F791" s="720"/>
      <c r="G791" s="117"/>
    </row>
    <row r="792">
      <c r="A792" s="117"/>
      <c r="B792" s="117"/>
      <c r="C792" s="117"/>
      <c r="D792" s="11"/>
      <c r="E792" s="117"/>
      <c r="F792" s="720"/>
      <c r="G792" s="117"/>
    </row>
    <row r="793">
      <c r="A793" s="117"/>
      <c r="B793" s="117"/>
      <c r="C793" s="117"/>
      <c r="D793" s="11"/>
      <c r="E793" s="117"/>
      <c r="F793" s="720"/>
      <c r="G793" s="117"/>
    </row>
    <row r="794">
      <c r="A794" s="117"/>
      <c r="B794" s="117"/>
      <c r="C794" s="117"/>
      <c r="D794" s="11"/>
      <c r="E794" s="117"/>
      <c r="F794" s="720"/>
      <c r="G794" s="117"/>
    </row>
    <row r="795">
      <c r="A795" s="117"/>
      <c r="B795" s="117"/>
      <c r="C795" s="117"/>
      <c r="D795" s="11"/>
      <c r="E795" s="117"/>
      <c r="F795" s="720"/>
      <c r="G795" s="117"/>
    </row>
    <row r="796">
      <c r="A796" s="117"/>
      <c r="B796" s="117"/>
      <c r="C796" s="117"/>
      <c r="D796" s="11"/>
      <c r="E796" s="117"/>
      <c r="F796" s="720"/>
      <c r="G796" s="117"/>
    </row>
    <row r="797">
      <c r="A797" s="117"/>
      <c r="B797" s="117"/>
      <c r="C797" s="117"/>
      <c r="D797" s="11"/>
      <c r="E797" s="117"/>
      <c r="F797" s="720"/>
      <c r="G797" s="117"/>
    </row>
    <row r="798">
      <c r="A798" s="117"/>
      <c r="B798" s="117"/>
      <c r="C798" s="117"/>
      <c r="D798" s="11"/>
      <c r="E798" s="117"/>
      <c r="F798" s="720"/>
      <c r="G798" s="117"/>
    </row>
    <row r="799">
      <c r="A799" s="117"/>
      <c r="B799" s="117"/>
      <c r="C799" s="117"/>
      <c r="D799" s="11"/>
      <c r="E799" s="117"/>
      <c r="F799" s="720"/>
      <c r="G799" s="117"/>
    </row>
    <row r="800">
      <c r="A800" s="117"/>
      <c r="B800" s="117"/>
      <c r="C800" s="117"/>
      <c r="D800" s="11"/>
      <c r="E800" s="117"/>
      <c r="F800" s="720"/>
      <c r="G800" s="117"/>
    </row>
    <row r="801">
      <c r="A801" s="117"/>
      <c r="B801" s="117"/>
      <c r="C801" s="117"/>
      <c r="D801" s="11"/>
      <c r="E801" s="117"/>
      <c r="F801" s="720"/>
      <c r="G801" s="117"/>
    </row>
    <row r="802">
      <c r="A802" s="117"/>
      <c r="B802" s="117"/>
      <c r="C802" s="117"/>
      <c r="D802" s="11"/>
      <c r="E802" s="117"/>
      <c r="F802" s="720"/>
      <c r="G802" s="117"/>
    </row>
    <row r="803">
      <c r="A803" s="117"/>
      <c r="B803" s="117"/>
      <c r="C803" s="117"/>
      <c r="D803" s="11"/>
      <c r="E803" s="117"/>
      <c r="F803" s="720"/>
      <c r="G803" s="117"/>
    </row>
    <row r="804">
      <c r="A804" s="117"/>
      <c r="B804" s="117"/>
      <c r="C804" s="117"/>
      <c r="D804" s="11"/>
      <c r="E804" s="117"/>
      <c r="F804" s="720"/>
      <c r="G804" s="117"/>
    </row>
    <row r="805">
      <c r="A805" s="117"/>
      <c r="B805" s="117"/>
      <c r="C805" s="117"/>
      <c r="D805" s="11"/>
      <c r="E805" s="117"/>
      <c r="F805" s="720"/>
      <c r="G805" s="117"/>
    </row>
    <row r="806">
      <c r="A806" s="117"/>
      <c r="B806" s="117"/>
      <c r="C806" s="117"/>
      <c r="D806" s="11"/>
      <c r="E806" s="117"/>
      <c r="F806" s="720"/>
      <c r="G806" s="117"/>
    </row>
    <row r="807">
      <c r="A807" s="117"/>
      <c r="B807" s="117"/>
      <c r="C807" s="117"/>
      <c r="D807" s="11"/>
      <c r="E807" s="117"/>
      <c r="F807" s="720"/>
      <c r="G807" s="117"/>
    </row>
    <row r="808">
      <c r="A808" s="117"/>
      <c r="B808" s="117"/>
      <c r="C808" s="117"/>
      <c r="D808" s="11"/>
      <c r="E808" s="117"/>
      <c r="F808" s="720"/>
      <c r="G808" s="117"/>
    </row>
    <row r="809">
      <c r="A809" s="117"/>
      <c r="B809" s="117"/>
      <c r="C809" s="117"/>
      <c r="D809" s="11"/>
      <c r="E809" s="117"/>
      <c r="F809" s="720"/>
      <c r="G809" s="117"/>
    </row>
    <row r="810">
      <c r="A810" s="117"/>
      <c r="B810" s="117"/>
      <c r="C810" s="117"/>
      <c r="D810" s="11"/>
      <c r="E810" s="117"/>
      <c r="F810" s="720"/>
      <c r="G810" s="117"/>
    </row>
    <row r="811">
      <c r="A811" s="117"/>
      <c r="B811" s="117"/>
      <c r="C811" s="117"/>
      <c r="D811" s="11"/>
      <c r="E811" s="117"/>
      <c r="F811" s="720"/>
      <c r="G811" s="117"/>
    </row>
    <row r="812">
      <c r="A812" s="117"/>
      <c r="B812" s="117"/>
      <c r="C812" s="117"/>
      <c r="D812" s="11"/>
      <c r="E812" s="117"/>
      <c r="F812" s="720"/>
      <c r="G812" s="117"/>
    </row>
    <row r="813">
      <c r="A813" s="117"/>
      <c r="B813" s="117"/>
      <c r="C813" s="117"/>
      <c r="D813" s="11"/>
      <c r="E813" s="117"/>
      <c r="F813" s="720"/>
      <c r="G813" s="117"/>
    </row>
    <row r="814">
      <c r="A814" s="117"/>
      <c r="B814" s="117"/>
      <c r="C814" s="117"/>
      <c r="D814" s="11"/>
      <c r="E814" s="117"/>
      <c r="F814" s="720"/>
      <c r="G814" s="117"/>
    </row>
    <row r="815">
      <c r="A815" s="117"/>
      <c r="B815" s="117"/>
      <c r="C815" s="117"/>
      <c r="D815" s="11"/>
      <c r="E815" s="117"/>
      <c r="F815" s="720"/>
      <c r="G815" s="117"/>
    </row>
    <row r="816">
      <c r="A816" s="117"/>
      <c r="B816" s="117"/>
      <c r="C816" s="117"/>
      <c r="D816" s="11"/>
      <c r="E816" s="117"/>
      <c r="F816" s="720"/>
      <c r="G816" s="117"/>
    </row>
    <row r="817">
      <c r="A817" s="117"/>
      <c r="B817" s="117"/>
      <c r="C817" s="117"/>
      <c r="D817" s="11"/>
      <c r="E817" s="117"/>
      <c r="F817" s="720"/>
      <c r="G817" s="117"/>
    </row>
    <row r="818">
      <c r="A818" s="117"/>
      <c r="B818" s="117"/>
      <c r="C818" s="117"/>
      <c r="D818" s="11"/>
      <c r="E818" s="117"/>
      <c r="F818" s="720"/>
      <c r="G818" s="117"/>
    </row>
    <row r="819">
      <c r="A819" s="117"/>
      <c r="B819" s="117"/>
      <c r="C819" s="117"/>
      <c r="D819" s="11"/>
      <c r="E819" s="117"/>
      <c r="F819" s="720"/>
      <c r="G819" s="117"/>
    </row>
    <row r="820">
      <c r="A820" s="117"/>
      <c r="B820" s="117"/>
      <c r="C820" s="117"/>
      <c r="D820" s="11"/>
      <c r="E820" s="117"/>
      <c r="F820" s="720"/>
      <c r="G820" s="117"/>
    </row>
    <row r="821">
      <c r="A821" s="117"/>
      <c r="B821" s="117"/>
      <c r="C821" s="117"/>
      <c r="D821" s="11"/>
      <c r="E821" s="117"/>
      <c r="F821" s="720"/>
      <c r="G821" s="117"/>
    </row>
    <row r="822">
      <c r="A822" s="117"/>
      <c r="B822" s="117"/>
      <c r="C822" s="117"/>
      <c r="D822" s="11"/>
      <c r="E822" s="117"/>
      <c r="F822" s="720"/>
      <c r="G822" s="117"/>
    </row>
    <row r="823">
      <c r="A823" s="117"/>
      <c r="B823" s="117"/>
      <c r="C823" s="117"/>
      <c r="D823" s="11"/>
      <c r="E823" s="117"/>
      <c r="F823" s="720"/>
      <c r="G823" s="117"/>
    </row>
    <row r="824">
      <c r="A824" s="117"/>
      <c r="B824" s="117"/>
      <c r="C824" s="117"/>
      <c r="D824" s="11"/>
      <c r="E824" s="117"/>
      <c r="F824" s="720"/>
      <c r="G824" s="117"/>
    </row>
    <row r="825">
      <c r="A825" s="117"/>
      <c r="B825" s="117"/>
      <c r="C825" s="117"/>
      <c r="D825" s="11"/>
      <c r="E825" s="117"/>
      <c r="F825" s="720"/>
      <c r="G825" s="117"/>
    </row>
    <row r="826">
      <c r="A826" s="117"/>
      <c r="B826" s="117"/>
      <c r="C826" s="117"/>
      <c r="D826" s="11"/>
      <c r="E826" s="117"/>
      <c r="F826" s="720"/>
      <c r="G826" s="117"/>
    </row>
    <row r="827">
      <c r="A827" s="117"/>
      <c r="B827" s="117"/>
      <c r="C827" s="117"/>
      <c r="D827" s="11"/>
      <c r="E827" s="117"/>
      <c r="F827" s="720"/>
      <c r="G827" s="117"/>
    </row>
    <row r="828">
      <c r="A828" s="117"/>
      <c r="B828" s="117"/>
      <c r="C828" s="117"/>
      <c r="D828" s="11"/>
      <c r="E828" s="117"/>
      <c r="F828" s="720"/>
      <c r="G828" s="117"/>
    </row>
    <row r="829">
      <c r="A829" s="117"/>
      <c r="B829" s="117"/>
      <c r="C829" s="117"/>
      <c r="D829" s="11"/>
      <c r="E829" s="117"/>
      <c r="F829" s="720"/>
      <c r="G829" s="117"/>
    </row>
    <row r="830">
      <c r="A830" s="117"/>
      <c r="B830" s="117"/>
      <c r="C830" s="117"/>
      <c r="D830" s="11"/>
      <c r="E830" s="117"/>
      <c r="F830" s="720"/>
      <c r="G830" s="117"/>
    </row>
    <row r="831">
      <c r="A831" s="117"/>
      <c r="B831" s="117"/>
      <c r="C831" s="117"/>
      <c r="D831" s="11"/>
      <c r="E831" s="117"/>
      <c r="F831" s="720"/>
      <c r="G831" s="117"/>
    </row>
    <row r="832">
      <c r="A832" s="117"/>
      <c r="B832" s="117"/>
      <c r="C832" s="117"/>
      <c r="D832" s="11"/>
      <c r="E832" s="117"/>
      <c r="F832" s="720"/>
      <c r="G832" s="117"/>
    </row>
    <row r="833">
      <c r="A833" s="117"/>
      <c r="B833" s="117"/>
      <c r="C833" s="117"/>
      <c r="D833" s="11"/>
      <c r="E833" s="117"/>
      <c r="F833" s="720"/>
      <c r="G833" s="117"/>
    </row>
    <row r="834">
      <c r="A834" s="117"/>
      <c r="B834" s="117"/>
      <c r="C834" s="117"/>
      <c r="D834" s="11"/>
      <c r="E834" s="117"/>
      <c r="F834" s="720"/>
      <c r="G834" s="117"/>
    </row>
    <row r="835">
      <c r="A835" s="117"/>
      <c r="B835" s="117"/>
      <c r="C835" s="117"/>
      <c r="D835" s="11"/>
      <c r="E835" s="117"/>
      <c r="F835" s="720"/>
      <c r="G835" s="117"/>
    </row>
    <row r="836">
      <c r="A836" s="117"/>
      <c r="B836" s="117"/>
      <c r="C836" s="117"/>
      <c r="D836" s="11"/>
      <c r="E836" s="117"/>
      <c r="F836" s="720"/>
      <c r="G836" s="117"/>
    </row>
    <row r="837">
      <c r="A837" s="117"/>
      <c r="B837" s="117"/>
      <c r="C837" s="117"/>
      <c r="D837" s="11"/>
      <c r="E837" s="117"/>
      <c r="F837" s="720"/>
      <c r="G837" s="117"/>
    </row>
    <row r="838">
      <c r="A838" s="117"/>
      <c r="B838" s="117"/>
      <c r="C838" s="117"/>
      <c r="D838" s="11"/>
      <c r="E838" s="117"/>
      <c r="F838" s="720"/>
      <c r="G838" s="117"/>
    </row>
    <row r="839">
      <c r="A839" s="117"/>
      <c r="B839" s="117"/>
      <c r="C839" s="117"/>
      <c r="D839" s="11"/>
      <c r="E839" s="117"/>
      <c r="F839" s="720"/>
      <c r="G839" s="117"/>
    </row>
    <row r="840">
      <c r="A840" s="117"/>
      <c r="B840" s="117"/>
      <c r="C840" s="117"/>
      <c r="D840" s="11"/>
      <c r="E840" s="117"/>
      <c r="F840" s="720"/>
      <c r="G840" s="117"/>
    </row>
    <row r="841">
      <c r="A841" s="117"/>
      <c r="B841" s="117"/>
      <c r="C841" s="117"/>
      <c r="D841" s="11"/>
      <c r="E841" s="117"/>
      <c r="F841" s="720"/>
      <c r="G841" s="117"/>
    </row>
    <row r="842">
      <c r="A842" s="117"/>
      <c r="B842" s="117"/>
      <c r="C842" s="117"/>
      <c r="D842" s="11"/>
      <c r="E842" s="117"/>
      <c r="F842" s="720"/>
      <c r="G842" s="117"/>
    </row>
    <row r="843">
      <c r="A843" s="117"/>
      <c r="B843" s="117"/>
      <c r="C843" s="117"/>
      <c r="D843" s="11"/>
      <c r="E843" s="117"/>
      <c r="F843" s="720"/>
      <c r="G843" s="117"/>
    </row>
    <row r="844">
      <c r="A844" s="117"/>
      <c r="B844" s="117"/>
      <c r="C844" s="117"/>
      <c r="D844" s="11"/>
      <c r="E844" s="117"/>
      <c r="F844" s="720"/>
      <c r="G844" s="117"/>
    </row>
    <row r="845">
      <c r="A845" s="117"/>
      <c r="B845" s="117"/>
      <c r="C845" s="117"/>
      <c r="D845" s="11"/>
      <c r="E845" s="117"/>
      <c r="F845" s="720"/>
      <c r="G845" s="117"/>
    </row>
    <row r="846">
      <c r="A846" s="117"/>
      <c r="B846" s="117"/>
      <c r="C846" s="117"/>
      <c r="D846" s="11"/>
      <c r="E846" s="117"/>
      <c r="F846" s="720"/>
      <c r="G846" s="117"/>
    </row>
    <row r="847">
      <c r="A847" s="117"/>
      <c r="B847" s="117"/>
      <c r="C847" s="117"/>
      <c r="D847" s="11"/>
      <c r="E847" s="117"/>
      <c r="F847" s="720"/>
      <c r="G847" s="117"/>
    </row>
    <row r="848">
      <c r="A848" s="117"/>
      <c r="B848" s="117"/>
      <c r="C848" s="117"/>
      <c r="D848" s="11"/>
      <c r="E848" s="117"/>
      <c r="F848" s="720"/>
      <c r="G848" s="117"/>
    </row>
    <row r="849">
      <c r="A849" s="117"/>
      <c r="B849" s="117"/>
      <c r="C849" s="117"/>
      <c r="D849" s="11"/>
      <c r="E849" s="117"/>
      <c r="F849" s="720"/>
      <c r="G849" s="117"/>
    </row>
    <row r="850">
      <c r="A850" s="117"/>
      <c r="B850" s="117"/>
      <c r="C850" s="117"/>
      <c r="D850" s="11"/>
      <c r="E850" s="117"/>
      <c r="F850" s="720"/>
      <c r="G850" s="117"/>
    </row>
    <row r="851">
      <c r="A851" s="117"/>
      <c r="B851" s="117"/>
      <c r="C851" s="117"/>
      <c r="D851" s="11"/>
      <c r="E851" s="117"/>
      <c r="F851" s="720"/>
      <c r="G851" s="117"/>
    </row>
    <row r="852">
      <c r="A852" s="117"/>
      <c r="B852" s="117"/>
      <c r="C852" s="117"/>
      <c r="D852" s="11"/>
      <c r="E852" s="117"/>
      <c r="F852" s="720"/>
      <c r="G852" s="117"/>
    </row>
    <row r="853">
      <c r="A853" s="117"/>
      <c r="B853" s="117"/>
      <c r="C853" s="117"/>
      <c r="D853" s="11"/>
      <c r="E853" s="117"/>
      <c r="F853" s="720"/>
      <c r="G853" s="117"/>
    </row>
    <row r="854">
      <c r="A854" s="117"/>
      <c r="B854" s="117"/>
      <c r="C854" s="117"/>
      <c r="D854" s="11"/>
      <c r="E854" s="117"/>
      <c r="F854" s="720"/>
      <c r="G854" s="117"/>
    </row>
    <row r="855">
      <c r="A855" s="117"/>
      <c r="B855" s="117"/>
      <c r="C855" s="117"/>
      <c r="D855" s="11"/>
      <c r="E855" s="117"/>
      <c r="F855" s="720"/>
      <c r="G855" s="117"/>
    </row>
    <row r="856">
      <c r="A856" s="117"/>
      <c r="B856" s="117"/>
      <c r="C856" s="117"/>
      <c r="D856" s="11"/>
      <c r="E856" s="117"/>
      <c r="F856" s="720"/>
      <c r="G856" s="117"/>
    </row>
    <row r="857">
      <c r="A857" s="117"/>
      <c r="B857" s="117"/>
      <c r="C857" s="117"/>
      <c r="D857" s="11"/>
      <c r="E857" s="117"/>
      <c r="F857" s="720"/>
      <c r="G857" s="117"/>
    </row>
    <row r="858">
      <c r="A858" s="117"/>
      <c r="B858" s="117"/>
      <c r="C858" s="117"/>
      <c r="D858" s="11"/>
      <c r="E858" s="117"/>
      <c r="F858" s="720"/>
      <c r="G858" s="117"/>
    </row>
    <row r="859">
      <c r="A859" s="117"/>
      <c r="B859" s="117"/>
      <c r="C859" s="117"/>
      <c r="D859" s="11"/>
      <c r="E859" s="117"/>
      <c r="F859" s="720"/>
      <c r="G859" s="117"/>
    </row>
    <row r="860">
      <c r="A860" s="117"/>
      <c r="B860" s="117"/>
      <c r="C860" s="117"/>
      <c r="D860" s="11"/>
      <c r="E860" s="117"/>
      <c r="F860" s="720"/>
      <c r="G860" s="117"/>
    </row>
    <row r="861">
      <c r="A861" s="117"/>
      <c r="B861" s="117"/>
      <c r="C861" s="117"/>
      <c r="D861" s="11"/>
      <c r="E861" s="117"/>
      <c r="F861" s="720"/>
      <c r="G861" s="117"/>
    </row>
    <row r="862">
      <c r="A862" s="117"/>
      <c r="B862" s="117"/>
      <c r="C862" s="117"/>
      <c r="D862" s="11"/>
      <c r="E862" s="117"/>
      <c r="F862" s="720"/>
      <c r="G862" s="117"/>
    </row>
    <row r="863">
      <c r="A863" s="117"/>
      <c r="B863" s="117"/>
      <c r="C863" s="117"/>
      <c r="D863" s="11"/>
      <c r="E863" s="117"/>
      <c r="F863" s="720"/>
      <c r="G863" s="117"/>
    </row>
    <row r="864">
      <c r="A864" s="117"/>
      <c r="B864" s="117"/>
      <c r="C864" s="117"/>
      <c r="D864" s="11"/>
      <c r="E864" s="117"/>
      <c r="F864" s="720"/>
      <c r="G864" s="117"/>
    </row>
    <row r="865">
      <c r="A865" s="117"/>
      <c r="B865" s="117"/>
      <c r="C865" s="117"/>
      <c r="D865" s="11"/>
      <c r="E865" s="117"/>
      <c r="F865" s="720"/>
      <c r="G865" s="117"/>
    </row>
    <row r="866">
      <c r="A866" s="117"/>
      <c r="B866" s="117"/>
      <c r="C866" s="117"/>
      <c r="D866" s="11"/>
      <c r="E866" s="117"/>
      <c r="F866" s="720"/>
      <c r="G866" s="117"/>
    </row>
    <row r="867">
      <c r="A867" s="117"/>
      <c r="B867" s="117"/>
      <c r="C867" s="117"/>
      <c r="D867" s="11"/>
      <c r="E867" s="117"/>
      <c r="F867" s="720"/>
      <c r="G867" s="117"/>
    </row>
    <row r="868">
      <c r="A868" s="117"/>
      <c r="B868" s="117"/>
      <c r="C868" s="117"/>
      <c r="D868" s="11"/>
      <c r="E868" s="117"/>
      <c r="F868" s="720"/>
      <c r="G868" s="117"/>
    </row>
    <row r="869">
      <c r="A869" s="117"/>
      <c r="B869" s="117"/>
      <c r="C869" s="117"/>
      <c r="D869" s="11"/>
      <c r="E869" s="117"/>
      <c r="F869" s="720"/>
      <c r="G869" s="117"/>
    </row>
    <row r="870">
      <c r="A870" s="117"/>
      <c r="B870" s="117"/>
      <c r="C870" s="117"/>
      <c r="D870" s="11"/>
      <c r="E870" s="117"/>
      <c r="F870" s="720"/>
      <c r="G870" s="117"/>
    </row>
    <row r="871">
      <c r="A871" s="117"/>
      <c r="B871" s="117"/>
      <c r="C871" s="117"/>
      <c r="D871" s="11"/>
      <c r="E871" s="117"/>
      <c r="F871" s="720"/>
      <c r="G871" s="117"/>
    </row>
    <row r="872">
      <c r="A872" s="117"/>
      <c r="B872" s="117"/>
      <c r="C872" s="117"/>
      <c r="D872" s="11"/>
      <c r="E872" s="117"/>
      <c r="F872" s="720"/>
      <c r="G872" s="117"/>
    </row>
    <row r="873">
      <c r="A873" s="117"/>
      <c r="B873" s="117"/>
      <c r="C873" s="117"/>
      <c r="D873" s="11"/>
      <c r="E873" s="117"/>
      <c r="F873" s="720"/>
      <c r="G873" s="117"/>
    </row>
    <row r="874">
      <c r="A874" s="117"/>
      <c r="B874" s="117"/>
      <c r="C874" s="117"/>
      <c r="D874" s="11"/>
      <c r="E874" s="117"/>
      <c r="F874" s="720"/>
      <c r="G874" s="117"/>
    </row>
    <row r="875">
      <c r="A875" s="117"/>
      <c r="B875" s="117"/>
      <c r="C875" s="117"/>
      <c r="D875" s="11"/>
      <c r="E875" s="117"/>
      <c r="F875" s="720"/>
      <c r="G875" s="117"/>
    </row>
    <row r="876">
      <c r="A876" s="117"/>
      <c r="B876" s="117"/>
      <c r="C876" s="117"/>
      <c r="D876" s="11"/>
      <c r="E876" s="117"/>
      <c r="F876" s="720"/>
      <c r="G876" s="117"/>
    </row>
    <row r="877">
      <c r="A877" s="117"/>
      <c r="B877" s="117"/>
      <c r="C877" s="117"/>
      <c r="D877" s="11"/>
      <c r="E877" s="117"/>
      <c r="F877" s="720"/>
      <c r="G877" s="117"/>
    </row>
    <row r="878">
      <c r="A878" s="117"/>
      <c r="B878" s="117"/>
      <c r="C878" s="117"/>
      <c r="D878" s="11"/>
      <c r="E878" s="117"/>
      <c r="F878" s="720"/>
      <c r="G878" s="117"/>
    </row>
    <row r="879">
      <c r="A879" s="117"/>
      <c r="B879" s="117"/>
      <c r="C879" s="117"/>
      <c r="D879" s="11"/>
      <c r="E879" s="117"/>
      <c r="F879" s="720"/>
      <c r="G879" s="117"/>
    </row>
    <row r="880">
      <c r="A880" s="117"/>
      <c r="B880" s="117"/>
      <c r="C880" s="117"/>
      <c r="D880" s="11"/>
      <c r="E880" s="117"/>
      <c r="F880" s="720"/>
      <c r="G880" s="117"/>
    </row>
    <row r="881">
      <c r="A881" s="117"/>
      <c r="B881" s="117"/>
      <c r="C881" s="117"/>
      <c r="D881" s="11"/>
      <c r="E881" s="117"/>
      <c r="F881" s="720"/>
      <c r="G881" s="117"/>
    </row>
    <row r="882">
      <c r="A882" s="117"/>
      <c r="B882" s="117"/>
      <c r="C882" s="117"/>
      <c r="D882" s="11"/>
      <c r="E882" s="117"/>
      <c r="F882" s="720"/>
      <c r="G882" s="117"/>
    </row>
    <row r="883">
      <c r="A883" s="117"/>
      <c r="B883" s="117"/>
      <c r="C883" s="117"/>
      <c r="D883" s="11"/>
      <c r="E883" s="117"/>
      <c r="F883" s="720"/>
      <c r="G883" s="117"/>
    </row>
    <row r="884">
      <c r="A884" s="117"/>
      <c r="B884" s="117"/>
      <c r="C884" s="117"/>
      <c r="D884" s="11"/>
      <c r="E884" s="117"/>
      <c r="F884" s="720"/>
      <c r="G884" s="117"/>
    </row>
    <row r="885">
      <c r="A885" s="117"/>
      <c r="B885" s="117"/>
      <c r="C885" s="117"/>
      <c r="D885" s="11"/>
      <c r="E885" s="117"/>
      <c r="F885" s="720"/>
      <c r="G885" s="117"/>
    </row>
    <row r="886">
      <c r="A886" s="117"/>
      <c r="B886" s="117"/>
      <c r="C886" s="117"/>
      <c r="D886" s="11"/>
      <c r="E886" s="117"/>
      <c r="F886" s="720"/>
      <c r="G886" s="117"/>
    </row>
    <row r="887">
      <c r="A887" s="117"/>
      <c r="B887" s="117"/>
      <c r="C887" s="117"/>
      <c r="D887" s="11"/>
      <c r="E887" s="117"/>
      <c r="F887" s="720"/>
      <c r="G887" s="117"/>
    </row>
    <row r="888">
      <c r="A888" s="117"/>
      <c r="B888" s="117"/>
      <c r="C888" s="117"/>
      <c r="D888" s="11"/>
      <c r="E888" s="117"/>
      <c r="F888" s="720"/>
      <c r="G888" s="117"/>
    </row>
    <row r="889">
      <c r="A889" s="117"/>
      <c r="B889" s="117"/>
      <c r="C889" s="117"/>
      <c r="D889" s="11"/>
      <c r="E889" s="117"/>
      <c r="F889" s="720"/>
      <c r="G889" s="117"/>
    </row>
    <row r="890">
      <c r="A890" s="117"/>
      <c r="B890" s="117"/>
      <c r="C890" s="117"/>
      <c r="D890" s="11"/>
      <c r="E890" s="117"/>
      <c r="F890" s="720"/>
      <c r="G890" s="117"/>
    </row>
    <row r="891">
      <c r="A891" s="117"/>
      <c r="B891" s="117"/>
      <c r="C891" s="117"/>
      <c r="D891" s="11"/>
      <c r="E891" s="117"/>
      <c r="F891" s="720"/>
      <c r="G891" s="117"/>
    </row>
    <row r="892">
      <c r="A892" s="117"/>
      <c r="B892" s="117"/>
      <c r="C892" s="117"/>
      <c r="D892" s="11"/>
      <c r="E892" s="117"/>
      <c r="F892" s="720"/>
      <c r="G892" s="117"/>
    </row>
    <row r="893">
      <c r="A893" s="117"/>
      <c r="B893" s="117"/>
      <c r="C893" s="117"/>
      <c r="D893" s="11"/>
      <c r="E893" s="117"/>
      <c r="F893" s="720"/>
      <c r="G893" s="117"/>
    </row>
    <row r="894">
      <c r="A894" s="117"/>
      <c r="B894" s="117"/>
      <c r="C894" s="117"/>
      <c r="D894" s="11"/>
      <c r="E894" s="117"/>
      <c r="F894" s="720"/>
      <c r="G894" s="117"/>
    </row>
    <row r="895">
      <c r="A895" s="117"/>
      <c r="B895" s="117"/>
      <c r="C895" s="117"/>
      <c r="D895" s="11"/>
      <c r="E895" s="117"/>
      <c r="F895" s="720"/>
      <c r="G895" s="117"/>
    </row>
    <row r="896">
      <c r="A896" s="117"/>
      <c r="B896" s="117"/>
      <c r="C896" s="117"/>
      <c r="D896" s="11"/>
      <c r="E896" s="117"/>
      <c r="F896" s="720"/>
      <c r="G896" s="117"/>
    </row>
    <row r="897">
      <c r="A897" s="117"/>
      <c r="B897" s="117"/>
      <c r="C897" s="117"/>
      <c r="D897" s="11"/>
      <c r="E897" s="117"/>
      <c r="F897" s="720"/>
      <c r="G897" s="117"/>
    </row>
    <row r="898">
      <c r="A898" s="117"/>
      <c r="B898" s="117"/>
      <c r="C898" s="117"/>
      <c r="D898" s="11"/>
      <c r="E898" s="117"/>
      <c r="F898" s="720"/>
      <c r="G898" s="117"/>
    </row>
    <row r="899">
      <c r="A899" s="117"/>
      <c r="B899" s="117"/>
      <c r="C899" s="117"/>
      <c r="D899" s="11"/>
      <c r="E899" s="117"/>
      <c r="F899" s="720"/>
      <c r="G899" s="117"/>
    </row>
    <row r="900">
      <c r="A900" s="117"/>
      <c r="B900" s="117"/>
      <c r="C900" s="117"/>
      <c r="D900" s="11"/>
      <c r="E900" s="117"/>
      <c r="F900" s="720"/>
      <c r="G900" s="117"/>
    </row>
    <row r="901">
      <c r="A901" s="117"/>
      <c r="B901" s="117"/>
      <c r="C901" s="117"/>
      <c r="D901" s="11"/>
      <c r="E901" s="117"/>
      <c r="F901" s="720"/>
      <c r="G901" s="117"/>
    </row>
    <row r="902">
      <c r="A902" s="117"/>
      <c r="B902" s="117"/>
      <c r="C902" s="117"/>
      <c r="D902" s="11"/>
      <c r="E902" s="117"/>
      <c r="F902" s="720"/>
      <c r="G902" s="117"/>
    </row>
    <row r="903">
      <c r="A903" s="117"/>
      <c r="B903" s="117"/>
      <c r="C903" s="117"/>
      <c r="D903" s="11"/>
      <c r="E903" s="117"/>
      <c r="F903" s="720"/>
      <c r="G903" s="117"/>
    </row>
    <row r="904">
      <c r="A904" s="117"/>
      <c r="B904" s="117"/>
      <c r="C904" s="117"/>
      <c r="D904" s="11"/>
      <c r="E904" s="117"/>
      <c r="F904" s="720"/>
      <c r="G904" s="117"/>
    </row>
    <row r="905">
      <c r="A905" s="117"/>
      <c r="B905" s="117"/>
      <c r="C905" s="117"/>
      <c r="D905" s="11"/>
      <c r="E905" s="117"/>
      <c r="F905" s="720"/>
      <c r="G905" s="117"/>
    </row>
    <row r="906">
      <c r="A906" s="117"/>
      <c r="B906" s="117"/>
      <c r="C906" s="117"/>
      <c r="D906" s="11"/>
      <c r="E906" s="117"/>
      <c r="F906" s="720"/>
      <c r="G906" s="117"/>
    </row>
    <row r="907">
      <c r="A907" s="117"/>
      <c r="B907" s="117"/>
      <c r="C907" s="117"/>
      <c r="D907" s="11"/>
      <c r="E907" s="117"/>
      <c r="F907" s="720"/>
      <c r="G907" s="117"/>
    </row>
    <row r="908">
      <c r="A908" s="117"/>
      <c r="B908" s="117"/>
      <c r="C908" s="117"/>
      <c r="D908" s="11"/>
      <c r="E908" s="117"/>
      <c r="F908" s="720"/>
      <c r="G908" s="117"/>
    </row>
    <row r="909">
      <c r="A909" s="117"/>
      <c r="B909" s="117"/>
      <c r="C909" s="117"/>
      <c r="D909" s="11"/>
      <c r="E909" s="117"/>
      <c r="F909" s="720"/>
      <c r="G909" s="117"/>
    </row>
    <row r="910">
      <c r="A910" s="117"/>
      <c r="B910" s="117"/>
      <c r="C910" s="117"/>
      <c r="D910" s="11"/>
      <c r="E910" s="117"/>
      <c r="F910" s="720"/>
      <c r="G910" s="117"/>
    </row>
    <row r="911">
      <c r="A911" s="117"/>
      <c r="B911" s="117"/>
      <c r="C911" s="117"/>
      <c r="D911" s="11"/>
      <c r="E911" s="117"/>
      <c r="F911" s="720"/>
      <c r="G911" s="117"/>
    </row>
    <row r="912">
      <c r="A912" s="117"/>
      <c r="B912" s="117"/>
      <c r="C912" s="117"/>
      <c r="D912" s="11"/>
      <c r="E912" s="117"/>
      <c r="F912" s="720"/>
      <c r="G912" s="117"/>
    </row>
    <row r="913">
      <c r="A913" s="117"/>
      <c r="B913" s="117"/>
      <c r="C913" s="117"/>
      <c r="D913" s="11"/>
      <c r="E913" s="117"/>
      <c r="F913" s="720"/>
      <c r="G913" s="117"/>
    </row>
    <row r="914">
      <c r="A914" s="117"/>
      <c r="B914" s="117"/>
      <c r="C914" s="117"/>
      <c r="D914" s="11"/>
      <c r="E914" s="117"/>
      <c r="F914" s="720"/>
      <c r="G914" s="117"/>
    </row>
    <row r="915">
      <c r="A915" s="117"/>
      <c r="B915" s="117"/>
      <c r="C915" s="117"/>
      <c r="D915" s="11"/>
      <c r="E915" s="117"/>
      <c r="F915" s="720"/>
      <c r="G915" s="117"/>
    </row>
    <row r="916">
      <c r="A916" s="117"/>
      <c r="B916" s="117"/>
      <c r="C916" s="117"/>
      <c r="D916" s="11"/>
      <c r="E916" s="117"/>
      <c r="F916" s="720"/>
      <c r="G916" s="117"/>
    </row>
    <row r="917">
      <c r="A917" s="117"/>
      <c r="B917" s="117"/>
      <c r="C917" s="117"/>
      <c r="D917" s="11"/>
      <c r="E917" s="117"/>
      <c r="F917" s="720"/>
      <c r="G917" s="117"/>
    </row>
    <row r="918">
      <c r="A918" s="117"/>
      <c r="B918" s="117"/>
      <c r="C918" s="117"/>
      <c r="D918" s="11"/>
      <c r="E918" s="117"/>
      <c r="F918" s="720"/>
      <c r="G918" s="117"/>
    </row>
    <row r="919">
      <c r="A919" s="117"/>
      <c r="B919" s="117"/>
      <c r="C919" s="117"/>
      <c r="D919" s="11"/>
      <c r="E919" s="117"/>
      <c r="F919" s="720"/>
      <c r="G919" s="117"/>
    </row>
    <row r="920">
      <c r="A920" s="117"/>
      <c r="B920" s="117"/>
      <c r="C920" s="117"/>
      <c r="D920" s="11"/>
      <c r="E920" s="117"/>
      <c r="F920" s="720"/>
      <c r="G920" s="117"/>
    </row>
    <row r="921">
      <c r="A921" s="117"/>
      <c r="B921" s="117"/>
      <c r="C921" s="117"/>
      <c r="D921" s="11"/>
      <c r="E921" s="117"/>
      <c r="F921" s="720"/>
      <c r="G921" s="117"/>
    </row>
    <row r="922">
      <c r="A922" s="117"/>
      <c r="B922" s="117"/>
      <c r="C922" s="117"/>
      <c r="D922" s="11"/>
      <c r="E922" s="117"/>
      <c r="F922" s="720"/>
      <c r="G922" s="117"/>
    </row>
    <row r="923">
      <c r="A923" s="117"/>
      <c r="B923" s="117"/>
      <c r="C923" s="117"/>
      <c r="D923" s="11"/>
      <c r="E923" s="117"/>
      <c r="F923" s="720"/>
      <c r="G923" s="117"/>
    </row>
    <row r="924">
      <c r="A924" s="117"/>
      <c r="B924" s="117"/>
      <c r="C924" s="117"/>
      <c r="D924" s="11"/>
      <c r="E924" s="117"/>
      <c r="F924" s="720"/>
      <c r="G924" s="117"/>
    </row>
    <row r="925">
      <c r="A925" s="117"/>
      <c r="B925" s="117"/>
      <c r="C925" s="117"/>
      <c r="D925" s="11"/>
      <c r="E925" s="117"/>
      <c r="F925" s="720"/>
      <c r="G925" s="117"/>
    </row>
    <row r="926">
      <c r="A926" s="117"/>
      <c r="B926" s="117"/>
      <c r="C926" s="117"/>
      <c r="D926" s="11"/>
      <c r="E926" s="117"/>
      <c r="F926" s="720"/>
      <c r="G926" s="117"/>
    </row>
    <row r="927">
      <c r="A927" s="117"/>
      <c r="B927" s="117"/>
      <c r="C927" s="117"/>
      <c r="D927" s="11"/>
      <c r="E927" s="117"/>
      <c r="F927" s="720"/>
      <c r="G927" s="117"/>
    </row>
    <row r="928">
      <c r="A928" s="117"/>
      <c r="B928" s="117"/>
      <c r="C928" s="117"/>
      <c r="D928" s="11"/>
      <c r="E928" s="117"/>
      <c r="F928" s="720"/>
      <c r="G928" s="117"/>
    </row>
    <row r="929">
      <c r="A929" s="117"/>
      <c r="B929" s="117"/>
      <c r="C929" s="117"/>
      <c r="D929" s="11"/>
      <c r="E929" s="117"/>
      <c r="F929" s="720"/>
      <c r="G929" s="117"/>
    </row>
    <row r="930">
      <c r="A930" s="117"/>
      <c r="B930" s="117"/>
      <c r="C930" s="117"/>
      <c r="D930" s="11"/>
      <c r="E930" s="117"/>
      <c r="F930" s="720"/>
      <c r="G930" s="117"/>
    </row>
    <row r="931">
      <c r="A931" s="117"/>
      <c r="B931" s="117"/>
      <c r="C931" s="117"/>
      <c r="D931" s="11"/>
      <c r="E931" s="117"/>
      <c r="F931" s="720"/>
      <c r="G931" s="117"/>
    </row>
    <row r="932">
      <c r="A932" s="117"/>
      <c r="B932" s="117"/>
      <c r="C932" s="117"/>
      <c r="D932" s="11"/>
      <c r="E932" s="117"/>
      <c r="F932" s="720"/>
      <c r="G932" s="117"/>
    </row>
    <row r="933">
      <c r="A933" s="117"/>
      <c r="B933" s="117"/>
      <c r="C933" s="117"/>
      <c r="D933" s="11"/>
      <c r="E933" s="117"/>
      <c r="F933" s="720"/>
      <c r="G933" s="117"/>
    </row>
    <row r="934">
      <c r="A934" s="117"/>
      <c r="B934" s="117"/>
      <c r="C934" s="117"/>
      <c r="D934" s="11"/>
      <c r="E934" s="117"/>
      <c r="F934" s="720"/>
      <c r="G934" s="117"/>
    </row>
    <row r="935">
      <c r="A935" s="117"/>
      <c r="B935" s="117"/>
      <c r="C935" s="117"/>
      <c r="D935" s="11"/>
      <c r="E935" s="117"/>
      <c r="F935" s="720"/>
      <c r="G935" s="117"/>
    </row>
    <row r="936">
      <c r="A936" s="117"/>
      <c r="B936" s="117"/>
      <c r="C936" s="117"/>
      <c r="D936" s="11"/>
      <c r="E936" s="117"/>
      <c r="F936" s="720"/>
      <c r="G936" s="117"/>
    </row>
    <row r="937">
      <c r="A937" s="117"/>
      <c r="B937" s="117"/>
      <c r="C937" s="117"/>
      <c r="D937" s="11"/>
      <c r="E937" s="117"/>
      <c r="F937" s="720"/>
      <c r="G937" s="117"/>
    </row>
    <row r="938">
      <c r="A938" s="117"/>
      <c r="B938" s="117"/>
      <c r="C938" s="117"/>
      <c r="D938" s="11"/>
      <c r="E938" s="117"/>
      <c r="F938" s="720"/>
      <c r="G938" s="117"/>
    </row>
    <row r="939">
      <c r="A939" s="117"/>
      <c r="B939" s="117"/>
      <c r="C939" s="117"/>
      <c r="D939" s="11"/>
      <c r="E939" s="117"/>
      <c r="F939" s="720"/>
      <c r="G939" s="117"/>
    </row>
    <row r="940">
      <c r="A940" s="117"/>
      <c r="B940" s="117"/>
      <c r="C940" s="117"/>
      <c r="D940" s="11"/>
      <c r="E940" s="117"/>
      <c r="F940" s="720"/>
      <c r="G940" s="117"/>
    </row>
    <row r="941">
      <c r="A941" s="117"/>
      <c r="B941" s="117"/>
      <c r="C941" s="117"/>
      <c r="D941" s="11"/>
      <c r="E941" s="117"/>
      <c r="F941" s="720"/>
      <c r="G941" s="117"/>
    </row>
    <row r="942">
      <c r="A942" s="117"/>
      <c r="B942" s="117"/>
      <c r="C942" s="117"/>
      <c r="D942" s="11"/>
      <c r="E942" s="117"/>
      <c r="F942" s="720"/>
      <c r="G942" s="117"/>
    </row>
    <row r="943">
      <c r="A943" s="117"/>
      <c r="B943" s="117"/>
      <c r="C943" s="117"/>
      <c r="D943" s="11"/>
      <c r="E943" s="117"/>
      <c r="F943" s="720"/>
      <c r="G943" s="117"/>
    </row>
    <row r="944">
      <c r="A944" s="117"/>
      <c r="B944" s="117"/>
      <c r="C944" s="117"/>
      <c r="D944" s="11"/>
      <c r="E944" s="117"/>
      <c r="F944" s="720"/>
      <c r="G944" s="117"/>
    </row>
    <row r="945">
      <c r="A945" s="117"/>
      <c r="B945" s="117"/>
      <c r="C945" s="117"/>
      <c r="D945" s="11"/>
      <c r="E945" s="117"/>
      <c r="F945" s="720"/>
      <c r="G945" s="117"/>
    </row>
    <row r="946">
      <c r="A946" s="117"/>
      <c r="B946" s="117"/>
      <c r="C946" s="117"/>
      <c r="D946" s="11"/>
      <c r="E946" s="117"/>
      <c r="F946" s="720"/>
      <c r="G946" s="117"/>
    </row>
    <row r="947">
      <c r="A947" s="117"/>
      <c r="B947" s="117"/>
      <c r="C947" s="117"/>
      <c r="D947" s="11"/>
      <c r="E947" s="117"/>
      <c r="F947" s="720"/>
      <c r="G947" s="117"/>
    </row>
    <row r="948">
      <c r="A948" s="117"/>
      <c r="B948" s="117"/>
      <c r="C948" s="117"/>
      <c r="D948" s="11"/>
      <c r="E948" s="117"/>
      <c r="F948" s="720"/>
      <c r="G948" s="117"/>
    </row>
    <row r="949">
      <c r="A949" s="117"/>
      <c r="B949" s="117"/>
      <c r="C949" s="117"/>
      <c r="D949" s="11"/>
      <c r="E949" s="117"/>
      <c r="F949" s="720"/>
      <c r="G949" s="117"/>
    </row>
    <row r="950">
      <c r="A950" s="117"/>
      <c r="B950" s="117"/>
      <c r="C950" s="117"/>
      <c r="D950" s="11"/>
      <c r="E950" s="117"/>
      <c r="F950" s="720"/>
      <c r="G950" s="117"/>
    </row>
    <row r="951">
      <c r="A951" s="117"/>
      <c r="B951" s="117"/>
      <c r="C951" s="117"/>
      <c r="D951" s="11"/>
      <c r="E951" s="117"/>
      <c r="F951" s="720"/>
      <c r="G951" s="117"/>
    </row>
    <row r="952">
      <c r="A952" s="117"/>
      <c r="B952" s="117"/>
      <c r="C952" s="117"/>
      <c r="D952" s="11"/>
      <c r="E952" s="117"/>
      <c r="F952" s="720"/>
      <c r="G952" s="117"/>
    </row>
    <row r="953">
      <c r="A953" s="117"/>
      <c r="B953" s="117"/>
      <c r="C953" s="117"/>
      <c r="D953" s="11"/>
      <c r="E953" s="117"/>
      <c r="F953" s="720"/>
      <c r="G953" s="117"/>
    </row>
    <row r="954">
      <c r="A954" s="117"/>
      <c r="B954" s="117"/>
      <c r="C954" s="117"/>
      <c r="D954" s="11"/>
      <c r="E954" s="117"/>
      <c r="F954" s="720"/>
      <c r="G954" s="117"/>
    </row>
    <row r="955">
      <c r="A955" s="117"/>
      <c r="B955" s="117"/>
      <c r="C955" s="117"/>
      <c r="D955" s="11"/>
      <c r="E955" s="117"/>
      <c r="F955" s="720"/>
      <c r="G955" s="117"/>
    </row>
    <row r="956">
      <c r="A956" s="117"/>
      <c r="B956" s="117"/>
      <c r="C956" s="117"/>
      <c r="D956" s="11"/>
      <c r="E956" s="117"/>
      <c r="F956" s="720"/>
      <c r="G956" s="117"/>
    </row>
    <row r="957">
      <c r="A957" s="117"/>
      <c r="B957" s="117"/>
      <c r="C957" s="117"/>
      <c r="D957" s="11"/>
      <c r="E957" s="117"/>
      <c r="F957" s="720"/>
      <c r="G957" s="117"/>
    </row>
    <row r="958">
      <c r="A958" s="117"/>
      <c r="B958" s="117"/>
      <c r="C958" s="117"/>
      <c r="D958" s="11"/>
      <c r="E958" s="117"/>
      <c r="F958" s="720"/>
      <c r="G958" s="117"/>
    </row>
    <row r="959">
      <c r="A959" s="117"/>
      <c r="B959" s="117"/>
      <c r="C959" s="117"/>
      <c r="D959" s="11"/>
      <c r="E959" s="117"/>
      <c r="F959" s="720"/>
      <c r="G959" s="117"/>
    </row>
    <row r="960">
      <c r="A960" s="117"/>
      <c r="B960" s="117"/>
      <c r="C960" s="117"/>
      <c r="D960" s="11"/>
      <c r="E960" s="117"/>
      <c r="F960" s="720"/>
      <c r="G960" s="117"/>
    </row>
    <row r="961">
      <c r="A961" s="117"/>
      <c r="B961" s="117"/>
      <c r="C961" s="117"/>
      <c r="D961" s="11"/>
      <c r="E961" s="117"/>
      <c r="F961" s="720"/>
      <c r="G961" s="117"/>
    </row>
    <row r="962">
      <c r="A962" s="117"/>
      <c r="B962" s="117"/>
      <c r="C962" s="117"/>
      <c r="D962" s="11"/>
      <c r="E962" s="117"/>
      <c r="F962" s="720"/>
      <c r="G962" s="117"/>
    </row>
    <row r="963">
      <c r="A963" s="117"/>
      <c r="B963" s="117"/>
      <c r="C963" s="117"/>
      <c r="D963" s="11"/>
      <c r="E963" s="117"/>
      <c r="F963" s="720"/>
      <c r="G963" s="117"/>
    </row>
    <row r="964">
      <c r="A964" s="117"/>
      <c r="B964" s="117"/>
      <c r="C964" s="117"/>
      <c r="D964" s="11"/>
      <c r="E964" s="117"/>
      <c r="F964" s="720"/>
      <c r="G964" s="117"/>
    </row>
    <row r="965">
      <c r="A965" s="117"/>
      <c r="B965" s="117"/>
      <c r="C965" s="117"/>
      <c r="D965" s="11"/>
      <c r="E965" s="117"/>
      <c r="F965" s="720"/>
      <c r="G965" s="117"/>
    </row>
    <row r="966">
      <c r="A966" s="117"/>
      <c r="B966" s="117"/>
      <c r="C966" s="117"/>
      <c r="D966" s="11"/>
      <c r="E966" s="117"/>
      <c r="F966" s="720"/>
      <c r="G966" s="117"/>
    </row>
    <row r="967">
      <c r="A967" s="117"/>
      <c r="B967" s="117"/>
      <c r="C967" s="117"/>
      <c r="D967" s="11"/>
      <c r="E967" s="117"/>
      <c r="F967" s="720"/>
      <c r="G967" s="117"/>
    </row>
    <row r="968">
      <c r="A968" s="117"/>
      <c r="B968" s="117"/>
      <c r="C968" s="117"/>
      <c r="D968" s="11"/>
      <c r="E968" s="117"/>
      <c r="F968" s="720"/>
      <c r="G968" s="117"/>
    </row>
    <row r="969">
      <c r="A969" s="117"/>
      <c r="B969" s="117"/>
      <c r="C969" s="117"/>
      <c r="D969" s="11"/>
      <c r="E969" s="117"/>
      <c r="F969" s="720"/>
      <c r="G969" s="117"/>
    </row>
    <row r="970">
      <c r="A970" s="117"/>
      <c r="B970" s="117"/>
      <c r="C970" s="117"/>
      <c r="D970" s="11"/>
      <c r="E970" s="117"/>
      <c r="F970" s="720"/>
      <c r="G970" s="117"/>
    </row>
    <row r="971">
      <c r="A971" s="117"/>
      <c r="B971" s="117"/>
      <c r="C971" s="117"/>
      <c r="D971" s="11"/>
      <c r="E971" s="117"/>
      <c r="F971" s="720"/>
      <c r="G971" s="117"/>
    </row>
    <row r="972">
      <c r="A972" s="117"/>
      <c r="B972" s="117"/>
      <c r="C972" s="117"/>
      <c r="D972" s="11"/>
      <c r="E972" s="117"/>
      <c r="F972" s="720"/>
      <c r="G972" s="117"/>
    </row>
    <row r="973">
      <c r="A973" s="117"/>
      <c r="B973" s="117"/>
      <c r="C973" s="117"/>
      <c r="D973" s="11"/>
      <c r="E973" s="117"/>
      <c r="F973" s="720"/>
      <c r="G973" s="117"/>
    </row>
    <row r="974">
      <c r="A974" s="117"/>
      <c r="B974" s="117"/>
      <c r="C974" s="117"/>
      <c r="D974" s="11"/>
      <c r="E974" s="117"/>
      <c r="F974" s="720"/>
      <c r="G974" s="117"/>
    </row>
    <row r="975">
      <c r="A975" s="117"/>
      <c r="B975" s="117"/>
      <c r="C975" s="117"/>
      <c r="D975" s="11"/>
      <c r="E975" s="117"/>
      <c r="F975" s="720"/>
      <c r="G975" s="117"/>
    </row>
    <row r="976">
      <c r="A976" s="117"/>
      <c r="B976" s="117"/>
      <c r="C976" s="117"/>
      <c r="D976" s="11"/>
      <c r="E976" s="117"/>
      <c r="F976" s="720"/>
      <c r="G976" s="117"/>
    </row>
    <row r="977">
      <c r="A977" s="117"/>
      <c r="B977" s="117"/>
      <c r="C977" s="117"/>
      <c r="D977" s="11"/>
      <c r="E977" s="117"/>
      <c r="F977" s="720"/>
      <c r="G977" s="117"/>
    </row>
    <row r="978">
      <c r="A978" s="117"/>
      <c r="B978" s="117"/>
      <c r="C978" s="117"/>
      <c r="D978" s="11"/>
      <c r="E978" s="117"/>
      <c r="F978" s="720"/>
      <c r="G978" s="117"/>
    </row>
    <row r="979">
      <c r="A979" s="117"/>
      <c r="B979" s="117"/>
      <c r="C979" s="117"/>
      <c r="D979" s="11"/>
      <c r="E979" s="117"/>
      <c r="F979" s="720"/>
      <c r="G979" s="117"/>
    </row>
    <row r="980">
      <c r="A980" s="117"/>
      <c r="B980" s="117"/>
      <c r="C980" s="117"/>
      <c r="D980" s="11"/>
      <c r="E980" s="117"/>
      <c r="F980" s="720"/>
      <c r="G980" s="117"/>
    </row>
    <row r="981">
      <c r="A981" s="117"/>
      <c r="B981" s="117"/>
      <c r="C981" s="117"/>
      <c r="D981" s="11"/>
      <c r="E981" s="117"/>
      <c r="F981" s="720"/>
      <c r="G981" s="117"/>
    </row>
    <row r="982">
      <c r="A982" s="117"/>
      <c r="B982" s="117"/>
      <c r="C982" s="117"/>
      <c r="D982" s="11"/>
      <c r="E982" s="117"/>
      <c r="F982" s="720"/>
      <c r="G982" s="117"/>
    </row>
    <row r="983">
      <c r="A983" s="117"/>
      <c r="B983" s="117"/>
      <c r="C983" s="117"/>
      <c r="D983" s="11"/>
      <c r="E983" s="117"/>
      <c r="F983" s="720"/>
      <c r="G983" s="117"/>
    </row>
    <row r="984">
      <c r="A984" s="117"/>
      <c r="B984" s="117"/>
      <c r="C984" s="117"/>
      <c r="D984" s="11"/>
      <c r="E984" s="117"/>
      <c r="F984" s="720"/>
      <c r="G984" s="117"/>
    </row>
    <row r="985">
      <c r="A985" s="117"/>
      <c r="B985" s="117"/>
      <c r="C985" s="117"/>
      <c r="D985" s="11"/>
      <c r="E985" s="117"/>
      <c r="F985" s="720"/>
      <c r="G985" s="117"/>
    </row>
    <row r="986">
      <c r="A986" s="117"/>
      <c r="B986" s="117"/>
      <c r="C986" s="117"/>
      <c r="D986" s="11"/>
      <c r="E986" s="117"/>
      <c r="F986" s="720"/>
      <c r="G986" s="117"/>
    </row>
    <row r="987">
      <c r="A987" s="117"/>
      <c r="B987" s="117"/>
      <c r="C987" s="117"/>
      <c r="D987" s="11"/>
      <c r="E987" s="117"/>
      <c r="F987" s="720"/>
      <c r="G987" s="117"/>
    </row>
    <row r="988">
      <c r="A988" s="117"/>
      <c r="B988" s="117"/>
      <c r="C988" s="117"/>
      <c r="D988" s="11"/>
      <c r="E988" s="117"/>
      <c r="F988" s="720"/>
      <c r="G988" s="117"/>
    </row>
    <row r="989">
      <c r="A989" s="117"/>
      <c r="B989" s="117"/>
      <c r="C989" s="117"/>
      <c r="D989" s="11"/>
      <c r="E989" s="117"/>
      <c r="F989" s="720"/>
      <c r="G989" s="117"/>
    </row>
    <row r="990">
      <c r="A990" s="117"/>
      <c r="B990" s="117"/>
      <c r="C990" s="117"/>
      <c r="D990" s="11"/>
      <c r="E990" s="117"/>
      <c r="F990" s="720"/>
      <c r="G990" s="117"/>
    </row>
    <row r="991">
      <c r="A991" s="117"/>
      <c r="B991" s="117"/>
      <c r="C991" s="117"/>
      <c r="D991" s="11"/>
      <c r="E991" s="117"/>
      <c r="F991" s="720"/>
      <c r="G991" s="117"/>
    </row>
  </sheetData>
  <mergeCells count="2">
    <mergeCell ref="B1:C2"/>
    <mergeCell ref="E1:F2"/>
  </mergeCells>
  <hyperlinks>
    <hyperlink r:id="rId1" ref="F6"/>
    <hyperlink r:id="rId2" ref="F7"/>
    <hyperlink r:id="rId3" ref="F8"/>
    <hyperlink r:id="rId4" ref="F9"/>
    <hyperlink r:id="rId5" ref="F10"/>
    <hyperlink r:id="rId6" ref="F11"/>
    <hyperlink r:id="rId7" ref="F12"/>
    <hyperlink r:id="rId8" ref="F13"/>
    <hyperlink r:id="rId9" ref="F14"/>
    <hyperlink r:id="rId10" ref="F15"/>
    <hyperlink r:id="rId11" ref="F16"/>
    <hyperlink r:id="rId12" ref="F17"/>
    <hyperlink r:id="rId13" ref="F18"/>
    <hyperlink r:id="rId14" ref="F19"/>
    <hyperlink r:id="rId15" ref="F20"/>
    <hyperlink r:id="rId16" ref="F21"/>
    <hyperlink r:id="rId17" ref="F22"/>
    <hyperlink r:id="rId18" ref="F23"/>
    <hyperlink r:id="rId19" ref="F24"/>
    <hyperlink r:id="rId20" ref="F25"/>
    <hyperlink r:id="rId21" ref="F26"/>
    <hyperlink r:id="rId22" ref="F27"/>
    <hyperlink r:id="rId23" ref="F28"/>
    <hyperlink r:id="rId24" ref="F29"/>
    <hyperlink r:id="rId25" ref="F30"/>
    <hyperlink r:id="rId26" ref="F31"/>
    <hyperlink r:id="rId27" ref="F32"/>
    <hyperlink r:id="rId28" ref="F33"/>
    <hyperlink r:id="rId29" ref="F34"/>
    <hyperlink r:id="rId30" ref="F35"/>
    <hyperlink r:id="rId31" ref="F36"/>
    <hyperlink r:id="rId32" ref="F37"/>
    <hyperlink r:id="rId33" ref="F38"/>
    <hyperlink r:id="rId34" ref="F39"/>
    <hyperlink r:id="rId35" ref="F40"/>
    <hyperlink r:id="rId36" ref="F41"/>
    <hyperlink r:id="rId37" ref="F42"/>
    <hyperlink r:id="rId38" ref="F43"/>
    <hyperlink r:id="rId39" ref="F44"/>
    <hyperlink r:id="rId40" ref="F45"/>
    <hyperlink r:id="rId41" ref="F46"/>
    <hyperlink r:id="rId42" ref="F47"/>
    <hyperlink r:id="rId43" ref="F48"/>
    <hyperlink r:id="rId44" ref="F49"/>
    <hyperlink r:id="rId45" ref="F50"/>
    <hyperlink r:id="rId46" ref="F51"/>
    <hyperlink r:id="rId47" ref="F52"/>
    <hyperlink r:id="rId48" ref="F53"/>
    <hyperlink r:id="rId49" ref="F54"/>
    <hyperlink r:id="rId50" ref="F55"/>
    <hyperlink r:id="rId51" ref="F56"/>
    <hyperlink r:id="rId52" ref="F57"/>
    <hyperlink r:id="rId53" ref="F58"/>
    <hyperlink r:id="rId54" ref="F59"/>
    <hyperlink r:id="rId55" ref="F60"/>
    <hyperlink r:id="rId56" ref="F61"/>
    <hyperlink r:id="rId57" ref="F62"/>
    <hyperlink r:id="rId58" ref="F63"/>
    <hyperlink r:id="rId59" ref="F64"/>
    <hyperlink r:id="rId60" ref="F65"/>
    <hyperlink r:id="rId61" ref="F66"/>
    <hyperlink r:id="rId62" ref="F67"/>
    <hyperlink r:id="rId63" ref="F68"/>
    <hyperlink r:id="rId64" ref="F69"/>
    <hyperlink r:id="rId65" ref="F70"/>
    <hyperlink r:id="rId66" ref="F71"/>
    <hyperlink r:id="rId67" ref="F72"/>
    <hyperlink r:id="rId68" ref="F73"/>
    <hyperlink r:id="rId69" ref="F74"/>
    <hyperlink r:id="rId70" ref="F75"/>
    <hyperlink r:id="rId71" ref="F76"/>
    <hyperlink r:id="rId72" ref="F77"/>
    <hyperlink r:id="rId73" ref="F78"/>
    <hyperlink r:id="rId74" ref="F79"/>
    <hyperlink r:id="rId75" ref="F80"/>
    <hyperlink r:id="rId76" ref="F81"/>
    <hyperlink r:id="rId77" ref="F82"/>
    <hyperlink r:id="rId78" ref="F83"/>
    <hyperlink r:id="rId79" ref="F84"/>
    <hyperlink r:id="rId80" ref="F85"/>
    <hyperlink r:id="rId81" ref="F86"/>
    <hyperlink r:id="rId82" ref="F87"/>
    <hyperlink r:id="rId83" ref="F88"/>
    <hyperlink r:id="rId84" ref="F89"/>
    <hyperlink r:id="rId85" ref="F90"/>
    <hyperlink r:id="rId86" ref="F91"/>
    <hyperlink r:id="rId87" ref="F92"/>
    <hyperlink r:id="rId88" ref="F93"/>
    <hyperlink r:id="rId89" ref="F94"/>
    <hyperlink r:id="rId90" ref="F95"/>
    <hyperlink r:id="rId91" location="fpstate=ive&amp;vld=cid:8485309f,vid:JQZqPsmeesc,st:0" ref="F96"/>
    <hyperlink r:id="rId92" ref="F97"/>
    <hyperlink r:id="rId93" ref="F98"/>
    <hyperlink r:id="rId94" ref="F99"/>
    <hyperlink r:id="rId95" ref="F100"/>
    <hyperlink r:id="rId96" ref="F101"/>
  </hyperlinks>
  <drawing r:id="rId97"/>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6.63"/>
    <col customWidth="1" min="2" max="2" width="19.75"/>
    <col customWidth="1" min="4" max="4" width="14.25"/>
    <col customWidth="1" min="5" max="5" width="14.13"/>
    <col customWidth="1" min="7" max="7" width="28.38"/>
    <col customWidth="1" min="8" max="10" width="12.63"/>
    <col customWidth="1" min="11" max="12" width="18.88"/>
    <col customWidth="1" min="13" max="13" width="7.0"/>
  </cols>
  <sheetData>
    <row r="1">
      <c r="A1" s="350"/>
      <c r="C1" s="351"/>
      <c r="D1" s="351"/>
      <c r="E1" s="351"/>
      <c r="F1" s="351"/>
      <c r="G1" s="351"/>
      <c r="H1" s="351"/>
      <c r="I1" s="352"/>
      <c r="J1" s="351"/>
      <c r="K1" s="351"/>
      <c r="L1" s="351"/>
      <c r="M1" s="351"/>
    </row>
    <row r="2">
      <c r="C2" s="351"/>
      <c r="D2" s="351"/>
      <c r="E2" s="351"/>
      <c r="F2" s="351"/>
      <c r="G2" s="351"/>
      <c r="H2" s="351"/>
      <c r="I2" s="352"/>
      <c r="J2" s="351"/>
      <c r="K2" s="351"/>
      <c r="L2" s="351"/>
      <c r="M2" s="351"/>
    </row>
    <row r="3">
      <c r="C3" s="351"/>
      <c r="D3" s="351"/>
      <c r="E3" s="351"/>
      <c r="F3" s="351"/>
      <c r="G3" s="351"/>
      <c r="H3" s="351"/>
      <c r="I3" s="351"/>
      <c r="J3" s="351"/>
      <c r="K3" s="351"/>
      <c r="L3" s="351"/>
      <c r="M3" s="351"/>
    </row>
    <row r="4">
      <c r="C4" s="351"/>
      <c r="D4" s="351"/>
      <c r="E4" s="351"/>
      <c r="F4" s="351"/>
      <c r="G4" s="351"/>
      <c r="H4" s="351"/>
      <c r="I4" s="351"/>
      <c r="J4" s="351"/>
      <c r="K4" s="351"/>
      <c r="L4" s="351"/>
      <c r="M4" s="351"/>
    </row>
    <row r="5">
      <c r="C5" s="351"/>
      <c r="D5" s="351"/>
      <c r="E5" s="351"/>
      <c r="F5" s="351"/>
      <c r="G5" s="351"/>
      <c r="H5" s="351"/>
      <c r="I5" s="351"/>
      <c r="J5" s="351"/>
      <c r="K5" s="351"/>
      <c r="L5" s="351"/>
      <c r="M5" s="351"/>
    </row>
    <row r="6">
      <c r="C6" s="351"/>
      <c r="D6" s="351"/>
      <c r="E6" s="351"/>
      <c r="F6" s="351"/>
      <c r="G6" s="351"/>
      <c r="H6" s="351"/>
      <c r="I6" s="351"/>
      <c r="J6" s="351"/>
      <c r="K6" s="351"/>
      <c r="L6" s="351"/>
      <c r="M6" s="351"/>
    </row>
    <row r="7">
      <c r="C7" s="353" t="s">
        <v>1442</v>
      </c>
      <c r="F7" s="353" t="s">
        <v>1443</v>
      </c>
      <c r="G7" s="354">
        <v>45713.0</v>
      </c>
      <c r="H7" s="353"/>
      <c r="I7" s="355"/>
      <c r="J7" s="356"/>
      <c r="L7" s="356"/>
      <c r="M7" s="357"/>
    </row>
    <row r="8">
      <c r="C8" s="356"/>
      <c r="D8" s="356"/>
      <c r="E8" s="356"/>
      <c r="F8" s="356"/>
      <c r="G8" s="356"/>
      <c r="I8" s="356"/>
      <c r="K8" s="358"/>
      <c r="L8" s="358"/>
      <c r="M8" s="359"/>
    </row>
    <row r="9">
      <c r="C9" s="721" t="s">
        <v>1444</v>
      </c>
      <c r="L9" s="5"/>
      <c r="M9" s="359"/>
    </row>
    <row r="10">
      <c r="C10" s="4"/>
      <c r="L10" s="5"/>
      <c r="M10" s="359"/>
    </row>
    <row r="11">
      <c r="C11" s="4"/>
      <c r="L11" s="5"/>
      <c r="M11" s="359"/>
    </row>
    <row r="12">
      <c r="A12" s="361"/>
      <c r="B12" s="361"/>
      <c r="C12" s="4"/>
      <c r="L12" s="5"/>
      <c r="M12" s="359"/>
    </row>
    <row r="13" ht="86.25" customHeight="1">
      <c r="A13" s="351"/>
      <c r="B13" s="362"/>
      <c r="C13" s="4"/>
      <c r="L13" s="5"/>
      <c r="M13" s="359"/>
    </row>
    <row r="14">
      <c r="A14" s="352" t="s">
        <v>372</v>
      </c>
      <c r="B14" s="352"/>
      <c r="C14" s="4"/>
      <c r="L14" s="5"/>
      <c r="M14" s="351"/>
    </row>
    <row r="15">
      <c r="A15" s="352"/>
      <c r="B15" s="352"/>
      <c r="C15" s="4"/>
      <c r="L15" s="5"/>
      <c r="M15" s="351"/>
    </row>
    <row r="16">
      <c r="A16" s="352"/>
      <c r="B16" s="352"/>
      <c r="C16" s="4"/>
      <c r="L16" s="5"/>
      <c r="M16" s="351"/>
    </row>
    <row r="17">
      <c r="A17" s="352"/>
      <c r="B17" s="352"/>
      <c r="C17" s="6"/>
      <c r="D17" s="7"/>
      <c r="E17" s="7"/>
      <c r="F17" s="7"/>
      <c r="G17" s="7"/>
      <c r="H17" s="7"/>
      <c r="I17" s="7"/>
      <c r="J17" s="7"/>
      <c r="K17" s="7"/>
      <c r="L17" s="8"/>
      <c r="M17" s="351"/>
    </row>
    <row r="18">
      <c r="A18" s="352"/>
      <c r="B18" s="352"/>
      <c r="C18" s="357"/>
      <c r="E18" s="357"/>
      <c r="G18" s="357"/>
      <c r="I18" s="357"/>
      <c r="K18" s="357"/>
      <c r="M18" s="352"/>
    </row>
    <row r="19">
      <c r="A19" s="352"/>
      <c r="B19" s="352"/>
      <c r="C19" s="353" t="s">
        <v>1442</v>
      </c>
      <c r="F19" s="353" t="s">
        <v>1443</v>
      </c>
      <c r="G19" s="354">
        <v>45421.0</v>
      </c>
      <c r="H19" s="353"/>
      <c r="I19" s="355"/>
      <c r="J19" s="356"/>
      <c r="L19" s="356"/>
      <c r="M19" s="363"/>
    </row>
    <row r="20">
      <c r="A20" s="352"/>
      <c r="B20" s="352"/>
      <c r="C20" s="356"/>
      <c r="D20" s="356"/>
      <c r="E20" s="356"/>
      <c r="F20" s="356"/>
      <c r="G20" s="356"/>
      <c r="I20" s="356"/>
      <c r="K20" s="358"/>
      <c r="L20" s="358"/>
      <c r="M20" s="364"/>
    </row>
    <row r="21">
      <c r="A21" s="352"/>
      <c r="B21" s="352"/>
      <c r="C21" s="360"/>
      <c r="L21" s="5"/>
      <c r="M21" s="364"/>
    </row>
    <row r="22" ht="18.75" customHeight="1">
      <c r="A22" s="352"/>
      <c r="B22" s="352"/>
      <c r="C22" s="4"/>
      <c r="L22" s="5"/>
      <c r="M22" s="364"/>
    </row>
    <row r="23">
      <c r="A23" s="352"/>
      <c r="B23" s="352"/>
      <c r="C23" s="4"/>
      <c r="L23" s="5"/>
      <c r="M23" s="364"/>
    </row>
    <row r="24">
      <c r="A24" s="352"/>
      <c r="B24" s="352"/>
      <c r="C24" s="4"/>
      <c r="L24" s="5"/>
      <c r="M24" s="364"/>
    </row>
    <row r="25">
      <c r="A25" s="352"/>
      <c r="B25" s="352"/>
      <c r="C25" s="4"/>
      <c r="L25" s="5"/>
      <c r="M25" s="364"/>
    </row>
    <row r="26">
      <c r="A26" s="352"/>
      <c r="B26" s="352"/>
      <c r="C26" s="4"/>
      <c r="L26" s="5"/>
      <c r="M26" s="364"/>
    </row>
    <row r="27">
      <c r="A27" s="352"/>
      <c r="B27" s="352"/>
      <c r="C27" s="4"/>
      <c r="L27" s="5"/>
      <c r="M27" s="365"/>
    </row>
    <row r="28">
      <c r="A28" s="352"/>
      <c r="B28" s="352"/>
      <c r="C28" s="4"/>
      <c r="L28" s="5"/>
      <c r="M28" s="365"/>
    </row>
    <row r="29">
      <c r="A29" s="352"/>
      <c r="B29" s="352"/>
      <c r="C29" s="6"/>
      <c r="D29" s="7"/>
      <c r="E29" s="7"/>
      <c r="F29" s="7"/>
      <c r="G29" s="7"/>
      <c r="H29" s="7"/>
      <c r="I29" s="7"/>
      <c r="J29" s="7"/>
      <c r="K29" s="7"/>
      <c r="L29" s="8"/>
      <c r="M29" s="351"/>
    </row>
    <row r="30">
      <c r="A30" s="352"/>
      <c r="B30" s="352"/>
      <c r="C30" s="366"/>
      <c r="F30" s="366"/>
      <c r="G30" s="367"/>
      <c r="H30" s="366"/>
      <c r="I30" s="368"/>
      <c r="J30" s="368"/>
      <c r="L30" s="363"/>
    </row>
    <row r="31">
      <c r="A31" s="352"/>
      <c r="B31" s="352"/>
      <c r="C31" s="353" t="s">
        <v>1442</v>
      </c>
      <c r="F31" s="353" t="s">
        <v>1443</v>
      </c>
      <c r="G31" s="354">
        <v>45421.0</v>
      </c>
      <c r="H31" s="353"/>
      <c r="I31" s="355"/>
      <c r="J31" s="356"/>
      <c r="L31" s="356"/>
      <c r="M31" s="359"/>
    </row>
    <row r="32">
      <c r="A32" s="352"/>
      <c r="B32" s="352"/>
      <c r="C32" s="356"/>
      <c r="D32" s="356"/>
      <c r="E32" s="356"/>
      <c r="F32" s="356"/>
      <c r="G32" s="356"/>
      <c r="I32" s="356"/>
      <c r="K32" s="358"/>
      <c r="L32" s="358"/>
      <c r="M32" s="359"/>
    </row>
    <row r="33">
      <c r="A33" s="352"/>
      <c r="B33" s="352"/>
      <c r="C33" s="360"/>
      <c r="L33" s="5"/>
      <c r="M33" s="359"/>
    </row>
    <row r="34">
      <c r="A34" s="352"/>
      <c r="B34" s="352"/>
      <c r="C34" s="4"/>
      <c r="L34" s="5"/>
      <c r="M34" s="359"/>
    </row>
    <row r="35">
      <c r="A35" s="352"/>
      <c r="B35" s="352"/>
      <c r="C35" s="4"/>
      <c r="L35" s="5"/>
      <c r="M35" s="359"/>
    </row>
    <row r="36">
      <c r="A36" s="352"/>
      <c r="B36" s="352"/>
      <c r="C36" s="4"/>
      <c r="L36" s="5"/>
      <c r="M36" s="359"/>
    </row>
    <row r="37">
      <c r="A37" s="352"/>
      <c r="B37" s="352"/>
      <c r="C37" s="4"/>
      <c r="L37" s="5"/>
      <c r="M37" s="351"/>
    </row>
    <row r="38">
      <c r="A38" s="352"/>
      <c r="B38" s="352"/>
      <c r="C38" s="4"/>
      <c r="L38" s="5"/>
      <c r="M38" s="351"/>
    </row>
    <row r="39">
      <c r="A39" s="352"/>
      <c r="B39" s="352"/>
      <c r="C39" s="4"/>
      <c r="L39" s="5"/>
      <c r="M39" s="351"/>
    </row>
    <row r="40">
      <c r="A40" s="352"/>
      <c r="B40" s="352"/>
      <c r="C40" s="4"/>
      <c r="L40" s="5"/>
      <c r="M40" s="351"/>
    </row>
    <row r="41">
      <c r="A41" s="352"/>
      <c r="B41" s="352"/>
      <c r="C41" s="6"/>
      <c r="D41" s="7"/>
      <c r="E41" s="7"/>
      <c r="F41" s="7"/>
      <c r="G41" s="7"/>
      <c r="H41" s="7"/>
      <c r="I41" s="7"/>
      <c r="J41" s="7"/>
      <c r="K41" s="7"/>
      <c r="L41" s="8"/>
      <c r="M41" s="352"/>
    </row>
    <row r="42">
      <c r="A42" s="352"/>
      <c r="B42" s="352"/>
      <c r="C42" s="357"/>
      <c r="E42" s="357"/>
      <c r="G42" s="357"/>
      <c r="I42" s="357"/>
      <c r="K42" s="357"/>
      <c r="M42" s="363"/>
    </row>
    <row r="43">
      <c r="A43" s="352"/>
      <c r="B43" s="352"/>
      <c r="C43" s="353" t="s">
        <v>1442</v>
      </c>
      <c r="F43" s="353" t="s">
        <v>1443</v>
      </c>
      <c r="G43" s="354">
        <v>45421.0</v>
      </c>
      <c r="H43" s="353"/>
      <c r="I43" s="355"/>
      <c r="J43" s="356"/>
      <c r="L43" s="356"/>
      <c r="M43" s="357"/>
    </row>
    <row r="44">
      <c r="A44" s="352"/>
      <c r="B44" s="352"/>
      <c r="C44" s="356"/>
      <c r="D44" s="356"/>
      <c r="E44" s="356"/>
      <c r="F44" s="356"/>
      <c r="G44" s="356"/>
      <c r="I44" s="356"/>
      <c r="K44" s="358"/>
      <c r="L44" s="358"/>
      <c r="M44" s="359"/>
    </row>
    <row r="45">
      <c r="A45" s="352"/>
      <c r="B45" s="352"/>
      <c r="C45" s="360"/>
      <c r="L45" s="5"/>
      <c r="M45" s="359"/>
    </row>
    <row r="46">
      <c r="A46" s="352"/>
      <c r="B46" s="352"/>
      <c r="C46" s="4"/>
      <c r="L46" s="5"/>
      <c r="M46" s="359"/>
    </row>
    <row r="47">
      <c r="A47" s="352"/>
      <c r="B47" s="352"/>
      <c r="C47" s="4"/>
      <c r="L47" s="5"/>
      <c r="M47" s="359"/>
    </row>
    <row r="48">
      <c r="A48" s="352"/>
      <c r="B48" s="352"/>
      <c r="C48" s="4"/>
      <c r="L48" s="5"/>
      <c r="M48" s="359"/>
    </row>
    <row r="49">
      <c r="A49" s="352"/>
      <c r="B49" s="352"/>
      <c r="C49" s="4"/>
      <c r="L49" s="5"/>
      <c r="M49" s="359"/>
    </row>
    <row r="50">
      <c r="A50" s="352"/>
      <c r="B50" s="352"/>
      <c r="C50" s="4"/>
      <c r="L50" s="5"/>
      <c r="M50" s="351"/>
    </row>
    <row r="51">
      <c r="A51" s="352"/>
      <c r="B51" s="352"/>
      <c r="C51" s="4"/>
      <c r="L51" s="5"/>
      <c r="M51" s="351"/>
    </row>
    <row r="52">
      <c r="A52" s="351"/>
      <c r="B52" s="351"/>
      <c r="C52" s="4"/>
      <c r="L52" s="5"/>
      <c r="M52" s="351"/>
    </row>
    <row r="53">
      <c r="A53" s="351"/>
      <c r="B53" s="351"/>
      <c r="C53" s="6"/>
      <c r="D53" s="7"/>
      <c r="E53" s="7"/>
      <c r="F53" s="7"/>
      <c r="G53" s="7"/>
      <c r="H53" s="7"/>
      <c r="I53" s="7"/>
      <c r="J53" s="7"/>
      <c r="K53" s="7"/>
      <c r="L53" s="8"/>
      <c r="M53" s="351"/>
    </row>
    <row r="54">
      <c r="A54" s="351"/>
      <c r="B54" s="351"/>
      <c r="C54" s="357"/>
      <c r="E54" s="357"/>
      <c r="G54" s="357"/>
      <c r="I54" s="357"/>
      <c r="K54" s="357"/>
      <c r="M54" s="352"/>
    </row>
    <row r="55">
      <c r="A55" s="351"/>
      <c r="B55" s="351"/>
      <c r="C55" s="353" t="s">
        <v>1442</v>
      </c>
      <c r="F55" s="353" t="s">
        <v>1443</v>
      </c>
      <c r="G55" s="354">
        <v>45346.0</v>
      </c>
      <c r="H55" s="353"/>
      <c r="I55" s="355"/>
      <c r="J55" s="356"/>
      <c r="L55" s="356"/>
      <c r="M55" s="363"/>
    </row>
    <row r="56">
      <c r="A56" s="351"/>
      <c r="B56" s="351"/>
      <c r="C56" s="356"/>
      <c r="D56" s="356"/>
      <c r="E56" s="356"/>
      <c r="F56" s="356"/>
      <c r="G56" s="356"/>
      <c r="I56" s="356"/>
      <c r="K56" s="358"/>
      <c r="L56" s="358"/>
      <c r="M56" s="364"/>
    </row>
    <row r="57">
      <c r="A57" s="351"/>
      <c r="B57" s="351"/>
      <c r="C57" s="360"/>
      <c r="L57" s="5"/>
      <c r="M57" s="364"/>
    </row>
    <row r="58">
      <c r="A58" s="351"/>
      <c r="B58" s="351"/>
      <c r="C58" s="4"/>
      <c r="L58" s="5"/>
      <c r="M58" s="364"/>
    </row>
    <row r="59">
      <c r="A59" s="351"/>
      <c r="B59" s="351"/>
      <c r="C59" s="4"/>
      <c r="L59" s="5"/>
      <c r="M59" s="364"/>
    </row>
    <row r="60">
      <c r="A60" s="351"/>
      <c r="B60" s="351"/>
      <c r="C60" s="4"/>
      <c r="L60" s="5"/>
      <c r="M60" s="364"/>
    </row>
    <row r="61">
      <c r="A61" s="351"/>
      <c r="B61" s="351"/>
      <c r="C61" s="4"/>
      <c r="L61" s="5"/>
      <c r="M61" s="364"/>
    </row>
    <row r="62">
      <c r="A62" s="351"/>
      <c r="B62" s="351"/>
      <c r="C62" s="4"/>
      <c r="L62" s="5"/>
      <c r="M62" s="364"/>
    </row>
    <row r="63">
      <c r="A63" s="351"/>
      <c r="B63" s="351"/>
      <c r="C63" s="4"/>
      <c r="L63" s="5"/>
      <c r="M63" s="365"/>
    </row>
    <row r="64">
      <c r="A64" s="351"/>
      <c r="B64" s="351"/>
      <c r="C64" s="4"/>
      <c r="L64" s="5"/>
      <c r="M64" s="365"/>
    </row>
    <row r="65">
      <c r="A65" s="351"/>
      <c r="B65" s="351"/>
      <c r="C65" s="6"/>
      <c r="D65" s="7"/>
      <c r="E65" s="7"/>
      <c r="F65" s="7"/>
      <c r="G65" s="7"/>
      <c r="H65" s="7"/>
      <c r="I65" s="7"/>
      <c r="J65" s="7"/>
      <c r="K65" s="7"/>
      <c r="L65" s="8"/>
      <c r="M65" s="351"/>
    </row>
    <row r="66">
      <c r="A66" s="351"/>
      <c r="B66" s="351"/>
      <c r="C66" s="366"/>
      <c r="F66" s="366"/>
      <c r="G66" s="367"/>
      <c r="H66" s="366"/>
      <c r="I66" s="368"/>
      <c r="J66" s="368"/>
      <c r="L66" s="363"/>
    </row>
    <row r="67">
      <c r="A67" s="351"/>
      <c r="B67" s="351"/>
      <c r="C67" s="353" t="s">
        <v>1442</v>
      </c>
      <c r="F67" s="353" t="s">
        <v>1443</v>
      </c>
      <c r="G67" s="354">
        <v>45346.0</v>
      </c>
      <c r="H67" s="353"/>
      <c r="I67" s="355"/>
      <c r="J67" s="356"/>
      <c r="L67" s="356"/>
      <c r="M67" s="359"/>
    </row>
    <row r="68">
      <c r="A68" s="351"/>
      <c r="B68" s="351"/>
      <c r="C68" s="356"/>
      <c r="D68" s="356"/>
      <c r="E68" s="356"/>
      <c r="F68" s="356"/>
      <c r="G68" s="356"/>
      <c r="I68" s="356"/>
      <c r="K68" s="358"/>
      <c r="L68" s="358"/>
      <c r="M68" s="359"/>
    </row>
    <row r="69">
      <c r="A69" s="351"/>
      <c r="B69" s="351"/>
      <c r="C69" s="360"/>
      <c r="L69" s="5"/>
      <c r="M69" s="359"/>
    </row>
    <row r="70">
      <c r="A70" s="351"/>
      <c r="B70" s="351"/>
      <c r="C70" s="4"/>
      <c r="L70" s="5"/>
      <c r="M70" s="359"/>
    </row>
    <row r="71">
      <c r="A71" s="351"/>
      <c r="B71" s="351"/>
      <c r="C71" s="4"/>
      <c r="L71" s="5"/>
      <c r="M71" s="359"/>
    </row>
    <row r="72">
      <c r="A72" s="351"/>
      <c r="B72" s="351"/>
      <c r="C72" s="4"/>
      <c r="L72" s="5"/>
      <c r="M72" s="359"/>
    </row>
    <row r="73">
      <c r="A73" s="351"/>
      <c r="B73" s="351"/>
      <c r="C73" s="4"/>
      <c r="L73" s="5"/>
      <c r="M73" s="351"/>
    </row>
    <row r="74">
      <c r="A74" s="351"/>
      <c r="B74" s="351"/>
      <c r="C74" s="4"/>
      <c r="L74" s="5"/>
      <c r="M74" s="351"/>
    </row>
    <row r="75">
      <c r="A75" s="351"/>
      <c r="B75" s="351"/>
      <c r="C75" s="4"/>
      <c r="L75" s="5"/>
      <c r="M75" s="351"/>
    </row>
    <row r="76">
      <c r="A76" s="351"/>
      <c r="B76" s="351"/>
      <c r="C76" s="4"/>
      <c r="L76" s="5"/>
      <c r="M76" s="351"/>
    </row>
    <row r="77">
      <c r="A77" s="351"/>
      <c r="B77" s="351"/>
      <c r="C77" s="6"/>
      <c r="D77" s="7"/>
      <c r="E77" s="7"/>
      <c r="F77" s="7"/>
      <c r="G77" s="7"/>
      <c r="H77" s="7"/>
      <c r="I77" s="7"/>
      <c r="J77" s="7"/>
      <c r="K77" s="7"/>
      <c r="L77" s="8"/>
      <c r="M77" s="352"/>
    </row>
    <row r="78">
      <c r="A78" s="351"/>
      <c r="B78" s="351"/>
      <c r="C78" s="357"/>
      <c r="E78" s="357"/>
      <c r="G78" s="357"/>
      <c r="I78" s="357"/>
      <c r="K78" s="357"/>
      <c r="M78" s="363"/>
    </row>
    <row r="79">
      <c r="A79" s="351"/>
      <c r="B79" s="351"/>
      <c r="C79" s="353" t="s">
        <v>1442</v>
      </c>
      <c r="F79" s="353" t="s">
        <v>1443</v>
      </c>
      <c r="G79" s="354">
        <v>45346.0</v>
      </c>
      <c r="H79" s="353"/>
      <c r="I79" s="355"/>
      <c r="J79" s="356"/>
      <c r="L79" s="356"/>
      <c r="M79" s="357"/>
    </row>
    <row r="80">
      <c r="A80" s="351"/>
      <c r="B80" s="351"/>
      <c r="C80" s="356"/>
      <c r="D80" s="356"/>
      <c r="E80" s="356"/>
      <c r="F80" s="356"/>
      <c r="G80" s="356"/>
      <c r="I80" s="356"/>
      <c r="K80" s="358"/>
      <c r="L80" s="358"/>
      <c r="M80" s="359"/>
    </row>
    <row r="81">
      <c r="A81" s="351"/>
      <c r="B81" s="351"/>
      <c r="C81" s="360"/>
      <c r="L81" s="5"/>
      <c r="M81" s="359"/>
    </row>
    <row r="82">
      <c r="A82" s="351"/>
      <c r="B82" s="351"/>
      <c r="C82" s="4"/>
      <c r="L82" s="5"/>
      <c r="M82" s="359"/>
    </row>
    <row r="83">
      <c r="A83" s="351"/>
      <c r="B83" s="351"/>
      <c r="C83" s="4"/>
      <c r="L83" s="5"/>
      <c r="M83" s="359"/>
    </row>
    <row r="84">
      <c r="A84" s="351"/>
      <c r="B84" s="351"/>
      <c r="C84" s="4"/>
      <c r="L84" s="5"/>
      <c r="M84" s="359"/>
    </row>
    <row r="85">
      <c r="A85" s="351"/>
      <c r="B85" s="351"/>
      <c r="C85" s="4"/>
      <c r="L85" s="5"/>
      <c r="M85" s="359"/>
    </row>
    <row r="86">
      <c r="A86" s="351"/>
      <c r="B86" s="351"/>
      <c r="C86" s="4"/>
      <c r="L86" s="5"/>
      <c r="M86" s="351"/>
    </row>
    <row r="87">
      <c r="A87" s="351"/>
      <c r="B87" s="351"/>
      <c r="C87" s="4"/>
      <c r="L87" s="5"/>
      <c r="M87" s="351"/>
    </row>
    <row r="88">
      <c r="A88" s="351"/>
      <c r="B88" s="351"/>
      <c r="C88" s="4"/>
      <c r="L88" s="5"/>
      <c r="M88" s="351"/>
    </row>
    <row r="89">
      <c r="A89" s="351"/>
      <c r="B89" s="351"/>
      <c r="C89" s="6"/>
      <c r="D89" s="7"/>
      <c r="E89" s="7"/>
      <c r="F89" s="7"/>
      <c r="G89" s="7"/>
      <c r="H89" s="7"/>
      <c r="I89" s="7"/>
      <c r="J89" s="7"/>
      <c r="K89" s="7"/>
      <c r="L89" s="8"/>
      <c r="M89" s="351"/>
    </row>
    <row r="90">
      <c r="A90" s="351"/>
      <c r="B90" s="351"/>
      <c r="C90" s="357"/>
      <c r="E90" s="357"/>
      <c r="G90" s="357"/>
      <c r="I90" s="357"/>
      <c r="K90" s="357"/>
      <c r="M90" s="352"/>
    </row>
    <row r="91">
      <c r="A91" s="351"/>
      <c r="B91" s="351"/>
      <c r="C91" s="353" t="s">
        <v>1442</v>
      </c>
      <c r="F91" s="353" t="s">
        <v>1443</v>
      </c>
      <c r="G91" s="354">
        <v>45346.0</v>
      </c>
      <c r="H91" s="353"/>
      <c r="I91" s="355"/>
      <c r="J91" s="356"/>
      <c r="L91" s="356"/>
      <c r="M91" s="363"/>
    </row>
    <row r="92">
      <c r="A92" s="351"/>
      <c r="B92" s="351"/>
      <c r="C92" s="356"/>
      <c r="D92" s="356"/>
      <c r="E92" s="356"/>
      <c r="F92" s="356"/>
      <c r="G92" s="356"/>
      <c r="I92" s="356"/>
      <c r="K92" s="358"/>
      <c r="L92" s="358"/>
      <c r="M92" s="364"/>
    </row>
    <row r="93">
      <c r="A93" s="351"/>
      <c r="B93" s="351"/>
      <c r="C93" s="360"/>
      <c r="L93" s="5"/>
      <c r="M93" s="364"/>
    </row>
    <row r="94">
      <c r="A94" s="351"/>
      <c r="B94" s="351"/>
      <c r="C94" s="4"/>
      <c r="L94" s="5"/>
      <c r="M94" s="364"/>
    </row>
    <row r="95">
      <c r="A95" s="351"/>
      <c r="B95" s="351"/>
      <c r="C95" s="4"/>
      <c r="L95" s="5"/>
      <c r="M95" s="364"/>
    </row>
    <row r="96">
      <c r="A96" s="351"/>
      <c r="B96" s="351"/>
      <c r="C96" s="4"/>
      <c r="L96" s="5"/>
      <c r="M96" s="364"/>
    </row>
    <row r="97">
      <c r="A97" s="351"/>
      <c r="B97" s="351"/>
      <c r="C97" s="4"/>
      <c r="L97" s="5"/>
      <c r="M97" s="364"/>
    </row>
    <row r="98">
      <c r="A98" s="351"/>
      <c r="B98" s="351"/>
      <c r="C98" s="4"/>
      <c r="L98" s="5"/>
      <c r="M98" s="364"/>
    </row>
    <row r="99">
      <c r="A99" s="351"/>
      <c r="B99" s="351"/>
      <c r="C99" s="4"/>
      <c r="L99" s="5"/>
      <c r="M99" s="365"/>
    </row>
    <row r="100">
      <c r="A100" s="351"/>
      <c r="B100" s="351"/>
      <c r="C100" s="4"/>
      <c r="L100" s="5"/>
      <c r="M100" s="365"/>
    </row>
    <row r="101">
      <c r="A101" s="351"/>
      <c r="B101" s="351"/>
      <c r="C101" s="6"/>
      <c r="D101" s="7"/>
      <c r="E101" s="7"/>
      <c r="F101" s="7"/>
      <c r="G101" s="7"/>
      <c r="H101" s="7"/>
      <c r="I101" s="7"/>
      <c r="J101" s="7"/>
      <c r="K101" s="7"/>
      <c r="L101" s="8"/>
      <c r="M101" s="351"/>
    </row>
    <row r="102">
      <c r="A102" s="351"/>
      <c r="B102" s="351"/>
      <c r="C102" s="366"/>
      <c r="F102" s="366"/>
      <c r="G102" s="367"/>
      <c r="H102" s="366"/>
      <c r="I102" s="368"/>
      <c r="J102" s="368"/>
      <c r="L102" s="363"/>
    </row>
    <row r="103">
      <c r="A103" s="351"/>
      <c r="B103" s="351"/>
      <c r="C103" s="353" t="s">
        <v>1442</v>
      </c>
      <c r="F103" s="353" t="s">
        <v>1443</v>
      </c>
      <c r="G103" s="354">
        <v>44501.0</v>
      </c>
      <c r="H103" s="353"/>
      <c r="I103" s="355"/>
      <c r="J103" s="356"/>
      <c r="L103" s="356"/>
      <c r="M103" s="359"/>
    </row>
    <row r="104">
      <c r="A104" s="351"/>
      <c r="B104" s="351"/>
      <c r="C104" s="356"/>
      <c r="D104" s="356"/>
      <c r="E104" s="356"/>
      <c r="F104" s="356"/>
      <c r="G104" s="356"/>
      <c r="I104" s="356"/>
      <c r="K104" s="358"/>
      <c r="L104" s="358"/>
      <c r="M104" s="359"/>
    </row>
    <row r="105">
      <c r="A105" s="351"/>
      <c r="B105" s="351"/>
      <c r="C105" s="360"/>
      <c r="L105" s="5"/>
      <c r="M105" s="359"/>
    </row>
    <row r="106">
      <c r="A106" s="351"/>
      <c r="B106" s="351"/>
      <c r="C106" s="4"/>
      <c r="L106" s="5"/>
      <c r="M106" s="359"/>
    </row>
    <row r="107">
      <c r="A107" s="351"/>
      <c r="B107" s="351"/>
      <c r="C107" s="4"/>
      <c r="L107" s="5"/>
      <c r="M107" s="359"/>
    </row>
    <row r="108">
      <c r="A108" s="351"/>
      <c r="B108" s="351"/>
      <c r="C108" s="4"/>
      <c r="L108" s="5"/>
      <c r="M108" s="359"/>
    </row>
    <row r="109">
      <c r="A109" s="351"/>
      <c r="B109" s="351"/>
      <c r="C109" s="4"/>
      <c r="L109" s="5"/>
      <c r="M109" s="351"/>
    </row>
    <row r="110">
      <c r="A110" s="351"/>
      <c r="B110" s="351"/>
      <c r="C110" s="4"/>
      <c r="L110" s="5"/>
      <c r="M110" s="351"/>
    </row>
    <row r="111">
      <c r="A111" s="351"/>
      <c r="B111" s="351"/>
      <c r="C111" s="4"/>
      <c r="L111" s="5"/>
      <c r="M111" s="351"/>
    </row>
    <row r="112">
      <c r="A112" s="351"/>
      <c r="B112" s="351"/>
      <c r="C112" s="4"/>
      <c r="L112" s="5"/>
      <c r="M112" s="351"/>
    </row>
    <row r="113">
      <c r="A113" s="351"/>
      <c r="B113" s="351"/>
      <c r="C113" s="6"/>
      <c r="D113" s="7"/>
      <c r="E113" s="7"/>
      <c r="F113" s="7"/>
      <c r="G113" s="7"/>
      <c r="H113" s="7"/>
      <c r="I113" s="7"/>
      <c r="J113" s="7"/>
      <c r="K113" s="7"/>
      <c r="L113" s="8"/>
      <c r="M113" s="352"/>
    </row>
    <row r="114">
      <c r="A114" s="351"/>
      <c r="B114" s="351"/>
      <c r="C114" s="357"/>
      <c r="E114" s="357"/>
      <c r="G114" s="357"/>
      <c r="I114" s="357"/>
      <c r="K114" s="357"/>
      <c r="M114" s="363"/>
    </row>
    <row r="115">
      <c r="A115" s="351"/>
      <c r="B115" s="351"/>
      <c r="C115" s="353" t="s">
        <v>1442</v>
      </c>
      <c r="F115" s="353" t="s">
        <v>1443</v>
      </c>
      <c r="G115" s="354">
        <v>44501.0</v>
      </c>
      <c r="H115" s="353"/>
      <c r="I115" s="355"/>
      <c r="J115" s="356"/>
      <c r="L115" s="356"/>
      <c r="M115" s="357"/>
    </row>
    <row r="116">
      <c r="A116" s="351"/>
      <c r="B116" s="351"/>
      <c r="C116" s="356"/>
      <c r="D116" s="356"/>
      <c r="E116" s="356"/>
      <c r="F116" s="356"/>
      <c r="G116" s="356"/>
      <c r="I116" s="356"/>
      <c r="K116" s="358"/>
      <c r="L116" s="358"/>
      <c r="M116" s="359"/>
    </row>
    <row r="117">
      <c r="A117" s="351"/>
      <c r="B117" s="351"/>
      <c r="C117" s="360"/>
      <c r="L117" s="5"/>
      <c r="M117" s="359"/>
    </row>
    <row r="118">
      <c r="A118" s="351"/>
      <c r="B118" s="351"/>
      <c r="C118" s="4"/>
      <c r="L118" s="5"/>
      <c r="M118" s="359"/>
    </row>
    <row r="119">
      <c r="A119" s="351"/>
      <c r="B119" s="351"/>
      <c r="C119" s="4"/>
      <c r="L119" s="5"/>
      <c r="M119" s="359"/>
    </row>
    <row r="120">
      <c r="A120" s="351"/>
      <c r="B120" s="351"/>
      <c r="C120" s="4"/>
      <c r="L120" s="5"/>
      <c r="M120" s="359"/>
    </row>
    <row r="121">
      <c r="A121" s="351"/>
      <c r="B121" s="351"/>
      <c r="C121" s="4"/>
      <c r="L121" s="5"/>
      <c r="M121" s="359"/>
    </row>
    <row r="122">
      <c r="A122" s="351"/>
      <c r="B122" s="351"/>
      <c r="C122" s="4"/>
      <c r="L122" s="5"/>
      <c r="M122" s="351"/>
    </row>
    <row r="123">
      <c r="A123" s="351"/>
      <c r="B123" s="351"/>
      <c r="C123" s="4"/>
      <c r="L123" s="5"/>
      <c r="M123" s="351"/>
    </row>
    <row r="124">
      <c r="A124" s="351"/>
      <c r="B124" s="351"/>
      <c r="C124" s="4"/>
      <c r="L124" s="5"/>
      <c r="M124" s="351"/>
    </row>
    <row r="125">
      <c r="A125" s="351"/>
      <c r="B125" s="351"/>
      <c r="C125" s="6"/>
      <c r="D125" s="7"/>
      <c r="E125" s="7"/>
      <c r="F125" s="7"/>
      <c r="G125" s="7"/>
      <c r="H125" s="7"/>
      <c r="I125" s="7"/>
      <c r="J125" s="7"/>
      <c r="K125" s="7"/>
      <c r="L125" s="8"/>
      <c r="M125" s="351"/>
    </row>
    <row r="126">
      <c r="A126" s="351"/>
      <c r="B126" s="351"/>
      <c r="C126" s="357"/>
      <c r="E126" s="357"/>
      <c r="G126" s="357"/>
      <c r="I126" s="357"/>
      <c r="K126" s="357"/>
      <c r="M126" s="352"/>
    </row>
    <row r="127">
      <c r="A127" s="351"/>
      <c r="B127" s="351"/>
      <c r="C127" s="353" t="s">
        <v>1442</v>
      </c>
      <c r="F127" s="353" t="s">
        <v>1443</v>
      </c>
      <c r="G127" s="354">
        <v>44501.0</v>
      </c>
      <c r="H127" s="353"/>
      <c r="I127" s="355"/>
      <c r="J127" s="356"/>
      <c r="L127" s="356"/>
      <c r="M127" s="363"/>
    </row>
    <row r="128">
      <c r="A128" s="351"/>
      <c r="B128" s="351"/>
      <c r="C128" s="356"/>
      <c r="D128" s="356"/>
      <c r="E128" s="356"/>
      <c r="F128" s="356"/>
      <c r="G128" s="356"/>
      <c r="I128" s="356"/>
      <c r="K128" s="358"/>
      <c r="L128" s="358"/>
      <c r="M128" s="364"/>
    </row>
    <row r="129">
      <c r="A129" s="351"/>
      <c r="B129" s="351"/>
      <c r="C129" s="360"/>
      <c r="L129" s="5"/>
      <c r="M129" s="364"/>
    </row>
    <row r="130">
      <c r="A130" s="351"/>
      <c r="B130" s="351"/>
      <c r="C130" s="4"/>
      <c r="L130" s="5"/>
      <c r="M130" s="364"/>
    </row>
    <row r="131">
      <c r="A131" s="351"/>
      <c r="B131" s="351"/>
      <c r="C131" s="4"/>
      <c r="L131" s="5"/>
      <c r="M131" s="364"/>
    </row>
    <row r="132">
      <c r="A132" s="351"/>
      <c r="B132" s="351"/>
      <c r="C132" s="4"/>
      <c r="L132" s="5"/>
      <c r="M132" s="364"/>
    </row>
    <row r="133">
      <c r="A133" s="351"/>
      <c r="B133" s="351"/>
      <c r="C133" s="4"/>
      <c r="L133" s="5"/>
      <c r="M133" s="364"/>
    </row>
    <row r="134">
      <c r="A134" s="351"/>
      <c r="B134" s="351"/>
      <c r="C134" s="4"/>
      <c r="L134" s="5"/>
      <c r="M134" s="364"/>
    </row>
    <row r="135">
      <c r="A135" s="351"/>
      <c r="B135" s="351"/>
      <c r="C135" s="4"/>
      <c r="L135" s="5"/>
      <c r="M135" s="365"/>
    </row>
    <row r="136">
      <c r="A136" s="351"/>
      <c r="B136" s="351"/>
      <c r="C136" s="4"/>
      <c r="L136" s="5"/>
      <c r="M136" s="365"/>
    </row>
    <row r="137">
      <c r="A137" s="351"/>
      <c r="B137" s="351"/>
      <c r="C137" s="6"/>
      <c r="D137" s="7"/>
      <c r="E137" s="7"/>
      <c r="F137" s="7"/>
      <c r="G137" s="7"/>
      <c r="H137" s="7"/>
      <c r="I137" s="7"/>
      <c r="J137" s="7"/>
      <c r="K137" s="7"/>
      <c r="L137" s="8"/>
      <c r="M137" s="351"/>
    </row>
    <row r="138">
      <c r="A138" s="351"/>
      <c r="B138" s="351"/>
      <c r="C138" s="366"/>
      <c r="F138" s="366"/>
      <c r="G138" s="367"/>
      <c r="H138" s="366"/>
      <c r="I138" s="368"/>
      <c r="J138" s="368"/>
      <c r="L138" s="363"/>
    </row>
    <row r="139">
      <c r="A139" s="351"/>
      <c r="B139" s="351"/>
      <c r="C139" s="353" t="s">
        <v>1442</v>
      </c>
      <c r="F139" s="353" t="s">
        <v>1443</v>
      </c>
      <c r="G139" s="354">
        <v>44501.0</v>
      </c>
      <c r="H139" s="353"/>
      <c r="I139" s="355"/>
      <c r="J139" s="356"/>
      <c r="L139" s="356"/>
      <c r="M139" s="359"/>
    </row>
    <row r="140">
      <c r="A140" s="351"/>
      <c r="B140" s="351"/>
      <c r="C140" s="356"/>
      <c r="D140" s="356"/>
      <c r="E140" s="356"/>
      <c r="F140" s="356"/>
      <c r="G140" s="356"/>
      <c r="I140" s="356"/>
      <c r="K140" s="358"/>
      <c r="L140" s="358"/>
      <c r="M140" s="359"/>
    </row>
    <row r="141">
      <c r="A141" s="351"/>
      <c r="B141" s="351"/>
      <c r="C141" s="360"/>
      <c r="L141" s="5"/>
      <c r="M141" s="359"/>
    </row>
    <row r="142">
      <c r="A142" s="351"/>
      <c r="B142" s="351"/>
      <c r="C142" s="4"/>
      <c r="L142" s="5"/>
      <c r="M142" s="359"/>
    </row>
    <row r="143">
      <c r="A143" s="351"/>
      <c r="B143" s="351"/>
      <c r="C143" s="4"/>
      <c r="L143" s="5"/>
      <c r="M143" s="359"/>
    </row>
    <row r="144">
      <c r="A144" s="351"/>
      <c r="B144" s="351"/>
      <c r="C144" s="4"/>
      <c r="L144" s="5"/>
      <c r="M144" s="359"/>
    </row>
    <row r="145">
      <c r="A145" s="351"/>
      <c r="B145" s="351"/>
      <c r="C145" s="4"/>
      <c r="L145" s="5"/>
      <c r="M145" s="351"/>
    </row>
    <row r="146">
      <c r="A146" s="351"/>
      <c r="B146" s="351"/>
      <c r="C146" s="4"/>
      <c r="L146" s="5"/>
      <c r="M146" s="351"/>
    </row>
    <row r="147">
      <c r="A147" s="351"/>
      <c r="B147" s="351"/>
      <c r="C147" s="4"/>
      <c r="L147" s="5"/>
      <c r="M147" s="351"/>
    </row>
    <row r="148">
      <c r="A148" s="351"/>
      <c r="B148" s="351"/>
      <c r="C148" s="4"/>
      <c r="L148" s="5"/>
      <c r="M148" s="351"/>
    </row>
    <row r="149">
      <c r="A149" s="351"/>
      <c r="B149" s="351"/>
      <c r="C149" s="6"/>
      <c r="D149" s="7"/>
      <c r="E149" s="7"/>
      <c r="F149" s="7"/>
      <c r="G149" s="7"/>
      <c r="H149" s="7"/>
      <c r="I149" s="7"/>
      <c r="J149" s="7"/>
      <c r="K149" s="7"/>
      <c r="L149" s="8"/>
      <c r="M149" s="352"/>
    </row>
    <row r="150">
      <c r="A150" s="351"/>
      <c r="B150" s="351"/>
      <c r="C150" s="357"/>
      <c r="E150" s="357"/>
      <c r="G150" s="357"/>
      <c r="I150" s="357"/>
      <c r="K150" s="357"/>
      <c r="M150" s="363"/>
    </row>
    <row r="151">
      <c r="A151" s="351"/>
      <c r="B151" s="351"/>
      <c r="C151" s="722" t="s">
        <v>1442</v>
      </c>
      <c r="D151" s="723"/>
      <c r="E151" s="724"/>
      <c r="F151" s="725" t="s">
        <v>1443</v>
      </c>
      <c r="G151" s="726">
        <v>44501.0</v>
      </c>
      <c r="H151" s="725"/>
      <c r="I151" s="727"/>
      <c r="J151" s="728"/>
      <c r="K151" s="724"/>
      <c r="L151" s="729"/>
      <c r="M151" s="363"/>
    </row>
    <row r="152">
      <c r="A152" s="351"/>
      <c r="B152" s="351"/>
      <c r="C152" s="729"/>
      <c r="D152" s="729"/>
      <c r="E152" s="729"/>
      <c r="F152" s="729"/>
      <c r="G152" s="728"/>
      <c r="H152" s="724"/>
      <c r="I152" s="728"/>
      <c r="J152" s="724"/>
      <c r="K152" s="730"/>
      <c r="L152" s="730"/>
      <c r="M152" s="364"/>
    </row>
    <row r="153">
      <c r="A153" s="351"/>
      <c r="B153" s="351"/>
      <c r="C153" s="360"/>
      <c r="L153" s="5"/>
      <c r="M153" s="364"/>
    </row>
    <row r="154">
      <c r="A154" s="351"/>
      <c r="B154" s="351"/>
      <c r="C154" s="4"/>
      <c r="L154" s="5"/>
      <c r="M154" s="364"/>
    </row>
    <row r="155">
      <c r="A155" s="351"/>
      <c r="B155" s="351"/>
      <c r="C155" s="4"/>
      <c r="L155" s="5"/>
      <c r="M155" s="364"/>
    </row>
    <row r="156">
      <c r="A156" s="351"/>
      <c r="B156" s="351"/>
      <c r="C156" s="4"/>
      <c r="L156" s="5"/>
      <c r="M156" s="364"/>
    </row>
    <row r="157">
      <c r="A157" s="351"/>
      <c r="B157" s="351"/>
      <c r="C157" s="4"/>
      <c r="L157" s="5"/>
      <c r="M157" s="364"/>
    </row>
    <row r="158">
      <c r="A158" s="351"/>
      <c r="B158" s="351"/>
      <c r="C158" s="4"/>
      <c r="L158" s="5"/>
      <c r="M158" s="364"/>
    </row>
    <row r="159">
      <c r="A159" s="351"/>
      <c r="B159" s="351"/>
      <c r="C159" s="4"/>
      <c r="L159" s="5"/>
      <c r="M159" s="365"/>
    </row>
    <row r="160">
      <c r="A160" s="351"/>
      <c r="B160" s="351"/>
      <c r="C160" s="4"/>
      <c r="L160" s="5"/>
      <c r="M160" s="365"/>
    </row>
    <row r="161">
      <c r="A161" s="351"/>
      <c r="B161" s="351"/>
      <c r="C161" s="6"/>
      <c r="D161" s="7"/>
      <c r="E161" s="7"/>
      <c r="F161" s="7"/>
      <c r="G161" s="7"/>
      <c r="H161" s="7"/>
      <c r="I161" s="7"/>
      <c r="J161" s="7"/>
      <c r="K161" s="7"/>
      <c r="L161" s="8"/>
      <c r="M161" s="351"/>
    </row>
    <row r="162">
      <c r="A162" s="351"/>
      <c r="B162" s="351"/>
      <c r="C162" s="353"/>
      <c r="F162" s="353"/>
      <c r="G162" s="354"/>
      <c r="H162" s="353"/>
      <c r="I162" s="355"/>
      <c r="J162" s="355"/>
      <c r="L162" s="731"/>
    </row>
    <row r="163">
      <c r="A163" s="351"/>
      <c r="B163" s="351"/>
      <c r="C163" s="722" t="s">
        <v>1442</v>
      </c>
      <c r="D163" s="723"/>
      <c r="E163" s="724"/>
      <c r="F163" s="725" t="s">
        <v>1443</v>
      </c>
      <c r="G163" s="726">
        <v>44501.0</v>
      </c>
      <c r="H163" s="725"/>
      <c r="I163" s="727"/>
      <c r="J163" s="728"/>
      <c r="K163" s="724"/>
      <c r="L163" s="729"/>
      <c r="M163" s="359"/>
    </row>
    <row r="164">
      <c r="A164" s="351"/>
      <c r="B164" s="351"/>
      <c r="C164" s="729"/>
      <c r="D164" s="729"/>
      <c r="E164" s="729"/>
      <c r="F164" s="729"/>
      <c r="G164" s="728"/>
      <c r="H164" s="724"/>
      <c r="I164" s="728"/>
      <c r="J164" s="724"/>
      <c r="K164" s="730"/>
      <c r="L164" s="730"/>
      <c r="M164" s="359"/>
    </row>
    <row r="165">
      <c r="A165" s="351"/>
      <c r="B165" s="351"/>
      <c r="C165" s="360"/>
      <c r="L165" s="5"/>
      <c r="M165" s="359"/>
    </row>
    <row r="166">
      <c r="A166" s="351"/>
      <c r="B166" s="351"/>
      <c r="C166" s="4"/>
      <c r="L166" s="5"/>
      <c r="M166" s="359"/>
    </row>
    <row r="167">
      <c r="A167" s="351"/>
      <c r="B167" s="351"/>
      <c r="C167" s="4"/>
      <c r="L167" s="5"/>
      <c r="M167" s="359"/>
    </row>
    <row r="168">
      <c r="A168" s="351"/>
      <c r="B168" s="351"/>
      <c r="C168" s="4"/>
      <c r="L168" s="5"/>
      <c r="M168" s="359"/>
    </row>
    <row r="169">
      <c r="A169" s="351"/>
      <c r="B169" s="351"/>
      <c r="C169" s="4"/>
      <c r="L169" s="5"/>
      <c r="M169" s="351"/>
    </row>
    <row r="170">
      <c r="A170" s="351"/>
      <c r="B170" s="351"/>
      <c r="C170" s="4"/>
      <c r="L170" s="5"/>
      <c r="M170" s="351"/>
    </row>
    <row r="171">
      <c r="A171" s="351"/>
      <c r="B171" s="351"/>
      <c r="C171" s="4"/>
      <c r="L171" s="5"/>
      <c r="M171" s="351"/>
    </row>
    <row r="172">
      <c r="A172" s="351"/>
      <c r="B172" s="351"/>
      <c r="C172" s="4"/>
      <c r="L172" s="5"/>
      <c r="M172" s="351"/>
    </row>
    <row r="173">
      <c r="A173" s="351"/>
      <c r="B173" s="351"/>
      <c r="C173" s="6"/>
      <c r="D173" s="7"/>
      <c r="E173" s="7"/>
      <c r="F173" s="7"/>
      <c r="G173" s="7"/>
      <c r="H173" s="7"/>
      <c r="I173" s="7"/>
      <c r="J173" s="7"/>
      <c r="K173" s="7"/>
      <c r="L173" s="8"/>
      <c r="M173" s="352"/>
    </row>
    <row r="174">
      <c r="A174" s="351"/>
      <c r="B174" s="351"/>
      <c r="C174" s="356"/>
      <c r="E174" s="356"/>
      <c r="G174" s="356"/>
      <c r="I174" s="356"/>
      <c r="K174" s="356"/>
      <c r="M174" s="363"/>
    </row>
    <row r="175">
      <c r="A175" s="351"/>
      <c r="B175" s="351"/>
      <c r="C175" s="722" t="s">
        <v>1442</v>
      </c>
      <c r="D175" s="723"/>
      <c r="E175" s="724"/>
      <c r="F175" s="725" t="s">
        <v>1443</v>
      </c>
      <c r="G175" s="726">
        <v>44501.0</v>
      </c>
      <c r="H175" s="725"/>
      <c r="I175" s="727"/>
      <c r="J175" s="728"/>
      <c r="K175" s="724"/>
      <c r="L175" s="729"/>
      <c r="M175" s="363"/>
    </row>
    <row r="176">
      <c r="A176" s="351"/>
      <c r="B176" s="351"/>
      <c r="C176" s="729"/>
      <c r="D176" s="729"/>
      <c r="E176" s="729"/>
      <c r="F176" s="729"/>
      <c r="G176" s="728"/>
      <c r="H176" s="724"/>
      <c r="I176" s="728"/>
      <c r="J176" s="724"/>
      <c r="K176" s="730"/>
      <c r="L176" s="730"/>
      <c r="M176" s="364"/>
    </row>
    <row r="177">
      <c r="A177" s="351"/>
      <c r="B177" s="351"/>
      <c r="C177" s="360"/>
      <c r="L177" s="5"/>
      <c r="M177" s="364"/>
    </row>
    <row r="178">
      <c r="A178" s="351"/>
      <c r="B178" s="351"/>
      <c r="C178" s="4"/>
      <c r="L178" s="5"/>
      <c r="M178" s="364"/>
    </row>
    <row r="179">
      <c r="A179" s="351"/>
      <c r="B179" s="351"/>
      <c r="C179" s="4"/>
      <c r="L179" s="5"/>
      <c r="M179" s="364"/>
    </row>
    <row r="180">
      <c r="A180" s="351"/>
      <c r="B180" s="351"/>
      <c r="C180" s="4"/>
      <c r="L180" s="5"/>
      <c r="M180" s="364"/>
    </row>
    <row r="181">
      <c r="A181" s="351"/>
      <c r="B181" s="351"/>
      <c r="C181" s="4"/>
      <c r="L181" s="5"/>
      <c r="M181" s="364"/>
    </row>
    <row r="182">
      <c r="A182" s="351"/>
      <c r="B182" s="351"/>
      <c r="C182" s="4"/>
      <c r="L182" s="5"/>
      <c r="M182" s="364"/>
    </row>
    <row r="183">
      <c r="A183" s="351"/>
      <c r="B183" s="351"/>
      <c r="C183" s="4"/>
      <c r="L183" s="5"/>
      <c r="M183" s="365"/>
    </row>
    <row r="184">
      <c r="A184" s="351"/>
      <c r="B184" s="351"/>
      <c r="C184" s="4"/>
      <c r="L184" s="5"/>
      <c r="M184" s="365"/>
    </row>
    <row r="185">
      <c r="A185" s="351"/>
      <c r="B185" s="351"/>
      <c r="C185" s="6"/>
      <c r="D185" s="7"/>
      <c r="E185" s="7"/>
      <c r="F185" s="7"/>
      <c r="G185" s="7"/>
      <c r="H185" s="7"/>
      <c r="I185" s="7"/>
      <c r="J185" s="7"/>
      <c r="K185" s="7"/>
      <c r="L185" s="8"/>
      <c r="M185" s="351"/>
    </row>
    <row r="186">
      <c r="A186" s="351"/>
      <c r="B186" s="351"/>
      <c r="C186" s="353"/>
      <c r="F186" s="353"/>
      <c r="G186" s="354"/>
      <c r="H186" s="353"/>
      <c r="I186" s="355"/>
      <c r="J186" s="355"/>
      <c r="L186" s="731"/>
    </row>
    <row r="187">
      <c r="A187" s="351"/>
      <c r="B187" s="351"/>
      <c r="C187" s="722" t="s">
        <v>1442</v>
      </c>
      <c r="D187" s="723"/>
      <c r="E187" s="724"/>
      <c r="F187" s="725" t="s">
        <v>1443</v>
      </c>
      <c r="G187" s="726">
        <v>44501.0</v>
      </c>
      <c r="H187" s="725"/>
      <c r="I187" s="727"/>
      <c r="J187" s="728"/>
      <c r="K187" s="724"/>
      <c r="L187" s="729"/>
      <c r="M187" s="359"/>
    </row>
    <row r="188">
      <c r="A188" s="351"/>
      <c r="B188" s="351"/>
      <c r="C188" s="729"/>
      <c r="D188" s="729"/>
      <c r="E188" s="729"/>
      <c r="F188" s="729"/>
      <c r="G188" s="728"/>
      <c r="H188" s="724"/>
      <c r="I188" s="728"/>
      <c r="J188" s="724"/>
      <c r="K188" s="730"/>
      <c r="L188" s="730"/>
      <c r="M188" s="359"/>
    </row>
    <row r="189">
      <c r="A189" s="351"/>
      <c r="B189" s="351"/>
      <c r="C189" s="360"/>
      <c r="L189" s="5"/>
      <c r="M189" s="359"/>
    </row>
    <row r="190">
      <c r="A190" s="351"/>
      <c r="B190" s="351"/>
      <c r="C190" s="4"/>
      <c r="L190" s="5"/>
      <c r="M190" s="359"/>
    </row>
    <row r="191">
      <c r="A191" s="351"/>
      <c r="B191" s="351"/>
      <c r="C191" s="4"/>
      <c r="L191" s="5"/>
      <c r="M191" s="359"/>
    </row>
    <row r="192">
      <c r="A192" s="351"/>
      <c r="B192" s="351"/>
      <c r="C192" s="4"/>
      <c r="L192" s="5"/>
      <c r="M192" s="359"/>
    </row>
    <row r="193">
      <c r="A193" s="351"/>
      <c r="B193" s="351"/>
      <c r="C193" s="4"/>
      <c r="L193" s="5"/>
      <c r="M193" s="351"/>
    </row>
    <row r="194">
      <c r="A194" s="351"/>
      <c r="B194" s="351"/>
      <c r="C194" s="4"/>
      <c r="L194" s="5"/>
      <c r="M194" s="351"/>
    </row>
    <row r="195">
      <c r="A195" s="351"/>
      <c r="B195" s="351"/>
      <c r="C195" s="4"/>
      <c r="L195" s="5"/>
      <c r="M195" s="351"/>
    </row>
    <row r="196">
      <c r="A196" s="351"/>
      <c r="B196" s="351"/>
      <c r="C196" s="4"/>
      <c r="L196" s="5"/>
      <c r="M196" s="351"/>
    </row>
    <row r="197">
      <c r="A197" s="351"/>
      <c r="B197" s="351"/>
      <c r="C197" s="6"/>
      <c r="D197" s="7"/>
      <c r="E197" s="7"/>
      <c r="F197" s="7"/>
      <c r="G197" s="7"/>
      <c r="H197" s="7"/>
      <c r="I197" s="7"/>
      <c r="J197" s="7"/>
      <c r="K197" s="7"/>
      <c r="L197" s="8"/>
      <c r="M197" s="352"/>
    </row>
    <row r="198">
      <c r="A198" s="351"/>
      <c r="B198" s="351"/>
      <c r="C198" s="356"/>
      <c r="E198" s="356"/>
      <c r="G198" s="356"/>
      <c r="I198" s="356"/>
      <c r="K198" s="356"/>
      <c r="M198" s="363"/>
    </row>
    <row r="199">
      <c r="A199" s="351"/>
      <c r="B199" s="351"/>
      <c r="C199" s="722" t="s">
        <v>1442</v>
      </c>
      <c r="D199" s="723"/>
      <c r="E199" s="724"/>
      <c r="F199" s="725" t="s">
        <v>1443</v>
      </c>
      <c r="G199" s="726">
        <v>44501.0</v>
      </c>
      <c r="H199" s="725"/>
      <c r="I199" s="727"/>
      <c r="J199" s="728"/>
      <c r="K199" s="724"/>
      <c r="L199" s="729"/>
      <c r="M199" s="363"/>
    </row>
    <row r="200">
      <c r="A200" s="351"/>
      <c r="B200" s="351"/>
      <c r="C200" s="729"/>
      <c r="D200" s="729"/>
      <c r="E200" s="729"/>
      <c r="F200" s="729"/>
      <c r="G200" s="728"/>
      <c r="H200" s="724"/>
      <c r="I200" s="728"/>
      <c r="J200" s="724"/>
      <c r="K200" s="730"/>
      <c r="L200" s="730"/>
      <c r="M200" s="364"/>
    </row>
    <row r="201">
      <c r="A201" s="351"/>
      <c r="B201" s="351"/>
      <c r="C201" s="360"/>
      <c r="L201" s="5"/>
      <c r="M201" s="364"/>
    </row>
    <row r="202">
      <c r="A202" s="351"/>
      <c r="B202" s="351"/>
      <c r="C202" s="4"/>
      <c r="L202" s="5"/>
      <c r="M202" s="364"/>
    </row>
    <row r="203">
      <c r="A203" s="351"/>
      <c r="B203" s="351"/>
      <c r="C203" s="4"/>
      <c r="L203" s="5"/>
      <c r="M203" s="364"/>
    </row>
    <row r="204">
      <c r="A204" s="351"/>
      <c r="B204" s="351"/>
      <c r="C204" s="4"/>
      <c r="L204" s="5"/>
      <c r="M204" s="364"/>
    </row>
    <row r="205">
      <c r="A205" s="351"/>
      <c r="B205" s="351"/>
      <c r="C205" s="4"/>
      <c r="L205" s="5"/>
      <c r="M205" s="364"/>
    </row>
    <row r="206">
      <c r="A206" s="351"/>
      <c r="B206" s="351"/>
      <c r="C206" s="4"/>
      <c r="L206" s="5"/>
      <c r="M206" s="364"/>
    </row>
    <row r="207">
      <c r="A207" s="351"/>
      <c r="B207" s="351"/>
      <c r="C207" s="4"/>
      <c r="L207" s="5"/>
      <c r="M207" s="365"/>
    </row>
    <row r="208">
      <c r="A208" s="351"/>
      <c r="B208" s="351"/>
      <c r="C208" s="4"/>
      <c r="L208" s="5"/>
      <c r="M208" s="365"/>
    </row>
    <row r="209">
      <c r="A209" s="351"/>
      <c r="B209" s="351"/>
      <c r="C209" s="6"/>
      <c r="D209" s="7"/>
      <c r="E209" s="7"/>
      <c r="F209" s="7"/>
      <c r="G209" s="7"/>
      <c r="H209" s="7"/>
      <c r="I209" s="7"/>
      <c r="J209" s="7"/>
      <c r="K209" s="7"/>
      <c r="L209" s="8"/>
      <c r="M209" s="351"/>
    </row>
    <row r="210">
      <c r="A210" s="351"/>
      <c r="B210" s="351"/>
      <c r="C210" s="353"/>
      <c r="F210" s="353"/>
      <c r="G210" s="354"/>
      <c r="H210" s="353"/>
      <c r="I210" s="355"/>
      <c r="J210" s="355"/>
      <c r="L210" s="731"/>
    </row>
    <row r="211">
      <c r="A211" s="351"/>
      <c r="B211" s="351"/>
      <c r="C211" s="722" t="s">
        <v>1442</v>
      </c>
      <c r="D211" s="723"/>
      <c r="E211" s="724"/>
      <c r="F211" s="725" t="s">
        <v>1443</v>
      </c>
      <c r="G211" s="726">
        <v>44501.0</v>
      </c>
      <c r="H211" s="725"/>
      <c r="I211" s="727"/>
      <c r="J211" s="728"/>
      <c r="K211" s="724"/>
      <c r="L211" s="729"/>
      <c r="M211" s="359"/>
    </row>
    <row r="212">
      <c r="A212" s="351"/>
      <c r="B212" s="351"/>
      <c r="C212" s="729"/>
      <c r="D212" s="729"/>
      <c r="E212" s="729"/>
      <c r="F212" s="729"/>
      <c r="G212" s="728"/>
      <c r="H212" s="724"/>
      <c r="I212" s="728"/>
      <c r="J212" s="724"/>
      <c r="K212" s="730"/>
      <c r="L212" s="730"/>
      <c r="M212" s="359"/>
    </row>
    <row r="213">
      <c r="A213" s="351"/>
      <c r="B213" s="351"/>
      <c r="C213" s="360"/>
      <c r="L213" s="5"/>
      <c r="M213" s="359"/>
    </row>
    <row r="214">
      <c r="A214" s="351"/>
      <c r="B214" s="351"/>
      <c r="C214" s="4"/>
      <c r="L214" s="5"/>
      <c r="M214" s="359"/>
    </row>
    <row r="215">
      <c r="A215" s="351"/>
      <c r="B215" s="351"/>
      <c r="C215" s="4"/>
      <c r="L215" s="5"/>
      <c r="M215" s="359"/>
    </row>
    <row r="216">
      <c r="A216" s="351"/>
      <c r="B216" s="351"/>
      <c r="C216" s="4"/>
      <c r="L216" s="5"/>
      <c r="M216" s="359"/>
    </row>
    <row r="217">
      <c r="A217" s="351"/>
      <c r="B217" s="351"/>
      <c r="C217" s="4"/>
      <c r="L217" s="5"/>
      <c r="M217" s="351"/>
    </row>
    <row r="218">
      <c r="A218" s="351"/>
      <c r="B218" s="351"/>
      <c r="C218" s="4"/>
      <c r="L218" s="5"/>
      <c r="M218" s="351"/>
    </row>
    <row r="219">
      <c r="A219" s="351"/>
      <c r="B219" s="351"/>
      <c r="C219" s="4"/>
      <c r="L219" s="5"/>
      <c r="M219" s="351"/>
    </row>
    <row r="220">
      <c r="A220" s="351"/>
      <c r="B220" s="351"/>
      <c r="C220" s="4"/>
      <c r="L220" s="5"/>
      <c r="M220" s="351"/>
    </row>
    <row r="221">
      <c r="A221" s="351"/>
      <c r="B221" s="351"/>
      <c r="C221" s="6"/>
      <c r="D221" s="7"/>
      <c r="E221" s="7"/>
      <c r="F221" s="7"/>
      <c r="G221" s="7"/>
      <c r="H221" s="7"/>
      <c r="I221" s="7"/>
      <c r="J221" s="7"/>
      <c r="K221" s="7"/>
      <c r="L221" s="8"/>
      <c r="M221" s="352"/>
    </row>
    <row r="222">
      <c r="A222" s="351"/>
      <c r="B222" s="351"/>
      <c r="C222" s="732"/>
      <c r="D222" s="732"/>
      <c r="E222" s="732"/>
      <c r="F222" s="732"/>
      <c r="G222" s="732"/>
      <c r="H222" s="732"/>
      <c r="I222" s="732"/>
      <c r="J222" s="732"/>
      <c r="K222" s="732"/>
      <c r="L222" s="732"/>
      <c r="M222" s="351"/>
    </row>
    <row r="223">
      <c r="A223" s="351"/>
      <c r="B223" s="351"/>
      <c r="C223" s="732"/>
      <c r="D223" s="732"/>
      <c r="E223" s="732"/>
      <c r="F223" s="732"/>
      <c r="G223" s="732"/>
      <c r="H223" s="732"/>
      <c r="I223" s="732"/>
      <c r="J223" s="732"/>
      <c r="K223" s="732"/>
      <c r="L223" s="732"/>
      <c r="M223" s="351"/>
    </row>
    <row r="224">
      <c r="A224" s="351"/>
      <c r="B224" s="351"/>
      <c r="C224" s="732"/>
      <c r="D224" s="732"/>
      <c r="E224" s="732"/>
      <c r="F224" s="732"/>
      <c r="G224" s="732"/>
      <c r="H224" s="732"/>
      <c r="I224" s="732"/>
      <c r="J224" s="732"/>
      <c r="K224" s="732"/>
      <c r="L224" s="732"/>
      <c r="M224" s="351"/>
    </row>
    <row r="225">
      <c r="A225" s="351"/>
      <c r="B225" s="351"/>
      <c r="C225" s="732"/>
      <c r="D225" s="732"/>
      <c r="E225" s="732"/>
      <c r="F225" s="732"/>
      <c r="G225" s="732"/>
      <c r="H225" s="732"/>
      <c r="I225" s="732"/>
      <c r="J225" s="732"/>
      <c r="K225" s="732"/>
      <c r="L225" s="732"/>
      <c r="M225" s="351"/>
    </row>
    <row r="226">
      <c r="A226" s="351"/>
      <c r="B226" s="351"/>
      <c r="C226" s="732"/>
      <c r="D226" s="732"/>
      <c r="E226" s="732"/>
      <c r="F226" s="732"/>
      <c r="G226" s="732"/>
      <c r="H226" s="732"/>
      <c r="I226" s="732"/>
      <c r="J226" s="732"/>
      <c r="K226" s="732"/>
      <c r="L226" s="732"/>
      <c r="M226" s="351"/>
    </row>
    <row r="227">
      <c r="A227" s="351"/>
      <c r="B227" s="351"/>
      <c r="C227" s="732"/>
      <c r="D227" s="732"/>
      <c r="E227" s="732"/>
      <c r="F227" s="732"/>
      <c r="G227" s="732"/>
      <c r="H227" s="732"/>
      <c r="I227" s="732"/>
      <c r="J227" s="732"/>
      <c r="K227" s="732"/>
      <c r="L227" s="732"/>
      <c r="M227" s="351"/>
    </row>
    <row r="228">
      <c r="A228" s="351"/>
      <c r="B228" s="351"/>
      <c r="C228" s="732"/>
      <c r="D228" s="732"/>
      <c r="E228" s="732"/>
      <c r="F228" s="732"/>
      <c r="G228" s="732"/>
      <c r="H228" s="732"/>
      <c r="I228" s="732"/>
      <c r="J228" s="732"/>
      <c r="K228" s="732"/>
      <c r="L228" s="732"/>
      <c r="M228" s="351"/>
    </row>
    <row r="229">
      <c r="A229" s="351"/>
      <c r="B229" s="351"/>
      <c r="C229" s="732"/>
      <c r="D229" s="732"/>
      <c r="E229" s="732"/>
      <c r="F229" s="732"/>
      <c r="G229" s="732"/>
      <c r="H229" s="732"/>
      <c r="I229" s="732"/>
      <c r="J229" s="732"/>
      <c r="K229" s="732"/>
      <c r="L229" s="732"/>
      <c r="M229" s="351"/>
    </row>
    <row r="230">
      <c r="A230" s="351"/>
      <c r="B230" s="351"/>
      <c r="C230" s="732"/>
      <c r="D230" s="732"/>
      <c r="E230" s="732"/>
      <c r="F230" s="732"/>
      <c r="G230" s="732"/>
      <c r="H230" s="732"/>
      <c r="I230" s="732"/>
      <c r="J230" s="732"/>
      <c r="K230" s="732"/>
      <c r="L230" s="732"/>
      <c r="M230" s="351"/>
    </row>
    <row r="231">
      <c r="A231" s="351"/>
      <c r="B231" s="351"/>
      <c r="C231" s="732"/>
      <c r="D231" s="732"/>
      <c r="E231" s="732"/>
      <c r="F231" s="732"/>
      <c r="G231" s="732"/>
      <c r="H231" s="732"/>
      <c r="I231" s="732"/>
      <c r="J231" s="732"/>
      <c r="K231" s="732"/>
      <c r="L231" s="732"/>
      <c r="M231" s="351"/>
    </row>
    <row r="232">
      <c r="A232" s="351"/>
      <c r="B232" s="351"/>
      <c r="C232" s="732"/>
      <c r="D232" s="732"/>
      <c r="E232" s="732"/>
      <c r="F232" s="732"/>
      <c r="G232" s="732"/>
      <c r="H232" s="732"/>
      <c r="I232" s="732"/>
      <c r="J232" s="732"/>
      <c r="K232" s="732"/>
      <c r="L232" s="732"/>
      <c r="M232" s="351"/>
    </row>
    <row r="233">
      <c r="A233" s="351"/>
      <c r="B233" s="351"/>
      <c r="C233" s="732"/>
      <c r="D233" s="732"/>
      <c r="E233" s="732"/>
      <c r="F233" s="732"/>
      <c r="G233" s="732"/>
      <c r="H233" s="732"/>
      <c r="I233" s="732"/>
      <c r="J233" s="732"/>
      <c r="K233" s="732"/>
      <c r="L233" s="732"/>
      <c r="M233" s="351"/>
    </row>
    <row r="234">
      <c r="A234" s="351"/>
      <c r="B234" s="351"/>
      <c r="C234" s="732"/>
      <c r="D234" s="732"/>
      <c r="E234" s="732"/>
      <c r="F234" s="732"/>
      <c r="G234" s="732"/>
      <c r="H234" s="732"/>
      <c r="I234" s="732"/>
      <c r="J234" s="732"/>
      <c r="K234" s="732"/>
      <c r="L234" s="732"/>
      <c r="M234" s="351"/>
    </row>
    <row r="235">
      <c r="A235" s="351"/>
      <c r="B235" s="351"/>
      <c r="C235" s="732"/>
      <c r="D235" s="732"/>
      <c r="E235" s="732"/>
      <c r="F235" s="732"/>
      <c r="G235" s="732"/>
      <c r="H235" s="732"/>
      <c r="I235" s="732"/>
      <c r="J235" s="732"/>
      <c r="K235" s="732"/>
      <c r="L235" s="732"/>
      <c r="M235" s="351"/>
    </row>
    <row r="236">
      <c r="A236" s="351"/>
      <c r="B236" s="351"/>
      <c r="C236" s="732"/>
      <c r="D236" s="732"/>
      <c r="E236" s="732"/>
      <c r="F236" s="732"/>
      <c r="G236" s="732"/>
      <c r="H236" s="732"/>
      <c r="I236" s="732"/>
      <c r="J236" s="732"/>
      <c r="K236" s="732"/>
      <c r="L236" s="732"/>
      <c r="M236" s="351"/>
    </row>
    <row r="237">
      <c r="A237" s="351"/>
      <c r="B237" s="351"/>
      <c r="C237" s="732"/>
      <c r="D237" s="732"/>
      <c r="E237" s="732"/>
      <c r="F237" s="732"/>
      <c r="G237" s="732"/>
      <c r="H237" s="732"/>
      <c r="I237" s="732"/>
      <c r="J237" s="732"/>
      <c r="K237" s="732"/>
      <c r="L237" s="732"/>
      <c r="M237" s="351"/>
    </row>
    <row r="238">
      <c r="A238" s="351"/>
      <c r="B238" s="351"/>
      <c r="C238" s="732"/>
      <c r="D238" s="732"/>
      <c r="E238" s="732"/>
      <c r="F238" s="732"/>
      <c r="G238" s="732"/>
      <c r="H238" s="732"/>
      <c r="I238" s="732"/>
      <c r="J238" s="732"/>
      <c r="K238" s="732"/>
      <c r="L238" s="732"/>
      <c r="M238" s="351"/>
    </row>
    <row r="239">
      <c r="A239" s="351"/>
      <c r="B239" s="351"/>
      <c r="C239" s="732"/>
      <c r="D239" s="732"/>
      <c r="E239" s="732"/>
      <c r="F239" s="732"/>
      <c r="G239" s="732"/>
      <c r="H239" s="732"/>
      <c r="I239" s="732"/>
      <c r="J239" s="732"/>
      <c r="K239" s="732"/>
      <c r="L239" s="732"/>
      <c r="M239" s="351"/>
    </row>
    <row r="240">
      <c r="A240" s="351"/>
      <c r="B240" s="351"/>
      <c r="C240" s="732"/>
      <c r="D240" s="732"/>
      <c r="E240" s="732"/>
      <c r="F240" s="732"/>
      <c r="G240" s="732"/>
      <c r="H240" s="732"/>
      <c r="I240" s="732"/>
      <c r="J240" s="732"/>
      <c r="K240" s="732"/>
      <c r="L240" s="732"/>
      <c r="M240" s="351"/>
    </row>
    <row r="241">
      <c r="A241" s="351"/>
      <c r="B241" s="351"/>
      <c r="C241" s="732"/>
      <c r="D241" s="732"/>
      <c r="E241" s="732"/>
      <c r="F241" s="732"/>
      <c r="G241" s="732"/>
      <c r="H241" s="732"/>
      <c r="I241" s="732"/>
      <c r="J241" s="732"/>
      <c r="K241" s="732"/>
      <c r="L241" s="732"/>
      <c r="M241" s="351"/>
    </row>
    <row r="242">
      <c r="A242" s="351"/>
      <c r="B242" s="351"/>
      <c r="C242" s="732"/>
      <c r="D242" s="732"/>
      <c r="E242" s="732"/>
      <c r="F242" s="732"/>
      <c r="G242" s="732"/>
      <c r="H242" s="732"/>
      <c r="I242" s="732"/>
      <c r="J242" s="732"/>
      <c r="K242" s="732"/>
      <c r="L242" s="732"/>
      <c r="M242" s="351"/>
    </row>
    <row r="243">
      <c r="A243" s="351"/>
      <c r="B243" s="351"/>
      <c r="C243" s="732"/>
      <c r="D243" s="732"/>
      <c r="E243" s="732"/>
      <c r="F243" s="732"/>
      <c r="G243" s="732"/>
      <c r="H243" s="732"/>
      <c r="I243" s="732"/>
      <c r="J243" s="732"/>
      <c r="K243" s="732"/>
      <c r="L243" s="732"/>
      <c r="M243" s="351"/>
    </row>
    <row r="244">
      <c r="A244" s="351"/>
      <c r="B244" s="351"/>
      <c r="C244" s="732"/>
      <c r="D244" s="732"/>
      <c r="E244" s="732"/>
      <c r="F244" s="732"/>
      <c r="G244" s="732"/>
      <c r="H244" s="732"/>
      <c r="I244" s="732"/>
      <c r="J244" s="732"/>
      <c r="K244" s="732"/>
      <c r="L244" s="732"/>
      <c r="M244" s="351"/>
    </row>
    <row r="245">
      <c r="A245" s="351"/>
      <c r="B245" s="351"/>
      <c r="C245" s="732"/>
      <c r="D245" s="732"/>
      <c r="E245" s="732"/>
      <c r="F245" s="732"/>
      <c r="G245" s="732"/>
      <c r="H245" s="732"/>
      <c r="I245" s="732"/>
      <c r="J245" s="732"/>
      <c r="K245" s="732"/>
      <c r="L245" s="732"/>
      <c r="M245" s="351"/>
    </row>
    <row r="246">
      <c r="A246" s="351"/>
      <c r="B246" s="351"/>
      <c r="C246" s="732"/>
      <c r="D246" s="732"/>
      <c r="E246" s="732"/>
      <c r="F246" s="732"/>
      <c r="G246" s="732"/>
      <c r="H246" s="732"/>
      <c r="I246" s="732"/>
      <c r="J246" s="732"/>
      <c r="K246" s="732"/>
      <c r="L246" s="732"/>
      <c r="M246" s="351"/>
    </row>
    <row r="247">
      <c r="A247" s="351"/>
      <c r="B247" s="351"/>
      <c r="C247" s="732"/>
      <c r="D247" s="732"/>
      <c r="E247" s="732"/>
      <c r="F247" s="732"/>
      <c r="G247" s="732"/>
      <c r="H247" s="732"/>
      <c r="I247" s="732"/>
      <c r="J247" s="732"/>
      <c r="K247" s="732"/>
      <c r="L247" s="732"/>
      <c r="M247" s="351"/>
    </row>
    <row r="248">
      <c r="A248" s="351"/>
      <c r="B248" s="351"/>
      <c r="C248" s="732"/>
      <c r="D248" s="732"/>
      <c r="E248" s="732"/>
      <c r="F248" s="732"/>
      <c r="G248" s="732"/>
      <c r="H248" s="732"/>
      <c r="I248" s="732"/>
      <c r="J248" s="732"/>
      <c r="K248" s="732"/>
      <c r="L248" s="732"/>
      <c r="M248" s="351"/>
    </row>
    <row r="249">
      <c r="A249" s="351"/>
      <c r="B249" s="351"/>
      <c r="C249" s="732"/>
      <c r="D249" s="732"/>
      <c r="E249" s="732"/>
      <c r="F249" s="732"/>
      <c r="G249" s="732"/>
      <c r="H249" s="732"/>
      <c r="I249" s="732"/>
      <c r="J249" s="732"/>
      <c r="K249" s="732"/>
      <c r="L249" s="732"/>
      <c r="M249" s="351"/>
    </row>
    <row r="250">
      <c r="A250" s="351"/>
      <c r="B250" s="351"/>
      <c r="C250" s="732"/>
      <c r="D250" s="732"/>
      <c r="E250" s="732"/>
      <c r="F250" s="732"/>
      <c r="G250" s="732"/>
      <c r="H250" s="732"/>
      <c r="I250" s="732"/>
      <c r="J250" s="732"/>
      <c r="K250" s="732"/>
      <c r="L250" s="732"/>
      <c r="M250" s="351"/>
    </row>
    <row r="251">
      <c r="A251" s="351"/>
      <c r="B251" s="351"/>
      <c r="C251" s="732"/>
      <c r="D251" s="732"/>
      <c r="E251" s="732"/>
      <c r="F251" s="732"/>
      <c r="G251" s="732"/>
      <c r="H251" s="732"/>
      <c r="I251" s="732"/>
      <c r="J251" s="732"/>
      <c r="K251" s="732"/>
      <c r="L251" s="732"/>
      <c r="M251" s="351"/>
    </row>
    <row r="252">
      <c r="A252" s="351"/>
      <c r="B252" s="351"/>
      <c r="C252" s="732"/>
      <c r="D252" s="732"/>
      <c r="E252" s="732"/>
      <c r="F252" s="732"/>
      <c r="G252" s="732"/>
      <c r="H252" s="732"/>
      <c r="I252" s="732"/>
      <c r="J252" s="732"/>
      <c r="K252" s="732"/>
      <c r="L252" s="732"/>
      <c r="M252" s="351"/>
    </row>
    <row r="253">
      <c r="A253" s="351"/>
      <c r="B253" s="351"/>
      <c r="C253" s="732"/>
      <c r="D253" s="732"/>
      <c r="E253" s="732"/>
      <c r="F253" s="732"/>
      <c r="G253" s="732"/>
      <c r="H253" s="732"/>
      <c r="I253" s="732"/>
      <c r="J253" s="732"/>
      <c r="K253" s="732"/>
      <c r="L253" s="732"/>
      <c r="M253" s="351"/>
    </row>
    <row r="254">
      <c r="A254" s="351"/>
      <c r="B254" s="351"/>
      <c r="C254" s="732"/>
      <c r="D254" s="732"/>
      <c r="E254" s="732"/>
      <c r="F254" s="732"/>
      <c r="G254" s="732"/>
      <c r="H254" s="732"/>
      <c r="I254" s="732"/>
      <c r="J254" s="732"/>
      <c r="K254" s="732"/>
      <c r="L254" s="732"/>
      <c r="M254" s="351"/>
    </row>
    <row r="255">
      <c r="A255" s="351"/>
      <c r="B255" s="351"/>
      <c r="C255" s="732"/>
      <c r="D255" s="732"/>
      <c r="E255" s="732"/>
      <c r="F255" s="732"/>
      <c r="G255" s="732"/>
      <c r="H255" s="732"/>
      <c r="I255" s="732"/>
      <c r="J255" s="732"/>
      <c r="K255" s="732"/>
      <c r="L255" s="732"/>
      <c r="M255" s="351"/>
    </row>
    <row r="256">
      <c r="A256" s="351"/>
      <c r="B256" s="351"/>
      <c r="C256" s="732"/>
      <c r="D256" s="732"/>
      <c r="E256" s="732"/>
      <c r="F256" s="732"/>
      <c r="G256" s="732"/>
      <c r="H256" s="732"/>
      <c r="I256" s="732"/>
      <c r="J256" s="732"/>
      <c r="K256" s="732"/>
      <c r="L256" s="732"/>
      <c r="M256" s="351"/>
    </row>
    <row r="257">
      <c r="A257" s="351"/>
      <c r="B257" s="351"/>
      <c r="C257" s="732"/>
      <c r="D257" s="732"/>
      <c r="E257" s="732"/>
      <c r="F257" s="732"/>
      <c r="G257" s="732"/>
      <c r="H257" s="732"/>
      <c r="I257" s="732"/>
      <c r="J257" s="732"/>
      <c r="K257" s="732"/>
      <c r="L257" s="732"/>
      <c r="M257" s="351"/>
    </row>
    <row r="258">
      <c r="A258" s="351"/>
      <c r="B258" s="351"/>
      <c r="C258" s="732"/>
      <c r="D258" s="732"/>
      <c r="E258" s="732"/>
      <c r="F258" s="732"/>
      <c r="G258" s="732"/>
      <c r="H258" s="732"/>
      <c r="I258" s="732"/>
      <c r="J258" s="732"/>
      <c r="K258" s="732"/>
      <c r="L258" s="732"/>
      <c r="M258" s="351"/>
    </row>
    <row r="259">
      <c r="A259" s="351"/>
      <c r="B259" s="351"/>
      <c r="C259" s="732"/>
      <c r="D259" s="732"/>
      <c r="E259" s="732"/>
      <c r="F259" s="732"/>
      <c r="G259" s="732"/>
      <c r="H259" s="732"/>
      <c r="I259" s="732"/>
      <c r="J259" s="732"/>
      <c r="K259" s="732"/>
      <c r="L259" s="732"/>
      <c r="M259" s="351"/>
    </row>
    <row r="260">
      <c r="A260" s="351"/>
      <c r="B260" s="351"/>
      <c r="C260" s="732"/>
      <c r="D260" s="732"/>
      <c r="E260" s="732"/>
      <c r="F260" s="732"/>
      <c r="G260" s="732"/>
      <c r="H260" s="732"/>
      <c r="I260" s="732"/>
      <c r="J260" s="732"/>
      <c r="K260" s="732"/>
      <c r="L260" s="732"/>
      <c r="M260" s="351"/>
    </row>
    <row r="261">
      <c r="A261" s="351"/>
      <c r="B261" s="351"/>
      <c r="C261" s="732"/>
      <c r="D261" s="732"/>
      <c r="E261" s="732"/>
      <c r="F261" s="732"/>
      <c r="G261" s="732"/>
      <c r="H261" s="732"/>
      <c r="I261" s="732"/>
      <c r="J261" s="732"/>
      <c r="K261" s="732"/>
      <c r="L261" s="732"/>
      <c r="M261" s="351"/>
    </row>
    <row r="262">
      <c r="A262" s="351"/>
      <c r="B262" s="351"/>
      <c r="C262" s="732"/>
      <c r="D262" s="732"/>
      <c r="E262" s="732"/>
      <c r="F262" s="732"/>
      <c r="G262" s="732"/>
      <c r="H262" s="732"/>
      <c r="I262" s="732"/>
      <c r="J262" s="732"/>
      <c r="K262" s="732"/>
      <c r="L262" s="732"/>
      <c r="M262" s="351"/>
    </row>
    <row r="263">
      <c r="A263" s="351"/>
      <c r="B263" s="351"/>
      <c r="C263" s="732"/>
      <c r="D263" s="732"/>
      <c r="E263" s="732"/>
      <c r="F263" s="732"/>
      <c r="G263" s="732"/>
      <c r="H263" s="732"/>
      <c r="I263" s="732"/>
      <c r="J263" s="732"/>
      <c r="K263" s="732"/>
      <c r="L263" s="732"/>
      <c r="M263" s="351"/>
    </row>
    <row r="264">
      <c r="A264" s="351"/>
      <c r="B264" s="351"/>
      <c r="C264" s="732"/>
      <c r="D264" s="732"/>
      <c r="E264" s="732"/>
      <c r="F264" s="732"/>
      <c r="G264" s="732"/>
      <c r="H264" s="732"/>
      <c r="I264" s="732"/>
      <c r="J264" s="732"/>
      <c r="K264" s="732"/>
      <c r="L264" s="732"/>
      <c r="M264" s="351"/>
    </row>
    <row r="265">
      <c r="A265" s="351"/>
      <c r="B265" s="351"/>
      <c r="C265" s="732"/>
      <c r="D265" s="732"/>
      <c r="E265" s="732"/>
      <c r="F265" s="732"/>
      <c r="G265" s="732"/>
      <c r="H265" s="732"/>
      <c r="I265" s="732"/>
      <c r="J265" s="732"/>
      <c r="K265" s="732"/>
      <c r="L265" s="732"/>
      <c r="M265" s="351"/>
    </row>
    <row r="266">
      <c r="A266" s="351"/>
      <c r="B266" s="351"/>
      <c r="C266" s="732"/>
      <c r="D266" s="732"/>
      <c r="E266" s="732"/>
      <c r="F266" s="732"/>
      <c r="G266" s="732"/>
      <c r="H266" s="732"/>
      <c r="I266" s="732"/>
      <c r="J266" s="732"/>
      <c r="K266" s="732"/>
      <c r="L266" s="732"/>
      <c r="M266" s="351"/>
    </row>
    <row r="267">
      <c r="A267" s="351"/>
      <c r="B267" s="351"/>
      <c r="C267" s="732"/>
      <c r="D267" s="732"/>
      <c r="E267" s="732"/>
      <c r="F267" s="732"/>
      <c r="G267" s="732"/>
      <c r="H267" s="732"/>
      <c r="I267" s="732"/>
      <c r="J267" s="732"/>
      <c r="K267" s="732"/>
      <c r="L267" s="732"/>
      <c r="M267" s="351"/>
    </row>
    <row r="268">
      <c r="A268" s="351"/>
      <c r="B268" s="351"/>
      <c r="C268" s="732"/>
      <c r="D268" s="732"/>
      <c r="E268" s="732"/>
      <c r="F268" s="732"/>
      <c r="G268" s="732"/>
      <c r="H268" s="732"/>
      <c r="I268" s="732"/>
      <c r="J268" s="732"/>
      <c r="K268" s="732"/>
      <c r="L268" s="732"/>
      <c r="M268" s="351"/>
    </row>
    <row r="269">
      <c r="A269" s="351"/>
      <c r="B269" s="351"/>
      <c r="C269" s="732"/>
      <c r="D269" s="732"/>
      <c r="E269" s="732"/>
      <c r="F269" s="732"/>
      <c r="G269" s="732"/>
      <c r="H269" s="732"/>
      <c r="I269" s="732"/>
      <c r="J269" s="732"/>
      <c r="K269" s="732"/>
      <c r="L269" s="732"/>
      <c r="M269" s="351"/>
    </row>
    <row r="270">
      <c r="A270" s="351"/>
      <c r="B270" s="351"/>
      <c r="C270" s="732"/>
      <c r="D270" s="732"/>
      <c r="E270" s="732"/>
      <c r="F270" s="732"/>
      <c r="G270" s="732"/>
      <c r="H270" s="732"/>
      <c r="I270" s="732"/>
      <c r="J270" s="732"/>
      <c r="K270" s="732"/>
      <c r="L270" s="732"/>
      <c r="M270" s="351"/>
    </row>
    <row r="271">
      <c r="A271" s="351"/>
      <c r="B271" s="351"/>
      <c r="C271" s="732"/>
      <c r="D271" s="732"/>
      <c r="E271" s="732"/>
      <c r="F271" s="732"/>
      <c r="G271" s="732"/>
      <c r="H271" s="732"/>
      <c r="I271" s="732"/>
      <c r="J271" s="732"/>
      <c r="K271" s="732"/>
      <c r="L271" s="732"/>
      <c r="M271" s="351"/>
    </row>
    <row r="272">
      <c r="A272" s="351"/>
      <c r="B272" s="351"/>
      <c r="C272" s="732"/>
      <c r="D272" s="732"/>
      <c r="E272" s="732"/>
      <c r="F272" s="732"/>
      <c r="G272" s="732"/>
      <c r="H272" s="732"/>
      <c r="I272" s="732"/>
      <c r="J272" s="732"/>
      <c r="K272" s="732"/>
      <c r="L272" s="732"/>
      <c r="M272" s="351"/>
    </row>
    <row r="273">
      <c r="A273" s="351"/>
      <c r="B273" s="351"/>
      <c r="C273" s="732"/>
      <c r="D273" s="732"/>
      <c r="E273" s="732"/>
      <c r="F273" s="732"/>
      <c r="G273" s="732"/>
      <c r="H273" s="732"/>
      <c r="I273" s="732"/>
      <c r="J273" s="732"/>
      <c r="K273" s="732"/>
      <c r="L273" s="732"/>
      <c r="M273" s="351"/>
    </row>
    <row r="274">
      <c r="A274" s="351"/>
      <c r="B274" s="351"/>
      <c r="C274" s="732"/>
      <c r="D274" s="732"/>
      <c r="E274" s="732"/>
      <c r="F274" s="732"/>
      <c r="G274" s="732"/>
      <c r="H274" s="732"/>
      <c r="I274" s="732"/>
      <c r="J274" s="732"/>
      <c r="K274" s="732"/>
      <c r="L274" s="732"/>
      <c r="M274" s="351"/>
    </row>
    <row r="275">
      <c r="A275" s="351"/>
      <c r="B275" s="351"/>
      <c r="C275" s="732"/>
      <c r="D275" s="732"/>
      <c r="E275" s="732"/>
      <c r="F275" s="732"/>
      <c r="G275" s="732"/>
      <c r="H275" s="732"/>
      <c r="I275" s="732"/>
      <c r="J275" s="732"/>
      <c r="K275" s="732"/>
      <c r="L275" s="732"/>
      <c r="M275" s="351"/>
    </row>
    <row r="276">
      <c r="A276" s="351"/>
      <c r="B276" s="351"/>
      <c r="C276" s="732"/>
      <c r="D276" s="732"/>
      <c r="E276" s="732"/>
      <c r="F276" s="732"/>
      <c r="G276" s="732"/>
      <c r="H276" s="732"/>
      <c r="I276" s="732"/>
      <c r="J276" s="732"/>
      <c r="K276" s="732"/>
      <c r="L276" s="732"/>
      <c r="M276" s="351"/>
    </row>
    <row r="277">
      <c r="A277" s="351"/>
      <c r="B277" s="351"/>
      <c r="C277" s="732"/>
      <c r="D277" s="732"/>
      <c r="E277" s="732"/>
      <c r="F277" s="732"/>
      <c r="G277" s="732"/>
      <c r="H277" s="732"/>
      <c r="I277" s="732"/>
      <c r="J277" s="732"/>
      <c r="K277" s="732"/>
      <c r="L277" s="732"/>
      <c r="M277" s="351"/>
    </row>
    <row r="278">
      <c r="A278" s="351"/>
      <c r="B278" s="351"/>
      <c r="C278" s="732"/>
      <c r="D278" s="732"/>
      <c r="E278" s="732"/>
      <c r="F278" s="732"/>
      <c r="G278" s="732"/>
      <c r="H278" s="732"/>
      <c r="I278" s="732"/>
      <c r="J278" s="732"/>
      <c r="K278" s="732"/>
      <c r="L278" s="732"/>
      <c r="M278" s="351"/>
    </row>
    <row r="279">
      <c r="A279" s="351"/>
      <c r="B279" s="351"/>
      <c r="C279" s="732"/>
      <c r="D279" s="732"/>
      <c r="E279" s="732"/>
      <c r="F279" s="732"/>
      <c r="G279" s="732"/>
      <c r="H279" s="732"/>
      <c r="I279" s="732"/>
      <c r="J279" s="732"/>
      <c r="K279" s="732"/>
      <c r="L279" s="732"/>
      <c r="M279" s="351"/>
    </row>
    <row r="280">
      <c r="A280" s="351"/>
      <c r="B280" s="351"/>
      <c r="C280" s="732"/>
      <c r="D280" s="732"/>
      <c r="E280" s="732"/>
      <c r="F280" s="732"/>
      <c r="G280" s="732"/>
      <c r="H280" s="732"/>
      <c r="I280" s="732"/>
      <c r="J280" s="732"/>
      <c r="K280" s="732"/>
      <c r="L280" s="732"/>
      <c r="M280" s="351"/>
    </row>
    <row r="281">
      <c r="A281" s="351"/>
      <c r="B281" s="351"/>
      <c r="C281" s="732"/>
      <c r="D281" s="732"/>
      <c r="E281" s="732"/>
      <c r="F281" s="732"/>
      <c r="G281" s="732"/>
      <c r="H281" s="732"/>
      <c r="I281" s="732"/>
      <c r="J281" s="732"/>
      <c r="K281" s="732"/>
      <c r="L281" s="732"/>
      <c r="M281" s="351"/>
    </row>
    <row r="282">
      <c r="A282" s="351"/>
      <c r="B282" s="351"/>
      <c r="C282" s="732"/>
      <c r="D282" s="732"/>
      <c r="E282" s="732"/>
      <c r="F282" s="732"/>
      <c r="G282" s="732"/>
      <c r="H282" s="732"/>
      <c r="I282" s="732"/>
      <c r="J282" s="732"/>
      <c r="K282" s="732"/>
      <c r="L282" s="732"/>
      <c r="M282" s="351"/>
    </row>
    <row r="283">
      <c r="A283" s="351"/>
      <c r="B283" s="351"/>
      <c r="C283" s="732"/>
      <c r="D283" s="732"/>
      <c r="E283" s="732"/>
      <c r="F283" s="732"/>
      <c r="G283" s="732"/>
      <c r="H283" s="732"/>
      <c r="I283" s="732"/>
      <c r="J283" s="732"/>
      <c r="K283" s="732"/>
      <c r="L283" s="732"/>
      <c r="M283" s="351"/>
    </row>
    <row r="284">
      <c r="A284" s="351"/>
      <c r="B284" s="351"/>
      <c r="C284" s="732"/>
      <c r="D284" s="732"/>
      <c r="E284" s="732"/>
      <c r="F284" s="732"/>
      <c r="G284" s="732"/>
      <c r="H284" s="732"/>
      <c r="I284" s="732"/>
      <c r="J284" s="732"/>
      <c r="K284" s="732"/>
      <c r="L284" s="732"/>
      <c r="M284" s="351"/>
    </row>
    <row r="285">
      <c r="A285" s="351"/>
      <c r="B285" s="351"/>
      <c r="C285" s="732"/>
      <c r="D285" s="732"/>
      <c r="E285" s="732"/>
      <c r="F285" s="732"/>
      <c r="G285" s="732"/>
      <c r="H285" s="732"/>
      <c r="I285" s="732"/>
      <c r="J285" s="732"/>
      <c r="K285" s="732"/>
      <c r="L285" s="732"/>
      <c r="M285" s="351"/>
    </row>
    <row r="286">
      <c r="A286" s="351"/>
      <c r="B286" s="351"/>
      <c r="C286" s="732"/>
      <c r="D286" s="732"/>
      <c r="E286" s="732"/>
      <c r="F286" s="732"/>
      <c r="G286" s="732"/>
      <c r="H286" s="732"/>
      <c r="I286" s="732"/>
      <c r="J286" s="732"/>
      <c r="K286" s="732"/>
      <c r="L286" s="732"/>
      <c r="M286" s="351"/>
    </row>
    <row r="287">
      <c r="A287" s="351"/>
      <c r="B287" s="351"/>
      <c r="C287" s="732"/>
      <c r="D287" s="732"/>
      <c r="E287" s="732"/>
      <c r="F287" s="732"/>
      <c r="G287" s="732"/>
      <c r="H287" s="732"/>
      <c r="I287" s="732"/>
      <c r="J287" s="732"/>
      <c r="K287" s="732"/>
      <c r="L287" s="732"/>
      <c r="M287" s="351"/>
    </row>
    <row r="288">
      <c r="A288" s="351"/>
      <c r="B288" s="351"/>
      <c r="C288" s="732"/>
      <c r="D288" s="732"/>
      <c r="E288" s="732"/>
      <c r="F288" s="732"/>
      <c r="G288" s="732"/>
      <c r="H288" s="732"/>
      <c r="I288" s="732"/>
      <c r="J288" s="732"/>
      <c r="K288" s="732"/>
      <c r="L288" s="732"/>
      <c r="M288" s="351"/>
    </row>
    <row r="289">
      <c r="A289" s="351"/>
      <c r="B289" s="351"/>
      <c r="C289" s="732"/>
      <c r="D289" s="732"/>
      <c r="E289" s="732"/>
      <c r="F289" s="732"/>
      <c r="G289" s="732"/>
      <c r="H289" s="732"/>
      <c r="I289" s="732"/>
      <c r="J289" s="732"/>
      <c r="K289" s="732"/>
      <c r="L289" s="732"/>
      <c r="M289" s="351"/>
    </row>
    <row r="290">
      <c r="A290" s="351"/>
      <c r="B290" s="351"/>
      <c r="C290" s="732"/>
      <c r="D290" s="732"/>
      <c r="E290" s="732"/>
      <c r="F290" s="732"/>
      <c r="G290" s="732"/>
      <c r="H290" s="732"/>
      <c r="I290" s="732"/>
      <c r="J290" s="732"/>
      <c r="K290" s="732"/>
      <c r="L290" s="732"/>
      <c r="M290" s="351"/>
    </row>
    <row r="291">
      <c r="A291" s="351"/>
      <c r="B291" s="351"/>
      <c r="C291" s="732"/>
      <c r="D291" s="732"/>
      <c r="E291" s="732"/>
      <c r="F291" s="732"/>
      <c r="G291" s="732"/>
      <c r="H291" s="732"/>
      <c r="I291" s="732"/>
      <c r="J291" s="732"/>
      <c r="K291" s="732"/>
      <c r="L291" s="732"/>
      <c r="M291" s="351"/>
    </row>
    <row r="292">
      <c r="A292" s="351"/>
      <c r="B292" s="351"/>
      <c r="C292" s="732"/>
      <c r="D292" s="732"/>
      <c r="E292" s="732"/>
      <c r="F292" s="732"/>
      <c r="G292" s="732"/>
      <c r="H292" s="732"/>
      <c r="I292" s="732"/>
      <c r="J292" s="732"/>
      <c r="K292" s="732"/>
      <c r="L292" s="732"/>
      <c r="M292" s="351"/>
    </row>
    <row r="293">
      <c r="A293" s="351"/>
      <c r="B293" s="351"/>
      <c r="C293" s="732"/>
      <c r="D293" s="732"/>
      <c r="E293" s="732"/>
      <c r="F293" s="732"/>
      <c r="G293" s="732"/>
      <c r="H293" s="732"/>
      <c r="I293" s="732"/>
      <c r="J293" s="732"/>
      <c r="K293" s="732"/>
      <c r="L293" s="732"/>
      <c r="M293" s="351"/>
    </row>
    <row r="294">
      <c r="A294" s="351"/>
      <c r="B294" s="351"/>
      <c r="C294" s="732"/>
      <c r="D294" s="732"/>
      <c r="E294" s="732"/>
      <c r="F294" s="732"/>
      <c r="G294" s="732"/>
      <c r="H294" s="732"/>
      <c r="I294" s="732"/>
      <c r="J294" s="732"/>
      <c r="K294" s="732"/>
      <c r="L294" s="732"/>
      <c r="M294" s="351"/>
    </row>
    <row r="295">
      <c r="A295" s="351"/>
      <c r="B295" s="351"/>
      <c r="C295" s="732"/>
      <c r="D295" s="732"/>
      <c r="E295" s="732"/>
      <c r="F295" s="732"/>
      <c r="G295" s="732"/>
      <c r="H295" s="732"/>
      <c r="I295" s="732"/>
      <c r="J295" s="732"/>
      <c r="K295" s="732"/>
      <c r="L295" s="732"/>
      <c r="M295" s="351"/>
    </row>
    <row r="296">
      <c r="A296" s="351"/>
      <c r="B296" s="351"/>
      <c r="C296" s="732"/>
      <c r="D296" s="732"/>
      <c r="E296" s="732"/>
      <c r="F296" s="732"/>
      <c r="G296" s="732"/>
      <c r="H296" s="732"/>
      <c r="I296" s="732"/>
      <c r="J296" s="732"/>
      <c r="K296" s="732"/>
      <c r="L296" s="732"/>
      <c r="M296" s="351"/>
    </row>
    <row r="297">
      <c r="A297" s="351"/>
      <c r="B297" s="351"/>
      <c r="C297" s="732"/>
      <c r="D297" s="732"/>
      <c r="E297" s="732"/>
      <c r="F297" s="732"/>
      <c r="G297" s="732"/>
      <c r="H297" s="732"/>
      <c r="I297" s="732"/>
      <c r="J297" s="732"/>
      <c r="K297" s="732"/>
      <c r="L297" s="732"/>
      <c r="M297" s="351"/>
    </row>
    <row r="298">
      <c r="A298" s="351"/>
      <c r="B298" s="351"/>
      <c r="C298" s="732"/>
      <c r="D298" s="732"/>
      <c r="E298" s="732"/>
      <c r="F298" s="732"/>
      <c r="G298" s="732"/>
      <c r="H298" s="732"/>
      <c r="I298" s="732"/>
      <c r="J298" s="732"/>
      <c r="K298" s="732"/>
      <c r="L298" s="732"/>
      <c r="M298" s="351"/>
    </row>
    <row r="299">
      <c r="A299" s="351"/>
      <c r="B299" s="351"/>
      <c r="C299" s="732"/>
      <c r="D299" s="732"/>
      <c r="E299" s="732"/>
      <c r="F299" s="732"/>
      <c r="G299" s="732"/>
      <c r="H299" s="732"/>
      <c r="I299" s="732"/>
      <c r="J299" s="732"/>
      <c r="K299" s="732"/>
      <c r="L299" s="732"/>
      <c r="M299" s="351"/>
    </row>
    <row r="300">
      <c r="A300" s="351"/>
      <c r="B300" s="351"/>
      <c r="C300" s="732"/>
      <c r="D300" s="732"/>
      <c r="E300" s="732"/>
      <c r="F300" s="732"/>
      <c r="G300" s="732"/>
      <c r="H300" s="732"/>
      <c r="I300" s="732"/>
      <c r="J300" s="732"/>
      <c r="K300" s="732"/>
      <c r="L300" s="732"/>
      <c r="M300" s="351"/>
    </row>
    <row r="301">
      <c r="A301" s="351"/>
      <c r="B301" s="351"/>
      <c r="C301" s="732"/>
      <c r="D301" s="732"/>
      <c r="E301" s="732"/>
      <c r="F301" s="732"/>
      <c r="G301" s="732"/>
      <c r="H301" s="732"/>
      <c r="I301" s="732"/>
      <c r="J301" s="732"/>
      <c r="K301" s="732"/>
      <c r="L301" s="732"/>
      <c r="M301" s="351"/>
    </row>
    <row r="302">
      <c r="A302" s="351"/>
      <c r="B302" s="351"/>
      <c r="C302" s="732"/>
      <c r="D302" s="732"/>
      <c r="E302" s="732"/>
      <c r="F302" s="732"/>
      <c r="G302" s="732"/>
      <c r="H302" s="732"/>
      <c r="I302" s="732"/>
      <c r="J302" s="732"/>
      <c r="K302" s="732"/>
      <c r="L302" s="732"/>
      <c r="M302" s="351"/>
    </row>
    <row r="303">
      <c r="A303" s="351"/>
      <c r="B303" s="351"/>
      <c r="C303" s="732"/>
      <c r="D303" s="732"/>
      <c r="E303" s="732"/>
      <c r="F303" s="732"/>
      <c r="G303" s="732"/>
      <c r="H303" s="732"/>
      <c r="I303" s="732"/>
      <c r="J303" s="732"/>
      <c r="K303" s="732"/>
      <c r="L303" s="732"/>
      <c r="M303" s="351"/>
    </row>
    <row r="304">
      <c r="A304" s="351"/>
      <c r="B304" s="351"/>
      <c r="C304" s="732"/>
      <c r="D304" s="732"/>
      <c r="E304" s="732"/>
      <c r="F304" s="732"/>
      <c r="G304" s="732"/>
      <c r="H304" s="732"/>
      <c r="I304" s="732"/>
      <c r="J304" s="732"/>
      <c r="K304" s="732"/>
      <c r="L304" s="732"/>
      <c r="M304" s="351"/>
    </row>
    <row r="305">
      <c r="A305" s="351"/>
      <c r="B305" s="351"/>
      <c r="C305" s="732"/>
      <c r="D305" s="732"/>
      <c r="E305" s="732"/>
      <c r="F305" s="732"/>
      <c r="G305" s="732"/>
      <c r="H305" s="732"/>
      <c r="I305" s="732"/>
      <c r="J305" s="732"/>
      <c r="K305" s="732"/>
      <c r="L305" s="732"/>
      <c r="M305" s="351"/>
    </row>
    <row r="306">
      <c r="A306" s="351"/>
      <c r="B306" s="351"/>
      <c r="C306" s="732"/>
      <c r="D306" s="732"/>
      <c r="E306" s="732"/>
      <c r="F306" s="732"/>
      <c r="G306" s="732"/>
      <c r="H306" s="732"/>
      <c r="I306" s="732"/>
      <c r="J306" s="732"/>
      <c r="K306" s="732"/>
      <c r="L306" s="732"/>
      <c r="M306" s="351"/>
    </row>
    <row r="307">
      <c r="A307" s="351"/>
      <c r="B307" s="351"/>
      <c r="C307" s="732"/>
      <c r="D307" s="732"/>
      <c r="E307" s="732"/>
      <c r="F307" s="732"/>
      <c r="G307" s="732"/>
      <c r="H307" s="732"/>
      <c r="I307" s="732"/>
      <c r="J307" s="732"/>
      <c r="K307" s="732"/>
      <c r="L307" s="732"/>
      <c r="M307" s="351"/>
    </row>
    <row r="308">
      <c r="A308" s="351"/>
      <c r="B308" s="351"/>
      <c r="C308" s="732"/>
      <c r="D308" s="732"/>
      <c r="E308" s="732"/>
      <c r="F308" s="732"/>
      <c r="G308" s="732"/>
      <c r="H308" s="732"/>
      <c r="I308" s="732"/>
      <c r="J308" s="732"/>
      <c r="K308" s="732"/>
      <c r="L308" s="732"/>
      <c r="M308" s="351"/>
    </row>
    <row r="309">
      <c r="A309" s="351"/>
      <c r="B309" s="351"/>
      <c r="C309" s="732"/>
      <c r="D309" s="732"/>
      <c r="E309" s="732"/>
      <c r="F309" s="732"/>
      <c r="G309" s="732"/>
      <c r="H309" s="732"/>
      <c r="I309" s="732"/>
      <c r="J309" s="732"/>
      <c r="K309" s="732"/>
      <c r="L309" s="732"/>
      <c r="M309" s="351"/>
    </row>
    <row r="310">
      <c r="A310" s="351"/>
      <c r="B310" s="351"/>
      <c r="C310" s="732"/>
      <c r="D310" s="732"/>
      <c r="E310" s="732"/>
      <c r="F310" s="732"/>
      <c r="G310" s="732"/>
      <c r="H310" s="732"/>
      <c r="I310" s="732"/>
      <c r="J310" s="732"/>
      <c r="K310" s="732"/>
      <c r="L310" s="732"/>
      <c r="M310" s="351"/>
    </row>
    <row r="311">
      <c r="A311" s="351"/>
      <c r="B311" s="351"/>
      <c r="C311" s="732"/>
      <c r="D311" s="732"/>
      <c r="E311" s="732"/>
      <c r="F311" s="732"/>
      <c r="G311" s="732"/>
      <c r="H311" s="732"/>
      <c r="I311" s="732"/>
      <c r="J311" s="732"/>
      <c r="K311" s="732"/>
      <c r="L311" s="732"/>
      <c r="M311" s="351"/>
    </row>
    <row r="312">
      <c r="A312" s="351"/>
      <c r="B312" s="351"/>
      <c r="C312" s="732"/>
      <c r="D312" s="732"/>
      <c r="E312" s="732"/>
      <c r="F312" s="732"/>
      <c r="G312" s="732"/>
      <c r="H312" s="732"/>
      <c r="I312" s="732"/>
      <c r="J312" s="732"/>
      <c r="K312" s="732"/>
      <c r="L312" s="732"/>
      <c r="M312" s="351"/>
    </row>
    <row r="313">
      <c r="A313" s="351"/>
      <c r="B313" s="351"/>
      <c r="C313" s="732"/>
      <c r="D313" s="732"/>
      <c r="E313" s="732"/>
      <c r="F313" s="732"/>
      <c r="G313" s="732"/>
      <c r="H313" s="732"/>
      <c r="I313" s="732"/>
      <c r="J313" s="732"/>
      <c r="K313" s="732"/>
      <c r="L313" s="732"/>
      <c r="M313" s="351"/>
    </row>
    <row r="314">
      <c r="A314" s="351"/>
      <c r="B314" s="351"/>
      <c r="C314" s="732"/>
      <c r="D314" s="732"/>
      <c r="E314" s="732"/>
      <c r="F314" s="732"/>
      <c r="G314" s="732"/>
      <c r="H314" s="732"/>
      <c r="I314" s="732"/>
      <c r="J314" s="732"/>
      <c r="K314" s="732"/>
      <c r="L314" s="732"/>
      <c r="M314" s="351"/>
    </row>
    <row r="315">
      <c r="A315" s="351"/>
      <c r="B315" s="351"/>
      <c r="C315" s="732"/>
      <c r="D315" s="732"/>
      <c r="E315" s="732"/>
      <c r="F315" s="732"/>
      <c r="G315" s="732"/>
      <c r="H315" s="732"/>
      <c r="I315" s="732"/>
      <c r="J315" s="732"/>
      <c r="K315" s="732"/>
      <c r="L315" s="732"/>
      <c r="M315" s="351"/>
    </row>
    <row r="316">
      <c r="A316" s="351"/>
      <c r="B316" s="351"/>
      <c r="C316" s="732"/>
      <c r="D316" s="732"/>
      <c r="E316" s="732"/>
      <c r="F316" s="732"/>
      <c r="G316" s="732"/>
      <c r="H316" s="732"/>
      <c r="I316" s="732"/>
      <c r="J316" s="732"/>
      <c r="K316" s="732"/>
      <c r="L316" s="732"/>
      <c r="M316" s="351"/>
    </row>
    <row r="317">
      <c r="A317" s="351"/>
      <c r="B317" s="351"/>
      <c r="C317" s="732"/>
      <c r="D317" s="732"/>
      <c r="E317" s="732"/>
      <c r="F317" s="732"/>
      <c r="G317" s="732"/>
      <c r="H317" s="732"/>
      <c r="I317" s="732"/>
      <c r="J317" s="732"/>
      <c r="K317" s="732"/>
      <c r="L317" s="732"/>
      <c r="M317" s="351"/>
    </row>
    <row r="318">
      <c r="A318" s="351"/>
      <c r="B318" s="351"/>
      <c r="C318" s="732"/>
      <c r="D318" s="732"/>
      <c r="E318" s="732"/>
      <c r="F318" s="732"/>
      <c r="G318" s="732"/>
      <c r="H318" s="732"/>
      <c r="I318" s="732"/>
      <c r="J318" s="732"/>
      <c r="K318" s="732"/>
      <c r="L318" s="732"/>
      <c r="M318" s="351"/>
    </row>
    <row r="319">
      <c r="A319" s="351"/>
      <c r="B319" s="351"/>
      <c r="C319" s="732"/>
      <c r="D319" s="732"/>
      <c r="E319" s="732"/>
      <c r="F319" s="732"/>
      <c r="G319" s="732"/>
      <c r="H319" s="732"/>
      <c r="I319" s="732"/>
      <c r="J319" s="732"/>
      <c r="K319" s="732"/>
      <c r="L319" s="732"/>
      <c r="M319" s="351"/>
    </row>
    <row r="320">
      <c r="A320" s="351"/>
      <c r="B320" s="351"/>
      <c r="C320" s="732"/>
      <c r="D320" s="732"/>
      <c r="E320" s="732"/>
      <c r="F320" s="732"/>
      <c r="G320" s="732"/>
      <c r="H320" s="732"/>
      <c r="I320" s="732"/>
      <c r="J320" s="732"/>
      <c r="K320" s="732"/>
      <c r="L320" s="732"/>
      <c r="M320" s="351"/>
    </row>
    <row r="321">
      <c r="A321" s="351"/>
      <c r="B321" s="351"/>
      <c r="C321" s="732"/>
      <c r="D321" s="732"/>
      <c r="E321" s="732"/>
      <c r="F321" s="732"/>
      <c r="G321" s="732"/>
      <c r="H321" s="732"/>
      <c r="I321" s="732"/>
      <c r="J321" s="732"/>
      <c r="K321" s="732"/>
      <c r="L321" s="732"/>
      <c r="M321" s="351"/>
    </row>
    <row r="322">
      <c r="A322" s="351"/>
      <c r="B322" s="351"/>
      <c r="C322" s="732"/>
      <c r="D322" s="732"/>
      <c r="E322" s="732"/>
      <c r="F322" s="732"/>
      <c r="G322" s="732"/>
      <c r="H322" s="732"/>
      <c r="I322" s="732"/>
      <c r="J322" s="732"/>
      <c r="K322" s="732"/>
      <c r="L322" s="732"/>
      <c r="M322" s="351"/>
    </row>
    <row r="323">
      <c r="A323" s="351"/>
      <c r="B323" s="351"/>
      <c r="C323" s="732"/>
      <c r="D323" s="732"/>
      <c r="E323" s="732"/>
      <c r="F323" s="732"/>
      <c r="G323" s="732"/>
      <c r="H323" s="732"/>
      <c r="I323" s="732"/>
      <c r="J323" s="732"/>
      <c r="K323" s="732"/>
      <c r="L323" s="732"/>
      <c r="M323" s="351"/>
    </row>
    <row r="324">
      <c r="A324" s="351"/>
      <c r="B324" s="351"/>
      <c r="C324" s="732"/>
      <c r="D324" s="732"/>
      <c r="E324" s="732"/>
      <c r="F324" s="732"/>
      <c r="G324" s="732"/>
      <c r="H324" s="732"/>
      <c r="I324" s="732"/>
      <c r="J324" s="732"/>
      <c r="K324" s="732"/>
      <c r="L324" s="732"/>
      <c r="M324" s="351"/>
    </row>
    <row r="325">
      <c r="A325" s="351"/>
      <c r="B325" s="351"/>
      <c r="C325" s="732"/>
      <c r="D325" s="732"/>
      <c r="E325" s="732"/>
      <c r="F325" s="732"/>
      <c r="G325" s="732"/>
      <c r="H325" s="732"/>
      <c r="I325" s="732"/>
      <c r="J325" s="732"/>
      <c r="K325" s="732"/>
      <c r="L325" s="732"/>
      <c r="M325" s="351"/>
    </row>
    <row r="326">
      <c r="A326" s="351"/>
      <c r="B326" s="351"/>
      <c r="C326" s="732"/>
      <c r="D326" s="732"/>
      <c r="E326" s="732"/>
      <c r="F326" s="732"/>
      <c r="G326" s="732"/>
      <c r="H326" s="732"/>
      <c r="I326" s="732"/>
      <c r="J326" s="732"/>
      <c r="K326" s="732"/>
      <c r="L326" s="732"/>
      <c r="M326" s="351"/>
    </row>
    <row r="327">
      <c r="A327" s="351"/>
      <c r="B327" s="351"/>
      <c r="C327" s="732"/>
      <c r="D327" s="732"/>
      <c r="E327" s="732"/>
      <c r="F327" s="732"/>
      <c r="G327" s="732"/>
      <c r="H327" s="732"/>
      <c r="I327" s="732"/>
      <c r="J327" s="732"/>
      <c r="K327" s="732"/>
      <c r="L327" s="732"/>
      <c r="M327" s="351"/>
    </row>
    <row r="328">
      <c r="A328" s="351"/>
      <c r="B328" s="351"/>
      <c r="C328" s="732"/>
      <c r="D328" s="732"/>
      <c r="E328" s="732"/>
      <c r="F328" s="732"/>
      <c r="G328" s="732"/>
      <c r="H328" s="732"/>
      <c r="I328" s="732"/>
      <c r="J328" s="732"/>
      <c r="K328" s="732"/>
      <c r="L328" s="732"/>
      <c r="M328" s="351"/>
    </row>
    <row r="329">
      <c r="A329" s="351"/>
      <c r="B329" s="351"/>
      <c r="C329" s="732"/>
      <c r="D329" s="732"/>
      <c r="E329" s="732"/>
      <c r="F329" s="732"/>
      <c r="G329" s="732"/>
      <c r="H329" s="732"/>
      <c r="I329" s="732"/>
      <c r="J329" s="732"/>
      <c r="K329" s="732"/>
      <c r="L329" s="732"/>
      <c r="M329" s="351"/>
    </row>
    <row r="330">
      <c r="A330" s="351"/>
      <c r="B330" s="351"/>
      <c r="C330" s="732"/>
      <c r="D330" s="732"/>
      <c r="E330" s="732"/>
      <c r="F330" s="732"/>
      <c r="G330" s="732"/>
      <c r="H330" s="732"/>
      <c r="I330" s="732"/>
      <c r="J330" s="732"/>
      <c r="K330" s="732"/>
      <c r="L330" s="732"/>
      <c r="M330" s="351"/>
    </row>
    <row r="331">
      <c r="A331" s="351"/>
      <c r="B331" s="351"/>
      <c r="C331" s="732"/>
      <c r="D331" s="732"/>
      <c r="E331" s="732"/>
      <c r="F331" s="732"/>
      <c r="G331" s="732"/>
      <c r="H331" s="732"/>
      <c r="I331" s="732"/>
      <c r="J331" s="732"/>
      <c r="K331" s="732"/>
      <c r="L331" s="732"/>
      <c r="M331" s="351"/>
    </row>
    <row r="332">
      <c r="A332" s="351"/>
      <c r="B332" s="351"/>
      <c r="C332" s="732"/>
      <c r="D332" s="732"/>
      <c r="E332" s="732"/>
      <c r="F332" s="732"/>
      <c r="G332" s="732"/>
      <c r="H332" s="732"/>
      <c r="I332" s="732"/>
      <c r="J332" s="732"/>
      <c r="K332" s="732"/>
      <c r="L332" s="732"/>
      <c r="M332" s="351"/>
    </row>
    <row r="333">
      <c r="A333" s="351"/>
      <c r="B333" s="351"/>
      <c r="C333" s="732"/>
      <c r="D333" s="732"/>
      <c r="E333" s="732"/>
      <c r="F333" s="732"/>
      <c r="G333" s="732"/>
      <c r="H333" s="732"/>
      <c r="I333" s="732"/>
      <c r="J333" s="732"/>
      <c r="K333" s="732"/>
      <c r="L333" s="732"/>
      <c r="M333" s="351"/>
    </row>
    <row r="334">
      <c r="A334" s="351"/>
      <c r="B334" s="351"/>
      <c r="C334" s="732"/>
      <c r="D334" s="732"/>
      <c r="E334" s="732"/>
      <c r="F334" s="732"/>
      <c r="G334" s="732"/>
      <c r="H334" s="732"/>
      <c r="I334" s="732"/>
      <c r="J334" s="732"/>
      <c r="K334" s="732"/>
      <c r="L334" s="732"/>
      <c r="M334" s="351"/>
    </row>
    <row r="335">
      <c r="A335" s="351"/>
      <c r="B335" s="351"/>
      <c r="C335" s="732"/>
      <c r="D335" s="732"/>
      <c r="E335" s="732"/>
      <c r="F335" s="732"/>
      <c r="G335" s="732"/>
      <c r="H335" s="732"/>
      <c r="I335" s="732"/>
      <c r="J335" s="732"/>
      <c r="K335" s="732"/>
      <c r="L335" s="732"/>
      <c r="M335" s="351"/>
    </row>
    <row r="336">
      <c r="A336" s="351"/>
      <c r="B336" s="351"/>
      <c r="C336" s="732"/>
      <c r="D336" s="732"/>
      <c r="E336" s="732"/>
      <c r="F336" s="732"/>
      <c r="G336" s="732"/>
      <c r="H336" s="732"/>
      <c r="I336" s="732"/>
      <c r="J336" s="732"/>
      <c r="K336" s="732"/>
      <c r="L336" s="732"/>
      <c r="M336" s="351"/>
    </row>
    <row r="337">
      <c r="A337" s="351"/>
      <c r="B337" s="351"/>
      <c r="C337" s="732"/>
      <c r="D337" s="732"/>
      <c r="E337" s="732"/>
      <c r="F337" s="732"/>
      <c r="G337" s="732"/>
      <c r="H337" s="732"/>
      <c r="I337" s="732"/>
      <c r="J337" s="732"/>
      <c r="K337" s="732"/>
      <c r="L337" s="732"/>
      <c r="M337" s="351"/>
    </row>
    <row r="338">
      <c r="A338" s="351"/>
      <c r="B338" s="351"/>
      <c r="C338" s="732"/>
      <c r="D338" s="732"/>
      <c r="E338" s="732"/>
      <c r="F338" s="732"/>
      <c r="G338" s="732"/>
      <c r="H338" s="732"/>
      <c r="I338" s="732"/>
      <c r="J338" s="732"/>
      <c r="K338" s="732"/>
      <c r="L338" s="732"/>
      <c r="M338" s="351"/>
    </row>
    <row r="339">
      <c r="A339" s="351"/>
      <c r="B339" s="351"/>
      <c r="C339" s="732"/>
      <c r="D339" s="732"/>
      <c r="E339" s="732"/>
      <c r="F339" s="732"/>
      <c r="G339" s="732"/>
      <c r="H339" s="732"/>
      <c r="I339" s="732"/>
      <c r="J339" s="732"/>
      <c r="K339" s="732"/>
      <c r="L339" s="732"/>
      <c r="M339" s="351"/>
    </row>
    <row r="340">
      <c r="A340" s="351"/>
      <c r="B340" s="351"/>
      <c r="C340" s="732"/>
      <c r="D340" s="732"/>
      <c r="E340" s="732"/>
      <c r="F340" s="732"/>
      <c r="G340" s="732"/>
      <c r="H340" s="732"/>
      <c r="I340" s="732"/>
      <c r="J340" s="732"/>
      <c r="K340" s="732"/>
      <c r="L340" s="732"/>
      <c r="M340" s="351"/>
    </row>
    <row r="341">
      <c r="A341" s="351"/>
      <c r="B341" s="351"/>
      <c r="C341" s="732"/>
      <c r="D341" s="732"/>
      <c r="E341" s="732"/>
      <c r="F341" s="732"/>
      <c r="G341" s="732"/>
      <c r="H341" s="732"/>
      <c r="I341" s="732"/>
      <c r="J341" s="732"/>
      <c r="K341" s="732"/>
      <c r="L341" s="732"/>
      <c r="M341" s="351"/>
    </row>
    <row r="342">
      <c r="A342" s="351"/>
      <c r="B342" s="351"/>
      <c r="C342" s="732"/>
      <c r="D342" s="732"/>
      <c r="E342" s="732"/>
      <c r="F342" s="732"/>
      <c r="G342" s="732"/>
      <c r="H342" s="732"/>
      <c r="I342" s="732"/>
      <c r="J342" s="732"/>
      <c r="K342" s="732"/>
      <c r="L342" s="732"/>
      <c r="M342" s="351"/>
    </row>
    <row r="343">
      <c r="A343" s="351"/>
      <c r="B343" s="351"/>
      <c r="C343" s="732"/>
      <c r="D343" s="732"/>
      <c r="E343" s="732"/>
      <c r="F343" s="732"/>
      <c r="G343" s="732"/>
      <c r="H343" s="732"/>
      <c r="I343" s="732"/>
      <c r="J343" s="732"/>
      <c r="K343" s="732"/>
      <c r="L343" s="732"/>
      <c r="M343" s="351"/>
    </row>
    <row r="344">
      <c r="A344" s="351"/>
      <c r="B344" s="351"/>
      <c r="C344" s="732"/>
      <c r="D344" s="732"/>
      <c r="E344" s="732"/>
      <c r="F344" s="732"/>
      <c r="G344" s="732"/>
      <c r="H344" s="732"/>
      <c r="I344" s="732"/>
      <c r="J344" s="732"/>
      <c r="K344" s="732"/>
      <c r="L344" s="732"/>
      <c r="M344" s="351"/>
    </row>
    <row r="345">
      <c r="A345" s="351"/>
      <c r="B345" s="351"/>
      <c r="C345" s="732"/>
      <c r="D345" s="732"/>
      <c r="E345" s="732"/>
      <c r="F345" s="732"/>
      <c r="G345" s="732"/>
      <c r="H345" s="732"/>
      <c r="I345" s="732"/>
      <c r="J345" s="732"/>
      <c r="K345" s="732"/>
      <c r="L345" s="732"/>
      <c r="M345" s="351"/>
    </row>
    <row r="346">
      <c r="A346" s="351"/>
      <c r="B346" s="351"/>
      <c r="C346" s="732"/>
      <c r="D346" s="732"/>
      <c r="E346" s="732"/>
      <c r="F346" s="732"/>
      <c r="G346" s="732"/>
      <c r="H346" s="732"/>
      <c r="I346" s="732"/>
      <c r="J346" s="732"/>
      <c r="K346" s="732"/>
      <c r="L346" s="732"/>
      <c r="M346" s="351"/>
    </row>
    <row r="347">
      <c r="A347" s="351"/>
      <c r="B347" s="351"/>
      <c r="C347" s="732"/>
      <c r="D347" s="732"/>
      <c r="E347" s="732"/>
      <c r="F347" s="732"/>
      <c r="G347" s="732"/>
      <c r="H347" s="732"/>
      <c r="I347" s="732"/>
      <c r="J347" s="732"/>
      <c r="K347" s="732"/>
      <c r="L347" s="732"/>
      <c r="M347" s="351"/>
    </row>
    <row r="348">
      <c r="A348" s="351"/>
      <c r="B348" s="351"/>
      <c r="C348" s="732"/>
      <c r="D348" s="732"/>
      <c r="E348" s="732"/>
      <c r="F348" s="732"/>
      <c r="G348" s="732"/>
      <c r="H348" s="732"/>
      <c r="I348" s="732"/>
      <c r="J348" s="732"/>
      <c r="K348" s="732"/>
      <c r="L348" s="732"/>
      <c r="M348" s="351"/>
    </row>
    <row r="349">
      <c r="A349" s="351"/>
      <c r="B349" s="351"/>
      <c r="C349" s="732"/>
      <c r="D349" s="732"/>
      <c r="E349" s="732"/>
      <c r="F349" s="732"/>
      <c r="G349" s="732"/>
      <c r="H349" s="732"/>
      <c r="I349" s="732"/>
      <c r="J349" s="732"/>
      <c r="K349" s="732"/>
      <c r="L349" s="732"/>
      <c r="M349" s="351"/>
    </row>
    <row r="350">
      <c r="A350" s="351"/>
      <c r="B350" s="351"/>
      <c r="C350" s="732"/>
      <c r="D350" s="732"/>
      <c r="E350" s="732"/>
      <c r="F350" s="732"/>
      <c r="G350" s="732"/>
      <c r="H350" s="732"/>
      <c r="I350" s="732"/>
      <c r="J350" s="732"/>
      <c r="K350" s="732"/>
      <c r="L350" s="732"/>
      <c r="M350" s="351"/>
    </row>
    <row r="351">
      <c r="A351" s="351"/>
      <c r="B351" s="351"/>
      <c r="C351" s="732"/>
      <c r="D351" s="732"/>
      <c r="E351" s="732"/>
      <c r="F351" s="732"/>
      <c r="G351" s="732"/>
      <c r="H351" s="732"/>
      <c r="I351" s="732"/>
      <c r="J351" s="732"/>
      <c r="K351" s="732"/>
      <c r="L351" s="732"/>
      <c r="M351" s="351"/>
    </row>
    <row r="352">
      <c r="A352" s="351"/>
      <c r="B352" s="351"/>
      <c r="C352" s="732"/>
      <c r="D352" s="732"/>
      <c r="E352" s="732"/>
      <c r="F352" s="732"/>
      <c r="G352" s="732"/>
      <c r="H352" s="732"/>
      <c r="I352" s="732"/>
      <c r="J352" s="732"/>
      <c r="K352" s="732"/>
      <c r="L352" s="732"/>
      <c r="M352" s="351"/>
    </row>
    <row r="353">
      <c r="A353" s="351"/>
      <c r="B353" s="351"/>
      <c r="C353" s="732"/>
      <c r="D353" s="732"/>
      <c r="E353" s="732"/>
      <c r="F353" s="732"/>
      <c r="G353" s="732"/>
      <c r="H353" s="732"/>
      <c r="I353" s="732"/>
      <c r="J353" s="732"/>
      <c r="K353" s="732"/>
      <c r="L353" s="732"/>
      <c r="M353" s="351"/>
    </row>
    <row r="354">
      <c r="A354" s="351"/>
      <c r="B354" s="351"/>
      <c r="C354" s="732"/>
      <c r="D354" s="732"/>
      <c r="E354" s="732"/>
      <c r="F354" s="732"/>
      <c r="G354" s="732"/>
      <c r="H354" s="732"/>
      <c r="I354" s="732"/>
      <c r="J354" s="732"/>
      <c r="K354" s="732"/>
      <c r="L354" s="732"/>
      <c r="M354" s="351"/>
    </row>
    <row r="355">
      <c r="A355" s="351"/>
      <c r="B355" s="351"/>
      <c r="C355" s="732"/>
      <c r="D355" s="732"/>
      <c r="E355" s="732"/>
      <c r="F355" s="732"/>
      <c r="G355" s="732"/>
      <c r="H355" s="732"/>
      <c r="I355" s="732"/>
      <c r="J355" s="732"/>
      <c r="K355" s="732"/>
      <c r="L355" s="732"/>
      <c r="M355" s="351"/>
    </row>
    <row r="356">
      <c r="A356" s="351"/>
      <c r="B356" s="351"/>
      <c r="C356" s="732"/>
      <c r="D356" s="732"/>
      <c r="E356" s="732"/>
      <c r="F356" s="732"/>
      <c r="G356" s="732"/>
      <c r="H356" s="732"/>
      <c r="I356" s="732"/>
      <c r="J356" s="732"/>
      <c r="K356" s="732"/>
      <c r="L356" s="732"/>
      <c r="M356" s="351"/>
    </row>
    <row r="357">
      <c r="A357" s="351"/>
      <c r="B357" s="351"/>
      <c r="C357" s="732"/>
      <c r="D357" s="732"/>
      <c r="E357" s="732"/>
      <c r="F357" s="732"/>
      <c r="G357" s="732"/>
      <c r="H357" s="732"/>
      <c r="I357" s="732"/>
      <c r="J357" s="732"/>
      <c r="K357" s="732"/>
      <c r="L357" s="732"/>
      <c r="M357" s="351"/>
    </row>
    <row r="358">
      <c r="A358" s="351"/>
      <c r="B358" s="351"/>
      <c r="C358" s="732"/>
      <c r="D358" s="732"/>
      <c r="E358" s="732"/>
      <c r="F358" s="732"/>
      <c r="G358" s="732"/>
      <c r="H358" s="732"/>
      <c r="I358" s="732"/>
      <c r="J358" s="732"/>
      <c r="K358" s="732"/>
      <c r="L358" s="732"/>
      <c r="M358" s="351"/>
    </row>
    <row r="359">
      <c r="A359" s="351"/>
      <c r="B359" s="351"/>
      <c r="C359" s="732"/>
      <c r="D359" s="732"/>
      <c r="E359" s="732"/>
      <c r="F359" s="732"/>
      <c r="G359" s="732"/>
      <c r="H359" s="732"/>
      <c r="I359" s="732"/>
      <c r="J359" s="732"/>
      <c r="K359" s="732"/>
      <c r="L359" s="732"/>
      <c r="M359" s="351"/>
    </row>
    <row r="360">
      <c r="A360" s="351"/>
      <c r="B360" s="351"/>
      <c r="C360" s="732"/>
      <c r="D360" s="732"/>
      <c r="E360" s="732"/>
      <c r="F360" s="732"/>
      <c r="G360" s="732"/>
      <c r="H360" s="732"/>
      <c r="I360" s="732"/>
      <c r="J360" s="732"/>
      <c r="K360" s="732"/>
      <c r="L360" s="732"/>
      <c r="M360" s="351"/>
    </row>
    <row r="361">
      <c r="A361" s="351"/>
      <c r="B361" s="351"/>
      <c r="C361" s="732"/>
      <c r="D361" s="732"/>
      <c r="E361" s="732"/>
      <c r="F361" s="732"/>
      <c r="G361" s="732"/>
      <c r="H361" s="732"/>
      <c r="I361" s="732"/>
      <c r="J361" s="732"/>
      <c r="K361" s="732"/>
      <c r="L361" s="732"/>
      <c r="M361" s="351"/>
    </row>
    <row r="362">
      <c r="A362" s="351"/>
      <c r="B362" s="351"/>
      <c r="C362" s="732"/>
      <c r="D362" s="732"/>
      <c r="E362" s="732"/>
      <c r="F362" s="732"/>
      <c r="G362" s="732"/>
      <c r="H362" s="732"/>
      <c r="I362" s="732"/>
      <c r="J362" s="732"/>
      <c r="K362" s="732"/>
      <c r="L362" s="732"/>
      <c r="M362" s="351"/>
    </row>
    <row r="363">
      <c r="A363" s="351"/>
      <c r="B363" s="351"/>
      <c r="C363" s="732"/>
      <c r="D363" s="732"/>
      <c r="E363" s="732"/>
      <c r="F363" s="732"/>
      <c r="G363" s="732"/>
      <c r="H363" s="732"/>
      <c r="I363" s="732"/>
      <c r="J363" s="732"/>
      <c r="K363" s="732"/>
      <c r="L363" s="732"/>
      <c r="M363" s="351"/>
    </row>
    <row r="364">
      <c r="A364" s="351"/>
      <c r="B364" s="351"/>
      <c r="C364" s="732"/>
      <c r="D364" s="732"/>
      <c r="E364" s="732"/>
      <c r="F364" s="732"/>
      <c r="G364" s="732"/>
      <c r="H364" s="732"/>
      <c r="I364" s="732"/>
      <c r="J364" s="732"/>
      <c r="K364" s="732"/>
      <c r="L364" s="732"/>
      <c r="M364" s="351"/>
    </row>
    <row r="365">
      <c r="A365" s="351"/>
      <c r="B365" s="351"/>
      <c r="C365" s="732"/>
      <c r="D365" s="732"/>
      <c r="E365" s="732"/>
      <c r="F365" s="732"/>
      <c r="G365" s="732"/>
      <c r="H365" s="732"/>
      <c r="I365" s="732"/>
      <c r="J365" s="732"/>
      <c r="K365" s="732"/>
      <c r="L365" s="732"/>
      <c r="M365" s="351"/>
    </row>
    <row r="366">
      <c r="A366" s="351"/>
      <c r="B366" s="351"/>
      <c r="C366" s="732"/>
      <c r="D366" s="732"/>
      <c r="E366" s="732"/>
      <c r="F366" s="732"/>
      <c r="G366" s="732"/>
      <c r="H366" s="732"/>
      <c r="I366" s="732"/>
      <c r="J366" s="732"/>
      <c r="K366" s="732"/>
      <c r="L366" s="732"/>
      <c r="M366" s="351"/>
    </row>
    <row r="367">
      <c r="A367" s="351"/>
      <c r="B367" s="351"/>
      <c r="C367" s="732"/>
      <c r="D367" s="732"/>
      <c r="E367" s="732"/>
      <c r="F367" s="732"/>
      <c r="G367" s="732"/>
      <c r="H367" s="732"/>
      <c r="I367" s="732"/>
      <c r="J367" s="732"/>
      <c r="K367" s="732"/>
      <c r="L367" s="732"/>
      <c r="M367" s="351"/>
    </row>
    <row r="368">
      <c r="A368" s="351"/>
      <c r="B368" s="351"/>
      <c r="C368" s="732"/>
      <c r="D368" s="732"/>
      <c r="E368" s="732"/>
      <c r="F368" s="732"/>
      <c r="G368" s="732"/>
      <c r="H368" s="732"/>
      <c r="I368" s="732"/>
      <c r="J368" s="732"/>
      <c r="K368" s="732"/>
      <c r="L368" s="732"/>
      <c r="M368" s="351"/>
    </row>
    <row r="369">
      <c r="A369" s="351"/>
      <c r="B369" s="351"/>
      <c r="C369" s="732"/>
      <c r="D369" s="732"/>
      <c r="E369" s="732"/>
      <c r="F369" s="732"/>
      <c r="G369" s="732"/>
      <c r="H369" s="732"/>
      <c r="I369" s="732"/>
      <c r="J369" s="732"/>
      <c r="K369" s="732"/>
      <c r="L369" s="732"/>
      <c r="M369" s="351"/>
    </row>
    <row r="370">
      <c r="A370" s="351"/>
      <c r="B370" s="351"/>
      <c r="C370" s="732"/>
      <c r="D370" s="732"/>
      <c r="E370" s="732"/>
      <c r="F370" s="732"/>
      <c r="G370" s="732"/>
      <c r="H370" s="732"/>
      <c r="I370" s="732"/>
      <c r="J370" s="732"/>
      <c r="K370" s="732"/>
      <c r="L370" s="732"/>
      <c r="M370" s="351"/>
    </row>
    <row r="371">
      <c r="A371" s="351"/>
      <c r="B371" s="351"/>
      <c r="C371" s="732"/>
      <c r="D371" s="732"/>
      <c r="E371" s="732"/>
      <c r="F371" s="732"/>
      <c r="G371" s="732"/>
      <c r="H371" s="732"/>
      <c r="I371" s="732"/>
      <c r="J371" s="732"/>
      <c r="K371" s="732"/>
      <c r="L371" s="732"/>
      <c r="M371" s="351"/>
    </row>
    <row r="372">
      <c r="A372" s="351"/>
      <c r="B372" s="351"/>
      <c r="C372" s="732"/>
      <c r="D372" s="732"/>
      <c r="E372" s="732"/>
      <c r="F372" s="732"/>
      <c r="G372" s="732"/>
      <c r="H372" s="732"/>
      <c r="I372" s="732"/>
      <c r="J372" s="732"/>
      <c r="K372" s="732"/>
      <c r="L372" s="732"/>
      <c r="M372" s="351"/>
    </row>
    <row r="373">
      <c r="A373" s="351"/>
      <c r="B373" s="351"/>
      <c r="C373" s="732"/>
      <c r="D373" s="732"/>
      <c r="E373" s="732"/>
      <c r="F373" s="732"/>
      <c r="G373" s="732"/>
      <c r="H373" s="732"/>
      <c r="I373" s="732"/>
      <c r="J373" s="732"/>
      <c r="K373" s="732"/>
      <c r="L373" s="732"/>
      <c r="M373" s="351"/>
    </row>
    <row r="374">
      <c r="A374" s="351"/>
      <c r="B374" s="351"/>
      <c r="C374" s="732"/>
      <c r="D374" s="732"/>
      <c r="E374" s="732"/>
      <c r="F374" s="732"/>
      <c r="G374" s="732"/>
      <c r="H374" s="732"/>
      <c r="I374" s="732"/>
      <c r="J374" s="732"/>
      <c r="K374" s="732"/>
      <c r="L374" s="732"/>
      <c r="M374" s="351"/>
    </row>
    <row r="375">
      <c r="A375" s="351"/>
      <c r="B375" s="351"/>
      <c r="C375" s="732"/>
      <c r="D375" s="732"/>
      <c r="E375" s="732"/>
      <c r="F375" s="732"/>
      <c r="G375" s="732"/>
      <c r="H375" s="732"/>
      <c r="I375" s="732"/>
      <c r="J375" s="732"/>
      <c r="K375" s="732"/>
      <c r="L375" s="732"/>
      <c r="M375" s="351"/>
    </row>
    <row r="376">
      <c r="A376" s="351"/>
      <c r="B376" s="351"/>
      <c r="C376" s="732"/>
      <c r="D376" s="732"/>
      <c r="E376" s="732"/>
      <c r="F376" s="732"/>
      <c r="G376" s="732"/>
      <c r="H376" s="732"/>
      <c r="I376" s="732"/>
      <c r="J376" s="732"/>
      <c r="K376" s="732"/>
      <c r="L376" s="732"/>
      <c r="M376" s="351"/>
    </row>
    <row r="377">
      <c r="A377" s="351"/>
      <c r="B377" s="351"/>
      <c r="C377" s="732"/>
      <c r="D377" s="732"/>
      <c r="E377" s="732"/>
      <c r="F377" s="732"/>
      <c r="G377" s="732"/>
      <c r="H377" s="732"/>
      <c r="I377" s="732"/>
      <c r="J377" s="732"/>
      <c r="K377" s="732"/>
      <c r="L377" s="732"/>
      <c r="M377" s="351"/>
    </row>
    <row r="378">
      <c r="A378" s="351"/>
      <c r="B378" s="351"/>
      <c r="C378" s="732"/>
      <c r="D378" s="732"/>
      <c r="E378" s="732"/>
      <c r="F378" s="732"/>
      <c r="G378" s="732"/>
      <c r="H378" s="732"/>
      <c r="I378" s="732"/>
      <c r="J378" s="732"/>
      <c r="K378" s="732"/>
      <c r="L378" s="732"/>
      <c r="M378" s="351"/>
    </row>
    <row r="379">
      <c r="A379" s="351"/>
      <c r="B379" s="351"/>
      <c r="C379" s="732"/>
      <c r="D379" s="732"/>
      <c r="E379" s="732"/>
      <c r="F379" s="732"/>
      <c r="G379" s="732"/>
      <c r="H379" s="732"/>
      <c r="I379" s="732"/>
      <c r="J379" s="732"/>
      <c r="K379" s="732"/>
      <c r="L379" s="732"/>
      <c r="M379" s="351"/>
    </row>
    <row r="380">
      <c r="A380" s="351"/>
      <c r="B380" s="351"/>
      <c r="C380" s="732"/>
      <c r="D380" s="732"/>
      <c r="E380" s="732"/>
      <c r="F380" s="732"/>
      <c r="G380" s="732"/>
      <c r="H380" s="732"/>
      <c r="I380" s="732"/>
      <c r="J380" s="732"/>
      <c r="K380" s="732"/>
      <c r="L380" s="732"/>
      <c r="M380" s="351"/>
    </row>
    <row r="381">
      <c r="A381" s="351"/>
      <c r="B381" s="351"/>
      <c r="C381" s="732"/>
      <c r="D381" s="732"/>
      <c r="E381" s="732"/>
      <c r="F381" s="732"/>
      <c r="G381" s="732"/>
      <c r="H381" s="732"/>
      <c r="I381" s="732"/>
      <c r="J381" s="732"/>
      <c r="K381" s="732"/>
      <c r="L381" s="732"/>
      <c r="M381" s="351"/>
    </row>
    <row r="382">
      <c r="A382" s="351"/>
      <c r="B382" s="351"/>
      <c r="C382" s="732"/>
      <c r="D382" s="732"/>
      <c r="E382" s="732"/>
      <c r="F382" s="732"/>
      <c r="G382" s="732"/>
      <c r="H382" s="732"/>
      <c r="I382" s="732"/>
      <c r="J382" s="732"/>
      <c r="K382" s="732"/>
      <c r="L382" s="732"/>
      <c r="M382" s="351"/>
    </row>
    <row r="383">
      <c r="A383" s="351"/>
      <c r="B383" s="351"/>
      <c r="C383" s="732"/>
      <c r="D383" s="732"/>
      <c r="E383" s="732"/>
      <c r="F383" s="732"/>
      <c r="G383" s="732"/>
      <c r="H383" s="732"/>
      <c r="I383" s="732"/>
      <c r="J383" s="732"/>
      <c r="K383" s="732"/>
      <c r="L383" s="732"/>
      <c r="M383" s="351"/>
    </row>
    <row r="384">
      <c r="A384" s="351"/>
      <c r="B384" s="351"/>
      <c r="C384" s="732"/>
      <c r="D384" s="732"/>
      <c r="E384" s="732"/>
      <c r="F384" s="732"/>
      <c r="G384" s="732"/>
      <c r="H384" s="732"/>
      <c r="I384" s="732"/>
      <c r="J384" s="732"/>
      <c r="K384" s="732"/>
      <c r="L384" s="732"/>
      <c r="M384" s="351"/>
    </row>
    <row r="385">
      <c r="A385" s="351"/>
      <c r="B385" s="351"/>
      <c r="C385" s="732"/>
      <c r="D385" s="732"/>
      <c r="E385" s="732"/>
      <c r="F385" s="732"/>
      <c r="G385" s="732"/>
      <c r="H385" s="732"/>
      <c r="I385" s="732"/>
      <c r="J385" s="732"/>
      <c r="K385" s="732"/>
      <c r="L385" s="732"/>
      <c r="M385" s="351"/>
    </row>
    <row r="386">
      <c r="A386" s="351"/>
      <c r="B386" s="351"/>
      <c r="C386" s="732"/>
      <c r="D386" s="732"/>
      <c r="E386" s="732"/>
      <c r="F386" s="732"/>
      <c r="G386" s="732"/>
      <c r="H386" s="732"/>
      <c r="I386" s="732"/>
      <c r="J386" s="732"/>
      <c r="K386" s="732"/>
      <c r="L386" s="732"/>
      <c r="M386" s="351"/>
    </row>
    <row r="387">
      <c r="A387" s="351"/>
      <c r="B387" s="351"/>
      <c r="C387" s="732"/>
      <c r="D387" s="732"/>
      <c r="E387" s="732"/>
      <c r="F387" s="732"/>
      <c r="G387" s="732"/>
      <c r="H387" s="732"/>
      <c r="I387" s="732"/>
      <c r="J387" s="732"/>
      <c r="K387" s="732"/>
      <c r="L387" s="732"/>
      <c r="M387" s="351"/>
    </row>
    <row r="388">
      <c r="A388" s="351"/>
      <c r="B388" s="351"/>
      <c r="C388" s="732"/>
      <c r="D388" s="732"/>
      <c r="E388" s="732"/>
      <c r="F388" s="732"/>
      <c r="G388" s="732"/>
      <c r="H388" s="732"/>
      <c r="I388" s="732"/>
      <c r="J388" s="732"/>
      <c r="K388" s="732"/>
      <c r="L388" s="732"/>
      <c r="M388" s="351"/>
    </row>
    <row r="389">
      <c r="A389" s="351"/>
      <c r="B389" s="351"/>
      <c r="C389" s="732"/>
      <c r="D389" s="732"/>
      <c r="E389" s="732"/>
      <c r="F389" s="732"/>
      <c r="G389" s="732"/>
      <c r="H389" s="732"/>
      <c r="I389" s="732"/>
      <c r="J389" s="732"/>
      <c r="K389" s="732"/>
      <c r="L389" s="732"/>
      <c r="M389" s="351"/>
    </row>
    <row r="390">
      <c r="A390" s="351"/>
      <c r="B390" s="351"/>
      <c r="C390" s="732"/>
      <c r="D390" s="732"/>
      <c r="E390" s="732"/>
      <c r="F390" s="732"/>
      <c r="G390" s="732"/>
      <c r="H390" s="732"/>
      <c r="I390" s="732"/>
      <c r="J390" s="732"/>
      <c r="K390" s="732"/>
      <c r="L390" s="732"/>
      <c r="M390" s="351"/>
    </row>
    <row r="391">
      <c r="A391" s="351"/>
      <c r="B391" s="351"/>
      <c r="C391" s="732"/>
      <c r="D391" s="732"/>
      <c r="E391" s="732"/>
      <c r="F391" s="732"/>
      <c r="G391" s="732"/>
      <c r="H391" s="732"/>
      <c r="I391" s="732"/>
      <c r="J391" s="732"/>
      <c r="K391" s="732"/>
      <c r="L391" s="732"/>
      <c r="M391" s="351"/>
    </row>
    <row r="392">
      <c r="A392" s="351"/>
      <c r="B392" s="351"/>
      <c r="C392" s="732"/>
      <c r="D392" s="732"/>
      <c r="E392" s="732"/>
      <c r="F392" s="732"/>
      <c r="G392" s="732"/>
      <c r="H392" s="732"/>
      <c r="I392" s="732"/>
      <c r="J392" s="732"/>
      <c r="K392" s="732"/>
      <c r="L392" s="732"/>
      <c r="M392" s="351"/>
    </row>
    <row r="393">
      <c r="A393" s="351"/>
      <c r="B393" s="351"/>
      <c r="C393" s="732"/>
      <c r="D393" s="732"/>
      <c r="E393" s="732"/>
      <c r="F393" s="732"/>
      <c r="G393" s="732"/>
      <c r="H393" s="732"/>
      <c r="I393" s="732"/>
      <c r="J393" s="732"/>
      <c r="K393" s="732"/>
      <c r="L393" s="732"/>
      <c r="M393" s="351"/>
    </row>
    <row r="394">
      <c r="A394" s="351"/>
      <c r="B394" s="351"/>
      <c r="C394" s="732"/>
      <c r="D394" s="732"/>
      <c r="E394" s="732"/>
      <c r="F394" s="732"/>
      <c r="G394" s="732"/>
      <c r="H394" s="732"/>
      <c r="I394" s="732"/>
      <c r="J394" s="732"/>
      <c r="K394" s="732"/>
      <c r="L394" s="732"/>
      <c r="M394" s="351"/>
    </row>
    <row r="395">
      <c r="A395" s="351"/>
      <c r="B395" s="351"/>
      <c r="C395" s="732"/>
      <c r="D395" s="732"/>
      <c r="E395" s="732"/>
      <c r="F395" s="732"/>
      <c r="G395" s="732"/>
      <c r="H395" s="732"/>
      <c r="I395" s="732"/>
      <c r="J395" s="732"/>
      <c r="K395" s="732"/>
      <c r="L395" s="732"/>
      <c r="M395" s="351"/>
    </row>
    <row r="396">
      <c r="A396" s="351"/>
      <c r="B396" s="351"/>
      <c r="C396" s="732"/>
      <c r="D396" s="732"/>
      <c r="E396" s="732"/>
      <c r="F396" s="732"/>
      <c r="G396" s="732"/>
      <c r="H396" s="732"/>
      <c r="I396" s="732"/>
      <c r="J396" s="732"/>
      <c r="K396" s="732"/>
      <c r="L396" s="732"/>
      <c r="M396" s="351"/>
    </row>
    <row r="397">
      <c r="A397" s="351"/>
      <c r="B397" s="351"/>
      <c r="C397" s="732"/>
      <c r="D397" s="732"/>
      <c r="E397" s="732"/>
      <c r="F397" s="732"/>
      <c r="G397" s="732"/>
      <c r="H397" s="732"/>
      <c r="I397" s="732"/>
      <c r="J397" s="732"/>
      <c r="K397" s="732"/>
      <c r="L397" s="732"/>
      <c r="M397" s="351"/>
    </row>
    <row r="398">
      <c r="A398" s="351"/>
      <c r="B398" s="351"/>
      <c r="C398" s="732"/>
      <c r="D398" s="732"/>
      <c r="E398" s="732"/>
      <c r="F398" s="732"/>
      <c r="G398" s="732"/>
      <c r="H398" s="732"/>
      <c r="I398" s="732"/>
      <c r="J398" s="732"/>
      <c r="K398" s="732"/>
      <c r="L398" s="732"/>
      <c r="M398" s="351"/>
    </row>
    <row r="399">
      <c r="A399" s="351"/>
      <c r="B399" s="351"/>
      <c r="C399" s="732"/>
      <c r="D399" s="732"/>
      <c r="E399" s="732"/>
      <c r="F399" s="732"/>
      <c r="G399" s="732"/>
      <c r="H399" s="732"/>
      <c r="I399" s="732"/>
      <c r="J399" s="732"/>
      <c r="K399" s="732"/>
      <c r="L399" s="732"/>
      <c r="M399" s="351"/>
    </row>
    <row r="400">
      <c r="A400" s="351"/>
      <c r="B400" s="351"/>
      <c r="C400" s="732"/>
      <c r="D400" s="732"/>
      <c r="E400" s="732"/>
      <c r="F400" s="732"/>
      <c r="G400" s="732"/>
      <c r="H400" s="732"/>
      <c r="I400" s="732"/>
      <c r="J400" s="732"/>
      <c r="K400" s="732"/>
      <c r="L400" s="732"/>
      <c r="M400" s="351"/>
    </row>
    <row r="401">
      <c r="A401" s="351"/>
      <c r="B401" s="351"/>
      <c r="C401" s="732"/>
      <c r="D401" s="732"/>
      <c r="E401" s="732"/>
      <c r="F401" s="732"/>
      <c r="G401" s="732"/>
      <c r="H401" s="732"/>
      <c r="I401" s="732"/>
      <c r="J401" s="732"/>
      <c r="K401" s="732"/>
      <c r="L401" s="732"/>
      <c r="M401" s="351"/>
    </row>
    <row r="402">
      <c r="A402" s="351"/>
      <c r="B402" s="351"/>
      <c r="C402" s="732"/>
      <c r="D402" s="732"/>
      <c r="E402" s="732"/>
      <c r="F402" s="732"/>
      <c r="G402" s="732"/>
      <c r="H402" s="732"/>
      <c r="I402" s="732"/>
      <c r="J402" s="732"/>
      <c r="K402" s="732"/>
      <c r="L402" s="732"/>
      <c r="M402" s="351"/>
    </row>
    <row r="403">
      <c r="A403" s="351"/>
      <c r="B403" s="351"/>
      <c r="C403" s="732"/>
      <c r="D403" s="732"/>
      <c r="E403" s="732"/>
      <c r="F403" s="732"/>
      <c r="G403" s="732"/>
      <c r="H403" s="732"/>
      <c r="I403" s="732"/>
      <c r="J403" s="732"/>
      <c r="K403" s="732"/>
      <c r="L403" s="732"/>
      <c r="M403" s="351"/>
    </row>
    <row r="404">
      <c r="A404" s="351"/>
      <c r="B404" s="351"/>
      <c r="C404" s="732"/>
      <c r="D404" s="732"/>
      <c r="E404" s="732"/>
      <c r="F404" s="732"/>
      <c r="G404" s="732"/>
      <c r="H404" s="732"/>
      <c r="I404" s="732"/>
      <c r="J404" s="732"/>
      <c r="K404" s="732"/>
      <c r="L404" s="732"/>
      <c r="M404" s="351"/>
    </row>
    <row r="405">
      <c r="A405" s="351"/>
      <c r="B405" s="351"/>
      <c r="C405" s="732"/>
      <c r="D405" s="732"/>
      <c r="E405" s="732"/>
      <c r="F405" s="732"/>
      <c r="G405" s="732"/>
      <c r="H405" s="732"/>
      <c r="I405" s="732"/>
      <c r="J405" s="732"/>
      <c r="K405" s="732"/>
      <c r="L405" s="732"/>
      <c r="M405" s="351"/>
    </row>
    <row r="406">
      <c r="A406" s="351"/>
      <c r="B406" s="351"/>
      <c r="C406" s="732"/>
      <c r="D406" s="732"/>
      <c r="E406" s="732"/>
      <c r="F406" s="732"/>
      <c r="G406" s="732"/>
      <c r="H406" s="732"/>
      <c r="I406" s="732"/>
      <c r="J406" s="732"/>
      <c r="K406" s="732"/>
      <c r="L406" s="732"/>
      <c r="M406" s="351"/>
    </row>
    <row r="407">
      <c r="A407" s="351"/>
      <c r="B407" s="351"/>
      <c r="C407" s="732"/>
      <c r="D407" s="732"/>
      <c r="E407" s="732"/>
      <c r="F407" s="732"/>
      <c r="G407" s="732"/>
      <c r="H407" s="732"/>
      <c r="I407" s="732"/>
      <c r="J407" s="732"/>
      <c r="K407" s="732"/>
      <c r="L407" s="732"/>
      <c r="M407" s="351"/>
    </row>
    <row r="408">
      <c r="A408" s="351"/>
      <c r="B408" s="351"/>
      <c r="C408" s="732"/>
      <c r="D408" s="732"/>
      <c r="E408" s="732"/>
      <c r="F408" s="732"/>
      <c r="G408" s="732"/>
      <c r="H408" s="732"/>
      <c r="I408" s="732"/>
      <c r="J408" s="732"/>
      <c r="K408" s="732"/>
      <c r="L408" s="732"/>
      <c r="M408" s="351"/>
    </row>
    <row r="409">
      <c r="A409" s="351"/>
      <c r="B409" s="351"/>
      <c r="C409" s="732"/>
      <c r="D409" s="732"/>
      <c r="E409" s="732"/>
      <c r="F409" s="732"/>
      <c r="G409" s="732"/>
      <c r="H409" s="732"/>
      <c r="I409" s="732"/>
      <c r="J409" s="732"/>
      <c r="K409" s="732"/>
      <c r="L409" s="732"/>
      <c r="M409" s="351"/>
    </row>
    <row r="410">
      <c r="A410" s="351"/>
      <c r="B410" s="351"/>
      <c r="C410" s="732"/>
      <c r="D410" s="732"/>
      <c r="E410" s="732"/>
      <c r="F410" s="732"/>
      <c r="G410" s="732"/>
      <c r="H410" s="732"/>
      <c r="I410" s="732"/>
      <c r="J410" s="732"/>
      <c r="K410" s="732"/>
      <c r="L410" s="732"/>
      <c r="M410" s="351"/>
    </row>
    <row r="411">
      <c r="A411" s="351"/>
      <c r="B411" s="351"/>
      <c r="C411" s="732"/>
      <c r="D411" s="732"/>
      <c r="E411" s="732"/>
      <c r="F411" s="732"/>
      <c r="G411" s="732"/>
      <c r="H411" s="732"/>
      <c r="I411" s="732"/>
      <c r="J411" s="732"/>
      <c r="K411" s="732"/>
      <c r="L411" s="732"/>
      <c r="M411" s="351"/>
    </row>
    <row r="412">
      <c r="A412" s="351"/>
      <c r="B412" s="351"/>
      <c r="C412" s="732"/>
      <c r="D412" s="732"/>
      <c r="E412" s="732"/>
      <c r="F412" s="732"/>
      <c r="G412" s="732"/>
      <c r="H412" s="732"/>
      <c r="I412" s="732"/>
      <c r="J412" s="732"/>
      <c r="K412" s="732"/>
      <c r="L412" s="732"/>
      <c r="M412" s="351"/>
    </row>
    <row r="413">
      <c r="A413" s="351"/>
      <c r="B413" s="351"/>
      <c r="C413" s="732"/>
      <c r="D413" s="732"/>
      <c r="E413" s="732"/>
      <c r="F413" s="732"/>
      <c r="G413" s="732"/>
      <c r="H413" s="732"/>
      <c r="I413" s="732"/>
      <c r="J413" s="732"/>
      <c r="K413" s="732"/>
      <c r="L413" s="732"/>
      <c r="M413" s="351"/>
    </row>
    <row r="414">
      <c r="A414" s="351"/>
      <c r="B414" s="351"/>
      <c r="C414" s="732"/>
      <c r="D414" s="732"/>
      <c r="E414" s="732"/>
      <c r="F414" s="732"/>
      <c r="G414" s="732"/>
      <c r="H414" s="732"/>
      <c r="I414" s="732"/>
      <c r="J414" s="732"/>
      <c r="K414" s="732"/>
      <c r="L414" s="732"/>
      <c r="M414" s="351"/>
    </row>
    <row r="415">
      <c r="A415" s="351"/>
      <c r="B415" s="351"/>
      <c r="C415" s="732"/>
      <c r="D415" s="732"/>
      <c r="E415" s="732"/>
      <c r="F415" s="732"/>
      <c r="G415" s="732"/>
      <c r="H415" s="732"/>
      <c r="I415" s="732"/>
      <c r="J415" s="732"/>
      <c r="K415" s="732"/>
      <c r="L415" s="732"/>
      <c r="M415" s="351"/>
    </row>
    <row r="416">
      <c r="A416" s="351"/>
      <c r="B416" s="351"/>
      <c r="C416" s="732"/>
      <c r="D416" s="732"/>
      <c r="E416" s="732"/>
      <c r="F416" s="732"/>
      <c r="G416" s="732"/>
      <c r="H416" s="732"/>
      <c r="I416" s="732"/>
      <c r="J416" s="732"/>
      <c r="K416" s="732"/>
      <c r="L416" s="732"/>
      <c r="M416" s="351"/>
    </row>
    <row r="417">
      <c r="A417" s="351"/>
      <c r="B417" s="351"/>
      <c r="C417" s="732"/>
      <c r="D417" s="732"/>
      <c r="E417" s="732"/>
      <c r="F417" s="732"/>
      <c r="G417" s="732"/>
      <c r="H417" s="732"/>
      <c r="I417" s="732"/>
      <c r="J417" s="732"/>
      <c r="K417" s="732"/>
      <c r="L417" s="732"/>
      <c r="M417" s="351"/>
    </row>
    <row r="418">
      <c r="A418" s="351"/>
      <c r="B418" s="351"/>
      <c r="C418" s="732"/>
      <c r="D418" s="732"/>
      <c r="E418" s="732"/>
      <c r="F418" s="732"/>
      <c r="G418" s="732"/>
      <c r="H418" s="732"/>
      <c r="I418" s="732"/>
      <c r="J418" s="732"/>
      <c r="K418" s="732"/>
      <c r="L418" s="732"/>
      <c r="M418" s="351"/>
    </row>
    <row r="419">
      <c r="A419" s="351"/>
      <c r="B419" s="351"/>
      <c r="C419" s="732"/>
      <c r="D419" s="732"/>
      <c r="E419" s="732"/>
      <c r="F419" s="732"/>
      <c r="G419" s="732"/>
      <c r="H419" s="732"/>
      <c r="I419" s="732"/>
      <c r="J419" s="732"/>
      <c r="K419" s="732"/>
      <c r="L419" s="732"/>
      <c r="M419" s="351"/>
    </row>
    <row r="420">
      <c r="A420" s="351"/>
      <c r="B420" s="351"/>
      <c r="C420" s="732"/>
      <c r="D420" s="732"/>
      <c r="E420" s="732"/>
      <c r="F420" s="732"/>
      <c r="G420" s="732"/>
      <c r="H420" s="732"/>
      <c r="I420" s="732"/>
      <c r="J420" s="732"/>
      <c r="K420" s="732"/>
      <c r="L420" s="732"/>
      <c r="M420" s="351"/>
    </row>
    <row r="421">
      <c r="A421" s="351"/>
      <c r="B421" s="351"/>
      <c r="C421" s="732"/>
      <c r="D421" s="732"/>
      <c r="E421" s="732"/>
      <c r="F421" s="732"/>
      <c r="G421" s="732"/>
      <c r="H421" s="732"/>
      <c r="I421" s="732"/>
      <c r="J421" s="732"/>
      <c r="K421" s="732"/>
      <c r="L421" s="732"/>
      <c r="M421" s="351"/>
    </row>
    <row r="422">
      <c r="A422" s="351"/>
      <c r="B422" s="351"/>
      <c r="C422" s="732"/>
      <c r="D422" s="732"/>
      <c r="E422" s="732"/>
      <c r="F422" s="732"/>
      <c r="G422" s="732"/>
      <c r="H422" s="732"/>
      <c r="I422" s="732"/>
      <c r="J422" s="732"/>
      <c r="K422" s="732"/>
      <c r="L422" s="732"/>
      <c r="M422" s="351"/>
    </row>
    <row r="423">
      <c r="A423" s="351"/>
      <c r="B423" s="351"/>
      <c r="C423" s="732"/>
      <c r="D423" s="732"/>
      <c r="E423" s="732"/>
      <c r="F423" s="732"/>
      <c r="G423" s="732"/>
      <c r="H423" s="732"/>
      <c r="I423" s="732"/>
      <c r="J423" s="732"/>
      <c r="K423" s="732"/>
      <c r="L423" s="732"/>
      <c r="M423" s="351"/>
    </row>
    <row r="424">
      <c r="A424" s="351"/>
      <c r="B424" s="351"/>
      <c r="C424" s="732"/>
      <c r="D424" s="732"/>
      <c r="E424" s="732"/>
      <c r="F424" s="732"/>
      <c r="G424" s="732"/>
      <c r="H424" s="732"/>
      <c r="I424" s="732"/>
      <c r="J424" s="732"/>
      <c r="K424" s="732"/>
      <c r="L424" s="732"/>
      <c r="M424" s="351"/>
    </row>
    <row r="425">
      <c r="A425" s="351"/>
      <c r="B425" s="351"/>
      <c r="C425" s="732"/>
      <c r="D425" s="732"/>
      <c r="E425" s="732"/>
      <c r="F425" s="732"/>
      <c r="G425" s="732"/>
      <c r="H425" s="732"/>
      <c r="I425" s="732"/>
      <c r="J425" s="732"/>
      <c r="K425" s="732"/>
      <c r="L425" s="732"/>
      <c r="M425" s="351"/>
    </row>
    <row r="426">
      <c r="A426" s="351"/>
      <c r="B426" s="351"/>
      <c r="C426" s="732"/>
      <c r="D426" s="732"/>
      <c r="E426" s="732"/>
      <c r="F426" s="732"/>
      <c r="G426" s="732"/>
      <c r="H426" s="732"/>
      <c r="I426" s="732"/>
      <c r="J426" s="732"/>
      <c r="K426" s="732"/>
      <c r="L426" s="732"/>
      <c r="M426" s="351"/>
    </row>
    <row r="427">
      <c r="A427" s="351"/>
      <c r="B427" s="351"/>
      <c r="C427" s="732"/>
      <c r="D427" s="732"/>
      <c r="E427" s="732"/>
      <c r="F427" s="732"/>
      <c r="G427" s="732"/>
      <c r="H427" s="732"/>
      <c r="I427" s="732"/>
      <c r="J427" s="732"/>
      <c r="K427" s="732"/>
      <c r="L427" s="732"/>
      <c r="M427" s="351"/>
    </row>
    <row r="428">
      <c r="A428" s="351"/>
      <c r="B428" s="351"/>
      <c r="C428" s="732"/>
      <c r="D428" s="732"/>
      <c r="E428" s="732"/>
      <c r="F428" s="732"/>
      <c r="G428" s="732"/>
      <c r="H428" s="732"/>
      <c r="I428" s="732"/>
      <c r="J428" s="732"/>
      <c r="K428" s="732"/>
      <c r="L428" s="732"/>
      <c r="M428" s="351"/>
    </row>
    <row r="429">
      <c r="A429" s="351"/>
      <c r="B429" s="351"/>
      <c r="C429" s="732"/>
      <c r="D429" s="732"/>
      <c r="E429" s="732"/>
      <c r="F429" s="732"/>
      <c r="G429" s="732"/>
      <c r="H429" s="732"/>
      <c r="I429" s="732"/>
      <c r="J429" s="732"/>
      <c r="K429" s="732"/>
      <c r="L429" s="732"/>
      <c r="M429" s="351"/>
    </row>
    <row r="430">
      <c r="A430" s="351"/>
      <c r="B430" s="351"/>
      <c r="C430" s="732"/>
      <c r="D430" s="732"/>
      <c r="E430" s="732"/>
      <c r="F430" s="732"/>
      <c r="G430" s="732"/>
      <c r="H430" s="732"/>
      <c r="I430" s="732"/>
      <c r="J430" s="732"/>
      <c r="K430" s="732"/>
      <c r="L430" s="732"/>
      <c r="M430" s="351"/>
    </row>
    <row r="431">
      <c r="A431" s="351"/>
      <c r="B431" s="351"/>
      <c r="C431" s="732"/>
      <c r="D431" s="732"/>
      <c r="E431" s="732"/>
      <c r="F431" s="732"/>
      <c r="G431" s="732"/>
      <c r="H431" s="732"/>
      <c r="I431" s="732"/>
      <c r="J431" s="732"/>
      <c r="K431" s="732"/>
      <c r="L431" s="732"/>
      <c r="M431" s="351"/>
    </row>
    <row r="432">
      <c r="A432" s="351"/>
      <c r="B432" s="351"/>
      <c r="C432" s="732"/>
      <c r="D432" s="732"/>
      <c r="E432" s="732"/>
      <c r="F432" s="732"/>
      <c r="G432" s="732"/>
      <c r="H432" s="732"/>
      <c r="I432" s="732"/>
      <c r="J432" s="732"/>
      <c r="K432" s="732"/>
      <c r="L432" s="732"/>
      <c r="M432" s="351"/>
    </row>
    <row r="433">
      <c r="A433" s="351"/>
      <c r="B433" s="351"/>
      <c r="C433" s="732"/>
      <c r="D433" s="732"/>
      <c r="E433" s="732"/>
      <c r="F433" s="732"/>
      <c r="G433" s="732"/>
      <c r="H433" s="732"/>
      <c r="I433" s="732"/>
      <c r="J433" s="732"/>
      <c r="K433" s="732"/>
      <c r="L433" s="732"/>
      <c r="M433" s="351"/>
    </row>
    <row r="434">
      <c r="A434" s="351"/>
      <c r="B434" s="351"/>
      <c r="C434" s="732"/>
      <c r="D434" s="732"/>
      <c r="E434" s="732"/>
      <c r="F434" s="732"/>
      <c r="G434" s="732"/>
      <c r="H434" s="732"/>
      <c r="I434" s="732"/>
      <c r="J434" s="732"/>
      <c r="K434" s="732"/>
      <c r="L434" s="732"/>
      <c r="M434" s="351"/>
    </row>
    <row r="435">
      <c r="A435" s="351"/>
      <c r="B435" s="351"/>
      <c r="C435" s="732"/>
      <c r="D435" s="732"/>
      <c r="E435" s="732"/>
      <c r="F435" s="732"/>
      <c r="G435" s="732"/>
      <c r="H435" s="732"/>
      <c r="I435" s="732"/>
      <c r="J435" s="732"/>
      <c r="K435" s="732"/>
      <c r="L435" s="732"/>
      <c r="M435" s="351"/>
    </row>
    <row r="436">
      <c r="A436" s="351"/>
      <c r="B436" s="351"/>
      <c r="C436" s="732"/>
      <c r="D436" s="732"/>
      <c r="E436" s="732"/>
      <c r="F436" s="732"/>
      <c r="G436" s="732"/>
      <c r="H436" s="732"/>
      <c r="I436" s="732"/>
      <c r="J436" s="732"/>
      <c r="K436" s="732"/>
      <c r="L436" s="732"/>
      <c r="M436" s="351"/>
    </row>
    <row r="437">
      <c r="A437" s="351"/>
      <c r="B437" s="351"/>
      <c r="C437" s="732"/>
      <c r="D437" s="732"/>
      <c r="E437" s="732"/>
      <c r="F437" s="732"/>
      <c r="G437" s="732"/>
      <c r="H437" s="732"/>
      <c r="I437" s="732"/>
      <c r="J437" s="732"/>
      <c r="K437" s="732"/>
      <c r="L437" s="732"/>
      <c r="M437" s="351"/>
    </row>
    <row r="438">
      <c r="A438" s="351"/>
      <c r="B438" s="351"/>
      <c r="C438" s="732"/>
      <c r="D438" s="732"/>
      <c r="E438" s="732"/>
      <c r="F438" s="732"/>
      <c r="G438" s="732"/>
      <c r="H438" s="732"/>
      <c r="I438" s="732"/>
      <c r="J438" s="732"/>
      <c r="K438" s="732"/>
      <c r="L438" s="732"/>
      <c r="M438" s="351"/>
    </row>
    <row r="439">
      <c r="A439" s="351"/>
      <c r="B439" s="351"/>
      <c r="C439" s="732"/>
      <c r="D439" s="732"/>
      <c r="E439" s="732"/>
      <c r="F439" s="732"/>
      <c r="G439" s="732"/>
      <c r="H439" s="732"/>
      <c r="I439" s="732"/>
      <c r="J439" s="732"/>
      <c r="K439" s="732"/>
      <c r="L439" s="732"/>
      <c r="M439" s="351"/>
    </row>
    <row r="440">
      <c r="A440" s="351"/>
      <c r="B440" s="351"/>
      <c r="C440" s="732"/>
      <c r="D440" s="732"/>
      <c r="E440" s="732"/>
      <c r="F440" s="732"/>
      <c r="G440" s="732"/>
      <c r="H440" s="732"/>
      <c r="I440" s="732"/>
      <c r="J440" s="732"/>
      <c r="K440" s="732"/>
      <c r="L440" s="732"/>
      <c r="M440" s="351"/>
    </row>
    <row r="441">
      <c r="A441" s="351"/>
      <c r="B441" s="351"/>
      <c r="C441" s="732"/>
      <c r="D441" s="732"/>
      <c r="E441" s="732"/>
      <c r="F441" s="732"/>
      <c r="G441" s="732"/>
      <c r="H441" s="732"/>
      <c r="I441" s="732"/>
      <c r="J441" s="732"/>
      <c r="K441" s="732"/>
      <c r="L441" s="732"/>
      <c r="M441" s="351"/>
    </row>
    <row r="442">
      <c r="A442" s="351"/>
      <c r="B442" s="351"/>
      <c r="C442" s="732"/>
      <c r="D442" s="732"/>
      <c r="E442" s="732"/>
      <c r="F442" s="732"/>
      <c r="G442" s="732"/>
      <c r="H442" s="732"/>
      <c r="I442" s="732"/>
      <c r="J442" s="732"/>
      <c r="K442" s="732"/>
      <c r="L442" s="732"/>
      <c r="M442" s="351"/>
    </row>
    <row r="443">
      <c r="A443" s="351"/>
      <c r="B443" s="351"/>
      <c r="C443" s="732"/>
      <c r="D443" s="732"/>
      <c r="E443" s="732"/>
      <c r="F443" s="732"/>
      <c r="G443" s="732"/>
      <c r="H443" s="732"/>
      <c r="I443" s="732"/>
      <c r="J443" s="732"/>
      <c r="K443" s="732"/>
      <c r="L443" s="732"/>
      <c r="M443" s="351"/>
    </row>
    <row r="444">
      <c r="A444" s="351"/>
      <c r="B444" s="351"/>
      <c r="C444" s="732"/>
      <c r="D444" s="732"/>
      <c r="E444" s="732"/>
      <c r="F444" s="732"/>
      <c r="G444" s="732"/>
      <c r="H444" s="732"/>
      <c r="I444" s="732"/>
      <c r="J444" s="732"/>
      <c r="K444" s="732"/>
      <c r="L444" s="732"/>
      <c r="M444" s="351"/>
    </row>
    <row r="445">
      <c r="A445" s="351"/>
      <c r="B445" s="351"/>
      <c r="C445" s="732"/>
      <c r="D445" s="732"/>
      <c r="E445" s="732"/>
      <c r="F445" s="732"/>
      <c r="G445" s="732"/>
      <c r="H445" s="732"/>
      <c r="I445" s="732"/>
      <c r="J445" s="732"/>
      <c r="K445" s="732"/>
      <c r="L445" s="732"/>
      <c r="M445" s="351"/>
    </row>
    <row r="446">
      <c r="A446" s="351"/>
      <c r="B446" s="351"/>
      <c r="C446" s="732"/>
      <c r="D446" s="732"/>
      <c r="E446" s="732"/>
      <c r="F446" s="732"/>
      <c r="G446" s="732"/>
      <c r="H446" s="732"/>
      <c r="I446" s="732"/>
      <c r="J446" s="732"/>
      <c r="K446" s="732"/>
      <c r="L446" s="732"/>
      <c r="M446" s="351"/>
    </row>
    <row r="447">
      <c r="A447" s="351"/>
      <c r="B447" s="351"/>
      <c r="C447" s="732"/>
      <c r="D447" s="732"/>
      <c r="E447" s="732"/>
      <c r="F447" s="732"/>
      <c r="G447" s="732"/>
      <c r="H447" s="732"/>
      <c r="I447" s="732"/>
      <c r="J447" s="732"/>
      <c r="K447" s="732"/>
      <c r="L447" s="732"/>
      <c r="M447" s="351"/>
    </row>
    <row r="448">
      <c r="A448" s="351"/>
      <c r="B448" s="351"/>
      <c r="C448" s="732"/>
      <c r="D448" s="732"/>
      <c r="E448" s="732"/>
      <c r="F448" s="732"/>
      <c r="G448" s="732"/>
      <c r="H448" s="732"/>
      <c r="I448" s="732"/>
      <c r="J448" s="732"/>
      <c r="K448" s="732"/>
      <c r="L448" s="732"/>
      <c r="M448" s="351"/>
    </row>
    <row r="449">
      <c r="A449" s="351"/>
      <c r="B449" s="351"/>
      <c r="C449" s="732"/>
      <c r="D449" s="732"/>
      <c r="E449" s="732"/>
      <c r="F449" s="732"/>
      <c r="G449" s="732"/>
      <c r="H449" s="732"/>
      <c r="I449" s="732"/>
      <c r="J449" s="732"/>
      <c r="K449" s="732"/>
      <c r="L449" s="732"/>
      <c r="M449" s="351"/>
    </row>
    <row r="450">
      <c r="A450" s="351"/>
      <c r="B450" s="351"/>
      <c r="C450" s="732"/>
      <c r="D450" s="732"/>
      <c r="E450" s="732"/>
      <c r="F450" s="732"/>
      <c r="G450" s="732"/>
      <c r="H450" s="732"/>
      <c r="I450" s="732"/>
      <c r="J450" s="732"/>
      <c r="K450" s="732"/>
      <c r="L450" s="732"/>
      <c r="M450" s="351"/>
    </row>
    <row r="451">
      <c r="A451" s="351"/>
      <c r="B451" s="351"/>
      <c r="C451" s="732"/>
      <c r="D451" s="732"/>
      <c r="E451" s="732"/>
      <c r="F451" s="732"/>
      <c r="G451" s="732"/>
      <c r="H451" s="732"/>
      <c r="I451" s="732"/>
      <c r="J451" s="732"/>
      <c r="K451" s="732"/>
      <c r="L451" s="732"/>
      <c r="M451" s="351"/>
    </row>
    <row r="452">
      <c r="A452" s="351"/>
      <c r="B452" s="351"/>
      <c r="C452" s="732"/>
      <c r="D452" s="732"/>
      <c r="E452" s="732"/>
      <c r="F452" s="732"/>
      <c r="G452" s="732"/>
      <c r="H452" s="732"/>
      <c r="I452" s="732"/>
      <c r="J452" s="732"/>
      <c r="K452" s="732"/>
      <c r="L452" s="732"/>
      <c r="M452" s="351"/>
    </row>
    <row r="453">
      <c r="A453" s="351"/>
      <c r="B453" s="351"/>
      <c r="C453" s="732"/>
      <c r="D453" s="732"/>
      <c r="E453" s="732"/>
      <c r="F453" s="732"/>
      <c r="G453" s="732"/>
      <c r="H453" s="732"/>
      <c r="I453" s="732"/>
      <c r="J453" s="732"/>
      <c r="K453" s="732"/>
      <c r="L453" s="732"/>
      <c r="M453" s="351"/>
    </row>
    <row r="454">
      <c r="A454" s="351"/>
      <c r="B454" s="351"/>
      <c r="C454" s="732"/>
      <c r="D454" s="732"/>
      <c r="E454" s="732"/>
      <c r="F454" s="732"/>
      <c r="G454" s="732"/>
      <c r="H454" s="732"/>
      <c r="I454" s="732"/>
      <c r="J454" s="732"/>
      <c r="K454" s="732"/>
      <c r="L454" s="732"/>
      <c r="M454" s="351"/>
    </row>
    <row r="455">
      <c r="A455" s="351"/>
      <c r="B455" s="351"/>
      <c r="C455" s="732"/>
      <c r="D455" s="732"/>
      <c r="E455" s="732"/>
      <c r="F455" s="732"/>
      <c r="G455" s="732"/>
      <c r="H455" s="732"/>
      <c r="I455" s="732"/>
      <c r="J455" s="732"/>
      <c r="K455" s="732"/>
      <c r="L455" s="732"/>
      <c r="M455" s="351"/>
    </row>
    <row r="456">
      <c r="A456" s="351"/>
      <c r="B456" s="351"/>
      <c r="C456" s="732"/>
      <c r="D456" s="732"/>
      <c r="E456" s="732"/>
      <c r="F456" s="732"/>
      <c r="G456" s="732"/>
      <c r="H456" s="732"/>
      <c r="I456" s="732"/>
      <c r="J456" s="732"/>
      <c r="K456" s="732"/>
      <c r="L456" s="732"/>
      <c r="M456" s="351"/>
    </row>
    <row r="457">
      <c r="A457" s="351"/>
      <c r="B457" s="351"/>
      <c r="C457" s="732"/>
      <c r="D457" s="732"/>
      <c r="E457" s="732"/>
      <c r="F457" s="732"/>
      <c r="G457" s="732"/>
      <c r="H457" s="732"/>
      <c r="I457" s="732"/>
      <c r="J457" s="732"/>
      <c r="K457" s="732"/>
      <c r="L457" s="732"/>
      <c r="M457" s="351"/>
    </row>
    <row r="458">
      <c r="A458" s="351"/>
      <c r="B458" s="351"/>
      <c r="C458" s="732"/>
      <c r="D458" s="732"/>
      <c r="E458" s="732"/>
      <c r="F458" s="732"/>
      <c r="G458" s="732"/>
      <c r="H458" s="732"/>
      <c r="I458" s="732"/>
      <c r="J458" s="732"/>
      <c r="K458" s="732"/>
      <c r="L458" s="732"/>
      <c r="M458" s="351"/>
    </row>
    <row r="459">
      <c r="A459" s="351"/>
      <c r="B459" s="351"/>
      <c r="C459" s="732"/>
      <c r="D459" s="732"/>
      <c r="E459" s="732"/>
      <c r="F459" s="732"/>
      <c r="G459" s="732"/>
      <c r="H459" s="732"/>
      <c r="I459" s="732"/>
      <c r="J459" s="732"/>
      <c r="K459" s="732"/>
      <c r="L459" s="732"/>
      <c r="M459" s="351"/>
    </row>
    <row r="460">
      <c r="A460" s="351"/>
      <c r="B460" s="351"/>
      <c r="C460" s="732"/>
      <c r="D460" s="732"/>
      <c r="E460" s="732"/>
      <c r="F460" s="732"/>
      <c r="G460" s="732"/>
      <c r="H460" s="732"/>
      <c r="I460" s="732"/>
      <c r="J460" s="732"/>
      <c r="K460" s="732"/>
      <c r="L460" s="732"/>
      <c r="M460" s="351"/>
    </row>
    <row r="461">
      <c r="A461" s="351"/>
      <c r="B461" s="351"/>
      <c r="C461" s="732"/>
      <c r="D461" s="732"/>
      <c r="E461" s="732"/>
      <c r="F461" s="732"/>
      <c r="G461" s="732"/>
      <c r="H461" s="732"/>
      <c r="I461" s="732"/>
      <c r="J461" s="732"/>
      <c r="K461" s="732"/>
      <c r="L461" s="732"/>
      <c r="M461" s="351"/>
    </row>
    <row r="462">
      <c r="A462" s="351"/>
      <c r="B462" s="351"/>
      <c r="C462" s="732"/>
      <c r="D462" s="732"/>
      <c r="E462" s="732"/>
      <c r="F462" s="732"/>
      <c r="G462" s="732"/>
      <c r="H462" s="732"/>
      <c r="I462" s="732"/>
      <c r="J462" s="732"/>
      <c r="K462" s="732"/>
      <c r="L462" s="732"/>
      <c r="M462" s="351"/>
    </row>
    <row r="463">
      <c r="A463" s="351"/>
      <c r="B463" s="351"/>
      <c r="C463" s="732"/>
      <c r="D463" s="732"/>
      <c r="E463" s="732"/>
      <c r="F463" s="732"/>
      <c r="G463" s="732"/>
      <c r="H463" s="732"/>
      <c r="I463" s="732"/>
      <c r="J463" s="732"/>
      <c r="K463" s="732"/>
      <c r="L463" s="732"/>
      <c r="M463" s="351"/>
    </row>
    <row r="464">
      <c r="A464" s="351"/>
      <c r="B464" s="351"/>
      <c r="C464" s="732"/>
      <c r="D464" s="732"/>
      <c r="E464" s="732"/>
      <c r="F464" s="732"/>
      <c r="G464" s="732"/>
      <c r="H464" s="732"/>
      <c r="I464" s="732"/>
      <c r="J464" s="732"/>
      <c r="K464" s="732"/>
      <c r="L464" s="732"/>
      <c r="M464" s="351"/>
    </row>
    <row r="465">
      <c r="A465" s="351"/>
      <c r="B465" s="351"/>
      <c r="C465" s="732"/>
      <c r="D465" s="732"/>
      <c r="E465" s="732"/>
      <c r="F465" s="732"/>
      <c r="G465" s="732"/>
      <c r="H465" s="732"/>
      <c r="I465" s="732"/>
      <c r="J465" s="732"/>
      <c r="K465" s="732"/>
      <c r="L465" s="732"/>
      <c r="M465" s="351"/>
    </row>
    <row r="466">
      <c r="A466" s="351"/>
      <c r="B466" s="351"/>
      <c r="C466" s="732"/>
      <c r="D466" s="732"/>
      <c r="E466" s="732"/>
      <c r="F466" s="732"/>
      <c r="G466" s="732"/>
      <c r="H466" s="732"/>
      <c r="I466" s="732"/>
      <c r="J466" s="732"/>
      <c r="K466" s="732"/>
      <c r="L466" s="732"/>
      <c r="M466" s="351"/>
    </row>
    <row r="467">
      <c r="A467" s="351"/>
      <c r="B467" s="351"/>
      <c r="C467" s="732"/>
      <c r="D467" s="732"/>
      <c r="E467" s="732"/>
      <c r="F467" s="732"/>
      <c r="G467" s="732"/>
      <c r="H467" s="732"/>
      <c r="I467" s="732"/>
      <c r="J467" s="732"/>
      <c r="K467" s="732"/>
      <c r="L467" s="732"/>
      <c r="M467" s="351"/>
    </row>
    <row r="468">
      <c r="A468" s="351"/>
      <c r="B468" s="351"/>
      <c r="C468" s="732"/>
      <c r="D468" s="732"/>
      <c r="E468" s="732"/>
      <c r="F468" s="732"/>
      <c r="G468" s="732"/>
      <c r="H468" s="732"/>
      <c r="I468" s="732"/>
      <c r="J468" s="732"/>
      <c r="K468" s="732"/>
      <c r="L468" s="732"/>
      <c r="M468" s="351"/>
    </row>
    <row r="469">
      <c r="A469" s="351"/>
      <c r="B469" s="351"/>
      <c r="C469" s="732"/>
      <c r="D469" s="732"/>
      <c r="E469" s="732"/>
      <c r="F469" s="732"/>
      <c r="G469" s="732"/>
      <c r="H469" s="732"/>
      <c r="I469" s="732"/>
      <c r="J469" s="732"/>
      <c r="K469" s="732"/>
      <c r="L469" s="732"/>
      <c r="M469" s="351"/>
    </row>
    <row r="470">
      <c r="A470" s="351"/>
      <c r="B470" s="351"/>
      <c r="C470" s="732"/>
      <c r="D470" s="732"/>
      <c r="E470" s="732"/>
      <c r="F470" s="732"/>
      <c r="G470" s="732"/>
      <c r="H470" s="732"/>
      <c r="I470" s="732"/>
      <c r="J470" s="732"/>
      <c r="K470" s="732"/>
      <c r="L470" s="732"/>
      <c r="M470" s="351"/>
    </row>
    <row r="471">
      <c r="A471" s="351"/>
      <c r="B471" s="351"/>
      <c r="C471" s="732"/>
      <c r="D471" s="732"/>
      <c r="E471" s="732"/>
      <c r="F471" s="732"/>
      <c r="G471" s="732"/>
      <c r="H471" s="732"/>
      <c r="I471" s="732"/>
      <c r="J471" s="732"/>
      <c r="K471" s="732"/>
      <c r="L471" s="732"/>
      <c r="M471" s="351"/>
    </row>
    <row r="472">
      <c r="A472" s="351"/>
      <c r="B472" s="351"/>
      <c r="C472" s="732"/>
      <c r="D472" s="732"/>
      <c r="E472" s="732"/>
      <c r="F472" s="732"/>
      <c r="G472" s="732"/>
      <c r="H472" s="732"/>
      <c r="I472" s="732"/>
      <c r="J472" s="732"/>
      <c r="K472" s="732"/>
      <c r="L472" s="732"/>
      <c r="M472" s="351"/>
    </row>
    <row r="473">
      <c r="A473" s="351"/>
      <c r="B473" s="351"/>
      <c r="C473" s="732"/>
      <c r="D473" s="732"/>
      <c r="E473" s="732"/>
      <c r="F473" s="732"/>
      <c r="G473" s="732"/>
      <c r="H473" s="732"/>
      <c r="I473" s="732"/>
      <c r="J473" s="732"/>
      <c r="K473" s="732"/>
      <c r="L473" s="732"/>
      <c r="M473" s="351"/>
    </row>
    <row r="474">
      <c r="A474" s="351"/>
      <c r="B474" s="351"/>
      <c r="C474" s="732"/>
      <c r="D474" s="732"/>
      <c r="E474" s="732"/>
      <c r="F474" s="732"/>
      <c r="G474" s="732"/>
      <c r="H474" s="732"/>
      <c r="I474" s="732"/>
      <c r="J474" s="732"/>
      <c r="K474" s="732"/>
      <c r="L474" s="732"/>
      <c r="M474" s="351"/>
    </row>
    <row r="475">
      <c r="A475" s="351"/>
      <c r="B475" s="351"/>
      <c r="C475" s="732"/>
      <c r="D475" s="732"/>
      <c r="E475" s="732"/>
      <c r="F475" s="732"/>
      <c r="G475" s="732"/>
      <c r="H475" s="732"/>
      <c r="I475" s="732"/>
      <c r="J475" s="732"/>
      <c r="K475" s="732"/>
      <c r="L475" s="732"/>
      <c r="M475" s="351"/>
    </row>
    <row r="476">
      <c r="A476" s="351"/>
      <c r="B476" s="351"/>
      <c r="C476" s="732"/>
      <c r="D476" s="732"/>
      <c r="E476" s="732"/>
      <c r="F476" s="732"/>
      <c r="G476" s="732"/>
      <c r="H476" s="732"/>
      <c r="I476" s="732"/>
      <c r="J476" s="732"/>
      <c r="K476" s="732"/>
      <c r="L476" s="732"/>
      <c r="M476" s="351"/>
    </row>
    <row r="477">
      <c r="A477" s="351"/>
      <c r="B477" s="351"/>
      <c r="C477" s="732"/>
      <c r="D477" s="732"/>
      <c r="E477" s="732"/>
      <c r="F477" s="732"/>
      <c r="G477" s="732"/>
      <c r="H477" s="732"/>
      <c r="I477" s="732"/>
      <c r="J477" s="732"/>
      <c r="K477" s="732"/>
      <c r="L477" s="732"/>
      <c r="M477" s="351"/>
    </row>
    <row r="478">
      <c r="A478" s="351"/>
      <c r="B478" s="351"/>
      <c r="C478" s="732"/>
      <c r="D478" s="732"/>
      <c r="E478" s="732"/>
      <c r="F478" s="732"/>
      <c r="G478" s="732"/>
      <c r="H478" s="732"/>
      <c r="I478" s="732"/>
      <c r="J478" s="732"/>
      <c r="K478" s="732"/>
      <c r="L478" s="732"/>
      <c r="M478" s="351"/>
    </row>
    <row r="479">
      <c r="A479" s="351"/>
      <c r="B479" s="351"/>
      <c r="C479" s="732"/>
      <c r="D479" s="732"/>
      <c r="E479" s="732"/>
      <c r="F479" s="732"/>
      <c r="G479" s="732"/>
      <c r="H479" s="732"/>
      <c r="I479" s="732"/>
      <c r="J479" s="732"/>
      <c r="K479" s="732"/>
      <c r="L479" s="732"/>
      <c r="M479" s="351"/>
    </row>
    <row r="480">
      <c r="A480" s="351"/>
      <c r="B480" s="351"/>
      <c r="C480" s="732"/>
      <c r="D480" s="732"/>
      <c r="E480" s="732"/>
      <c r="F480" s="732"/>
      <c r="G480" s="732"/>
      <c r="H480" s="732"/>
      <c r="I480" s="732"/>
      <c r="J480" s="732"/>
      <c r="K480" s="732"/>
      <c r="L480" s="732"/>
      <c r="M480" s="351"/>
    </row>
    <row r="481">
      <c r="A481" s="351"/>
      <c r="B481" s="351"/>
      <c r="C481" s="732"/>
      <c r="D481" s="732"/>
      <c r="E481" s="732"/>
      <c r="F481" s="732"/>
      <c r="G481" s="732"/>
      <c r="H481" s="732"/>
      <c r="I481" s="732"/>
      <c r="J481" s="732"/>
      <c r="K481" s="732"/>
      <c r="L481" s="732"/>
      <c r="M481" s="351"/>
    </row>
    <row r="482">
      <c r="A482" s="351"/>
      <c r="B482" s="351"/>
      <c r="C482" s="732"/>
      <c r="D482" s="732"/>
      <c r="E482" s="732"/>
      <c r="F482" s="732"/>
      <c r="G482" s="732"/>
      <c r="H482" s="732"/>
      <c r="I482" s="732"/>
      <c r="J482" s="732"/>
      <c r="K482" s="732"/>
      <c r="L482" s="732"/>
      <c r="M482" s="351"/>
    </row>
    <row r="483">
      <c r="A483" s="351"/>
      <c r="B483" s="351"/>
      <c r="C483" s="732"/>
      <c r="D483" s="732"/>
      <c r="E483" s="732"/>
      <c r="F483" s="732"/>
      <c r="G483" s="732"/>
      <c r="H483" s="732"/>
      <c r="I483" s="732"/>
      <c r="J483" s="732"/>
      <c r="K483" s="732"/>
      <c r="L483" s="732"/>
      <c r="M483" s="351"/>
    </row>
    <row r="484">
      <c r="A484" s="351"/>
      <c r="B484" s="351"/>
      <c r="C484" s="732"/>
      <c r="D484" s="732"/>
      <c r="E484" s="732"/>
      <c r="F484" s="732"/>
      <c r="G484" s="732"/>
      <c r="H484" s="732"/>
      <c r="I484" s="732"/>
      <c r="J484" s="732"/>
      <c r="K484" s="732"/>
      <c r="L484" s="732"/>
      <c r="M484" s="351"/>
    </row>
    <row r="485">
      <c r="A485" s="351"/>
      <c r="B485" s="351"/>
      <c r="C485" s="732"/>
      <c r="D485" s="732"/>
      <c r="E485" s="732"/>
      <c r="F485" s="732"/>
      <c r="G485" s="732"/>
      <c r="H485" s="732"/>
      <c r="I485" s="732"/>
      <c r="J485" s="732"/>
      <c r="K485" s="732"/>
      <c r="L485" s="732"/>
      <c r="M485" s="351"/>
    </row>
    <row r="486">
      <c r="A486" s="351"/>
      <c r="B486" s="351"/>
      <c r="C486" s="732"/>
      <c r="D486" s="732"/>
      <c r="E486" s="732"/>
      <c r="F486" s="732"/>
      <c r="G486" s="732"/>
      <c r="H486" s="732"/>
      <c r="I486" s="732"/>
      <c r="J486" s="732"/>
      <c r="K486" s="732"/>
      <c r="L486" s="732"/>
      <c r="M486" s="351"/>
    </row>
    <row r="487">
      <c r="A487" s="351"/>
      <c r="B487" s="351"/>
      <c r="C487" s="732"/>
      <c r="D487" s="732"/>
      <c r="E487" s="732"/>
      <c r="F487" s="732"/>
      <c r="G487" s="732"/>
      <c r="H487" s="732"/>
      <c r="I487" s="732"/>
      <c r="J487" s="732"/>
      <c r="K487" s="732"/>
      <c r="L487" s="732"/>
      <c r="M487" s="351"/>
    </row>
    <row r="488">
      <c r="A488" s="351"/>
      <c r="B488" s="351"/>
      <c r="C488" s="732"/>
      <c r="D488" s="732"/>
      <c r="E488" s="732"/>
      <c r="F488" s="732"/>
      <c r="G488" s="732"/>
      <c r="H488" s="732"/>
      <c r="I488" s="732"/>
      <c r="J488" s="732"/>
      <c r="K488" s="732"/>
      <c r="L488" s="732"/>
      <c r="M488" s="351"/>
    </row>
    <row r="489">
      <c r="A489" s="351"/>
      <c r="B489" s="351"/>
      <c r="C489" s="732"/>
      <c r="D489" s="732"/>
      <c r="E489" s="732"/>
      <c r="F489" s="732"/>
      <c r="G489" s="732"/>
      <c r="H489" s="732"/>
      <c r="I489" s="732"/>
      <c r="J489" s="732"/>
      <c r="K489" s="732"/>
      <c r="L489" s="732"/>
      <c r="M489" s="351"/>
    </row>
    <row r="490">
      <c r="A490" s="351"/>
      <c r="B490" s="351"/>
      <c r="C490" s="732"/>
      <c r="D490" s="732"/>
      <c r="E490" s="732"/>
      <c r="F490" s="732"/>
      <c r="G490" s="732"/>
      <c r="H490" s="732"/>
      <c r="I490" s="732"/>
      <c r="J490" s="732"/>
      <c r="K490" s="732"/>
      <c r="L490" s="732"/>
      <c r="M490" s="351"/>
    </row>
    <row r="491">
      <c r="A491" s="351"/>
      <c r="B491" s="351"/>
      <c r="C491" s="732"/>
      <c r="D491" s="732"/>
      <c r="E491" s="732"/>
      <c r="F491" s="732"/>
      <c r="G491" s="732"/>
      <c r="H491" s="732"/>
      <c r="I491" s="732"/>
      <c r="J491" s="732"/>
      <c r="K491" s="732"/>
      <c r="L491" s="732"/>
      <c r="M491" s="351"/>
    </row>
    <row r="492">
      <c r="A492" s="351"/>
      <c r="B492" s="351"/>
      <c r="C492" s="732"/>
      <c r="D492" s="732"/>
      <c r="E492" s="732"/>
      <c r="F492" s="732"/>
      <c r="G492" s="732"/>
      <c r="H492" s="732"/>
      <c r="I492" s="732"/>
      <c r="J492" s="732"/>
      <c r="K492" s="732"/>
      <c r="L492" s="732"/>
      <c r="M492" s="351"/>
    </row>
    <row r="493">
      <c r="A493" s="351"/>
      <c r="B493" s="351"/>
      <c r="C493" s="732"/>
      <c r="D493" s="732"/>
      <c r="E493" s="732"/>
      <c r="F493" s="732"/>
      <c r="G493" s="732"/>
      <c r="H493" s="732"/>
      <c r="I493" s="732"/>
      <c r="J493" s="732"/>
      <c r="K493" s="732"/>
      <c r="L493" s="732"/>
      <c r="M493" s="351"/>
    </row>
    <row r="494">
      <c r="A494" s="351"/>
      <c r="B494" s="351"/>
      <c r="C494" s="732"/>
      <c r="D494" s="732"/>
      <c r="E494" s="732"/>
      <c r="F494" s="732"/>
      <c r="G494" s="732"/>
      <c r="H494" s="732"/>
      <c r="I494" s="732"/>
      <c r="J494" s="732"/>
      <c r="K494" s="732"/>
      <c r="L494" s="732"/>
      <c r="M494" s="351"/>
    </row>
    <row r="495">
      <c r="A495" s="351"/>
      <c r="B495" s="351"/>
      <c r="C495" s="732"/>
      <c r="D495" s="732"/>
      <c r="E495" s="732"/>
      <c r="F495" s="732"/>
      <c r="G495" s="732"/>
      <c r="H495" s="732"/>
      <c r="I495" s="732"/>
      <c r="J495" s="732"/>
      <c r="K495" s="732"/>
      <c r="L495" s="732"/>
      <c r="M495" s="351"/>
    </row>
    <row r="496">
      <c r="A496" s="351"/>
      <c r="B496" s="351"/>
      <c r="C496" s="732"/>
      <c r="D496" s="732"/>
      <c r="E496" s="732"/>
      <c r="F496" s="732"/>
      <c r="G496" s="732"/>
      <c r="H496" s="732"/>
      <c r="I496" s="732"/>
      <c r="J496" s="732"/>
      <c r="K496" s="732"/>
      <c r="L496" s="732"/>
      <c r="M496" s="351"/>
    </row>
    <row r="497">
      <c r="A497" s="351"/>
      <c r="B497" s="351"/>
      <c r="C497" s="732"/>
      <c r="D497" s="732"/>
      <c r="E497" s="732"/>
      <c r="F497" s="732"/>
      <c r="G497" s="732"/>
      <c r="H497" s="732"/>
      <c r="I497" s="732"/>
      <c r="J497" s="732"/>
      <c r="K497" s="732"/>
      <c r="L497" s="732"/>
      <c r="M497" s="351"/>
    </row>
    <row r="498">
      <c r="A498" s="351"/>
      <c r="B498" s="351"/>
      <c r="C498" s="732"/>
      <c r="D498" s="732"/>
      <c r="E498" s="732"/>
      <c r="F498" s="732"/>
      <c r="G498" s="732"/>
      <c r="H498" s="732"/>
      <c r="I498" s="732"/>
      <c r="J498" s="732"/>
      <c r="K498" s="732"/>
      <c r="L498" s="732"/>
      <c r="M498" s="351"/>
    </row>
    <row r="499">
      <c r="A499" s="351"/>
      <c r="B499" s="351"/>
      <c r="C499" s="732"/>
      <c r="D499" s="732"/>
      <c r="E499" s="732"/>
      <c r="F499" s="732"/>
      <c r="G499" s="732"/>
      <c r="H499" s="732"/>
      <c r="I499" s="732"/>
      <c r="J499" s="732"/>
      <c r="K499" s="732"/>
      <c r="L499" s="732"/>
      <c r="M499" s="351"/>
    </row>
    <row r="500">
      <c r="A500" s="351"/>
      <c r="B500" s="351"/>
      <c r="C500" s="732"/>
      <c r="D500" s="732"/>
      <c r="E500" s="732"/>
      <c r="F500" s="732"/>
      <c r="G500" s="732"/>
      <c r="H500" s="732"/>
      <c r="I500" s="732"/>
      <c r="J500" s="732"/>
      <c r="K500" s="732"/>
      <c r="L500" s="732"/>
      <c r="M500" s="351"/>
    </row>
    <row r="501">
      <c r="A501" s="351"/>
      <c r="B501" s="351"/>
      <c r="C501" s="732"/>
      <c r="D501" s="732"/>
      <c r="E501" s="732"/>
      <c r="F501" s="732"/>
      <c r="G501" s="732"/>
      <c r="H501" s="732"/>
      <c r="I501" s="732"/>
      <c r="J501" s="732"/>
      <c r="K501" s="732"/>
      <c r="L501" s="732"/>
      <c r="M501" s="351"/>
    </row>
    <row r="502">
      <c r="A502" s="351"/>
      <c r="B502" s="351"/>
      <c r="C502" s="732"/>
      <c r="D502" s="732"/>
      <c r="E502" s="732"/>
      <c r="F502" s="732"/>
      <c r="G502" s="732"/>
      <c r="H502" s="732"/>
      <c r="I502" s="732"/>
      <c r="J502" s="732"/>
      <c r="K502" s="732"/>
      <c r="L502" s="732"/>
      <c r="M502" s="351"/>
    </row>
    <row r="503">
      <c r="A503" s="351"/>
      <c r="B503" s="351"/>
      <c r="C503" s="732"/>
      <c r="D503" s="732"/>
      <c r="E503" s="732"/>
      <c r="F503" s="732"/>
      <c r="G503" s="732"/>
      <c r="H503" s="732"/>
      <c r="I503" s="732"/>
      <c r="J503" s="732"/>
      <c r="K503" s="732"/>
      <c r="L503" s="732"/>
      <c r="M503" s="351"/>
    </row>
    <row r="504">
      <c r="A504" s="351"/>
      <c r="B504" s="351"/>
      <c r="C504" s="732"/>
      <c r="D504" s="732"/>
      <c r="E504" s="732"/>
      <c r="F504" s="732"/>
      <c r="G504" s="732"/>
      <c r="H504" s="732"/>
      <c r="I504" s="732"/>
      <c r="J504" s="732"/>
      <c r="K504" s="732"/>
      <c r="L504" s="732"/>
      <c r="M504" s="351"/>
    </row>
    <row r="505">
      <c r="A505" s="351"/>
      <c r="B505" s="351"/>
      <c r="C505" s="732"/>
      <c r="D505" s="732"/>
      <c r="E505" s="732"/>
      <c r="F505" s="732"/>
      <c r="G505" s="732"/>
      <c r="H505" s="732"/>
      <c r="I505" s="732"/>
      <c r="J505" s="732"/>
      <c r="K505" s="732"/>
      <c r="L505" s="732"/>
      <c r="M505" s="351"/>
    </row>
    <row r="506">
      <c r="A506" s="351"/>
      <c r="B506" s="351"/>
      <c r="C506" s="732"/>
      <c r="D506" s="732"/>
      <c r="E506" s="732"/>
      <c r="F506" s="732"/>
      <c r="G506" s="732"/>
      <c r="H506" s="732"/>
      <c r="I506" s="732"/>
      <c r="J506" s="732"/>
      <c r="K506" s="732"/>
      <c r="L506" s="732"/>
      <c r="M506" s="351"/>
    </row>
    <row r="507">
      <c r="A507" s="351"/>
      <c r="B507" s="351"/>
      <c r="C507" s="732"/>
      <c r="D507" s="732"/>
      <c r="E507" s="732"/>
      <c r="F507" s="732"/>
      <c r="G507" s="732"/>
      <c r="H507" s="732"/>
      <c r="I507" s="732"/>
      <c r="J507" s="732"/>
      <c r="K507" s="732"/>
      <c r="L507" s="732"/>
      <c r="M507" s="351"/>
    </row>
    <row r="508">
      <c r="A508" s="351"/>
      <c r="B508" s="351"/>
      <c r="C508" s="732"/>
      <c r="D508" s="732"/>
      <c r="E508" s="732"/>
      <c r="F508" s="732"/>
      <c r="G508" s="732"/>
      <c r="H508" s="732"/>
      <c r="I508" s="732"/>
      <c r="J508" s="732"/>
      <c r="K508" s="732"/>
      <c r="L508" s="732"/>
      <c r="M508" s="351"/>
    </row>
    <row r="509">
      <c r="A509" s="351"/>
      <c r="B509" s="351"/>
      <c r="C509" s="732"/>
      <c r="D509" s="732"/>
      <c r="E509" s="732"/>
      <c r="F509" s="732"/>
      <c r="G509" s="732"/>
      <c r="H509" s="732"/>
      <c r="I509" s="732"/>
      <c r="J509" s="732"/>
      <c r="K509" s="732"/>
      <c r="L509" s="732"/>
      <c r="M509" s="351"/>
    </row>
    <row r="510">
      <c r="A510" s="351"/>
      <c r="B510" s="351"/>
      <c r="C510" s="732"/>
      <c r="D510" s="732"/>
      <c r="E510" s="732"/>
      <c r="F510" s="732"/>
      <c r="G510" s="732"/>
      <c r="H510" s="732"/>
      <c r="I510" s="732"/>
      <c r="J510" s="732"/>
      <c r="K510" s="732"/>
      <c r="L510" s="732"/>
      <c r="M510" s="351"/>
    </row>
    <row r="511">
      <c r="A511" s="351"/>
      <c r="B511" s="351"/>
      <c r="C511" s="732"/>
      <c r="D511" s="732"/>
      <c r="E511" s="732"/>
      <c r="F511" s="732"/>
      <c r="G511" s="732"/>
      <c r="H511" s="732"/>
      <c r="I511" s="732"/>
      <c r="J511" s="732"/>
      <c r="K511" s="732"/>
      <c r="L511" s="732"/>
      <c r="M511" s="351"/>
    </row>
    <row r="512">
      <c r="A512" s="351"/>
      <c r="B512" s="351"/>
      <c r="C512" s="732"/>
      <c r="D512" s="732"/>
      <c r="E512" s="732"/>
      <c r="F512" s="732"/>
      <c r="G512" s="732"/>
      <c r="H512" s="732"/>
      <c r="I512" s="732"/>
      <c r="J512" s="732"/>
      <c r="K512" s="732"/>
      <c r="L512" s="732"/>
      <c r="M512" s="351"/>
    </row>
    <row r="513">
      <c r="A513" s="351"/>
      <c r="B513" s="351"/>
      <c r="C513" s="732"/>
      <c r="D513" s="732"/>
      <c r="E513" s="732"/>
      <c r="F513" s="732"/>
      <c r="G513" s="732"/>
      <c r="H513" s="732"/>
      <c r="I513" s="732"/>
      <c r="J513" s="732"/>
      <c r="K513" s="732"/>
      <c r="L513" s="732"/>
      <c r="M513" s="351"/>
    </row>
    <row r="514">
      <c r="A514" s="351"/>
      <c r="B514" s="351"/>
      <c r="C514" s="732"/>
      <c r="D514" s="732"/>
      <c r="E514" s="732"/>
      <c r="F514" s="732"/>
      <c r="G514" s="732"/>
      <c r="H514" s="732"/>
      <c r="I514" s="732"/>
      <c r="J514" s="732"/>
      <c r="K514" s="732"/>
      <c r="L514" s="732"/>
      <c r="M514" s="351"/>
    </row>
    <row r="515">
      <c r="A515" s="351"/>
      <c r="B515" s="351"/>
      <c r="C515" s="732"/>
      <c r="D515" s="732"/>
      <c r="E515" s="732"/>
      <c r="F515" s="732"/>
      <c r="G515" s="732"/>
      <c r="H515" s="732"/>
      <c r="I515" s="732"/>
      <c r="J515" s="732"/>
      <c r="K515" s="732"/>
      <c r="L515" s="732"/>
      <c r="M515" s="351"/>
    </row>
    <row r="516">
      <c r="A516" s="351"/>
      <c r="B516" s="351"/>
      <c r="C516" s="732"/>
      <c r="D516" s="732"/>
      <c r="E516" s="732"/>
      <c r="F516" s="732"/>
      <c r="G516" s="732"/>
      <c r="H516" s="732"/>
      <c r="I516" s="732"/>
      <c r="J516" s="732"/>
      <c r="K516" s="732"/>
      <c r="L516" s="732"/>
      <c r="M516" s="351"/>
    </row>
    <row r="517">
      <c r="A517" s="351"/>
      <c r="B517" s="351"/>
      <c r="C517" s="732"/>
      <c r="D517" s="732"/>
      <c r="E517" s="732"/>
      <c r="F517" s="732"/>
      <c r="G517" s="732"/>
      <c r="H517" s="732"/>
      <c r="I517" s="732"/>
      <c r="J517" s="732"/>
      <c r="K517" s="732"/>
      <c r="L517" s="732"/>
      <c r="M517" s="351"/>
    </row>
    <row r="518">
      <c r="A518" s="351"/>
      <c r="B518" s="351"/>
      <c r="C518" s="732"/>
      <c r="D518" s="732"/>
      <c r="E518" s="732"/>
      <c r="F518" s="732"/>
      <c r="G518" s="732"/>
      <c r="H518" s="732"/>
      <c r="I518" s="732"/>
      <c r="J518" s="732"/>
      <c r="K518" s="732"/>
      <c r="L518" s="732"/>
      <c r="M518" s="351"/>
    </row>
    <row r="519">
      <c r="A519" s="351"/>
      <c r="B519" s="351"/>
      <c r="C519" s="732"/>
      <c r="D519" s="732"/>
      <c r="E519" s="732"/>
      <c r="F519" s="732"/>
      <c r="G519" s="732"/>
      <c r="H519" s="732"/>
      <c r="I519" s="732"/>
      <c r="J519" s="732"/>
      <c r="K519" s="732"/>
      <c r="L519" s="732"/>
      <c r="M519" s="351"/>
    </row>
    <row r="520">
      <c r="A520" s="351"/>
      <c r="B520" s="351"/>
      <c r="C520" s="732"/>
      <c r="D520" s="732"/>
      <c r="E520" s="732"/>
      <c r="F520" s="732"/>
      <c r="G520" s="732"/>
      <c r="H520" s="732"/>
      <c r="I520" s="732"/>
      <c r="J520" s="732"/>
      <c r="K520" s="732"/>
      <c r="L520" s="732"/>
      <c r="M520" s="351"/>
    </row>
    <row r="521">
      <c r="A521" s="351"/>
      <c r="B521" s="351"/>
      <c r="C521" s="732"/>
      <c r="D521" s="732"/>
      <c r="E521" s="732"/>
      <c r="F521" s="732"/>
      <c r="G521" s="732"/>
      <c r="H521" s="732"/>
      <c r="I521" s="732"/>
      <c r="J521" s="732"/>
      <c r="K521" s="732"/>
      <c r="L521" s="732"/>
      <c r="M521" s="351"/>
    </row>
    <row r="522">
      <c r="A522" s="351"/>
      <c r="B522" s="351"/>
      <c r="C522" s="732"/>
      <c r="D522" s="732"/>
      <c r="E522" s="732"/>
      <c r="F522" s="732"/>
      <c r="G522" s="732"/>
      <c r="H522" s="732"/>
      <c r="I522" s="732"/>
      <c r="J522" s="732"/>
      <c r="K522" s="732"/>
      <c r="L522" s="732"/>
      <c r="M522" s="351"/>
    </row>
    <row r="523">
      <c r="A523" s="351"/>
      <c r="B523" s="351"/>
      <c r="C523" s="732"/>
      <c r="D523" s="732"/>
      <c r="E523" s="732"/>
      <c r="F523" s="732"/>
      <c r="G523" s="732"/>
      <c r="H523" s="732"/>
      <c r="I523" s="732"/>
      <c r="J523" s="732"/>
      <c r="K523" s="732"/>
      <c r="L523" s="732"/>
      <c r="M523" s="351"/>
    </row>
    <row r="524">
      <c r="A524" s="351"/>
      <c r="B524" s="351"/>
      <c r="C524" s="732"/>
      <c r="D524" s="732"/>
      <c r="E524" s="732"/>
      <c r="F524" s="732"/>
      <c r="G524" s="732"/>
      <c r="H524" s="732"/>
      <c r="I524" s="732"/>
      <c r="J524" s="732"/>
      <c r="K524" s="732"/>
      <c r="L524" s="732"/>
      <c r="M524" s="351"/>
    </row>
    <row r="525">
      <c r="A525" s="351"/>
      <c r="B525" s="351"/>
      <c r="C525" s="732"/>
      <c r="D525" s="732"/>
      <c r="E525" s="732"/>
      <c r="F525" s="732"/>
      <c r="G525" s="732"/>
      <c r="H525" s="732"/>
      <c r="I525" s="732"/>
      <c r="J525" s="732"/>
      <c r="K525" s="732"/>
      <c r="L525" s="732"/>
      <c r="M525" s="351"/>
    </row>
    <row r="526">
      <c r="A526" s="351"/>
      <c r="B526" s="351"/>
      <c r="C526" s="732"/>
      <c r="D526" s="732"/>
      <c r="E526" s="732"/>
      <c r="F526" s="732"/>
      <c r="G526" s="732"/>
      <c r="H526" s="732"/>
      <c r="I526" s="732"/>
      <c r="J526" s="732"/>
      <c r="K526" s="732"/>
      <c r="L526" s="732"/>
      <c r="M526" s="351"/>
    </row>
    <row r="527">
      <c r="A527" s="351"/>
      <c r="B527" s="351"/>
      <c r="C527" s="732"/>
      <c r="D527" s="732"/>
      <c r="E527" s="732"/>
      <c r="F527" s="732"/>
      <c r="G527" s="732"/>
      <c r="H527" s="732"/>
      <c r="I527" s="732"/>
      <c r="J527" s="732"/>
      <c r="K527" s="732"/>
      <c r="L527" s="732"/>
      <c r="M527" s="351"/>
    </row>
    <row r="528">
      <c r="A528" s="351"/>
      <c r="B528" s="351"/>
      <c r="C528" s="732"/>
      <c r="D528" s="732"/>
      <c r="E528" s="732"/>
      <c r="F528" s="732"/>
      <c r="G528" s="732"/>
      <c r="H528" s="732"/>
      <c r="I528" s="732"/>
      <c r="J528" s="732"/>
      <c r="K528" s="732"/>
      <c r="L528" s="732"/>
      <c r="M528" s="351"/>
    </row>
    <row r="529">
      <c r="A529" s="351"/>
      <c r="B529" s="351"/>
      <c r="C529" s="732"/>
      <c r="D529" s="732"/>
      <c r="E529" s="732"/>
      <c r="F529" s="732"/>
      <c r="G529" s="732"/>
      <c r="H529" s="732"/>
      <c r="I529" s="732"/>
      <c r="J529" s="732"/>
      <c r="K529" s="732"/>
      <c r="L529" s="732"/>
      <c r="M529" s="351"/>
    </row>
    <row r="530">
      <c r="A530" s="351"/>
      <c r="B530" s="351"/>
      <c r="C530" s="732"/>
      <c r="D530" s="732"/>
      <c r="E530" s="732"/>
      <c r="F530" s="732"/>
      <c r="G530" s="732"/>
      <c r="H530" s="732"/>
      <c r="I530" s="732"/>
      <c r="J530" s="732"/>
      <c r="K530" s="732"/>
      <c r="L530" s="732"/>
      <c r="M530" s="351"/>
    </row>
    <row r="531">
      <c r="A531" s="351"/>
      <c r="B531" s="351"/>
      <c r="C531" s="732"/>
      <c r="D531" s="732"/>
      <c r="E531" s="732"/>
      <c r="F531" s="732"/>
      <c r="G531" s="732"/>
      <c r="H531" s="732"/>
      <c r="I531" s="732"/>
      <c r="J531" s="732"/>
      <c r="K531" s="732"/>
      <c r="L531" s="732"/>
      <c r="M531" s="351"/>
    </row>
    <row r="532">
      <c r="A532" s="351"/>
      <c r="B532" s="351"/>
      <c r="C532" s="732"/>
      <c r="D532" s="732"/>
      <c r="E532" s="732"/>
      <c r="F532" s="732"/>
      <c r="G532" s="732"/>
      <c r="H532" s="732"/>
      <c r="I532" s="732"/>
      <c r="J532" s="732"/>
      <c r="K532" s="732"/>
      <c r="L532" s="732"/>
      <c r="M532" s="351"/>
    </row>
    <row r="533">
      <c r="A533" s="351"/>
      <c r="B533" s="351"/>
      <c r="C533" s="732"/>
      <c r="D533" s="732"/>
      <c r="E533" s="732"/>
      <c r="F533" s="732"/>
      <c r="G533" s="732"/>
      <c r="H533" s="732"/>
      <c r="I533" s="732"/>
      <c r="J533" s="732"/>
      <c r="K533" s="732"/>
      <c r="L533" s="732"/>
      <c r="M533" s="351"/>
    </row>
    <row r="534">
      <c r="A534" s="351"/>
      <c r="B534" s="351"/>
      <c r="C534" s="732"/>
      <c r="D534" s="732"/>
      <c r="E534" s="732"/>
      <c r="F534" s="732"/>
      <c r="G534" s="732"/>
      <c r="H534" s="732"/>
      <c r="I534" s="732"/>
      <c r="J534" s="732"/>
      <c r="K534" s="732"/>
      <c r="L534" s="732"/>
      <c r="M534" s="351"/>
    </row>
    <row r="535">
      <c r="A535" s="351"/>
      <c r="B535" s="351"/>
      <c r="C535" s="732"/>
      <c r="D535" s="732"/>
      <c r="E535" s="732"/>
      <c r="F535" s="732"/>
      <c r="G535" s="732"/>
      <c r="H535" s="732"/>
      <c r="I535" s="732"/>
      <c r="J535" s="732"/>
      <c r="K535" s="732"/>
      <c r="L535" s="732"/>
      <c r="M535" s="351"/>
    </row>
    <row r="536">
      <c r="A536" s="351"/>
      <c r="B536" s="351"/>
      <c r="C536" s="732"/>
      <c r="D536" s="732"/>
      <c r="E536" s="732"/>
      <c r="F536" s="732"/>
      <c r="G536" s="732"/>
      <c r="H536" s="732"/>
      <c r="I536" s="732"/>
      <c r="J536" s="732"/>
      <c r="K536" s="732"/>
      <c r="L536" s="732"/>
      <c r="M536" s="351"/>
    </row>
    <row r="537">
      <c r="A537" s="351"/>
      <c r="B537" s="351"/>
      <c r="C537" s="732"/>
      <c r="D537" s="732"/>
      <c r="E537" s="732"/>
      <c r="F537" s="732"/>
      <c r="G537" s="732"/>
      <c r="H537" s="732"/>
      <c r="I537" s="732"/>
      <c r="J537" s="732"/>
      <c r="K537" s="732"/>
      <c r="L537" s="732"/>
      <c r="M537" s="351"/>
    </row>
    <row r="538">
      <c r="A538" s="351"/>
      <c r="B538" s="351"/>
      <c r="C538" s="732"/>
      <c r="D538" s="732"/>
      <c r="E538" s="732"/>
      <c r="F538" s="732"/>
      <c r="G538" s="732"/>
      <c r="H538" s="732"/>
      <c r="I538" s="732"/>
      <c r="J538" s="732"/>
      <c r="K538" s="732"/>
      <c r="L538" s="732"/>
      <c r="M538" s="351"/>
    </row>
    <row r="539">
      <c r="A539" s="351"/>
      <c r="B539" s="351"/>
      <c r="C539" s="732"/>
      <c r="D539" s="732"/>
      <c r="E539" s="732"/>
      <c r="F539" s="732"/>
      <c r="G539" s="732"/>
      <c r="H539" s="732"/>
      <c r="I539" s="732"/>
      <c r="J539" s="732"/>
      <c r="K539" s="732"/>
      <c r="L539" s="732"/>
      <c r="M539" s="351"/>
    </row>
    <row r="540">
      <c r="A540" s="351"/>
      <c r="B540" s="351"/>
      <c r="C540" s="732"/>
      <c r="D540" s="732"/>
      <c r="E540" s="732"/>
      <c r="F540" s="732"/>
      <c r="G540" s="732"/>
      <c r="H540" s="732"/>
      <c r="I540" s="732"/>
      <c r="J540" s="732"/>
      <c r="K540" s="732"/>
      <c r="L540" s="732"/>
      <c r="M540" s="351"/>
    </row>
    <row r="541">
      <c r="A541" s="351"/>
      <c r="B541" s="351"/>
      <c r="C541" s="732"/>
      <c r="D541" s="732"/>
      <c r="E541" s="732"/>
      <c r="F541" s="732"/>
      <c r="G541" s="732"/>
      <c r="H541" s="732"/>
      <c r="I541" s="732"/>
      <c r="J541" s="732"/>
      <c r="K541" s="732"/>
      <c r="L541" s="732"/>
      <c r="M541" s="351"/>
    </row>
    <row r="542">
      <c r="A542" s="351"/>
      <c r="B542" s="351"/>
      <c r="C542" s="732"/>
      <c r="D542" s="732"/>
      <c r="E542" s="732"/>
      <c r="F542" s="732"/>
      <c r="G542" s="732"/>
      <c r="H542" s="732"/>
      <c r="I542" s="732"/>
      <c r="J542" s="732"/>
      <c r="K542" s="732"/>
      <c r="L542" s="732"/>
      <c r="M542" s="351"/>
    </row>
    <row r="543">
      <c r="A543" s="351"/>
      <c r="B543" s="351"/>
      <c r="C543" s="732"/>
      <c r="D543" s="732"/>
      <c r="E543" s="732"/>
      <c r="F543" s="732"/>
      <c r="G543" s="732"/>
      <c r="H543" s="732"/>
      <c r="I543" s="732"/>
      <c r="J543" s="732"/>
      <c r="K543" s="732"/>
      <c r="L543" s="732"/>
      <c r="M543" s="351"/>
    </row>
    <row r="544">
      <c r="A544" s="351"/>
      <c r="B544" s="351"/>
      <c r="C544" s="732"/>
      <c r="D544" s="732"/>
      <c r="E544" s="732"/>
      <c r="F544" s="732"/>
      <c r="G544" s="732"/>
      <c r="H544" s="732"/>
      <c r="I544" s="732"/>
      <c r="J544" s="732"/>
      <c r="K544" s="732"/>
      <c r="L544" s="732"/>
      <c r="M544" s="351"/>
    </row>
    <row r="545">
      <c r="A545" s="351"/>
      <c r="B545" s="351"/>
      <c r="C545" s="732"/>
      <c r="D545" s="732"/>
      <c r="E545" s="732"/>
      <c r="F545" s="732"/>
      <c r="G545" s="732"/>
      <c r="H545" s="732"/>
      <c r="I545" s="732"/>
      <c r="J545" s="732"/>
      <c r="K545" s="732"/>
      <c r="L545" s="732"/>
      <c r="M545" s="351"/>
    </row>
    <row r="546">
      <c r="A546" s="351"/>
      <c r="B546" s="351"/>
      <c r="C546" s="732"/>
      <c r="D546" s="732"/>
      <c r="E546" s="732"/>
      <c r="F546" s="732"/>
      <c r="G546" s="732"/>
      <c r="H546" s="732"/>
      <c r="I546" s="732"/>
      <c r="J546" s="732"/>
      <c r="K546" s="732"/>
      <c r="L546" s="732"/>
      <c r="M546" s="351"/>
    </row>
    <row r="547">
      <c r="A547" s="351"/>
      <c r="B547" s="351"/>
      <c r="C547" s="732"/>
      <c r="D547" s="732"/>
      <c r="E547" s="732"/>
      <c r="F547" s="732"/>
      <c r="G547" s="732"/>
      <c r="H547" s="732"/>
      <c r="I547" s="732"/>
      <c r="J547" s="732"/>
      <c r="K547" s="732"/>
      <c r="L547" s="732"/>
      <c r="M547" s="351"/>
    </row>
    <row r="548">
      <c r="A548" s="351"/>
      <c r="B548" s="351"/>
      <c r="C548" s="732"/>
      <c r="D548" s="732"/>
      <c r="E548" s="732"/>
      <c r="F548" s="732"/>
      <c r="G548" s="732"/>
      <c r="H548" s="732"/>
      <c r="I548" s="732"/>
      <c r="J548" s="732"/>
      <c r="K548" s="732"/>
      <c r="L548" s="732"/>
      <c r="M548" s="351"/>
    </row>
    <row r="549">
      <c r="A549" s="351"/>
      <c r="B549" s="351"/>
      <c r="C549" s="732"/>
      <c r="D549" s="732"/>
      <c r="E549" s="732"/>
      <c r="F549" s="732"/>
      <c r="G549" s="732"/>
      <c r="H549" s="732"/>
      <c r="I549" s="732"/>
      <c r="J549" s="732"/>
      <c r="K549" s="732"/>
      <c r="L549" s="732"/>
      <c r="M549" s="351"/>
    </row>
    <row r="550">
      <c r="A550" s="351"/>
      <c r="B550" s="351"/>
      <c r="C550" s="732"/>
      <c r="D550" s="732"/>
      <c r="E550" s="732"/>
      <c r="F550" s="732"/>
      <c r="G550" s="732"/>
      <c r="H550" s="732"/>
      <c r="I550" s="732"/>
      <c r="J550" s="732"/>
      <c r="K550" s="732"/>
      <c r="L550" s="732"/>
      <c r="M550" s="351"/>
    </row>
    <row r="551">
      <c r="A551" s="351"/>
      <c r="B551" s="351"/>
      <c r="C551" s="732"/>
      <c r="D551" s="732"/>
      <c r="E551" s="732"/>
      <c r="F551" s="732"/>
      <c r="G551" s="732"/>
      <c r="H551" s="732"/>
      <c r="I551" s="732"/>
      <c r="J551" s="732"/>
      <c r="K551" s="732"/>
      <c r="L551" s="732"/>
      <c r="M551" s="351"/>
    </row>
    <row r="552">
      <c r="A552" s="351"/>
      <c r="B552" s="351"/>
      <c r="C552" s="732"/>
      <c r="D552" s="732"/>
      <c r="E552" s="732"/>
      <c r="F552" s="732"/>
      <c r="G552" s="732"/>
      <c r="H552" s="732"/>
      <c r="I552" s="732"/>
      <c r="J552" s="732"/>
      <c r="K552" s="732"/>
      <c r="L552" s="732"/>
      <c r="M552" s="351"/>
    </row>
    <row r="553">
      <c r="A553" s="351"/>
      <c r="B553" s="351"/>
      <c r="C553" s="732"/>
      <c r="D553" s="732"/>
      <c r="E553" s="732"/>
      <c r="F553" s="732"/>
      <c r="G553" s="732"/>
      <c r="H553" s="732"/>
      <c r="I553" s="732"/>
      <c r="J553" s="732"/>
      <c r="K553" s="732"/>
      <c r="L553" s="732"/>
      <c r="M553" s="351"/>
    </row>
    <row r="554">
      <c r="A554" s="351"/>
      <c r="B554" s="351"/>
      <c r="C554" s="732"/>
      <c r="D554" s="732"/>
      <c r="E554" s="732"/>
      <c r="F554" s="732"/>
      <c r="G554" s="732"/>
      <c r="H554" s="732"/>
      <c r="I554" s="732"/>
      <c r="J554" s="732"/>
      <c r="K554" s="732"/>
      <c r="L554" s="732"/>
      <c r="M554" s="351"/>
    </row>
    <row r="555">
      <c r="A555" s="351"/>
      <c r="B555" s="351"/>
      <c r="C555" s="732"/>
      <c r="D555" s="732"/>
      <c r="E555" s="732"/>
      <c r="F555" s="732"/>
      <c r="G555" s="732"/>
      <c r="H555" s="732"/>
      <c r="I555" s="732"/>
      <c r="J555" s="732"/>
      <c r="K555" s="732"/>
      <c r="L555" s="732"/>
      <c r="M555" s="351"/>
    </row>
    <row r="556">
      <c r="A556" s="351"/>
      <c r="B556" s="351"/>
      <c r="C556" s="732"/>
      <c r="D556" s="732"/>
      <c r="E556" s="732"/>
      <c r="F556" s="732"/>
      <c r="G556" s="732"/>
      <c r="H556" s="732"/>
      <c r="I556" s="732"/>
      <c r="J556" s="732"/>
      <c r="K556" s="732"/>
      <c r="L556" s="732"/>
      <c r="M556" s="351"/>
    </row>
    <row r="557">
      <c r="A557" s="351"/>
      <c r="B557" s="351"/>
      <c r="C557" s="732"/>
      <c r="D557" s="732"/>
      <c r="E557" s="732"/>
      <c r="F557" s="732"/>
      <c r="G557" s="732"/>
      <c r="H557" s="732"/>
      <c r="I557" s="732"/>
      <c r="J557" s="732"/>
      <c r="K557" s="732"/>
      <c r="L557" s="732"/>
      <c r="M557" s="351"/>
    </row>
    <row r="558">
      <c r="A558" s="351"/>
      <c r="B558" s="351"/>
      <c r="C558" s="732"/>
      <c r="D558" s="732"/>
      <c r="E558" s="732"/>
      <c r="F558" s="732"/>
      <c r="G558" s="732"/>
      <c r="H558" s="732"/>
      <c r="I558" s="732"/>
      <c r="J558" s="732"/>
      <c r="K558" s="732"/>
      <c r="L558" s="732"/>
      <c r="M558" s="351"/>
    </row>
    <row r="559">
      <c r="A559" s="351"/>
      <c r="B559" s="351"/>
      <c r="C559" s="732"/>
      <c r="D559" s="732"/>
      <c r="E559" s="732"/>
      <c r="F559" s="732"/>
      <c r="G559" s="732"/>
      <c r="H559" s="732"/>
      <c r="I559" s="732"/>
      <c r="J559" s="732"/>
      <c r="K559" s="732"/>
      <c r="L559" s="732"/>
      <c r="M559" s="351"/>
    </row>
    <row r="560">
      <c r="A560" s="351"/>
      <c r="B560" s="351"/>
      <c r="C560" s="732"/>
      <c r="D560" s="732"/>
      <c r="E560" s="732"/>
      <c r="F560" s="732"/>
      <c r="G560" s="732"/>
      <c r="H560" s="732"/>
      <c r="I560" s="732"/>
      <c r="J560" s="732"/>
      <c r="K560" s="732"/>
      <c r="L560" s="732"/>
      <c r="M560" s="351"/>
    </row>
    <row r="561">
      <c r="A561" s="351"/>
      <c r="B561" s="351"/>
      <c r="C561" s="732"/>
      <c r="D561" s="732"/>
      <c r="E561" s="732"/>
      <c r="F561" s="732"/>
      <c r="G561" s="732"/>
      <c r="H561" s="732"/>
      <c r="I561" s="732"/>
      <c r="J561" s="732"/>
      <c r="K561" s="732"/>
      <c r="L561" s="732"/>
      <c r="M561" s="351"/>
    </row>
    <row r="562">
      <c r="A562" s="351"/>
      <c r="B562" s="351"/>
      <c r="C562" s="732"/>
      <c r="D562" s="732"/>
      <c r="E562" s="732"/>
      <c r="F562" s="732"/>
      <c r="G562" s="732"/>
      <c r="H562" s="732"/>
      <c r="I562" s="732"/>
      <c r="J562" s="732"/>
      <c r="K562" s="732"/>
      <c r="L562" s="732"/>
      <c r="M562" s="351"/>
    </row>
    <row r="563">
      <c r="A563" s="351"/>
      <c r="B563" s="351"/>
      <c r="C563" s="732"/>
      <c r="D563" s="732"/>
      <c r="E563" s="732"/>
      <c r="F563" s="732"/>
      <c r="G563" s="732"/>
      <c r="H563" s="732"/>
      <c r="I563" s="732"/>
      <c r="J563" s="732"/>
      <c r="K563" s="732"/>
      <c r="L563" s="732"/>
      <c r="M563" s="351"/>
    </row>
    <row r="564">
      <c r="A564" s="351"/>
      <c r="B564" s="351"/>
      <c r="C564" s="732"/>
      <c r="D564" s="732"/>
      <c r="E564" s="732"/>
      <c r="F564" s="732"/>
      <c r="G564" s="732"/>
      <c r="H564" s="732"/>
      <c r="I564" s="732"/>
      <c r="J564" s="732"/>
      <c r="K564" s="732"/>
      <c r="L564" s="732"/>
      <c r="M564" s="351"/>
    </row>
    <row r="565">
      <c r="A565" s="351"/>
      <c r="B565" s="351"/>
      <c r="C565" s="732"/>
      <c r="D565" s="732"/>
      <c r="E565" s="732"/>
      <c r="F565" s="732"/>
      <c r="G565" s="732"/>
      <c r="H565" s="732"/>
      <c r="I565" s="732"/>
      <c r="J565" s="732"/>
      <c r="K565" s="732"/>
      <c r="L565" s="732"/>
      <c r="M565" s="351"/>
    </row>
    <row r="566">
      <c r="A566" s="351"/>
      <c r="B566" s="351"/>
      <c r="C566" s="732"/>
      <c r="D566" s="732"/>
      <c r="E566" s="732"/>
      <c r="F566" s="732"/>
      <c r="G566" s="732"/>
      <c r="H566" s="732"/>
      <c r="I566" s="732"/>
      <c r="J566" s="732"/>
      <c r="K566" s="732"/>
      <c r="L566" s="732"/>
      <c r="M566" s="351"/>
    </row>
    <row r="567">
      <c r="A567" s="351"/>
      <c r="B567" s="351"/>
      <c r="C567" s="732"/>
      <c r="D567" s="732"/>
      <c r="E567" s="732"/>
      <c r="F567" s="732"/>
      <c r="G567" s="732"/>
      <c r="H567" s="732"/>
      <c r="I567" s="732"/>
      <c r="J567" s="732"/>
      <c r="K567" s="732"/>
      <c r="L567" s="732"/>
      <c r="M567" s="351"/>
    </row>
    <row r="568">
      <c r="A568" s="351"/>
      <c r="B568" s="351"/>
      <c r="C568" s="732"/>
      <c r="D568" s="732"/>
      <c r="E568" s="732"/>
      <c r="F568" s="732"/>
      <c r="G568" s="732"/>
      <c r="H568" s="732"/>
      <c r="I568" s="732"/>
      <c r="J568" s="732"/>
      <c r="K568" s="732"/>
      <c r="L568" s="732"/>
      <c r="M568" s="351"/>
    </row>
    <row r="569">
      <c r="A569" s="351"/>
      <c r="B569" s="351"/>
      <c r="C569" s="732"/>
      <c r="D569" s="732"/>
      <c r="E569" s="732"/>
      <c r="F569" s="732"/>
      <c r="G569" s="732"/>
      <c r="H569" s="732"/>
      <c r="I569" s="732"/>
      <c r="J569" s="732"/>
      <c r="K569" s="732"/>
      <c r="L569" s="732"/>
      <c r="M569" s="351"/>
    </row>
    <row r="570">
      <c r="A570" s="351"/>
      <c r="B570" s="351"/>
      <c r="C570" s="732"/>
      <c r="D570" s="732"/>
      <c r="E570" s="732"/>
      <c r="F570" s="732"/>
      <c r="G570" s="732"/>
      <c r="H570" s="732"/>
      <c r="I570" s="732"/>
      <c r="J570" s="732"/>
      <c r="K570" s="732"/>
      <c r="L570" s="732"/>
      <c r="M570" s="351"/>
    </row>
    <row r="571">
      <c r="A571" s="351"/>
      <c r="B571" s="351"/>
      <c r="C571" s="732"/>
      <c r="D571" s="732"/>
      <c r="E571" s="732"/>
      <c r="F571" s="732"/>
      <c r="G571" s="732"/>
      <c r="H571" s="732"/>
      <c r="I571" s="732"/>
      <c r="J571" s="732"/>
      <c r="K571" s="732"/>
      <c r="L571" s="732"/>
      <c r="M571" s="351"/>
    </row>
    <row r="572">
      <c r="A572" s="351"/>
      <c r="B572" s="351"/>
      <c r="C572" s="732"/>
      <c r="D572" s="732"/>
      <c r="E572" s="732"/>
      <c r="F572" s="732"/>
      <c r="G572" s="732"/>
      <c r="H572" s="732"/>
      <c r="I572" s="732"/>
      <c r="J572" s="732"/>
      <c r="K572" s="732"/>
      <c r="L572" s="732"/>
      <c r="M572" s="351"/>
    </row>
    <row r="573">
      <c r="A573" s="351"/>
      <c r="B573" s="351"/>
      <c r="C573" s="732"/>
      <c r="D573" s="732"/>
      <c r="E573" s="732"/>
      <c r="F573" s="732"/>
      <c r="G573" s="732"/>
      <c r="H573" s="732"/>
      <c r="I573" s="732"/>
      <c r="J573" s="732"/>
      <c r="K573" s="732"/>
      <c r="L573" s="732"/>
      <c r="M573" s="351"/>
    </row>
    <row r="574">
      <c r="A574" s="351"/>
      <c r="B574" s="351"/>
      <c r="C574" s="732"/>
      <c r="D574" s="732"/>
      <c r="E574" s="732"/>
      <c r="F574" s="732"/>
      <c r="G574" s="732"/>
      <c r="H574" s="732"/>
      <c r="I574" s="732"/>
      <c r="J574" s="732"/>
      <c r="K574" s="732"/>
      <c r="L574" s="732"/>
      <c r="M574" s="351"/>
    </row>
    <row r="575">
      <c r="A575" s="351"/>
      <c r="B575" s="351"/>
      <c r="C575" s="732"/>
      <c r="D575" s="732"/>
      <c r="E575" s="732"/>
      <c r="F575" s="732"/>
      <c r="G575" s="732"/>
      <c r="H575" s="732"/>
      <c r="I575" s="732"/>
      <c r="J575" s="732"/>
      <c r="K575" s="732"/>
      <c r="L575" s="732"/>
      <c r="M575" s="351"/>
    </row>
    <row r="576">
      <c r="A576" s="351"/>
      <c r="B576" s="351"/>
      <c r="C576" s="732"/>
      <c r="D576" s="732"/>
      <c r="E576" s="732"/>
      <c r="F576" s="732"/>
      <c r="G576" s="732"/>
      <c r="H576" s="732"/>
      <c r="I576" s="732"/>
      <c r="J576" s="732"/>
      <c r="K576" s="732"/>
      <c r="L576" s="732"/>
      <c r="M576" s="351"/>
    </row>
    <row r="577">
      <c r="A577" s="351"/>
      <c r="B577" s="351"/>
      <c r="C577" s="732"/>
      <c r="D577" s="732"/>
      <c r="E577" s="732"/>
      <c r="F577" s="732"/>
      <c r="G577" s="732"/>
      <c r="H577" s="732"/>
      <c r="I577" s="732"/>
      <c r="J577" s="732"/>
      <c r="K577" s="732"/>
      <c r="L577" s="732"/>
      <c r="M577" s="351"/>
    </row>
    <row r="578">
      <c r="A578" s="351"/>
      <c r="B578" s="351"/>
      <c r="C578" s="732"/>
      <c r="D578" s="732"/>
      <c r="E578" s="732"/>
      <c r="F578" s="732"/>
      <c r="G578" s="732"/>
      <c r="H578" s="732"/>
      <c r="I578" s="732"/>
      <c r="J578" s="732"/>
      <c r="K578" s="732"/>
      <c r="L578" s="732"/>
      <c r="M578" s="351"/>
    </row>
    <row r="579">
      <c r="A579" s="351"/>
      <c r="B579" s="351"/>
      <c r="C579" s="732"/>
      <c r="D579" s="732"/>
      <c r="E579" s="732"/>
      <c r="F579" s="732"/>
      <c r="G579" s="732"/>
      <c r="H579" s="732"/>
      <c r="I579" s="732"/>
      <c r="J579" s="732"/>
      <c r="K579" s="732"/>
      <c r="L579" s="732"/>
      <c r="M579" s="351"/>
    </row>
    <row r="580">
      <c r="A580" s="351"/>
      <c r="B580" s="351"/>
      <c r="C580" s="732"/>
      <c r="D580" s="732"/>
      <c r="E580" s="732"/>
      <c r="F580" s="732"/>
      <c r="G580" s="732"/>
      <c r="H580" s="732"/>
      <c r="I580" s="732"/>
      <c r="J580" s="732"/>
      <c r="K580" s="732"/>
      <c r="L580" s="732"/>
      <c r="M580" s="351"/>
    </row>
    <row r="581">
      <c r="A581" s="351"/>
      <c r="B581" s="351"/>
      <c r="C581" s="732"/>
      <c r="D581" s="732"/>
      <c r="E581" s="732"/>
      <c r="F581" s="732"/>
      <c r="G581" s="732"/>
      <c r="H581" s="732"/>
      <c r="I581" s="732"/>
      <c r="J581" s="732"/>
      <c r="K581" s="732"/>
      <c r="L581" s="732"/>
      <c r="M581" s="351"/>
    </row>
    <row r="582">
      <c r="A582" s="351"/>
      <c r="B582" s="351"/>
      <c r="C582" s="732"/>
      <c r="D582" s="732"/>
      <c r="E582" s="732"/>
      <c r="F582" s="732"/>
      <c r="G582" s="732"/>
      <c r="H582" s="732"/>
      <c r="I582" s="732"/>
      <c r="J582" s="732"/>
      <c r="K582" s="732"/>
      <c r="L582" s="732"/>
      <c r="M582" s="351"/>
    </row>
    <row r="583">
      <c r="A583" s="351"/>
      <c r="B583" s="351"/>
      <c r="C583" s="732"/>
      <c r="D583" s="732"/>
      <c r="E583" s="732"/>
      <c r="F583" s="732"/>
      <c r="G583" s="732"/>
      <c r="H583" s="732"/>
      <c r="I583" s="732"/>
      <c r="J583" s="732"/>
      <c r="K583" s="732"/>
      <c r="L583" s="732"/>
      <c r="M583" s="351"/>
    </row>
    <row r="584">
      <c r="A584" s="351"/>
      <c r="B584" s="351"/>
      <c r="C584" s="732"/>
      <c r="D584" s="732"/>
      <c r="E584" s="732"/>
      <c r="F584" s="732"/>
      <c r="G584" s="732"/>
      <c r="H584" s="732"/>
      <c r="I584" s="732"/>
      <c r="J584" s="732"/>
      <c r="K584" s="732"/>
      <c r="L584" s="732"/>
      <c r="M584" s="351"/>
    </row>
    <row r="585">
      <c r="A585" s="351"/>
      <c r="B585" s="351"/>
      <c r="C585" s="732"/>
      <c r="D585" s="732"/>
      <c r="E585" s="732"/>
      <c r="F585" s="732"/>
      <c r="G585" s="732"/>
      <c r="H585" s="732"/>
      <c r="I585" s="732"/>
      <c r="J585" s="732"/>
      <c r="K585" s="732"/>
      <c r="L585" s="732"/>
      <c r="M585" s="351"/>
    </row>
    <row r="586">
      <c r="A586" s="351"/>
      <c r="B586" s="351"/>
      <c r="C586" s="732"/>
      <c r="D586" s="732"/>
      <c r="E586" s="732"/>
      <c r="F586" s="732"/>
      <c r="G586" s="732"/>
      <c r="H586" s="732"/>
      <c r="I586" s="732"/>
      <c r="J586" s="732"/>
      <c r="K586" s="732"/>
      <c r="L586" s="732"/>
      <c r="M586" s="351"/>
    </row>
    <row r="587">
      <c r="A587" s="351"/>
      <c r="B587" s="351"/>
      <c r="C587" s="732"/>
      <c r="D587" s="732"/>
      <c r="E587" s="732"/>
      <c r="F587" s="732"/>
      <c r="G587" s="732"/>
      <c r="H587" s="732"/>
      <c r="I587" s="732"/>
      <c r="J587" s="732"/>
      <c r="K587" s="732"/>
      <c r="L587" s="732"/>
      <c r="M587" s="351"/>
    </row>
    <row r="588">
      <c r="A588" s="351"/>
      <c r="B588" s="351"/>
      <c r="C588" s="732"/>
      <c r="D588" s="732"/>
      <c r="E588" s="732"/>
      <c r="F588" s="732"/>
      <c r="G588" s="732"/>
      <c r="H588" s="732"/>
      <c r="I588" s="732"/>
      <c r="J588" s="732"/>
      <c r="K588" s="732"/>
      <c r="L588" s="732"/>
      <c r="M588" s="351"/>
    </row>
    <row r="589">
      <c r="A589" s="351"/>
      <c r="B589" s="351"/>
      <c r="C589" s="732"/>
      <c r="D589" s="732"/>
      <c r="E589" s="732"/>
      <c r="F589" s="732"/>
      <c r="G589" s="732"/>
      <c r="H589" s="732"/>
      <c r="I589" s="732"/>
      <c r="J589" s="732"/>
      <c r="K589" s="732"/>
      <c r="L589" s="732"/>
      <c r="M589" s="351"/>
    </row>
    <row r="590">
      <c r="A590" s="351"/>
      <c r="B590" s="351"/>
      <c r="C590" s="732"/>
      <c r="D590" s="732"/>
      <c r="E590" s="732"/>
      <c r="F590" s="732"/>
      <c r="G590" s="732"/>
      <c r="H590" s="732"/>
      <c r="I590" s="732"/>
      <c r="J590" s="732"/>
      <c r="K590" s="732"/>
      <c r="L590" s="732"/>
      <c r="M590" s="351"/>
    </row>
    <row r="591">
      <c r="A591" s="351"/>
      <c r="B591" s="351"/>
      <c r="C591" s="732"/>
      <c r="D591" s="732"/>
      <c r="E591" s="732"/>
      <c r="F591" s="732"/>
      <c r="G591" s="732"/>
      <c r="H591" s="732"/>
      <c r="I591" s="732"/>
      <c r="J591" s="732"/>
      <c r="K591" s="732"/>
      <c r="L591" s="732"/>
      <c r="M591" s="351"/>
    </row>
    <row r="592">
      <c r="A592" s="351"/>
      <c r="B592" s="351"/>
      <c r="C592" s="732"/>
      <c r="D592" s="732"/>
      <c r="E592" s="732"/>
      <c r="F592" s="732"/>
      <c r="G592" s="732"/>
      <c r="H592" s="732"/>
      <c r="I592" s="732"/>
      <c r="J592" s="732"/>
      <c r="K592" s="732"/>
      <c r="L592" s="732"/>
      <c r="M592" s="351"/>
    </row>
    <row r="593">
      <c r="A593" s="351"/>
      <c r="B593" s="351"/>
      <c r="C593" s="732"/>
      <c r="D593" s="732"/>
      <c r="E593" s="732"/>
      <c r="F593" s="732"/>
      <c r="G593" s="732"/>
      <c r="H593" s="732"/>
      <c r="I593" s="732"/>
      <c r="J593" s="732"/>
      <c r="K593" s="732"/>
      <c r="L593" s="732"/>
      <c r="M593" s="351"/>
    </row>
    <row r="594">
      <c r="A594" s="351"/>
      <c r="B594" s="351"/>
      <c r="C594" s="732"/>
      <c r="D594" s="732"/>
      <c r="E594" s="732"/>
      <c r="F594" s="732"/>
      <c r="G594" s="732"/>
      <c r="H594" s="732"/>
      <c r="I594" s="732"/>
      <c r="J594" s="732"/>
      <c r="K594" s="732"/>
      <c r="L594" s="732"/>
      <c r="M594" s="351"/>
    </row>
    <row r="595">
      <c r="A595" s="351"/>
      <c r="B595" s="351"/>
      <c r="C595" s="732"/>
      <c r="D595" s="732"/>
      <c r="E595" s="732"/>
      <c r="F595" s="732"/>
      <c r="G595" s="732"/>
      <c r="H595" s="732"/>
      <c r="I595" s="732"/>
      <c r="J595" s="732"/>
      <c r="K595" s="732"/>
      <c r="L595" s="732"/>
      <c r="M595" s="351"/>
    </row>
    <row r="596">
      <c r="A596" s="351"/>
      <c r="B596" s="351"/>
      <c r="C596" s="732"/>
      <c r="D596" s="732"/>
      <c r="E596" s="732"/>
      <c r="F596" s="732"/>
      <c r="G596" s="732"/>
      <c r="H596" s="732"/>
      <c r="I596" s="732"/>
      <c r="J596" s="732"/>
      <c r="K596" s="732"/>
      <c r="L596" s="732"/>
      <c r="M596" s="351"/>
    </row>
    <row r="597">
      <c r="A597" s="351"/>
      <c r="B597" s="351"/>
      <c r="C597" s="732"/>
      <c r="D597" s="732"/>
      <c r="E597" s="732"/>
      <c r="F597" s="732"/>
      <c r="G597" s="732"/>
      <c r="H597" s="732"/>
      <c r="I597" s="732"/>
      <c r="J597" s="732"/>
      <c r="K597" s="732"/>
      <c r="L597" s="732"/>
      <c r="M597" s="351"/>
    </row>
    <row r="598">
      <c r="A598" s="351"/>
      <c r="B598" s="351"/>
      <c r="C598" s="732"/>
      <c r="D598" s="732"/>
      <c r="E598" s="732"/>
      <c r="F598" s="732"/>
      <c r="G598" s="732"/>
      <c r="H598" s="732"/>
      <c r="I598" s="732"/>
      <c r="J598" s="732"/>
      <c r="K598" s="732"/>
      <c r="L598" s="732"/>
      <c r="M598" s="351"/>
    </row>
    <row r="599">
      <c r="A599" s="351"/>
      <c r="B599" s="351"/>
      <c r="C599" s="732"/>
      <c r="D599" s="732"/>
      <c r="E599" s="732"/>
      <c r="F599" s="732"/>
      <c r="G599" s="732"/>
      <c r="H599" s="732"/>
      <c r="I599" s="732"/>
      <c r="J599" s="732"/>
      <c r="K599" s="732"/>
      <c r="L599" s="732"/>
      <c r="M599" s="351"/>
    </row>
    <row r="600">
      <c r="A600" s="351"/>
      <c r="B600" s="351"/>
      <c r="C600" s="732"/>
      <c r="D600" s="732"/>
      <c r="E600" s="732"/>
      <c r="F600" s="732"/>
      <c r="G600" s="732"/>
      <c r="H600" s="732"/>
      <c r="I600" s="732"/>
      <c r="J600" s="732"/>
      <c r="K600" s="732"/>
      <c r="L600" s="732"/>
      <c r="M600" s="351"/>
    </row>
    <row r="601">
      <c r="A601" s="351"/>
      <c r="B601" s="351"/>
      <c r="C601" s="732"/>
      <c r="D601" s="732"/>
      <c r="E601" s="732"/>
      <c r="F601" s="732"/>
      <c r="G601" s="732"/>
      <c r="H601" s="732"/>
      <c r="I601" s="732"/>
      <c r="J601" s="732"/>
      <c r="K601" s="732"/>
      <c r="L601" s="732"/>
      <c r="M601" s="351"/>
    </row>
    <row r="602">
      <c r="A602" s="351"/>
      <c r="B602" s="351"/>
      <c r="C602" s="732"/>
      <c r="D602" s="732"/>
      <c r="E602" s="732"/>
      <c r="F602" s="732"/>
      <c r="G602" s="732"/>
      <c r="H602" s="732"/>
      <c r="I602" s="732"/>
      <c r="J602" s="732"/>
      <c r="K602" s="732"/>
      <c r="L602" s="732"/>
      <c r="M602" s="351"/>
    </row>
    <row r="603">
      <c r="A603" s="351"/>
      <c r="B603" s="351"/>
      <c r="C603" s="732"/>
      <c r="D603" s="732"/>
      <c r="E603" s="732"/>
      <c r="F603" s="732"/>
      <c r="G603" s="732"/>
      <c r="H603" s="732"/>
      <c r="I603" s="732"/>
      <c r="J603" s="732"/>
      <c r="K603" s="732"/>
      <c r="L603" s="732"/>
      <c r="M603" s="351"/>
    </row>
    <row r="604">
      <c r="A604" s="351"/>
      <c r="B604" s="351"/>
      <c r="C604" s="732"/>
      <c r="D604" s="732"/>
      <c r="E604" s="732"/>
      <c r="F604" s="732"/>
      <c r="G604" s="732"/>
      <c r="H604" s="732"/>
      <c r="I604" s="732"/>
      <c r="J604" s="732"/>
      <c r="K604" s="732"/>
      <c r="L604" s="732"/>
      <c r="M604" s="351"/>
    </row>
    <row r="605">
      <c r="A605" s="351"/>
      <c r="B605" s="351"/>
      <c r="C605" s="732"/>
      <c r="D605" s="732"/>
      <c r="E605" s="732"/>
      <c r="F605" s="732"/>
      <c r="G605" s="732"/>
      <c r="H605" s="732"/>
      <c r="I605" s="732"/>
      <c r="J605" s="732"/>
      <c r="K605" s="732"/>
      <c r="L605" s="732"/>
      <c r="M605" s="351"/>
    </row>
    <row r="606">
      <c r="A606" s="351"/>
      <c r="B606" s="351"/>
      <c r="C606" s="732"/>
      <c r="D606" s="732"/>
      <c r="E606" s="732"/>
      <c r="F606" s="732"/>
      <c r="G606" s="732"/>
      <c r="H606" s="732"/>
      <c r="I606" s="732"/>
      <c r="J606" s="732"/>
      <c r="K606" s="732"/>
      <c r="L606" s="732"/>
      <c r="M606" s="351"/>
    </row>
    <row r="607">
      <c r="A607" s="351"/>
      <c r="B607" s="351"/>
      <c r="C607" s="732"/>
      <c r="D607" s="732"/>
      <c r="E607" s="732"/>
      <c r="F607" s="732"/>
      <c r="G607" s="732"/>
      <c r="H607" s="732"/>
      <c r="I607" s="732"/>
      <c r="J607" s="732"/>
      <c r="K607" s="732"/>
      <c r="L607" s="732"/>
      <c r="M607" s="351"/>
    </row>
    <row r="608">
      <c r="A608" s="351"/>
      <c r="B608" s="351"/>
      <c r="C608" s="732"/>
      <c r="D608" s="732"/>
      <c r="E608" s="732"/>
      <c r="F608" s="732"/>
      <c r="G608" s="732"/>
      <c r="H608" s="732"/>
      <c r="I608" s="732"/>
      <c r="J608" s="732"/>
      <c r="K608" s="732"/>
      <c r="L608" s="732"/>
      <c r="M608" s="351"/>
    </row>
    <row r="609">
      <c r="A609" s="351"/>
      <c r="B609" s="351"/>
      <c r="C609" s="732"/>
      <c r="D609" s="732"/>
      <c r="E609" s="732"/>
      <c r="F609" s="732"/>
      <c r="G609" s="732"/>
      <c r="H609" s="732"/>
      <c r="I609" s="732"/>
      <c r="J609" s="732"/>
      <c r="K609" s="732"/>
      <c r="L609" s="732"/>
      <c r="M609" s="351"/>
    </row>
    <row r="610">
      <c r="A610" s="351"/>
      <c r="B610" s="351"/>
      <c r="C610" s="732"/>
      <c r="D610" s="732"/>
      <c r="E610" s="732"/>
      <c r="F610" s="732"/>
      <c r="G610" s="732"/>
      <c r="H610" s="732"/>
      <c r="I610" s="732"/>
      <c r="J610" s="732"/>
      <c r="K610" s="732"/>
      <c r="L610" s="732"/>
      <c r="M610" s="351"/>
    </row>
    <row r="611">
      <c r="A611" s="351"/>
      <c r="B611" s="351"/>
      <c r="C611" s="732"/>
      <c r="D611" s="732"/>
      <c r="E611" s="732"/>
      <c r="F611" s="732"/>
      <c r="G611" s="732"/>
      <c r="H611" s="732"/>
      <c r="I611" s="732"/>
      <c r="J611" s="732"/>
      <c r="K611" s="732"/>
      <c r="L611" s="732"/>
      <c r="M611" s="351"/>
    </row>
    <row r="612">
      <c r="A612" s="351"/>
      <c r="B612" s="351"/>
      <c r="C612" s="732"/>
      <c r="D612" s="732"/>
      <c r="E612" s="732"/>
      <c r="F612" s="732"/>
      <c r="G612" s="732"/>
      <c r="H612" s="732"/>
      <c r="I612" s="732"/>
      <c r="J612" s="732"/>
      <c r="K612" s="732"/>
      <c r="L612" s="732"/>
      <c r="M612" s="351"/>
    </row>
    <row r="613">
      <c r="A613" s="351"/>
      <c r="B613" s="351"/>
      <c r="C613" s="732"/>
      <c r="D613" s="732"/>
      <c r="E613" s="732"/>
      <c r="F613" s="732"/>
      <c r="G613" s="732"/>
      <c r="H613" s="732"/>
      <c r="I613" s="732"/>
      <c r="J613" s="732"/>
      <c r="K613" s="732"/>
      <c r="L613" s="732"/>
      <c r="M613" s="351"/>
    </row>
    <row r="614">
      <c r="A614" s="351"/>
      <c r="B614" s="351"/>
      <c r="C614" s="732"/>
      <c r="D614" s="732"/>
      <c r="E614" s="732"/>
      <c r="F614" s="732"/>
      <c r="G614" s="732"/>
      <c r="H614" s="732"/>
      <c r="I614" s="732"/>
      <c r="J614" s="732"/>
      <c r="K614" s="732"/>
      <c r="L614" s="732"/>
      <c r="M614" s="351"/>
    </row>
    <row r="615">
      <c r="A615" s="351"/>
      <c r="B615" s="351"/>
      <c r="C615" s="732"/>
      <c r="D615" s="732"/>
      <c r="E615" s="732"/>
      <c r="F615" s="732"/>
      <c r="G615" s="732"/>
      <c r="H615" s="732"/>
      <c r="I615" s="732"/>
      <c r="J615" s="732"/>
      <c r="K615" s="732"/>
      <c r="L615" s="732"/>
      <c r="M615" s="351"/>
    </row>
    <row r="616">
      <c r="A616" s="351"/>
      <c r="B616" s="351"/>
      <c r="C616" s="732"/>
      <c r="D616" s="732"/>
      <c r="E616" s="732"/>
      <c r="F616" s="732"/>
      <c r="G616" s="732"/>
      <c r="H616" s="732"/>
      <c r="I616" s="732"/>
      <c r="J616" s="732"/>
      <c r="K616" s="732"/>
      <c r="L616" s="732"/>
      <c r="M616" s="351"/>
    </row>
    <row r="617">
      <c r="A617" s="351"/>
      <c r="B617" s="351"/>
      <c r="C617" s="732"/>
      <c r="D617" s="732"/>
      <c r="E617" s="732"/>
      <c r="F617" s="732"/>
      <c r="G617" s="732"/>
      <c r="H617" s="732"/>
      <c r="I617" s="732"/>
      <c r="J617" s="732"/>
      <c r="K617" s="732"/>
      <c r="L617" s="732"/>
      <c r="M617" s="351"/>
    </row>
    <row r="618">
      <c r="A618" s="351"/>
      <c r="B618" s="351"/>
      <c r="C618" s="732"/>
      <c r="D618" s="732"/>
      <c r="E618" s="732"/>
      <c r="F618" s="732"/>
      <c r="G618" s="732"/>
      <c r="H618" s="732"/>
      <c r="I618" s="732"/>
      <c r="J618" s="732"/>
      <c r="K618" s="732"/>
      <c r="L618" s="732"/>
      <c r="M618" s="351"/>
    </row>
    <row r="619">
      <c r="A619" s="351"/>
      <c r="B619" s="351"/>
      <c r="C619" s="732"/>
      <c r="D619" s="732"/>
      <c r="E619" s="732"/>
      <c r="F619" s="732"/>
      <c r="G619" s="732"/>
      <c r="H619" s="732"/>
      <c r="I619" s="732"/>
      <c r="J619" s="732"/>
      <c r="K619" s="732"/>
      <c r="L619" s="732"/>
      <c r="M619" s="351"/>
    </row>
    <row r="620">
      <c r="A620" s="351"/>
      <c r="B620" s="351"/>
      <c r="C620" s="732"/>
      <c r="D620" s="732"/>
      <c r="E620" s="732"/>
      <c r="F620" s="732"/>
      <c r="G620" s="732"/>
      <c r="H620" s="732"/>
      <c r="I620" s="732"/>
      <c r="J620" s="732"/>
      <c r="K620" s="732"/>
      <c r="L620" s="732"/>
      <c r="M620" s="351"/>
    </row>
    <row r="621">
      <c r="A621" s="351"/>
      <c r="B621" s="351"/>
      <c r="C621" s="732"/>
      <c r="D621" s="732"/>
      <c r="E621" s="732"/>
      <c r="F621" s="732"/>
      <c r="G621" s="732"/>
      <c r="H621" s="732"/>
      <c r="I621" s="732"/>
      <c r="J621" s="732"/>
      <c r="K621" s="732"/>
      <c r="L621" s="732"/>
      <c r="M621" s="351"/>
    </row>
    <row r="622">
      <c r="A622" s="351"/>
      <c r="B622" s="351"/>
      <c r="C622" s="732"/>
      <c r="D622" s="732"/>
      <c r="E622" s="732"/>
      <c r="F622" s="732"/>
      <c r="G622" s="732"/>
      <c r="H622" s="732"/>
      <c r="I622" s="732"/>
      <c r="J622" s="732"/>
      <c r="K622" s="732"/>
      <c r="L622" s="732"/>
      <c r="M622" s="351"/>
    </row>
    <row r="623">
      <c r="A623" s="351"/>
      <c r="B623" s="351"/>
      <c r="C623" s="732"/>
      <c r="D623" s="732"/>
      <c r="E623" s="732"/>
      <c r="F623" s="732"/>
      <c r="G623" s="732"/>
      <c r="H623" s="732"/>
      <c r="I623" s="732"/>
      <c r="J623" s="732"/>
      <c r="K623" s="732"/>
      <c r="L623" s="732"/>
      <c r="M623" s="351"/>
    </row>
    <row r="624">
      <c r="A624" s="351"/>
      <c r="B624" s="351"/>
      <c r="C624" s="732"/>
      <c r="D624" s="732"/>
      <c r="E624" s="732"/>
      <c r="F624" s="732"/>
      <c r="G624" s="732"/>
      <c r="H624" s="732"/>
      <c r="I624" s="732"/>
      <c r="J624" s="732"/>
      <c r="K624" s="732"/>
      <c r="L624" s="732"/>
      <c r="M624" s="351"/>
    </row>
    <row r="625">
      <c r="A625" s="351"/>
      <c r="B625" s="351"/>
      <c r="C625" s="732"/>
      <c r="D625" s="732"/>
      <c r="E625" s="732"/>
      <c r="F625" s="732"/>
      <c r="G625" s="732"/>
      <c r="H625" s="732"/>
      <c r="I625" s="732"/>
      <c r="J625" s="732"/>
      <c r="K625" s="732"/>
      <c r="L625" s="732"/>
      <c r="M625" s="351"/>
    </row>
    <row r="626">
      <c r="A626" s="351"/>
      <c r="B626" s="351"/>
      <c r="C626" s="732"/>
      <c r="D626" s="732"/>
      <c r="E626" s="732"/>
      <c r="F626" s="732"/>
      <c r="G626" s="732"/>
      <c r="H626" s="732"/>
      <c r="I626" s="732"/>
      <c r="J626" s="732"/>
      <c r="K626" s="732"/>
      <c r="L626" s="732"/>
      <c r="M626" s="351"/>
    </row>
    <row r="627">
      <c r="A627" s="351"/>
      <c r="B627" s="351"/>
      <c r="C627" s="732"/>
      <c r="D627" s="732"/>
      <c r="E627" s="732"/>
      <c r="F627" s="732"/>
      <c r="G627" s="732"/>
      <c r="H627" s="732"/>
      <c r="I627" s="732"/>
      <c r="J627" s="732"/>
      <c r="K627" s="732"/>
      <c r="L627" s="732"/>
      <c r="M627" s="351"/>
    </row>
    <row r="628">
      <c r="A628" s="351"/>
      <c r="B628" s="351"/>
      <c r="C628" s="732"/>
      <c r="D628" s="732"/>
      <c r="E628" s="732"/>
      <c r="F628" s="732"/>
      <c r="G628" s="732"/>
      <c r="H628" s="732"/>
      <c r="I628" s="732"/>
      <c r="J628" s="732"/>
      <c r="K628" s="732"/>
      <c r="L628" s="732"/>
      <c r="M628" s="351"/>
    </row>
    <row r="629">
      <c r="A629" s="351"/>
      <c r="B629" s="351"/>
      <c r="C629" s="732"/>
      <c r="D629" s="732"/>
      <c r="E629" s="732"/>
      <c r="F629" s="732"/>
      <c r="G629" s="732"/>
      <c r="H629" s="732"/>
      <c r="I629" s="732"/>
      <c r="J629" s="732"/>
      <c r="K629" s="732"/>
      <c r="L629" s="732"/>
      <c r="M629" s="351"/>
    </row>
    <row r="630">
      <c r="A630" s="351"/>
      <c r="B630" s="351"/>
      <c r="C630" s="732"/>
      <c r="D630" s="732"/>
      <c r="E630" s="732"/>
      <c r="F630" s="732"/>
      <c r="G630" s="732"/>
      <c r="H630" s="732"/>
      <c r="I630" s="732"/>
      <c r="J630" s="732"/>
      <c r="K630" s="732"/>
      <c r="L630" s="732"/>
      <c r="M630" s="351"/>
    </row>
    <row r="631">
      <c r="A631" s="351"/>
      <c r="B631" s="351"/>
      <c r="C631" s="732"/>
      <c r="D631" s="732"/>
      <c r="E631" s="732"/>
      <c r="F631" s="732"/>
      <c r="G631" s="732"/>
      <c r="H631" s="732"/>
      <c r="I631" s="732"/>
      <c r="J631" s="732"/>
      <c r="K631" s="732"/>
      <c r="L631" s="732"/>
      <c r="M631" s="351"/>
    </row>
    <row r="632">
      <c r="A632" s="351"/>
      <c r="B632" s="351"/>
      <c r="C632" s="732"/>
      <c r="D632" s="732"/>
      <c r="E632" s="732"/>
      <c r="F632" s="732"/>
      <c r="G632" s="732"/>
      <c r="H632" s="732"/>
      <c r="I632" s="732"/>
      <c r="J632" s="732"/>
      <c r="K632" s="732"/>
      <c r="L632" s="732"/>
      <c r="M632" s="351"/>
    </row>
    <row r="633">
      <c r="A633" s="351"/>
      <c r="B633" s="351"/>
      <c r="C633" s="732"/>
      <c r="D633" s="732"/>
      <c r="E633" s="732"/>
      <c r="F633" s="732"/>
      <c r="G633" s="732"/>
      <c r="H633" s="732"/>
      <c r="I633" s="732"/>
      <c r="J633" s="732"/>
      <c r="K633" s="732"/>
      <c r="L633" s="732"/>
      <c r="M633" s="351"/>
    </row>
    <row r="634">
      <c r="A634" s="351"/>
      <c r="B634" s="351"/>
      <c r="C634" s="732"/>
      <c r="D634" s="732"/>
      <c r="E634" s="732"/>
      <c r="F634" s="732"/>
      <c r="G634" s="732"/>
      <c r="H634" s="732"/>
      <c r="I634" s="732"/>
      <c r="J634" s="732"/>
      <c r="K634" s="732"/>
      <c r="L634" s="732"/>
      <c r="M634" s="351"/>
    </row>
    <row r="635">
      <c r="A635" s="351"/>
      <c r="B635" s="351"/>
      <c r="C635" s="732"/>
      <c r="D635" s="732"/>
      <c r="E635" s="732"/>
      <c r="F635" s="732"/>
      <c r="G635" s="732"/>
      <c r="H635" s="732"/>
      <c r="I635" s="732"/>
      <c r="J635" s="732"/>
      <c r="K635" s="732"/>
      <c r="L635" s="732"/>
      <c r="M635" s="351"/>
    </row>
    <row r="636">
      <c r="A636" s="351"/>
      <c r="B636" s="351"/>
      <c r="C636" s="732"/>
      <c r="D636" s="732"/>
      <c r="E636" s="732"/>
      <c r="F636" s="732"/>
      <c r="G636" s="732"/>
      <c r="H636" s="732"/>
      <c r="I636" s="732"/>
      <c r="J636" s="732"/>
      <c r="K636" s="732"/>
      <c r="L636" s="732"/>
      <c r="M636" s="351"/>
    </row>
    <row r="637">
      <c r="A637" s="351"/>
      <c r="B637" s="351"/>
      <c r="C637" s="732"/>
      <c r="D637" s="732"/>
      <c r="E637" s="732"/>
      <c r="F637" s="732"/>
      <c r="G637" s="732"/>
      <c r="H637" s="732"/>
      <c r="I637" s="732"/>
      <c r="J637" s="732"/>
      <c r="K637" s="732"/>
      <c r="L637" s="732"/>
      <c r="M637" s="351"/>
    </row>
    <row r="638">
      <c r="A638" s="351"/>
      <c r="B638" s="351"/>
      <c r="C638" s="732"/>
      <c r="D638" s="732"/>
      <c r="E638" s="732"/>
      <c r="F638" s="732"/>
      <c r="G638" s="732"/>
      <c r="H638" s="732"/>
      <c r="I638" s="732"/>
      <c r="J638" s="732"/>
      <c r="K638" s="732"/>
      <c r="L638" s="732"/>
      <c r="M638" s="351"/>
    </row>
    <row r="639">
      <c r="A639" s="351"/>
      <c r="B639" s="351"/>
      <c r="C639" s="732"/>
      <c r="D639" s="732"/>
      <c r="E639" s="732"/>
      <c r="F639" s="732"/>
      <c r="G639" s="732"/>
      <c r="H639" s="732"/>
      <c r="I639" s="732"/>
      <c r="J639" s="732"/>
      <c r="K639" s="732"/>
      <c r="L639" s="732"/>
      <c r="M639" s="351"/>
    </row>
    <row r="640">
      <c r="A640" s="351"/>
      <c r="B640" s="351"/>
      <c r="C640" s="732"/>
      <c r="D640" s="732"/>
      <c r="E640" s="732"/>
      <c r="F640" s="732"/>
      <c r="G640" s="732"/>
      <c r="H640" s="732"/>
      <c r="I640" s="732"/>
      <c r="J640" s="732"/>
      <c r="K640" s="732"/>
      <c r="L640" s="732"/>
      <c r="M640" s="351"/>
    </row>
    <row r="641">
      <c r="A641" s="351"/>
      <c r="B641" s="351"/>
      <c r="C641" s="732"/>
      <c r="D641" s="732"/>
      <c r="E641" s="732"/>
      <c r="F641" s="732"/>
      <c r="G641" s="732"/>
      <c r="H641" s="732"/>
      <c r="I641" s="732"/>
      <c r="J641" s="732"/>
      <c r="K641" s="732"/>
      <c r="L641" s="732"/>
      <c r="M641" s="351"/>
    </row>
    <row r="642">
      <c r="A642" s="351"/>
      <c r="B642" s="351"/>
      <c r="C642" s="732"/>
      <c r="D642" s="732"/>
      <c r="E642" s="732"/>
      <c r="F642" s="732"/>
      <c r="G642" s="732"/>
      <c r="H642" s="732"/>
      <c r="I642" s="732"/>
      <c r="J642" s="732"/>
      <c r="K642" s="732"/>
      <c r="L642" s="732"/>
      <c r="M642" s="351"/>
    </row>
    <row r="643">
      <c r="A643" s="351"/>
      <c r="B643" s="351"/>
      <c r="C643" s="732"/>
      <c r="D643" s="732"/>
      <c r="E643" s="732"/>
      <c r="F643" s="732"/>
      <c r="G643" s="732"/>
      <c r="H643" s="732"/>
      <c r="I643" s="732"/>
      <c r="J643" s="732"/>
      <c r="K643" s="732"/>
      <c r="L643" s="732"/>
      <c r="M643" s="351"/>
    </row>
    <row r="644">
      <c r="A644" s="351"/>
      <c r="B644" s="351"/>
      <c r="C644" s="732"/>
      <c r="D644" s="732"/>
      <c r="E644" s="732"/>
      <c r="F644" s="732"/>
      <c r="G644" s="732"/>
      <c r="H644" s="732"/>
      <c r="I644" s="732"/>
      <c r="J644" s="732"/>
      <c r="K644" s="732"/>
      <c r="L644" s="732"/>
      <c r="M644" s="351"/>
    </row>
    <row r="645">
      <c r="A645" s="351"/>
      <c r="B645" s="351"/>
      <c r="C645" s="732"/>
      <c r="D645" s="732"/>
      <c r="E645" s="732"/>
      <c r="F645" s="732"/>
      <c r="G645" s="732"/>
      <c r="H645" s="732"/>
      <c r="I645" s="732"/>
      <c r="J645" s="732"/>
      <c r="K645" s="732"/>
      <c r="L645" s="732"/>
      <c r="M645" s="351"/>
    </row>
    <row r="646">
      <c r="A646" s="351"/>
      <c r="B646" s="351"/>
      <c r="C646" s="732"/>
      <c r="D646" s="732"/>
      <c r="E646" s="732"/>
      <c r="F646" s="732"/>
      <c r="G646" s="732"/>
      <c r="H646" s="732"/>
      <c r="I646" s="732"/>
      <c r="J646" s="732"/>
      <c r="K646" s="732"/>
      <c r="L646" s="732"/>
      <c r="M646" s="351"/>
    </row>
    <row r="647">
      <c r="A647" s="351"/>
      <c r="B647" s="351"/>
      <c r="C647" s="732"/>
      <c r="D647" s="732"/>
      <c r="E647" s="732"/>
      <c r="F647" s="732"/>
      <c r="G647" s="732"/>
      <c r="H647" s="732"/>
      <c r="I647" s="732"/>
      <c r="J647" s="732"/>
      <c r="K647" s="732"/>
      <c r="L647" s="732"/>
      <c r="M647" s="351"/>
    </row>
    <row r="648">
      <c r="A648" s="351"/>
      <c r="B648" s="351"/>
      <c r="C648" s="732"/>
      <c r="D648" s="732"/>
      <c r="E648" s="732"/>
      <c r="F648" s="732"/>
      <c r="G648" s="732"/>
      <c r="H648" s="732"/>
      <c r="I648" s="732"/>
      <c r="J648" s="732"/>
      <c r="K648" s="732"/>
      <c r="L648" s="732"/>
      <c r="M648" s="351"/>
    </row>
    <row r="649">
      <c r="A649" s="351"/>
      <c r="B649" s="351"/>
      <c r="C649" s="732"/>
      <c r="D649" s="732"/>
      <c r="E649" s="732"/>
      <c r="F649" s="732"/>
      <c r="G649" s="732"/>
      <c r="H649" s="732"/>
      <c r="I649" s="732"/>
      <c r="J649" s="732"/>
      <c r="K649" s="732"/>
      <c r="L649" s="732"/>
      <c r="M649" s="351"/>
    </row>
    <row r="650">
      <c r="A650" s="351"/>
      <c r="B650" s="351"/>
      <c r="C650" s="732"/>
      <c r="D650" s="732"/>
      <c r="E650" s="732"/>
      <c r="F650" s="732"/>
      <c r="G650" s="732"/>
      <c r="H650" s="732"/>
      <c r="I650" s="732"/>
      <c r="J650" s="732"/>
      <c r="K650" s="732"/>
      <c r="L650" s="732"/>
      <c r="M650" s="351"/>
    </row>
    <row r="651">
      <c r="A651" s="351"/>
      <c r="B651" s="351"/>
      <c r="C651" s="732"/>
      <c r="D651" s="732"/>
      <c r="E651" s="732"/>
      <c r="F651" s="732"/>
      <c r="G651" s="732"/>
      <c r="H651" s="732"/>
      <c r="I651" s="732"/>
      <c r="J651" s="732"/>
      <c r="K651" s="732"/>
      <c r="L651" s="732"/>
      <c r="M651" s="351"/>
    </row>
    <row r="652">
      <c r="A652" s="351"/>
      <c r="B652" s="351"/>
      <c r="C652" s="732"/>
      <c r="D652" s="732"/>
      <c r="E652" s="732"/>
      <c r="F652" s="732"/>
      <c r="G652" s="732"/>
      <c r="H652" s="732"/>
      <c r="I652" s="732"/>
      <c r="J652" s="732"/>
      <c r="K652" s="732"/>
      <c r="L652" s="732"/>
      <c r="M652" s="351"/>
    </row>
    <row r="653">
      <c r="A653" s="351"/>
      <c r="B653" s="351"/>
      <c r="C653" s="732"/>
      <c r="D653" s="732"/>
      <c r="E653" s="732"/>
      <c r="F653" s="732"/>
      <c r="G653" s="732"/>
      <c r="H653" s="732"/>
      <c r="I653" s="732"/>
      <c r="J653" s="732"/>
      <c r="K653" s="732"/>
      <c r="L653" s="732"/>
      <c r="M653" s="351"/>
    </row>
    <row r="654">
      <c r="A654" s="351"/>
      <c r="B654" s="351"/>
      <c r="C654" s="732"/>
      <c r="D654" s="732"/>
      <c r="E654" s="732"/>
      <c r="F654" s="732"/>
      <c r="G654" s="732"/>
      <c r="H654" s="732"/>
      <c r="I654" s="732"/>
      <c r="J654" s="732"/>
      <c r="K654" s="732"/>
      <c r="L654" s="732"/>
      <c r="M654" s="351"/>
    </row>
    <row r="655">
      <c r="A655" s="351"/>
      <c r="B655" s="351"/>
      <c r="C655" s="732"/>
      <c r="D655" s="732"/>
      <c r="E655" s="732"/>
      <c r="F655" s="732"/>
      <c r="G655" s="732"/>
      <c r="H655" s="732"/>
      <c r="I655" s="732"/>
      <c r="J655" s="732"/>
      <c r="K655" s="732"/>
      <c r="L655" s="732"/>
      <c r="M655" s="351"/>
    </row>
    <row r="656">
      <c r="A656" s="351"/>
      <c r="B656" s="351"/>
      <c r="C656" s="732"/>
      <c r="D656" s="732"/>
      <c r="E656" s="732"/>
      <c r="F656" s="732"/>
      <c r="G656" s="732"/>
      <c r="H656" s="732"/>
      <c r="I656" s="732"/>
      <c r="J656" s="732"/>
      <c r="K656" s="732"/>
      <c r="L656" s="732"/>
      <c r="M656" s="351"/>
    </row>
    <row r="657">
      <c r="A657" s="351"/>
      <c r="B657" s="351"/>
      <c r="C657" s="732"/>
      <c r="D657" s="732"/>
      <c r="E657" s="732"/>
      <c r="F657" s="732"/>
      <c r="G657" s="732"/>
      <c r="H657" s="732"/>
      <c r="I657" s="732"/>
      <c r="J657" s="732"/>
      <c r="K657" s="732"/>
      <c r="L657" s="732"/>
      <c r="M657" s="351"/>
    </row>
    <row r="658">
      <c r="A658" s="351"/>
      <c r="B658" s="351"/>
      <c r="C658" s="732"/>
      <c r="D658" s="732"/>
      <c r="E658" s="732"/>
      <c r="F658" s="732"/>
      <c r="G658" s="732"/>
      <c r="H658" s="732"/>
      <c r="I658" s="732"/>
      <c r="J658" s="732"/>
      <c r="K658" s="732"/>
      <c r="L658" s="732"/>
      <c r="M658" s="351"/>
    </row>
    <row r="659">
      <c r="A659" s="351"/>
      <c r="B659" s="351"/>
      <c r="C659" s="732"/>
      <c r="D659" s="732"/>
      <c r="E659" s="732"/>
      <c r="F659" s="732"/>
      <c r="G659" s="732"/>
      <c r="H659" s="732"/>
      <c r="I659" s="732"/>
      <c r="J659" s="732"/>
      <c r="K659" s="732"/>
      <c r="L659" s="732"/>
      <c r="M659" s="351"/>
    </row>
    <row r="660">
      <c r="A660" s="351"/>
      <c r="B660" s="351"/>
      <c r="C660" s="732"/>
      <c r="D660" s="732"/>
      <c r="E660" s="732"/>
      <c r="F660" s="732"/>
      <c r="G660" s="732"/>
      <c r="H660" s="732"/>
      <c r="I660" s="732"/>
      <c r="J660" s="732"/>
      <c r="K660" s="732"/>
      <c r="L660" s="732"/>
      <c r="M660" s="351"/>
    </row>
    <row r="661">
      <c r="A661" s="351"/>
      <c r="B661" s="351"/>
      <c r="C661" s="732"/>
      <c r="D661" s="732"/>
      <c r="E661" s="732"/>
      <c r="F661" s="732"/>
      <c r="G661" s="732"/>
      <c r="H661" s="732"/>
      <c r="I661" s="732"/>
      <c r="J661" s="732"/>
      <c r="K661" s="732"/>
      <c r="L661" s="732"/>
      <c r="M661" s="351"/>
    </row>
    <row r="662">
      <c r="A662" s="351"/>
      <c r="B662" s="351"/>
      <c r="C662" s="732"/>
      <c r="D662" s="732"/>
      <c r="E662" s="732"/>
      <c r="F662" s="732"/>
      <c r="G662" s="732"/>
      <c r="H662" s="732"/>
      <c r="I662" s="732"/>
      <c r="J662" s="732"/>
      <c r="K662" s="732"/>
      <c r="L662" s="732"/>
      <c r="M662" s="351"/>
    </row>
    <row r="663">
      <c r="A663" s="351"/>
      <c r="B663" s="351"/>
      <c r="C663" s="732"/>
      <c r="D663" s="732"/>
      <c r="E663" s="732"/>
      <c r="F663" s="732"/>
      <c r="G663" s="732"/>
      <c r="H663" s="732"/>
      <c r="I663" s="732"/>
      <c r="J663" s="732"/>
      <c r="K663" s="732"/>
      <c r="L663" s="732"/>
      <c r="M663" s="351"/>
    </row>
    <row r="664">
      <c r="A664" s="351"/>
      <c r="B664" s="351"/>
      <c r="C664" s="732"/>
      <c r="D664" s="732"/>
      <c r="E664" s="732"/>
      <c r="F664" s="732"/>
      <c r="G664" s="732"/>
      <c r="H664" s="732"/>
      <c r="I664" s="732"/>
      <c r="J664" s="732"/>
      <c r="K664" s="732"/>
      <c r="L664" s="732"/>
      <c r="M664" s="351"/>
    </row>
    <row r="665">
      <c r="A665" s="351"/>
      <c r="B665" s="351"/>
      <c r="C665" s="732"/>
      <c r="D665" s="732"/>
      <c r="E665" s="732"/>
      <c r="F665" s="732"/>
      <c r="G665" s="732"/>
      <c r="H665" s="732"/>
      <c r="I665" s="732"/>
      <c r="J665" s="732"/>
      <c r="K665" s="732"/>
      <c r="L665" s="732"/>
      <c r="M665" s="351"/>
    </row>
    <row r="666">
      <c r="A666" s="351"/>
      <c r="B666" s="351"/>
      <c r="C666" s="732"/>
      <c r="D666" s="732"/>
      <c r="E666" s="732"/>
      <c r="F666" s="732"/>
      <c r="G666" s="732"/>
      <c r="H666" s="732"/>
      <c r="I666" s="732"/>
      <c r="J666" s="732"/>
      <c r="K666" s="732"/>
      <c r="L666" s="732"/>
      <c r="M666" s="351"/>
    </row>
    <row r="667">
      <c r="A667" s="351"/>
      <c r="B667" s="351"/>
      <c r="C667" s="732"/>
      <c r="D667" s="732"/>
      <c r="E667" s="732"/>
      <c r="F667" s="732"/>
      <c r="G667" s="732"/>
      <c r="H667" s="732"/>
      <c r="I667" s="732"/>
      <c r="J667" s="732"/>
      <c r="K667" s="732"/>
      <c r="L667" s="732"/>
      <c r="M667" s="351"/>
    </row>
    <row r="668">
      <c r="A668" s="351"/>
      <c r="B668" s="351"/>
      <c r="C668" s="732"/>
      <c r="D668" s="732"/>
      <c r="E668" s="732"/>
      <c r="F668" s="732"/>
      <c r="G668" s="732"/>
      <c r="H668" s="732"/>
      <c r="I668" s="732"/>
      <c r="J668" s="732"/>
      <c r="K668" s="732"/>
      <c r="L668" s="732"/>
      <c r="M668" s="351"/>
    </row>
    <row r="669">
      <c r="A669" s="351"/>
      <c r="B669" s="351"/>
      <c r="C669" s="732"/>
      <c r="D669" s="732"/>
      <c r="E669" s="732"/>
      <c r="F669" s="732"/>
      <c r="G669" s="732"/>
      <c r="H669" s="732"/>
      <c r="I669" s="732"/>
      <c r="J669" s="732"/>
      <c r="K669" s="732"/>
      <c r="L669" s="732"/>
      <c r="M669" s="351"/>
    </row>
    <row r="670">
      <c r="A670" s="351"/>
      <c r="B670" s="351"/>
      <c r="C670" s="732"/>
      <c r="D670" s="732"/>
      <c r="E670" s="732"/>
      <c r="F670" s="732"/>
      <c r="G670" s="732"/>
      <c r="H670" s="732"/>
      <c r="I670" s="732"/>
      <c r="J670" s="732"/>
      <c r="K670" s="732"/>
      <c r="L670" s="732"/>
      <c r="M670" s="351"/>
    </row>
    <row r="671">
      <c r="A671" s="351"/>
      <c r="B671" s="351"/>
      <c r="C671" s="732"/>
      <c r="D671" s="732"/>
      <c r="E671" s="732"/>
      <c r="F671" s="732"/>
      <c r="G671" s="732"/>
      <c r="H671" s="732"/>
      <c r="I671" s="732"/>
      <c r="J671" s="732"/>
      <c r="K671" s="732"/>
      <c r="L671" s="732"/>
      <c r="M671" s="351"/>
    </row>
    <row r="672">
      <c r="A672" s="351"/>
      <c r="B672" s="351"/>
      <c r="C672" s="732"/>
      <c r="D672" s="732"/>
      <c r="E672" s="732"/>
      <c r="F672" s="732"/>
      <c r="G672" s="732"/>
      <c r="H672" s="732"/>
      <c r="I672" s="732"/>
      <c r="J672" s="732"/>
      <c r="K672" s="732"/>
      <c r="L672" s="732"/>
      <c r="M672" s="351"/>
    </row>
    <row r="673">
      <c r="A673" s="351"/>
      <c r="B673" s="351"/>
      <c r="C673" s="732"/>
      <c r="D673" s="732"/>
      <c r="E673" s="732"/>
      <c r="F673" s="732"/>
      <c r="G673" s="732"/>
      <c r="H673" s="732"/>
      <c r="I673" s="732"/>
      <c r="J673" s="732"/>
      <c r="K673" s="732"/>
      <c r="L673" s="732"/>
      <c r="M673" s="351"/>
    </row>
    <row r="674">
      <c r="A674" s="351"/>
      <c r="B674" s="351"/>
      <c r="C674" s="732"/>
      <c r="D674" s="732"/>
      <c r="E674" s="732"/>
      <c r="F674" s="732"/>
      <c r="G674" s="732"/>
      <c r="H674" s="732"/>
      <c r="I674" s="732"/>
      <c r="J674" s="732"/>
      <c r="K674" s="732"/>
      <c r="L674" s="732"/>
      <c r="M674" s="351"/>
    </row>
    <row r="675">
      <c r="A675" s="351"/>
      <c r="B675" s="351"/>
      <c r="C675" s="732"/>
      <c r="D675" s="732"/>
      <c r="E675" s="732"/>
      <c r="F675" s="732"/>
      <c r="G675" s="732"/>
      <c r="H675" s="732"/>
      <c r="I675" s="732"/>
      <c r="J675" s="732"/>
      <c r="K675" s="732"/>
      <c r="L675" s="732"/>
      <c r="M675" s="351"/>
    </row>
    <row r="676">
      <c r="A676" s="351"/>
      <c r="B676" s="351"/>
      <c r="C676" s="732"/>
      <c r="D676" s="732"/>
      <c r="E676" s="732"/>
      <c r="F676" s="732"/>
      <c r="G676" s="732"/>
      <c r="H676" s="732"/>
      <c r="I676" s="732"/>
      <c r="J676" s="732"/>
      <c r="K676" s="732"/>
      <c r="L676" s="732"/>
      <c r="M676" s="351"/>
    </row>
    <row r="677">
      <c r="A677" s="351"/>
      <c r="B677" s="351"/>
      <c r="C677" s="732"/>
      <c r="D677" s="732"/>
      <c r="E677" s="732"/>
      <c r="F677" s="732"/>
      <c r="G677" s="732"/>
      <c r="H677" s="732"/>
      <c r="I677" s="732"/>
      <c r="J677" s="732"/>
      <c r="K677" s="732"/>
      <c r="L677" s="732"/>
      <c r="M677" s="351"/>
    </row>
    <row r="678">
      <c r="A678" s="351"/>
      <c r="B678" s="351"/>
      <c r="C678" s="732"/>
      <c r="D678" s="732"/>
      <c r="E678" s="732"/>
      <c r="F678" s="732"/>
      <c r="G678" s="732"/>
      <c r="H678" s="732"/>
      <c r="I678" s="732"/>
      <c r="J678" s="732"/>
      <c r="K678" s="732"/>
      <c r="L678" s="732"/>
      <c r="M678" s="351"/>
    </row>
    <row r="679">
      <c r="A679" s="351"/>
      <c r="B679" s="351"/>
      <c r="C679" s="732"/>
      <c r="D679" s="732"/>
      <c r="E679" s="732"/>
      <c r="F679" s="732"/>
      <c r="G679" s="732"/>
      <c r="H679" s="732"/>
      <c r="I679" s="732"/>
      <c r="J679" s="732"/>
      <c r="K679" s="732"/>
      <c r="L679" s="732"/>
      <c r="M679" s="351"/>
    </row>
    <row r="680">
      <c r="A680" s="351"/>
      <c r="B680" s="351"/>
      <c r="C680" s="732"/>
      <c r="D680" s="732"/>
      <c r="E680" s="732"/>
      <c r="F680" s="732"/>
      <c r="G680" s="732"/>
      <c r="H680" s="732"/>
      <c r="I680" s="732"/>
      <c r="J680" s="732"/>
      <c r="K680" s="732"/>
      <c r="L680" s="732"/>
      <c r="M680" s="351"/>
    </row>
    <row r="681">
      <c r="A681" s="351"/>
      <c r="B681" s="351"/>
      <c r="C681" s="732"/>
      <c r="D681" s="732"/>
      <c r="E681" s="732"/>
      <c r="F681" s="732"/>
      <c r="G681" s="732"/>
      <c r="H681" s="732"/>
      <c r="I681" s="732"/>
      <c r="J681" s="732"/>
      <c r="K681" s="732"/>
      <c r="L681" s="732"/>
      <c r="M681" s="351"/>
    </row>
    <row r="682">
      <c r="A682" s="351"/>
      <c r="B682" s="351"/>
      <c r="C682" s="732"/>
      <c r="D682" s="732"/>
      <c r="E682" s="732"/>
      <c r="F682" s="732"/>
      <c r="G682" s="732"/>
      <c r="H682" s="732"/>
      <c r="I682" s="732"/>
      <c r="J682" s="732"/>
      <c r="K682" s="732"/>
      <c r="L682" s="732"/>
      <c r="M682" s="351"/>
    </row>
    <row r="683">
      <c r="A683" s="351"/>
      <c r="B683" s="351"/>
      <c r="C683" s="732"/>
      <c r="D683" s="732"/>
      <c r="E683" s="732"/>
      <c r="F683" s="732"/>
      <c r="G683" s="732"/>
      <c r="H683" s="732"/>
      <c r="I683" s="732"/>
      <c r="J683" s="732"/>
      <c r="K683" s="732"/>
      <c r="L683" s="732"/>
      <c r="M683" s="351"/>
    </row>
    <row r="684">
      <c r="A684" s="351"/>
      <c r="B684" s="351"/>
      <c r="C684" s="732"/>
      <c r="D684" s="732"/>
      <c r="E684" s="732"/>
      <c r="F684" s="732"/>
      <c r="G684" s="732"/>
      <c r="H684" s="732"/>
      <c r="I684" s="732"/>
      <c r="J684" s="732"/>
      <c r="K684" s="732"/>
      <c r="L684" s="732"/>
      <c r="M684" s="351"/>
    </row>
    <row r="685">
      <c r="A685" s="351"/>
      <c r="B685" s="351"/>
      <c r="C685" s="732"/>
      <c r="D685" s="732"/>
      <c r="E685" s="732"/>
      <c r="F685" s="732"/>
      <c r="G685" s="732"/>
      <c r="H685" s="732"/>
      <c r="I685" s="732"/>
      <c r="J685" s="732"/>
      <c r="K685" s="732"/>
      <c r="L685" s="732"/>
      <c r="M685" s="351"/>
    </row>
    <row r="686">
      <c r="A686" s="351"/>
      <c r="B686" s="351"/>
      <c r="C686" s="732"/>
      <c r="D686" s="732"/>
      <c r="E686" s="732"/>
      <c r="F686" s="732"/>
      <c r="G686" s="732"/>
      <c r="H686" s="732"/>
      <c r="I686" s="732"/>
      <c r="J686" s="732"/>
      <c r="K686" s="732"/>
      <c r="L686" s="732"/>
      <c r="M686" s="351"/>
    </row>
    <row r="687">
      <c r="A687" s="351"/>
      <c r="B687" s="351"/>
      <c r="C687" s="732"/>
      <c r="D687" s="732"/>
      <c r="E687" s="732"/>
      <c r="F687" s="732"/>
      <c r="G687" s="732"/>
      <c r="H687" s="732"/>
      <c r="I687" s="732"/>
      <c r="J687" s="732"/>
      <c r="K687" s="732"/>
      <c r="L687" s="732"/>
      <c r="M687" s="351"/>
    </row>
    <row r="688">
      <c r="A688" s="351"/>
      <c r="B688" s="351"/>
      <c r="C688" s="732"/>
      <c r="D688" s="732"/>
      <c r="E688" s="732"/>
      <c r="F688" s="732"/>
      <c r="G688" s="732"/>
      <c r="H688" s="732"/>
      <c r="I688" s="732"/>
      <c r="J688" s="732"/>
      <c r="K688" s="732"/>
      <c r="L688" s="732"/>
      <c r="M688" s="351"/>
    </row>
    <row r="689">
      <c r="A689" s="351"/>
      <c r="B689" s="351"/>
      <c r="C689" s="732"/>
      <c r="D689" s="732"/>
      <c r="E689" s="732"/>
      <c r="F689" s="732"/>
      <c r="G689" s="732"/>
      <c r="H689" s="732"/>
      <c r="I689" s="732"/>
      <c r="J689" s="732"/>
      <c r="K689" s="732"/>
      <c r="L689" s="732"/>
      <c r="M689" s="351"/>
    </row>
    <row r="690">
      <c r="A690" s="351"/>
      <c r="B690" s="351"/>
      <c r="C690" s="732"/>
      <c r="D690" s="732"/>
      <c r="E690" s="732"/>
      <c r="F690" s="732"/>
      <c r="G690" s="732"/>
      <c r="H690" s="732"/>
      <c r="I690" s="732"/>
      <c r="J690" s="732"/>
      <c r="K690" s="732"/>
      <c r="L690" s="732"/>
      <c r="M690" s="351"/>
    </row>
    <row r="691">
      <c r="A691" s="351"/>
      <c r="B691" s="351"/>
      <c r="C691" s="732"/>
      <c r="D691" s="732"/>
      <c r="E691" s="732"/>
      <c r="F691" s="732"/>
      <c r="G691" s="732"/>
      <c r="H691" s="732"/>
      <c r="I691" s="732"/>
      <c r="J691" s="732"/>
      <c r="K691" s="732"/>
      <c r="L691" s="732"/>
      <c r="M691" s="351"/>
    </row>
    <row r="692">
      <c r="A692" s="351"/>
      <c r="B692" s="351"/>
      <c r="C692" s="732"/>
      <c r="D692" s="732"/>
      <c r="E692" s="732"/>
      <c r="F692" s="732"/>
      <c r="G692" s="732"/>
      <c r="H692" s="732"/>
      <c r="I692" s="732"/>
      <c r="J692" s="732"/>
      <c r="K692" s="732"/>
      <c r="L692" s="732"/>
      <c r="M692" s="351"/>
    </row>
    <row r="693">
      <c r="A693" s="351"/>
      <c r="B693" s="351"/>
      <c r="C693" s="732"/>
      <c r="D693" s="732"/>
      <c r="E693" s="732"/>
      <c r="F693" s="732"/>
      <c r="G693" s="732"/>
      <c r="H693" s="732"/>
      <c r="I693" s="732"/>
      <c r="J693" s="732"/>
      <c r="K693" s="732"/>
      <c r="L693" s="732"/>
      <c r="M693" s="351"/>
    </row>
    <row r="694">
      <c r="A694" s="351"/>
      <c r="B694" s="351"/>
      <c r="C694" s="732"/>
      <c r="D694" s="732"/>
      <c r="E694" s="732"/>
      <c r="F694" s="732"/>
      <c r="G694" s="732"/>
      <c r="H694" s="732"/>
      <c r="I694" s="732"/>
      <c r="J694" s="732"/>
      <c r="K694" s="732"/>
      <c r="L694" s="732"/>
      <c r="M694" s="351"/>
    </row>
    <row r="695">
      <c r="A695" s="351"/>
      <c r="B695" s="351"/>
      <c r="C695" s="732"/>
      <c r="D695" s="732"/>
      <c r="E695" s="732"/>
      <c r="F695" s="732"/>
      <c r="G695" s="732"/>
      <c r="H695" s="732"/>
      <c r="I695" s="732"/>
      <c r="J695" s="732"/>
      <c r="K695" s="732"/>
      <c r="L695" s="732"/>
      <c r="M695" s="351"/>
    </row>
    <row r="696">
      <c r="A696" s="351"/>
      <c r="B696" s="351"/>
      <c r="C696" s="732"/>
      <c r="D696" s="732"/>
      <c r="E696" s="732"/>
      <c r="F696" s="732"/>
      <c r="G696" s="732"/>
      <c r="H696" s="732"/>
      <c r="I696" s="732"/>
      <c r="J696" s="732"/>
      <c r="K696" s="732"/>
      <c r="L696" s="732"/>
      <c r="M696" s="351"/>
    </row>
    <row r="697">
      <c r="A697" s="351"/>
      <c r="B697" s="351"/>
      <c r="C697" s="732"/>
      <c r="D697" s="732"/>
      <c r="E697" s="732"/>
      <c r="F697" s="732"/>
      <c r="G697" s="732"/>
      <c r="H697" s="732"/>
      <c r="I697" s="732"/>
      <c r="J697" s="732"/>
      <c r="K697" s="732"/>
      <c r="L697" s="732"/>
      <c r="M697" s="351"/>
    </row>
    <row r="698">
      <c r="A698" s="351"/>
      <c r="B698" s="351"/>
      <c r="C698" s="732"/>
      <c r="D698" s="732"/>
      <c r="E698" s="732"/>
      <c r="F698" s="732"/>
      <c r="G698" s="732"/>
      <c r="H698" s="732"/>
      <c r="I698" s="732"/>
      <c r="J698" s="732"/>
      <c r="K698" s="732"/>
      <c r="L698" s="732"/>
      <c r="M698" s="351"/>
    </row>
    <row r="699">
      <c r="A699" s="351"/>
      <c r="B699" s="351"/>
      <c r="C699" s="732"/>
      <c r="D699" s="732"/>
      <c r="E699" s="732"/>
      <c r="F699" s="732"/>
      <c r="G699" s="732"/>
      <c r="H699" s="732"/>
      <c r="I699" s="732"/>
      <c r="J699" s="732"/>
      <c r="K699" s="732"/>
      <c r="L699" s="732"/>
      <c r="M699" s="351"/>
    </row>
    <row r="700">
      <c r="A700" s="351"/>
      <c r="B700" s="351"/>
      <c r="C700" s="732"/>
      <c r="D700" s="732"/>
      <c r="E700" s="732"/>
      <c r="F700" s="732"/>
      <c r="G700" s="732"/>
      <c r="H700" s="732"/>
      <c r="I700" s="732"/>
      <c r="J700" s="732"/>
      <c r="K700" s="732"/>
      <c r="L700" s="732"/>
      <c r="M700" s="351"/>
    </row>
    <row r="701">
      <c r="A701" s="351"/>
      <c r="B701" s="351"/>
      <c r="C701" s="732"/>
      <c r="D701" s="732"/>
      <c r="E701" s="732"/>
      <c r="F701" s="732"/>
      <c r="G701" s="732"/>
      <c r="H701" s="732"/>
      <c r="I701" s="732"/>
      <c r="J701" s="732"/>
      <c r="K701" s="732"/>
      <c r="L701" s="732"/>
      <c r="M701" s="351"/>
    </row>
    <row r="702">
      <c r="A702" s="351"/>
      <c r="B702" s="351"/>
      <c r="C702" s="732"/>
      <c r="D702" s="732"/>
      <c r="E702" s="732"/>
      <c r="F702" s="732"/>
      <c r="G702" s="732"/>
      <c r="H702" s="732"/>
      <c r="I702" s="732"/>
      <c r="J702" s="732"/>
      <c r="K702" s="732"/>
      <c r="L702" s="732"/>
      <c r="M702" s="351"/>
    </row>
    <row r="703">
      <c r="A703" s="351"/>
      <c r="B703" s="351"/>
      <c r="C703" s="732"/>
      <c r="D703" s="732"/>
      <c r="E703" s="732"/>
      <c r="F703" s="732"/>
      <c r="G703" s="732"/>
      <c r="H703" s="732"/>
      <c r="I703" s="732"/>
      <c r="J703" s="732"/>
      <c r="K703" s="732"/>
      <c r="L703" s="732"/>
      <c r="M703" s="351"/>
    </row>
    <row r="704">
      <c r="A704" s="351"/>
      <c r="B704" s="351"/>
      <c r="C704" s="732"/>
      <c r="D704" s="732"/>
      <c r="E704" s="732"/>
      <c r="F704" s="732"/>
      <c r="G704" s="732"/>
      <c r="H704" s="732"/>
      <c r="I704" s="732"/>
      <c r="J704" s="732"/>
      <c r="K704" s="732"/>
      <c r="L704" s="732"/>
      <c r="M704" s="351"/>
    </row>
    <row r="705">
      <c r="A705" s="351"/>
      <c r="B705" s="351"/>
      <c r="C705" s="732"/>
      <c r="D705" s="732"/>
      <c r="E705" s="732"/>
      <c r="F705" s="732"/>
      <c r="G705" s="732"/>
      <c r="H705" s="732"/>
      <c r="I705" s="732"/>
      <c r="J705" s="732"/>
      <c r="K705" s="732"/>
      <c r="L705" s="732"/>
      <c r="M705" s="351"/>
    </row>
    <row r="706">
      <c r="A706" s="351"/>
      <c r="B706" s="351"/>
      <c r="C706" s="732"/>
      <c r="D706" s="732"/>
      <c r="E706" s="732"/>
      <c r="F706" s="732"/>
      <c r="G706" s="732"/>
      <c r="H706" s="732"/>
      <c r="I706" s="732"/>
      <c r="J706" s="732"/>
      <c r="K706" s="732"/>
      <c r="L706" s="732"/>
      <c r="M706" s="351"/>
    </row>
    <row r="707">
      <c r="A707" s="351"/>
      <c r="B707" s="351"/>
      <c r="C707" s="732"/>
      <c r="D707" s="732"/>
      <c r="E707" s="732"/>
      <c r="F707" s="732"/>
      <c r="G707" s="732"/>
      <c r="H707" s="732"/>
      <c r="I707" s="732"/>
      <c r="J707" s="732"/>
      <c r="K707" s="732"/>
      <c r="L707" s="732"/>
      <c r="M707" s="351"/>
    </row>
    <row r="708">
      <c r="A708" s="351"/>
      <c r="B708" s="351"/>
      <c r="C708" s="732"/>
      <c r="D708" s="732"/>
      <c r="E708" s="732"/>
      <c r="F708" s="732"/>
      <c r="G708" s="732"/>
      <c r="H708" s="732"/>
      <c r="I708" s="732"/>
      <c r="J708" s="732"/>
      <c r="K708" s="732"/>
      <c r="L708" s="732"/>
      <c r="M708" s="351"/>
    </row>
    <row r="709">
      <c r="A709" s="351"/>
      <c r="B709" s="351"/>
      <c r="C709" s="732"/>
      <c r="D709" s="732"/>
      <c r="E709" s="732"/>
      <c r="F709" s="732"/>
      <c r="G709" s="732"/>
      <c r="H709" s="732"/>
      <c r="I709" s="732"/>
      <c r="J709" s="732"/>
      <c r="K709" s="732"/>
      <c r="L709" s="732"/>
      <c r="M709" s="351"/>
    </row>
    <row r="710">
      <c r="A710" s="351"/>
      <c r="B710" s="351"/>
      <c r="C710" s="732"/>
      <c r="D710" s="732"/>
      <c r="E710" s="732"/>
      <c r="F710" s="732"/>
      <c r="G710" s="732"/>
      <c r="H710" s="732"/>
      <c r="I710" s="732"/>
      <c r="J710" s="732"/>
      <c r="K710" s="732"/>
      <c r="L710" s="732"/>
      <c r="M710" s="351"/>
    </row>
    <row r="711">
      <c r="A711" s="351"/>
      <c r="B711" s="351"/>
      <c r="C711" s="732"/>
      <c r="D711" s="732"/>
      <c r="E711" s="732"/>
      <c r="F711" s="732"/>
      <c r="G711" s="732"/>
      <c r="H711" s="732"/>
      <c r="I711" s="732"/>
      <c r="J711" s="732"/>
      <c r="K711" s="732"/>
      <c r="L711" s="732"/>
      <c r="M711" s="351"/>
    </row>
    <row r="712">
      <c r="A712" s="351"/>
      <c r="B712" s="351"/>
      <c r="C712" s="732"/>
      <c r="D712" s="732"/>
      <c r="E712" s="732"/>
      <c r="F712" s="732"/>
      <c r="G712" s="732"/>
      <c r="H712" s="732"/>
      <c r="I712" s="732"/>
      <c r="J712" s="732"/>
      <c r="K712" s="732"/>
      <c r="L712" s="732"/>
      <c r="M712" s="351"/>
    </row>
    <row r="713">
      <c r="A713" s="351"/>
      <c r="B713" s="351"/>
      <c r="C713" s="732"/>
      <c r="D713" s="732"/>
      <c r="E713" s="732"/>
      <c r="F713" s="732"/>
      <c r="G713" s="732"/>
      <c r="H713" s="732"/>
      <c r="I713" s="732"/>
      <c r="J713" s="732"/>
      <c r="K713" s="732"/>
      <c r="L713" s="732"/>
      <c r="M713" s="351"/>
    </row>
    <row r="714">
      <c r="A714" s="351"/>
      <c r="B714" s="351"/>
      <c r="C714" s="732"/>
      <c r="D714" s="732"/>
      <c r="E714" s="732"/>
      <c r="F714" s="732"/>
      <c r="G714" s="732"/>
      <c r="H714" s="732"/>
      <c r="I714" s="732"/>
      <c r="J714" s="732"/>
      <c r="K714" s="732"/>
      <c r="L714" s="732"/>
      <c r="M714" s="351"/>
    </row>
    <row r="715">
      <c r="A715" s="351"/>
      <c r="B715" s="351"/>
      <c r="C715" s="732"/>
      <c r="D715" s="732"/>
      <c r="E715" s="732"/>
      <c r="F715" s="732"/>
      <c r="G715" s="732"/>
      <c r="H715" s="732"/>
      <c r="I715" s="732"/>
      <c r="J715" s="732"/>
      <c r="K715" s="732"/>
      <c r="L715" s="732"/>
      <c r="M715" s="351"/>
    </row>
    <row r="716">
      <c r="A716" s="351"/>
      <c r="B716" s="351"/>
      <c r="C716" s="732"/>
      <c r="D716" s="732"/>
      <c r="E716" s="732"/>
      <c r="F716" s="732"/>
      <c r="G716" s="732"/>
      <c r="H716" s="732"/>
      <c r="I716" s="732"/>
      <c r="J716" s="732"/>
      <c r="K716" s="732"/>
      <c r="L716" s="732"/>
      <c r="M716" s="351"/>
    </row>
    <row r="717">
      <c r="A717" s="351"/>
      <c r="B717" s="351"/>
      <c r="C717" s="732"/>
      <c r="D717" s="732"/>
      <c r="E717" s="732"/>
      <c r="F717" s="732"/>
      <c r="G717" s="732"/>
      <c r="H717" s="732"/>
      <c r="I717" s="732"/>
      <c r="J717" s="732"/>
      <c r="K717" s="732"/>
      <c r="L717" s="732"/>
      <c r="M717" s="351"/>
    </row>
    <row r="718">
      <c r="A718" s="351"/>
      <c r="B718" s="351"/>
      <c r="C718" s="732"/>
      <c r="D718" s="732"/>
      <c r="E718" s="732"/>
      <c r="F718" s="732"/>
      <c r="G718" s="732"/>
      <c r="H718" s="732"/>
      <c r="I718" s="732"/>
      <c r="J718" s="732"/>
      <c r="K718" s="732"/>
      <c r="L718" s="732"/>
      <c r="M718" s="351"/>
    </row>
    <row r="719">
      <c r="A719" s="351"/>
      <c r="B719" s="351"/>
      <c r="C719" s="732"/>
      <c r="D719" s="732"/>
      <c r="E719" s="732"/>
      <c r="F719" s="732"/>
      <c r="G719" s="732"/>
      <c r="H719" s="732"/>
      <c r="I719" s="732"/>
      <c r="J719" s="732"/>
      <c r="K719" s="732"/>
      <c r="L719" s="732"/>
      <c r="M719" s="351"/>
    </row>
    <row r="720">
      <c r="A720" s="351"/>
      <c r="B720" s="351"/>
      <c r="C720" s="732"/>
      <c r="D720" s="732"/>
      <c r="E720" s="732"/>
      <c r="F720" s="732"/>
      <c r="G720" s="732"/>
      <c r="H720" s="732"/>
      <c r="I720" s="732"/>
      <c r="J720" s="732"/>
      <c r="K720" s="732"/>
      <c r="L720" s="732"/>
      <c r="M720" s="351"/>
    </row>
    <row r="721">
      <c r="A721" s="351"/>
      <c r="B721" s="351"/>
      <c r="C721" s="732"/>
      <c r="D721" s="732"/>
      <c r="E721" s="732"/>
      <c r="F721" s="732"/>
      <c r="G721" s="732"/>
      <c r="H721" s="732"/>
      <c r="I721" s="732"/>
      <c r="J721" s="732"/>
      <c r="K721" s="732"/>
      <c r="L721" s="732"/>
      <c r="M721" s="351"/>
    </row>
    <row r="722">
      <c r="A722" s="351"/>
      <c r="B722" s="351"/>
      <c r="C722" s="732"/>
      <c r="D722" s="732"/>
      <c r="E722" s="732"/>
      <c r="F722" s="732"/>
      <c r="G722" s="732"/>
      <c r="H722" s="732"/>
      <c r="I722" s="732"/>
      <c r="J722" s="732"/>
      <c r="K722" s="732"/>
      <c r="L722" s="732"/>
      <c r="M722" s="351"/>
    </row>
    <row r="723">
      <c r="A723" s="351"/>
      <c r="B723" s="351"/>
      <c r="C723" s="732"/>
      <c r="D723" s="732"/>
      <c r="E723" s="732"/>
      <c r="F723" s="732"/>
      <c r="G723" s="732"/>
      <c r="H723" s="732"/>
      <c r="I723" s="732"/>
      <c r="J723" s="732"/>
      <c r="K723" s="732"/>
      <c r="L723" s="732"/>
      <c r="M723" s="351"/>
    </row>
    <row r="724">
      <c r="A724" s="351"/>
      <c r="B724" s="351"/>
      <c r="C724" s="732"/>
      <c r="D724" s="732"/>
      <c r="E724" s="732"/>
      <c r="F724" s="732"/>
      <c r="G724" s="732"/>
      <c r="H724" s="732"/>
      <c r="I724" s="732"/>
      <c r="J724" s="732"/>
      <c r="K724" s="732"/>
      <c r="L724" s="732"/>
      <c r="M724" s="351"/>
    </row>
    <row r="725">
      <c r="A725" s="351"/>
      <c r="B725" s="351"/>
      <c r="C725" s="732"/>
      <c r="D725" s="732"/>
      <c r="E725" s="732"/>
      <c r="F725" s="732"/>
      <c r="G725" s="732"/>
      <c r="H725" s="732"/>
      <c r="I725" s="732"/>
      <c r="J725" s="732"/>
      <c r="K725" s="732"/>
      <c r="L725" s="732"/>
      <c r="M725" s="351"/>
    </row>
    <row r="726">
      <c r="A726" s="351"/>
      <c r="B726" s="351"/>
      <c r="C726" s="732"/>
      <c r="D726" s="732"/>
      <c r="E726" s="732"/>
      <c r="F726" s="732"/>
      <c r="G726" s="732"/>
      <c r="H726" s="732"/>
      <c r="I726" s="732"/>
      <c r="J726" s="732"/>
      <c r="K726" s="732"/>
      <c r="L726" s="732"/>
      <c r="M726" s="351"/>
    </row>
    <row r="727">
      <c r="A727" s="351"/>
      <c r="B727" s="351"/>
      <c r="C727" s="732"/>
      <c r="D727" s="732"/>
      <c r="E727" s="732"/>
      <c r="F727" s="732"/>
      <c r="G727" s="732"/>
      <c r="H727" s="732"/>
      <c r="I727" s="732"/>
      <c r="J727" s="732"/>
      <c r="K727" s="732"/>
      <c r="L727" s="732"/>
      <c r="M727" s="351"/>
    </row>
    <row r="728">
      <c r="A728" s="351"/>
      <c r="B728" s="351"/>
      <c r="C728" s="732"/>
      <c r="D728" s="732"/>
      <c r="E728" s="732"/>
      <c r="F728" s="732"/>
      <c r="G728" s="732"/>
      <c r="H728" s="732"/>
      <c r="I728" s="732"/>
      <c r="J728" s="732"/>
      <c r="K728" s="732"/>
      <c r="L728" s="732"/>
      <c r="M728" s="351"/>
    </row>
    <row r="729">
      <c r="A729" s="351"/>
      <c r="B729" s="351"/>
      <c r="C729" s="732"/>
      <c r="D729" s="732"/>
      <c r="E729" s="732"/>
      <c r="F729" s="732"/>
      <c r="G729" s="732"/>
      <c r="H729" s="732"/>
      <c r="I729" s="732"/>
      <c r="J729" s="732"/>
      <c r="K729" s="732"/>
      <c r="L729" s="732"/>
      <c r="M729" s="351"/>
    </row>
    <row r="730">
      <c r="A730" s="351"/>
      <c r="B730" s="351"/>
      <c r="C730" s="732"/>
      <c r="D730" s="732"/>
      <c r="E730" s="732"/>
      <c r="F730" s="732"/>
      <c r="G730" s="732"/>
      <c r="H730" s="732"/>
      <c r="I730" s="732"/>
      <c r="J730" s="732"/>
      <c r="K730" s="732"/>
      <c r="L730" s="732"/>
      <c r="M730" s="351"/>
    </row>
    <row r="731">
      <c r="A731" s="351"/>
      <c r="B731" s="351"/>
      <c r="C731" s="732"/>
      <c r="D731" s="732"/>
      <c r="E731" s="732"/>
      <c r="F731" s="732"/>
      <c r="G731" s="732"/>
      <c r="H731" s="732"/>
      <c r="I731" s="732"/>
      <c r="J731" s="732"/>
      <c r="K731" s="732"/>
      <c r="L731" s="732"/>
      <c r="M731" s="351"/>
    </row>
    <row r="732">
      <c r="A732" s="351"/>
      <c r="B732" s="351"/>
      <c r="C732" s="732"/>
      <c r="D732" s="732"/>
      <c r="E732" s="732"/>
      <c r="F732" s="732"/>
      <c r="G732" s="732"/>
      <c r="H732" s="732"/>
      <c r="I732" s="732"/>
      <c r="J732" s="732"/>
      <c r="K732" s="732"/>
      <c r="L732" s="732"/>
      <c r="M732" s="351"/>
    </row>
    <row r="733">
      <c r="A733" s="351"/>
      <c r="B733" s="351"/>
      <c r="C733" s="732"/>
      <c r="D733" s="732"/>
      <c r="E733" s="732"/>
      <c r="F733" s="732"/>
      <c r="G733" s="732"/>
      <c r="H733" s="732"/>
      <c r="I733" s="732"/>
      <c r="J733" s="732"/>
      <c r="K733" s="732"/>
      <c r="L733" s="732"/>
      <c r="M733" s="351"/>
    </row>
    <row r="734">
      <c r="A734" s="351"/>
      <c r="B734" s="351"/>
      <c r="C734" s="732"/>
      <c r="D734" s="732"/>
      <c r="E734" s="732"/>
      <c r="F734" s="732"/>
      <c r="G734" s="732"/>
      <c r="H734" s="732"/>
      <c r="I734" s="732"/>
      <c r="J734" s="732"/>
      <c r="K734" s="732"/>
      <c r="L734" s="732"/>
      <c r="M734" s="351"/>
    </row>
    <row r="735">
      <c r="A735" s="351"/>
      <c r="B735" s="351"/>
      <c r="C735" s="732"/>
      <c r="D735" s="732"/>
      <c r="E735" s="732"/>
      <c r="F735" s="732"/>
      <c r="G735" s="732"/>
      <c r="H735" s="732"/>
      <c r="I735" s="732"/>
      <c r="J735" s="732"/>
      <c r="K735" s="732"/>
      <c r="L735" s="732"/>
      <c r="M735" s="351"/>
    </row>
    <row r="736">
      <c r="A736" s="351"/>
      <c r="B736" s="351"/>
      <c r="C736" s="732"/>
      <c r="D736" s="732"/>
      <c r="E736" s="732"/>
      <c r="F736" s="732"/>
      <c r="G736" s="732"/>
      <c r="H736" s="732"/>
      <c r="I736" s="732"/>
      <c r="J736" s="732"/>
      <c r="K736" s="732"/>
      <c r="L736" s="732"/>
      <c r="M736" s="351"/>
    </row>
    <row r="737">
      <c r="A737" s="351"/>
      <c r="B737" s="351"/>
      <c r="C737" s="732"/>
      <c r="D737" s="732"/>
      <c r="E737" s="732"/>
      <c r="F737" s="732"/>
      <c r="G737" s="732"/>
      <c r="H737" s="732"/>
      <c r="I737" s="732"/>
      <c r="J737" s="732"/>
      <c r="K737" s="732"/>
      <c r="L737" s="732"/>
      <c r="M737" s="351"/>
    </row>
    <row r="738">
      <c r="A738" s="351"/>
      <c r="B738" s="351"/>
      <c r="C738" s="732"/>
      <c r="D738" s="732"/>
      <c r="E738" s="732"/>
      <c r="F738" s="732"/>
      <c r="G738" s="732"/>
      <c r="H738" s="732"/>
      <c r="I738" s="732"/>
      <c r="J738" s="732"/>
      <c r="K738" s="732"/>
      <c r="L738" s="732"/>
      <c r="M738" s="351"/>
    </row>
    <row r="739">
      <c r="A739" s="351"/>
      <c r="B739" s="351"/>
      <c r="C739" s="732"/>
      <c r="D739" s="732"/>
      <c r="E739" s="732"/>
      <c r="F739" s="732"/>
      <c r="G739" s="732"/>
      <c r="H739" s="732"/>
      <c r="I739" s="732"/>
      <c r="J739" s="732"/>
      <c r="K739" s="732"/>
      <c r="L739" s="732"/>
      <c r="M739" s="351"/>
    </row>
    <row r="740">
      <c r="A740" s="351"/>
      <c r="B740" s="351"/>
      <c r="C740" s="732"/>
      <c r="D740" s="732"/>
      <c r="E740" s="732"/>
      <c r="F740" s="732"/>
      <c r="G740" s="732"/>
      <c r="H740" s="732"/>
      <c r="I740" s="732"/>
      <c r="J740" s="732"/>
      <c r="K740" s="732"/>
      <c r="L740" s="732"/>
      <c r="M740" s="351"/>
    </row>
    <row r="741">
      <c r="A741" s="351"/>
      <c r="B741" s="351"/>
      <c r="C741" s="732"/>
      <c r="D741" s="732"/>
      <c r="E741" s="732"/>
      <c r="F741" s="732"/>
      <c r="G741" s="732"/>
      <c r="H741" s="732"/>
      <c r="I741" s="732"/>
      <c r="J741" s="732"/>
      <c r="K741" s="732"/>
      <c r="L741" s="732"/>
      <c r="M741" s="351"/>
    </row>
    <row r="742">
      <c r="A742" s="351"/>
      <c r="B742" s="351"/>
      <c r="C742" s="732"/>
      <c r="D742" s="732"/>
      <c r="E742" s="732"/>
      <c r="F742" s="732"/>
      <c r="G742" s="732"/>
      <c r="H742" s="732"/>
      <c r="I742" s="732"/>
      <c r="J742" s="732"/>
      <c r="K742" s="732"/>
      <c r="L742" s="732"/>
      <c r="M742" s="351"/>
    </row>
    <row r="743">
      <c r="A743" s="351"/>
      <c r="B743" s="351"/>
      <c r="C743" s="732"/>
      <c r="D743" s="732"/>
      <c r="E743" s="732"/>
      <c r="F743" s="732"/>
      <c r="G743" s="732"/>
      <c r="H743" s="732"/>
      <c r="I743" s="732"/>
      <c r="J743" s="732"/>
      <c r="K743" s="732"/>
      <c r="L743" s="732"/>
      <c r="M743" s="351"/>
    </row>
    <row r="744">
      <c r="A744" s="351"/>
      <c r="B744" s="351"/>
      <c r="C744" s="732"/>
      <c r="D744" s="732"/>
      <c r="E744" s="732"/>
      <c r="F744" s="732"/>
      <c r="G744" s="732"/>
      <c r="H744" s="732"/>
      <c r="I744" s="732"/>
      <c r="J744" s="732"/>
      <c r="K744" s="732"/>
      <c r="L744" s="732"/>
      <c r="M744" s="351"/>
    </row>
    <row r="745">
      <c r="A745" s="351"/>
      <c r="B745" s="351"/>
      <c r="C745" s="732"/>
      <c r="D745" s="732"/>
      <c r="E745" s="732"/>
      <c r="F745" s="732"/>
      <c r="G745" s="732"/>
      <c r="H745" s="732"/>
      <c r="I745" s="732"/>
      <c r="J745" s="732"/>
      <c r="K745" s="732"/>
      <c r="L745" s="732"/>
      <c r="M745" s="351"/>
    </row>
    <row r="746">
      <c r="A746" s="351"/>
      <c r="B746" s="351"/>
      <c r="C746" s="732"/>
      <c r="D746" s="732"/>
      <c r="E746" s="732"/>
      <c r="F746" s="732"/>
      <c r="G746" s="732"/>
      <c r="H746" s="732"/>
      <c r="I746" s="732"/>
      <c r="J746" s="732"/>
      <c r="K746" s="732"/>
      <c r="L746" s="732"/>
      <c r="M746" s="351"/>
    </row>
    <row r="747">
      <c r="A747" s="351"/>
      <c r="B747" s="351"/>
      <c r="C747" s="732"/>
      <c r="D747" s="732"/>
      <c r="E747" s="732"/>
      <c r="F747" s="732"/>
      <c r="G747" s="732"/>
      <c r="H747" s="732"/>
      <c r="I747" s="732"/>
      <c r="J747" s="732"/>
      <c r="K747" s="732"/>
      <c r="L747" s="732"/>
      <c r="M747" s="351"/>
    </row>
    <row r="748">
      <c r="A748" s="351"/>
      <c r="B748" s="351"/>
      <c r="C748" s="732"/>
      <c r="D748" s="732"/>
      <c r="E748" s="732"/>
      <c r="F748" s="732"/>
      <c r="G748" s="732"/>
      <c r="H748" s="732"/>
      <c r="I748" s="732"/>
      <c r="J748" s="732"/>
      <c r="K748" s="732"/>
      <c r="L748" s="732"/>
      <c r="M748" s="351"/>
    </row>
    <row r="749">
      <c r="A749" s="351"/>
      <c r="B749" s="351"/>
      <c r="C749" s="732"/>
      <c r="D749" s="732"/>
      <c r="E749" s="732"/>
      <c r="F749" s="732"/>
      <c r="G749" s="732"/>
      <c r="H749" s="732"/>
      <c r="I749" s="732"/>
      <c r="J749" s="732"/>
      <c r="K749" s="732"/>
      <c r="L749" s="732"/>
      <c r="M749" s="351"/>
    </row>
    <row r="750">
      <c r="A750" s="351"/>
      <c r="B750" s="351"/>
      <c r="C750" s="732"/>
      <c r="D750" s="732"/>
      <c r="E750" s="732"/>
      <c r="F750" s="732"/>
      <c r="G750" s="732"/>
      <c r="H750" s="732"/>
      <c r="I750" s="732"/>
      <c r="J750" s="732"/>
      <c r="K750" s="732"/>
      <c r="L750" s="732"/>
      <c r="M750" s="351"/>
    </row>
    <row r="751">
      <c r="A751" s="351"/>
      <c r="B751" s="351"/>
      <c r="C751" s="732"/>
      <c r="D751" s="732"/>
      <c r="E751" s="732"/>
      <c r="F751" s="732"/>
      <c r="G751" s="732"/>
      <c r="H751" s="732"/>
      <c r="I751" s="732"/>
      <c r="J751" s="732"/>
      <c r="K751" s="732"/>
      <c r="L751" s="732"/>
      <c r="M751" s="351"/>
    </row>
    <row r="752">
      <c r="A752" s="351"/>
      <c r="B752" s="351"/>
      <c r="C752" s="732"/>
      <c r="D752" s="732"/>
      <c r="E752" s="732"/>
      <c r="F752" s="732"/>
      <c r="G752" s="732"/>
      <c r="H752" s="732"/>
      <c r="I752" s="732"/>
      <c r="J752" s="732"/>
      <c r="K752" s="732"/>
      <c r="L752" s="732"/>
      <c r="M752" s="351"/>
    </row>
    <row r="753">
      <c r="A753" s="351"/>
      <c r="B753" s="351"/>
      <c r="C753" s="732"/>
      <c r="D753" s="732"/>
      <c r="E753" s="732"/>
      <c r="F753" s="732"/>
      <c r="G753" s="732"/>
      <c r="H753" s="732"/>
      <c r="I753" s="732"/>
      <c r="J753" s="732"/>
      <c r="K753" s="732"/>
      <c r="L753" s="732"/>
      <c r="M753" s="351"/>
    </row>
    <row r="754">
      <c r="A754" s="351"/>
      <c r="B754" s="351"/>
      <c r="C754" s="732"/>
      <c r="D754" s="732"/>
      <c r="E754" s="732"/>
      <c r="F754" s="732"/>
      <c r="G754" s="732"/>
      <c r="H754" s="732"/>
      <c r="I754" s="732"/>
      <c r="J754" s="732"/>
      <c r="K754" s="732"/>
      <c r="L754" s="732"/>
      <c r="M754" s="351"/>
    </row>
    <row r="755">
      <c r="A755" s="351"/>
      <c r="B755" s="351"/>
      <c r="C755" s="732"/>
      <c r="D755" s="732"/>
      <c r="E755" s="732"/>
      <c r="F755" s="732"/>
      <c r="G755" s="732"/>
      <c r="H755" s="732"/>
      <c r="I755" s="732"/>
      <c r="J755" s="732"/>
      <c r="K755" s="732"/>
      <c r="L755" s="732"/>
      <c r="M755" s="351"/>
    </row>
    <row r="756">
      <c r="A756" s="351"/>
      <c r="B756" s="351"/>
      <c r="C756" s="732"/>
      <c r="D756" s="732"/>
      <c r="E756" s="732"/>
      <c r="F756" s="732"/>
      <c r="G756" s="732"/>
      <c r="H756" s="732"/>
      <c r="I756" s="732"/>
      <c r="J756" s="732"/>
      <c r="K756" s="732"/>
      <c r="L756" s="732"/>
      <c r="M756" s="351"/>
    </row>
    <row r="757">
      <c r="A757" s="351"/>
      <c r="B757" s="351"/>
      <c r="C757" s="732"/>
      <c r="D757" s="732"/>
      <c r="E757" s="732"/>
      <c r="F757" s="732"/>
      <c r="G757" s="732"/>
      <c r="H757" s="732"/>
      <c r="I757" s="732"/>
      <c r="J757" s="732"/>
      <c r="K757" s="732"/>
      <c r="L757" s="732"/>
      <c r="M757" s="351"/>
    </row>
    <row r="758">
      <c r="A758" s="351"/>
      <c r="B758" s="351"/>
      <c r="C758" s="732"/>
      <c r="D758" s="732"/>
      <c r="E758" s="732"/>
      <c r="F758" s="732"/>
      <c r="G758" s="732"/>
      <c r="H758" s="732"/>
      <c r="I758" s="732"/>
      <c r="J758" s="732"/>
      <c r="K758" s="732"/>
      <c r="L758" s="732"/>
      <c r="M758" s="351"/>
    </row>
    <row r="759">
      <c r="A759" s="351"/>
      <c r="B759" s="351"/>
      <c r="C759" s="732"/>
      <c r="D759" s="732"/>
      <c r="E759" s="732"/>
      <c r="F759" s="732"/>
      <c r="G759" s="732"/>
      <c r="H759" s="732"/>
      <c r="I759" s="732"/>
      <c r="J759" s="732"/>
      <c r="K759" s="732"/>
      <c r="L759" s="732"/>
      <c r="M759" s="351"/>
    </row>
    <row r="760">
      <c r="A760" s="351"/>
      <c r="B760" s="351"/>
      <c r="C760" s="732"/>
      <c r="D760" s="732"/>
      <c r="E760" s="732"/>
      <c r="F760" s="732"/>
      <c r="G760" s="732"/>
      <c r="H760" s="732"/>
      <c r="I760" s="732"/>
      <c r="J760" s="732"/>
      <c r="K760" s="732"/>
      <c r="L760" s="732"/>
      <c r="M760" s="351"/>
    </row>
    <row r="761">
      <c r="A761" s="351"/>
      <c r="B761" s="351"/>
      <c r="C761" s="732"/>
      <c r="D761" s="732"/>
      <c r="E761" s="732"/>
      <c r="F761" s="732"/>
      <c r="G761" s="732"/>
      <c r="H761" s="732"/>
      <c r="I761" s="732"/>
      <c r="J761" s="732"/>
      <c r="K761" s="732"/>
      <c r="L761" s="732"/>
      <c r="M761" s="351"/>
    </row>
    <row r="762">
      <c r="A762" s="351"/>
      <c r="B762" s="351"/>
      <c r="C762" s="732"/>
      <c r="D762" s="732"/>
      <c r="E762" s="732"/>
      <c r="F762" s="732"/>
      <c r="G762" s="732"/>
      <c r="H762" s="732"/>
      <c r="I762" s="732"/>
      <c r="J762" s="732"/>
      <c r="K762" s="732"/>
      <c r="L762" s="732"/>
      <c r="M762" s="351"/>
    </row>
    <row r="763">
      <c r="A763" s="351"/>
      <c r="B763" s="351"/>
      <c r="C763" s="732"/>
      <c r="D763" s="732"/>
      <c r="E763" s="732"/>
      <c r="F763" s="732"/>
      <c r="G763" s="732"/>
      <c r="H763" s="732"/>
      <c r="I763" s="732"/>
      <c r="J763" s="732"/>
      <c r="K763" s="732"/>
      <c r="L763" s="732"/>
      <c r="M763" s="351"/>
    </row>
    <row r="764">
      <c r="A764" s="351"/>
      <c r="B764" s="351"/>
      <c r="C764" s="732"/>
      <c r="D764" s="732"/>
      <c r="E764" s="732"/>
      <c r="F764" s="732"/>
      <c r="G764" s="732"/>
      <c r="H764" s="732"/>
      <c r="I764" s="732"/>
      <c r="J764" s="732"/>
      <c r="K764" s="732"/>
      <c r="L764" s="732"/>
      <c r="M764" s="351"/>
    </row>
    <row r="765">
      <c r="A765" s="351"/>
      <c r="B765" s="351"/>
      <c r="C765" s="732"/>
      <c r="D765" s="732"/>
      <c r="E765" s="732"/>
      <c r="F765" s="732"/>
      <c r="G765" s="732"/>
      <c r="H765" s="732"/>
      <c r="I765" s="732"/>
      <c r="J765" s="732"/>
      <c r="K765" s="732"/>
      <c r="L765" s="732"/>
      <c r="M765" s="351"/>
    </row>
    <row r="766">
      <c r="A766" s="351"/>
      <c r="B766" s="351"/>
      <c r="C766" s="732"/>
      <c r="D766" s="732"/>
      <c r="E766" s="732"/>
      <c r="F766" s="732"/>
      <c r="G766" s="732"/>
      <c r="H766" s="732"/>
      <c r="I766" s="732"/>
      <c r="J766" s="732"/>
      <c r="K766" s="732"/>
      <c r="L766" s="732"/>
      <c r="M766" s="351"/>
    </row>
    <row r="767">
      <c r="A767" s="351"/>
      <c r="B767" s="351"/>
      <c r="C767" s="732"/>
      <c r="D767" s="732"/>
      <c r="E767" s="732"/>
      <c r="F767" s="732"/>
      <c r="G767" s="732"/>
      <c r="H767" s="732"/>
      <c r="I767" s="732"/>
      <c r="J767" s="732"/>
      <c r="K767" s="732"/>
      <c r="L767" s="732"/>
      <c r="M767" s="351"/>
    </row>
    <row r="768">
      <c r="A768" s="351"/>
      <c r="B768" s="351"/>
      <c r="C768" s="732"/>
      <c r="D768" s="732"/>
      <c r="E768" s="732"/>
      <c r="F768" s="732"/>
      <c r="G768" s="732"/>
      <c r="H768" s="732"/>
      <c r="I768" s="732"/>
      <c r="J768" s="732"/>
      <c r="K768" s="732"/>
      <c r="L768" s="732"/>
      <c r="M768" s="351"/>
    </row>
    <row r="769">
      <c r="A769" s="351"/>
      <c r="B769" s="351"/>
      <c r="C769" s="732"/>
      <c r="D769" s="732"/>
      <c r="E769" s="732"/>
      <c r="F769" s="732"/>
      <c r="G769" s="732"/>
      <c r="H769" s="732"/>
      <c r="I769" s="732"/>
      <c r="J769" s="732"/>
      <c r="K769" s="732"/>
      <c r="L769" s="732"/>
      <c r="M769" s="351"/>
    </row>
    <row r="770">
      <c r="A770" s="351"/>
      <c r="B770" s="351"/>
      <c r="C770" s="732"/>
      <c r="D770" s="732"/>
      <c r="E770" s="732"/>
      <c r="F770" s="732"/>
      <c r="G770" s="732"/>
      <c r="H770" s="732"/>
      <c r="I770" s="732"/>
      <c r="J770" s="732"/>
      <c r="K770" s="732"/>
      <c r="L770" s="732"/>
      <c r="M770" s="351"/>
    </row>
    <row r="771">
      <c r="A771" s="351"/>
      <c r="B771" s="351"/>
      <c r="C771" s="732"/>
      <c r="D771" s="732"/>
      <c r="E771" s="732"/>
      <c r="F771" s="732"/>
      <c r="G771" s="732"/>
      <c r="H771" s="732"/>
      <c r="I771" s="732"/>
      <c r="J771" s="732"/>
      <c r="K771" s="732"/>
      <c r="L771" s="732"/>
      <c r="M771" s="351"/>
    </row>
    <row r="772">
      <c r="A772" s="351"/>
      <c r="B772" s="351"/>
      <c r="C772" s="732"/>
      <c r="D772" s="732"/>
      <c r="E772" s="732"/>
      <c r="F772" s="732"/>
      <c r="G772" s="732"/>
      <c r="H772" s="732"/>
      <c r="I772" s="732"/>
      <c r="J772" s="732"/>
      <c r="K772" s="732"/>
      <c r="L772" s="732"/>
      <c r="M772" s="351"/>
    </row>
    <row r="773">
      <c r="A773" s="351"/>
      <c r="B773" s="351"/>
      <c r="C773" s="732"/>
      <c r="D773" s="732"/>
      <c r="E773" s="732"/>
      <c r="F773" s="732"/>
      <c r="G773" s="732"/>
      <c r="H773" s="732"/>
      <c r="I773" s="732"/>
      <c r="J773" s="732"/>
      <c r="K773" s="732"/>
      <c r="L773" s="732"/>
      <c r="M773" s="351"/>
    </row>
    <row r="774">
      <c r="A774" s="351"/>
      <c r="B774" s="351"/>
      <c r="C774" s="732"/>
      <c r="D774" s="732"/>
      <c r="E774" s="732"/>
      <c r="F774" s="732"/>
      <c r="G774" s="732"/>
      <c r="H774" s="732"/>
      <c r="I774" s="732"/>
      <c r="J774" s="732"/>
      <c r="K774" s="732"/>
      <c r="L774" s="732"/>
      <c r="M774" s="351"/>
    </row>
    <row r="775">
      <c r="A775" s="351"/>
      <c r="B775" s="351"/>
      <c r="C775" s="732"/>
      <c r="D775" s="732"/>
      <c r="E775" s="732"/>
      <c r="F775" s="732"/>
      <c r="G775" s="732"/>
      <c r="H775" s="732"/>
      <c r="I775" s="732"/>
      <c r="J775" s="732"/>
      <c r="K775" s="732"/>
      <c r="L775" s="732"/>
      <c r="M775" s="351"/>
    </row>
    <row r="776">
      <c r="A776" s="351"/>
      <c r="B776" s="351"/>
      <c r="C776" s="732"/>
      <c r="D776" s="732"/>
      <c r="E776" s="732"/>
      <c r="F776" s="732"/>
      <c r="G776" s="732"/>
      <c r="H776" s="732"/>
      <c r="I776" s="732"/>
      <c r="J776" s="732"/>
      <c r="K776" s="732"/>
      <c r="L776" s="732"/>
      <c r="M776" s="351"/>
    </row>
    <row r="777">
      <c r="A777" s="351"/>
      <c r="B777" s="351"/>
      <c r="C777" s="732"/>
      <c r="D777" s="732"/>
      <c r="E777" s="732"/>
      <c r="F777" s="732"/>
      <c r="G777" s="732"/>
      <c r="H777" s="732"/>
      <c r="I777" s="732"/>
      <c r="J777" s="732"/>
      <c r="K777" s="732"/>
      <c r="L777" s="732"/>
      <c r="M777" s="351"/>
    </row>
    <row r="778">
      <c r="A778" s="351"/>
      <c r="B778" s="351"/>
      <c r="C778" s="732"/>
      <c r="D778" s="732"/>
      <c r="E778" s="732"/>
      <c r="F778" s="732"/>
      <c r="G778" s="732"/>
      <c r="H778" s="732"/>
      <c r="I778" s="732"/>
      <c r="J778" s="732"/>
      <c r="K778" s="732"/>
      <c r="L778" s="732"/>
      <c r="M778" s="351"/>
    </row>
    <row r="779">
      <c r="A779" s="351"/>
      <c r="B779" s="351"/>
      <c r="C779" s="732"/>
      <c r="D779" s="732"/>
      <c r="E779" s="732"/>
      <c r="F779" s="732"/>
      <c r="G779" s="732"/>
      <c r="H779" s="732"/>
      <c r="I779" s="732"/>
      <c r="J779" s="732"/>
      <c r="K779" s="732"/>
      <c r="L779" s="732"/>
      <c r="M779" s="351"/>
    </row>
    <row r="780">
      <c r="A780" s="351"/>
      <c r="B780" s="351"/>
      <c r="C780" s="732"/>
      <c r="D780" s="732"/>
      <c r="E780" s="732"/>
      <c r="F780" s="732"/>
      <c r="G780" s="732"/>
      <c r="H780" s="732"/>
      <c r="I780" s="732"/>
      <c r="J780" s="732"/>
      <c r="K780" s="732"/>
      <c r="L780" s="732"/>
      <c r="M780" s="351"/>
    </row>
    <row r="781">
      <c r="A781" s="351"/>
      <c r="B781" s="351"/>
      <c r="C781" s="732"/>
      <c r="D781" s="732"/>
      <c r="E781" s="732"/>
      <c r="F781" s="732"/>
      <c r="G781" s="732"/>
      <c r="H781" s="732"/>
      <c r="I781" s="732"/>
      <c r="J781" s="732"/>
      <c r="K781" s="732"/>
      <c r="L781" s="732"/>
      <c r="M781" s="351"/>
    </row>
    <row r="782">
      <c r="A782" s="351"/>
      <c r="B782" s="351"/>
      <c r="C782" s="732"/>
      <c r="D782" s="732"/>
      <c r="E782" s="732"/>
      <c r="F782" s="732"/>
      <c r="G782" s="732"/>
      <c r="H782" s="732"/>
      <c r="I782" s="732"/>
      <c r="J782" s="732"/>
      <c r="K782" s="732"/>
      <c r="L782" s="732"/>
      <c r="M782" s="351"/>
    </row>
    <row r="783">
      <c r="A783" s="351"/>
      <c r="B783" s="351"/>
      <c r="C783" s="732"/>
      <c r="D783" s="732"/>
      <c r="E783" s="732"/>
      <c r="F783" s="732"/>
      <c r="G783" s="732"/>
      <c r="H783" s="732"/>
      <c r="I783" s="732"/>
      <c r="J783" s="732"/>
      <c r="K783" s="732"/>
      <c r="L783" s="732"/>
      <c r="M783" s="351"/>
    </row>
    <row r="784">
      <c r="A784" s="351"/>
      <c r="B784" s="351"/>
      <c r="C784" s="732"/>
      <c r="D784" s="732"/>
      <c r="E784" s="732"/>
      <c r="F784" s="732"/>
      <c r="G784" s="732"/>
      <c r="H784" s="732"/>
      <c r="I784" s="732"/>
      <c r="J784" s="732"/>
      <c r="K784" s="732"/>
      <c r="L784" s="732"/>
      <c r="M784" s="351"/>
    </row>
    <row r="785">
      <c r="A785" s="351"/>
      <c r="B785" s="351"/>
      <c r="C785" s="732"/>
      <c r="D785" s="732"/>
      <c r="E785" s="732"/>
      <c r="F785" s="732"/>
      <c r="G785" s="732"/>
      <c r="H785" s="732"/>
      <c r="I785" s="732"/>
      <c r="J785" s="732"/>
      <c r="K785" s="732"/>
      <c r="L785" s="732"/>
      <c r="M785" s="351"/>
    </row>
    <row r="786">
      <c r="A786" s="351"/>
      <c r="B786" s="351"/>
      <c r="C786" s="732"/>
      <c r="D786" s="732"/>
      <c r="E786" s="732"/>
      <c r="F786" s="732"/>
      <c r="G786" s="732"/>
      <c r="H786" s="732"/>
      <c r="I786" s="732"/>
      <c r="J786" s="732"/>
      <c r="K786" s="732"/>
      <c r="L786" s="732"/>
      <c r="M786" s="351"/>
    </row>
    <row r="787">
      <c r="A787" s="351"/>
      <c r="B787" s="351"/>
      <c r="C787" s="732"/>
      <c r="D787" s="732"/>
      <c r="E787" s="732"/>
      <c r="F787" s="732"/>
      <c r="G787" s="732"/>
      <c r="H787" s="732"/>
      <c r="I787" s="732"/>
      <c r="J787" s="732"/>
      <c r="K787" s="732"/>
      <c r="L787" s="732"/>
      <c r="M787" s="351"/>
    </row>
    <row r="788">
      <c r="A788" s="351"/>
      <c r="B788" s="351"/>
      <c r="C788" s="732"/>
      <c r="D788" s="732"/>
      <c r="E788" s="732"/>
      <c r="F788" s="732"/>
      <c r="G788" s="732"/>
      <c r="H788" s="732"/>
      <c r="I788" s="732"/>
      <c r="J788" s="732"/>
      <c r="K788" s="732"/>
      <c r="L788" s="732"/>
      <c r="M788" s="351"/>
    </row>
    <row r="789">
      <c r="A789" s="351"/>
      <c r="B789" s="351"/>
      <c r="C789" s="732"/>
      <c r="D789" s="732"/>
      <c r="E789" s="732"/>
      <c r="F789" s="732"/>
      <c r="G789" s="732"/>
      <c r="H789" s="732"/>
      <c r="I789" s="732"/>
      <c r="J789" s="732"/>
      <c r="K789" s="732"/>
      <c r="L789" s="732"/>
      <c r="M789" s="351"/>
    </row>
    <row r="790">
      <c r="A790" s="351"/>
      <c r="B790" s="351"/>
      <c r="C790" s="732"/>
      <c r="D790" s="732"/>
      <c r="E790" s="732"/>
      <c r="F790" s="732"/>
      <c r="G790" s="732"/>
      <c r="H790" s="732"/>
      <c r="I790" s="732"/>
      <c r="J790" s="732"/>
      <c r="K790" s="732"/>
      <c r="L790" s="732"/>
      <c r="M790" s="351"/>
    </row>
    <row r="791">
      <c r="A791" s="351"/>
      <c r="B791" s="351"/>
      <c r="C791" s="732"/>
      <c r="D791" s="732"/>
      <c r="E791" s="732"/>
      <c r="F791" s="732"/>
      <c r="G791" s="732"/>
      <c r="H791" s="732"/>
      <c r="I791" s="732"/>
      <c r="J791" s="732"/>
      <c r="K791" s="732"/>
      <c r="L791" s="732"/>
      <c r="M791" s="351"/>
    </row>
    <row r="792">
      <c r="A792" s="351"/>
      <c r="B792" s="351"/>
      <c r="C792" s="732"/>
      <c r="D792" s="732"/>
      <c r="E792" s="732"/>
      <c r="F792" s="732"/>
      <c r="G792" s="732"/>
      <c r="H792" s="732"/>
      <c r="I792" s="732"/>
      <c r="J792" s="732"/>
      <c r="K792" s="732"/>
      <c r="L792" s="732"/>
      <c r="M792" s="351"/>
    </row>
    <row r="793">
      <c r="A793" s="351"/>
      <c r="B793" s="351"/>
      <c r="C793" s="732"/>
      <c r="D793" s="732"/>
      <c r="E793" s="732"/>
      <c r="F793" s="732"/>
      <c r="G793" s="732"/>
      <c r="H793" s="732"/>
      <c r="I793" s="732"/>
      <c r="J793" s="732"/>
      <c r="K793" s="732"/>
      <c r="L793" s="732"/>
      <c r="M793" s="351"/>
    </row>
    <row r="794">
      <c r="A794" s="351"/>
      <c r="B794" s="351"/>
      <c r="C794" s="732"/>
      <c r="D794" s="732"/>
      <c r="E794" s="732"/>
      <c r="F794" s="732"/>
      <c r="G794" s="732"/>
      <c r="H794" s="732"/>
      <c r="I794" s="732"/>
      <c r="J794" s="732"/>
      <c r="K794" s="732"/>
      <c r="L794" s="732"/>
      <c r="M794" s="351"/>
    </row>
    <row r="795">
      <c r="A795" s="351"/>
      <c r="B795" s="351"/>
      <c r="C795" s="732"/>
      <c r="D795" s="732"/>
      <c r="E795" s="732"/>
      <c r="F795" s="732"/>
      <c r="G795" s="732"/>
      <c r="H795" s="732"/>
      <c r="I795" s="732"/>
      <c r="J795" s="732"/>
      <c r="K795" s="732"/>
      <c r="L795" s="732"/>
      <c r="M795" s="351"/>
    </row>
    <row r="796">
      <c r="A796" s="351"/>
      <c r="B796" s="351"/>
      <c r="C796" s="732"/>
      <c r="D796" s="732"/>
      <c r="E796" s="732"/>
      <c r="F796" s="732"/>
      <c r="G796" s="732"/>
      <c r="H796" s="732"/>
      <c r="I796" s="732"/>
      <c r="J796" s="732"/>
      <c r="K796" s="732"/>
      <c r="L796" s="732"/>
      <c r="M796" s="351"/>
    </row>
    <row r="797">
      <c r="A797" s="351"/>
      <c r="B797" s="351"/>
      <c r="C797" s="732"/>
      <c r="D797" s="732"/>
      <c r="E797" s="732"/>
      <c r="F797" s="732"/>
      <c r="G797" s="732"/>
      <c r="H797" s="732"/>
      <c r="I797" s="732"/>
      <c r="J797" s="732"/>
      <c r="K797" s="732"/>
      <c r="L797" s="732"/>
      <c r="M797" s="351"/>
    </row>
    <row r="798">
      <c r="A798" s="351"/>
      <c r="B798" s="351"/>
      <c r="C798" s="732"/>
      <c r="D798" s="732"/>
      <c r="E798" s="732"/>
      <c r="F798" s="732"/>
      <c r="G798" s="732"/>
      <c r="H798" s="732"/>
      <c r="I798" s="732"/>
      <c r="J798" s="732"/>
      <c r="K798" s="732"/>
      <c r="L798" s="732"/>
      <c r="M798" s="351"/>
    </row>
    <row r="799">
      <c r="A799" s="351"/>
      <c r="B799" s="351"/>
      <c r="C799" s="732"/>
      <c r="D799" s="732"/>
      <c r="E799" s="732"/>
      <c r="F799" s="732"/>
      <c r="G799" s="732"/>
      <c r="H799" s="732"/>
      <c r="I799" s="732"/>
      <c r="J799" s="732"/>
      <c r="K799" s="732"/>
      <c r="L799" s="732"/>
      <c r="M799" s="351"/>
    </row>
    <row r="800">
      <c r="A800" s="351"/>
      <c r="B800" s="351"/>
      <c r="C800" s="732"/>
      <c r="D800" s="732"/>
      <c r="E800" s="732"/>
      <c r="F800" s="732"/>
      <c r="G800" s="732"/>
      <c r="H800" s="732"/>
      <c r="I800" s="732"/>
      <c r="J800" s="732"/>
      <c r="K800" s="732"/>
      <c r="L800" s="732"/>
      <c r="M800" s="351"/>
    </row>
    <row r="801">
      <c r="A801" s="351"/>
      <c r="B801" s="351"/>
      <c r="C801" s="732"/>
      <c r="D801" s="732"/>
      <c r="E801" s="732"/>
      <c r="F801" s="732"/>
      <c r="G801" s="732"/>
      <c r="H801" s="732"/>
      <c r="I801" s="732"/>
      <c r="J801" s="732"/>
      <c r="K801" s="732"/>
      <c r="L801" s="732"/>
      <c r="M801" s="351"/>
    </row>
    <row r="802">
      <c r="A802" s="351"/>
      <c r="B802" s="351"/>
      <c r="C802" s="732"/>
      <c r="D802" s="732"/>
      <c r="E802" s="732"/>
      <c r="F802" s="732"/>
      <c r="G802" s="732"/>
      <c r="H802" s="732"/>
      <c r="I802" s="732"/>
      <c r="J802" s="732"/>
      <c r="K802" s="732"/>
      <c r="L802" s="732"/>
      <c r="M802" s="351"/>
    </row>
    <row r="803">
      <c r="A803" s="351"/>
      <c r="B803" s="351"/>
      <c r="C803" s="732"/>
      <c r="D803" s="732"/>
      <c r="E803" s="732"/>
      <c r="F803" s="732"/>
      <c r="G803" s="732"/>
      <c r="H803" s="732"/>
      <c r="I803" s="732"/>
      <c r="J803" s="732"/>
      <c r="K803" s="732"/>
      <c r="L803" s="732"/>
      <c r="M803" s="351"/>
    </row>
    <row r="804">
      <c r="A804" s="351"/>
      <c r="B804" s="351"/>
      <c r="C804" s="732"/>
      <c r="D804" s="732"/>
      <c r="E804" s="732"/>
      <c r="F804" s="732"/>
      <c r="G804" s="732"/>
      <c r="H804" s="732"/>
      <c r="I804" s="732"/>
      <c r="J804" s="732"/>
      <c r="K804" s="732"/>
      <c r="L804" s="732"/>
      <c r="M804" s="351"/>
    </row>
    <row r="805">
      <c r="A805" s="351"/>
      <c r="B805" s="351"/>
      <c r="C805" s="732"/>
      <c r="D805" s="732"/>
      <c r="E805" s="732"/>
      <c r="F805" s="732"/>
      <c r="G805" s="732"/>
      <c r="H805" s="732"/>
      <c r="I805" s="732"/>
      <c r="J805" s="732"/>
      <c r="K805" s="732"/>
      <c r="L805" s="732"/>
      <c r="M805" s="351"/>
    </row>
    <row r="806">
      <c r="A806" s="351"/>
      <c r="B806" s="351"/>
      <c r="C806" s="732"/>
      <c r="D806" s="732"/>
      <c r="E806" s="732"/>
      <c r="F806" s="732"/>
      <c r="G806" s="732"/>
      <c r="H806" s="732"/>
      <c r="I806" s="732"/>
      <c r="J806" s="732"/>
      <c r="K806" s="732"/>
      <c r="L806" s="732"/>
      <c r="M806" s="351"/>
    </row>
    <row r="807">
      <c r="A807" s="351"/>
      <c r="B807" s="351"/>
      <c r="C807" s="732"/>
      <c r="D807" s="732"/>
      <c r="E807" s="732"/>
      <c r="F807" s="732"/>
      <c r="G807" s="732"/>
      <c r="H807" s="732"/>
      <c r="I807" s="732"/>
      <c r="J807" s="732"/>
      <c r="K807" s="732"/>
      <c r="L807" s="732"/>
      <c r="M807" s="351"/>
    </row>
    <row r="808">
      <c r="A808" s="351"/>
      <c r="B808" s="351"/>
      <c r="C808" s="732"/>
      <c r="D808" s="732"/>
      <c r="E808" s="732"/>
      <c r="F808" s="732"/>
      <c r="G808" s="732"/>
      <c r="H808" s="732"/>
      <c r="I808" s="732"/>
      <c r="J808" s="732"/>
      <c r="K808" s="732"/>
      <c r="L808" s="732"/>
      <c r="M808" s="351"/>
    </row>
    <row r="809">
      <c r="A809" s="351"/>
      <c r="B809" s="351"/>
      <c r="C809" s="732"/>
      <c r="D809" s="732"/>
      <c r="E809" s="732"/>
      <c r="F809" s="732"/>
      <c r="G809" s="732"/>
      <c r="H809" s="732"/>
      <c r="I809" s="732"/>
      <c r="J809" s="732"/>
      <c r="K809" s="732"/>
      <c r="L809" s="732"/>
      <c r="M809" s="351"/>
    </row>
    <row r="810">
      <c r="A810" s="351"/>
      <c r="B810" s="351"/>
      <c r="C810" s="732"/>
      <c r="D810" s="732"/>
      <c r="E810" s="732"/>
      <c r="F810" s="732"/>
      <c r="G810" s="732"/>
      <c r="H810" s="732"/>
      <c r="I810" s="732"/>
      <c r="J810" s="732"/>
      <c r="K810" s="732"/>
      <c r="L810" s="732"/>
      <c r="M810" s="351"/>
    </row>
    <row r="811">
      <c r="A811" s="351"/>
      <c r="B811" s="351"/>
      <c r="C811" s="732"/>
      <c r="D811" s="732"/>
      <c r="E811" s="732"/>
      <c r="F811" s="732"/>
      <c r="G811" s="732"/>
      <c r="H811" s="732"/>
      <c r="I811" s="732"/>
      <c r="J811" s="732"/>
      <c r="K811" s="732"/>
      <c r="L811" s="732"/>
      <c r="M811" s="351"/>
    </row>
    <row r="812">
      <c r="A812" s="351"/>
      <c r="B812" s="351"/>
      <c r="C812" s="732"/>
      <c r="D812" s="732"/>
      <c r="E812" s="732"/>
      <c r="F812" s="732"/>
      <c r="G812" s="732"/>
      <c r="H812" s="732"/>
      <c r="I812" s="732"/>
      <c r="J812" s="732"/>
      <c r="K812" s="732"/>
      <c r="L812" s="732"/>
      <c r="M812" s="351"/>
    </row>
    <row r="813">
      <c r="A813" s="351"/>
      <c r="B813" s="351"/>
      <c r="C813" s="732"/>
      <c r="D813" s="732"/>
      <c r="E813" s="732"/>
      <c r="F813" s="732"/>
      <c r="G813" s="732"/>
      <c r="H813" s="732"/>
      <c r="I813" s="732"/>
      <c r="J813" s="732"/>
      <c r="K813" s="732"/>
      <c r="L813" s="732"/>
      <c r="M813" s="351"/>
    </row>
    <row r="814">
      <c r="A814" s="351"/>
      <c r="B814" s="351"/>
      <c r="C814" s="732"/>
      <c r="D814" s="732"/>
      <c r="E814" s="732"/>
      <c r="F814" s="732"/>
      <c r="G814" s="732"/>
      <c r="H814" s="732"/>
      <c r="I814" s="732"/>
      <c r="J814" s="732"/>
      <c r="K814" s="732"/>
      <c r="L814" s="732"/>
      <c r="M814" s="351"/>
    </row>
    <row r="815">
      <c r="A815" s="351"/>
      <c r="B815" s="351"/>
      <c r="C815" s="732"/>
      <c r="D815" s="732"/>
      <c r="E815" s="732"/>
      <c r="F815" s="732"/>
      <c r="G815" s="732"/>
      <c r="H815" s="732"/>
      <c r="I815" s="732"/>
      <c r="J815" s="732"/>
      <c r="K815" s="732"/>
      <c r="L815" s="732"/>
      <c r="M815" s="351"/>
    </row>
    <row r="816">
      <c r="A816" s="351"/>
      <c r="B816" s="351"/>
      <c r="C816" s="732"/>
      <c r="D816" s="732"/>
      <c r="E816" s="732"/>
      <c r="F816" s="732"/>
      <c r="G816" s="732"/>
      <c r="H816" s="732"/>
      <c r="I816" s="732"/>
      <c r="J816" s="732"/>
      <c r="K816" s="732"/>
      <c r="L816" s="732"/>
      <c r="M816" s="351"/>
    </row>
    <row r="817">
      <c r="A817" s="351"/>
      <c r="B817" s="351"/>
      <c r="C817" s="732"/>
      <c r="D817" s="732"/>
      <c r="E817" s="732"/>
      <c r="F817" s="732"/>
      <c r="G817" s="732"/>
      <c r="H817" s="732"/>
      <c r="I817" s="732"/>
      <c r="J817" s="732"/>
      <c r="K817" s="732"/>
      <c r="L817" s="732"/>
      <c r="M817" s="351"/>
    </row>
    <row r="818">
      <c r="A818" s="351"/>
      <c r="B818" s="351"/>
      <c r="C818" s="732"/>
      <c r="D818" s="732"/>
      <c r="E818" s="732"/>
      <c r="F818" s="732"/>
      <c r="G818" s="732"/>
      <c r="H818" s="732"/>
      <c r="I818" s="732"/>
      <c r="J818" s="732"/>
      <c r="K818" s="732"/>
      <c r="L818" s="732"/>
      <c r="M818" s="351"/>
    </row>
    <row r="819">
      <c r="A819" s="351"/>
      <c r="B819" s="351"/>
      <c r="C819" s="732"/>
      <c r="D819" s="732"/>
      <c r="E819" s="732"/>
      <c r="F819" s="732"/>
      <c r="G819" s="732"/>
      <c r="H819" s="732"/>
      <c r="I819" s="732"/>
      <c r="J819" s="732"/>
      <c r="K819" s="732"/>
      <c r="L819" s="732"/>
      <c r="M819" s="351"/>
    </row>
    <row r="820">
      <c r="A820" s="351"/>
      <c r="B820" s="351"/>
      <c r="C820" s="732"/>
      <c r="D820" s="732"/>
      <c r="E820" s="732"/>
      <c r="F820" s="732"/>
      <c r="G820" s="732"/>
      <c r="H820" s="732"/>
      <c r="I820" s="732"/>
      <c r="J820" s="732"/>
      <c r="K820" s="732"/>
      <c r="L820" s="732"/>
      <c r="M820" s="351"/>
    </row>
    <row r="821">
      <c r="A821" s="351"/>
      <c r="B821" s="351"/>
      <c r="C821" s="732"/>
      <c r="D821" s="732"/>
      <c r="E821" s="732"/>
      <c r="F821" s="732"/>
      <c r="G821" s="732"/>
      <c r="H821" s="732"/>
      <c r="I821" s="732"/>
      <c r="J821" s="732"/>
      <c r="K821" s="732"/>
      <c r="L821" s="732"/>
      <c r="M821" s="351"/>
    </row>
    <row r="822">
      <c r="A822" s="351"/>
      <c r="B822" s="351"/>
      <c r="C822" s="732"/>
      <c r="D822" s="732"/>
      <c r="E822" s="732"/>
      <c r="F822" s="732"/>
      <c r="G822" s="732"/>
      <c r="H822" s="732"/>
      <c r="I822" s="732"/>
      <c r="J822" s="732"/>
      <c r="K822" s="732"/>
      <c r="L822" s="732"/>
      <c r="M822" s="351"/>
    </row>
    <row r="823">
      <c r="A823" s="351"/>
      <c r="B823" s="351"/>
      <c r="C823" s="732"/>
      <c r="D823" s="732"/>
      <c r="E823" s="732"/>
      <c r="F823" s="732"/>
      <c r="G823" s="732"/>
      <c r="H823" s="732"/>
      <c r="I823" s="732"/>
      <c r="J823" s="732"/>
      <c r="K823" s="732"/>
      <c r="L823" s="732"/>
      <c r="M823" s="351"/>
    </row>
    <row r="824">
      <c r="A824" s="351"/>
      <c r="B824" s="351"/>
      <c r="C824" s="732"/>
      <c r="D824" s="732"/>
      <c r="E824" s="732"/>
      <c r="F824" s="732"/>
      <c r="G824" s="732"/>
      <c r="H824" s="732"/>
      <c r="I824" s="732"/>
      <c r="J824" s="732"/>
      <c r="K824" s="732"/>
      <c r="L824" s="732"/>
      <c r="M824" s="351"/>
    </row>
    <row r="825">
      <c r="A825" s="351"/>
      <c r="B825" s="351"/>
      <c r="C825" s="732"/>
      <c r="D825" s="732"/>
      <c r="E825" s="732"/>
      <c r="F825" s="732"/>
      <c r="G825" s="732"/>
      <c r="H825" s="732"/>
      <c r="I825" s="732"/>
      <c r="J825" s="732"/>
      <c r="K825" s="732"/>
      <c r="L825" s="732"/>
      <c r="M825" s="351"/>
    </row>
    <row r="826">
      <c r="A826" s="351"/>
      <c r="B826" s="351"/>
      <c r="C826" s="732"/>
      <c r="D826" s="732"/>
      <c r="E826" s="732"/>
      <c r="F826" s="732"/>
      <c r="G826" s="732"/>
      <c r="H826" s="732"/>
      <c r="I826" s="732"/>
      <c r="J826" s="732"/>
      <c r="K826" s="732"/>
      <c r="L826" s="732"/>
      <c r="M826" s="351"/>
    </row>
    <row r="827">
      <c r="A827" s="351"/>
      <c r="B827" s="351"/>
      <c r="C827" s="732"/>
      <c r="D827" s="732"/>
      <c r="E827" s="732"/>
      <c r="F827" s="732"/>
      <c r="G827" s="732"/>
      <c r="H827" s="732"/>
      <c r="I827" s="732"/>
      <c r="J827" s="732"/>
      <c r="K827" s="732"/>
      <c r="L827" s="732"/>
      <c r="M827" s="351"/>
    </row>
    <row r="828">
      <c r="A828" s="351"/>
      <c r="B828" s="351"/>
      <c r="C828" s="732"/>
      <c r="D828" s="732"/>
      <c r="E828" s="732"/>
      <c r="F828" s="732"/>
      <c r="G828" s="732"/>
      <c r="H828" s="732"/>
      <c r="I828" s="732"/>
      <c r="J828" s="732"/>
      <c r="K828" s="732"/>
      <c r="L828" s="732"/>
      <c r="M828" s="351"/>
    </row>
    <row r="829">
      <c r="A829" s="351"/>
      <c r="B829" s="351"/>
      <c r="C829" s="732"/>
      <c r="D829" s="732"/>
      <c r="E829" s="732"/>
      <c r="F829" s="732"/>
      <c r="G829" s="732"/>
      <c r="H829" s="732"/>
      <c r="I829" s="732"/>
      <c r="J829" s="732"/>
      <c r="K829" s="732"/>
      <c r="L829" s="732"/>
      <c r="M829" s="351"/>
    </row>
    <row r="830">
      <c r="A830" s="351"/>
      <c r="B830" s="351"/>
      <c r="C830" s="732"/>
      <c r="D830" s="732"/>
      <c r="E830" s="732"/>
      <c r="F830" s="732"/>
      <c r="G830" s="732"/>
      <c r="H830" s="732"/>
      <c r="I830" s="732"/>
      <c r="J830" s="732"/>
      <c r="K830" s="732"/>
      <c r="L830" s="732"/>
      <c r="M830" s="351"/>
    </row>
    <row r="831">
      <c r="A831" s="351"/>
      <c r="B831" s="351"/>
      <c r="C831" s="732"/>
      <c r="D831" s="732"/>
      <c r="E831" s="732"/>
      <c r="F831" s="732"/>
      <c r="G831" s="732"/>
      <c r="H831" s="732"/>
      <c r="I831" s="732"/>
      <c r="J831" s="732"/>
      <c r="K831" s="732"/>
      <c r="L831" s="732"/>
      <c r="M831" s="351"/>
    </row>
    <row r="832">
      <c r="A832" s="351"/>
      <c r="B832" s="351"/>
      <c r="C832" s="732"/>
      <c r="D832" s="732"/>
      <c r="E832" s="732"/>
      <c r="F832" s="732"/>
      <c r="G832" s="732"/>
      <c r="H832" s="732"/>
      <c r="I832" s="732"/>
      <c r="J832" s="732"/>
      <c r="K832" s="732"/>
      <c r="L832" s="732"/>
      <c r="M832" s="351"/>
    </row>
    <row r="833">
      <c r="A833" s="351"/>
      <c r="B833" s="351"/>
      <c r="C833" s="732"/>
      <c r="D833" s="732"/>
      <c r="E833" s="732"/>
      <c r="F833" s="732"/>
      <c r="G833" s="732"/>
      <c r="H833" s="732"/>
      <c r="I833" s="732"/>
      <c r="J833" s="732"/>
      <c r="K833" s="732"/>
      <c r="L833" s="732"/>
      <c r="M833" s="351"/>
    </row>
    <row r="834">
      <c r="A834" s="351"/>
      <c r="B834" s="351"/>
      <c r="C834" s="732"/>
      <c r="D834" s="732"/>
      <c r="E834" s="732"/>
      <c r="F834" s="732"/>
      <c r="G834" s="732"/>
      <c r="H834" s="732"/>
      <c r="I834" s="732"/>
      <c r="J834" s="732"/>
      <c r="K834" s="732"/>
      <c r="L834" s="732"/>
      <c r="M834" s="351"/>
    </row>
    <row r="835">
      <c r="A835" s="351"/>
      <c r="B835" s="351"/>
      <c r="C835" s="732"/>
      <c r="D835" s="732"/>
      <c r="E835" s="732"/>
      <c r="F835" s="732"/>
      <c r="G835" s="732"/>
      <c r="H835" s="732"/>
      <c r="I835" s="732"/>
      <c r="J835" s="732"/>
      <c r="K835" s="732"/>
      <c r="L835" s="732"/>
      <c r="M835" s="351"/>
    </row>
    <row r="836">
      <c r="A836" s="351"/>
      <c r="B836" s="351"/>
      <c r="C836" s="732"/>
      <c r="D836" s="732"/>
      <c r="E836" s="732"/>
      <c r="F836" s="732"/>
      <c r="G836" s="732"/>
      <c r="H836" s="732"/>
      <c r="I836" s="732"/>
      <c r="J836" s="732"/>
      <c r="K836" s="732"/>
      <c r="L836" s="732"/>
      <c r="M836" s="351"/>
    </row>
    <row r="837">
      <c r="A837" s="351"/>
      <c r="B837" s="351"/>
      <c r="C837" s="732"/>
      <c r="D837" s="732"/>
      <c r="E837" s="732"/>
      <c r="F837" s="732"/>
      <c r="G837" s="732"/>
      <c r="H837" s="732"/>
      <c r="I837" s="732"/>
      <c r="J837" s="732"/>
      <c r="K837" s="732"/>
      <c r="L837" s="732"/>
      <c r="M837" s="351"/>
    </row>
    <row r="838">
      <c r="A838" s="351"/>
      <c r="B838" s="351"/>
      <c r="C838" s="732"/>
      <c r="D838" s="732"/>
      <c r="E838" s="732"/>
      <c r="F838" s="732"/>
      <c r="G838" s="732"/>
      <c r="H838" s="732"/>
      <c r="I838" s="732"/>
      <c r="J838" s="732"/>
      <c r="K838" s="732"/>
      <c r="L838" s="732"/>
      <c r="M838" s="351"/>
    </row>
    <row r="839">
      <c r="A839" s="351"/>
      <c r="B839" s="351"/>
      <c r="C839" s="732"/>
      <c r="D839" s="732"/>
      <c r="E839" s="732"/>
      <c r="F839" s="732"/>
      <c r="G839" s="732"/>
      <c r="H839" s="732"/>
      <c r="I839" s="732"/>
      <c r="J839" s="732"/>
      <c r="K839" s="732"/>
      <c r="L839" s="732"/>
      <c r="M839" s="351"/>
    </row>
    <row r="840">
      <c r="A840" s="351"/>
      <c r="B840" s="351"/>
      <c r="C840" s="732"/>
      <c r="D840" s="732"/>
      <c r="E840" s="732"/>
      <c r="F840" s="732"/>
      <c r="G840" s="732"/>
      <c r="H840" s="732"/>
      <c r="I840" s="732"/>
      <c r="J840" s="732"/>
      <c r="K840" s="732"/>
      <c r="L840" s="732"/>
      <c r="M840" s="351"/>
    </row>
    <row r="841">
      <c r="A841" s="351"/>
      <c r="B841" s="351"/>
      <c r="C841" s="732"/>
      <c r="D841" s="732"/>
      <c r="E841" s="732"/>
      <c r="F841" s="732"/>
      <c r="G841" s="732"/>
      <c r="H841" s="732"/>
      <c r="I841" s="732"/>
      <c r="J841" s="732"/>
      <c r="K841" s="732"/>
      <c r="L841" s="732"/>
      <c r="M841" s="351"/>
    </row>
    <row r="842">
      <c r="A842" s="351"/>
      <c r="B842" s="351"/>
      <c r="C842" s="732"/>
      <c r="D842" s="732"/>
      <c r="E842" s="732"/>
      <c r="F842" s="732"/>
      <c r="G842" s="732"/>
      <c r="H842" s="732"/>
      <c r="I842" s="732"/>
      <c r="J842" s="732"/>
      <c r="K842" s="732"/>
      <c r="L842" s="732"/>
      <c r="M842" s="351"/>
    </row>
    <row r="843">
      <c r="A843" s="351"/>
      <c r="B843" s="351"/>
      <c r="C843" s="732"/>
      <c r="D843" s="732"/>
      <c r="E843" s="732"/>
      <c r="F843" s="732"/>
      <c r="G843" s="732"/>
      <c r="H843" s="732"/>
      <c r="I843" s="732"/>
      <c r="J843" s="732"/>
      <c r="K843" s="732"/>
      <c r="L843" s="732"/>
      <c r="M843" s="351"/>
    </row>
    <row r="844">
      <c r="A844" s="351"/>
      <c r="B844" s="351"/>
      <c r="C844" s="732"/>
      <c r="D844" s="732"/>
      <c r="E844" s="732"/>
      <c r="F844" s="732"/>
      <c r="G844" s="732"/>
      <c r="H844" s="732"/>
      <c r="I844" s="732"/>
      <c r="J844" s="732"/>
      <c r="K844" s="732"/>
      <c r="L844" s="732"/>
      <c r="M844" s="351"/>
    </row>
    <row r="845">
      <c r="A845" s="351"/>
      <c r="B845" s="351"/>
      <c r="C845" s="732"/>
      <c r="D845" s="732"/>
      <c r="E845" s="732"/>
      <c r="F845" s="732"/>
      <c r="G845" s="732"/>
      <c r="H845" s="732"/>
      <c r="I845" s="732"/>
      <c r="J845" s="732"/>
      <c r="K845" s="732"/>
      <c r="L845" s="732"/>
      <c r="M845" s="351"/>
    </row>
    <row r="846">
      <c r="A846" s="351"/>
      <c r="B846" s="351"/>
      <c r="C846" s="732"/>
      <c r="D846" s="732"/>
      <c r="E846" s="732"/>
      <c r="F846" s="732"/>
      <c r="G846" s="732"/>
      <c r="H846" s="732"/>
      <c r="I846" s="732"/>
      <c r="J846" s="732"/>
      <c r="K846" s="732"/>
      <c r="L846" s="732"/>
      <c r="M846" s="351"/>
    </row>
    <row r="847">
      <c r="A847" s="351"/>
      <c r="B847" s="351"/>
      <c r="C847" s="732"/>
      <c r="D847" s="732"/>
      <c r="E847" s="732"/>
      <c r="F847" s="732"/>
      <c r="G847" s="732"/>
      <c r="H847" s="732"/>
      <c r="I847" s="732"/>
      <c r="J847" s="732"/>
      <c r="K847" s="732"/>
      <c r="L847" s="732"/>
      <c r="M847" s="351"/>
    </row>
    <row r="848">
      <c r="A848" s="351"/>
      <c r="B848" s="351"/>
      <c r="C848" s="732"/>
      <c r="D848" s="732"/>
      <c r="E848" s="732"/>
      <c r="F848" s="732"/>
      <c r="G848" s="732"/>
      <c r="H848" s="732"/>
      <c r="I848" s="732"/>
      <c r="J848" s="732"/>
      <c r="K848" s="732"/>
      <c r="L848" s="732"/>
      <c r="M848" s="351"/>
    </row>
    <row r="849">
      <c r="A849" s="351"/>
      <c r="B849" s="351"/>
      <c r="C849" s="732"/>
      <c r="D849" s="732"/>
      <c r="E849" s="732"/>
      <c r="F849" s="732"/>
      <c r="G849" s="732"/>
      <c r="H849" s="732"/>
      <c r="I849" s="732"/>
      <c r="J849" s="732"/>
      <c r="K849" s="732"/>
      <c r="L849" s="732"/>
      <c r="M849" s="351"/>
    </row>
    <row r="850">
      <c r="A850" s="351"/>
      <c r="B850" s="351"/>
      <c r="C850" s="732"/>
      <c r="D850" s="732"/>
      <c r="E850" s="732"/>
      <c r="F850" s="732"/>
      <c r="G850" s="732"/>
      <c r="H850" s="732"/>
      <c r="I850" s="732"/>
      <c r="J850" s="732"/>
      <c r="K850" s="732"/>
      <c r="L850" s="732"/>
      <c r="M850" s="351"/>
    </row>
    <row r="851">
      <c r="A851" s="351"/>
      <c r="B851" s="351"/>
      <c r="C851" s="732"/>
      <c r="D851" s="732"/>
      <c r="E851" s="732"/>
      <c r="F851" s="732"/>
      <c r="G851" s="732"/>
      <c r="H851" s="732"/>
      <c r="I851" s="732"/>
      <c r="J851" s="732"/>
      <c r="K851" s="732"/>
      <c r="L851" s="732"/>
      <c r="M851" s="351"/>
    </row>
    <row r="852">
      <c r="A852" s="351"/>
      <c r="B852" s="351"/>
      <c r="C852" s="732"/>
      <c r="D852" s="732"/>
      <c r="E852" s="732"/>
      <c r="F852" s="732"/>
      <c r="G852" s="732"/>
      <c r="H852" s="732"/>
      <c r="I852" s="732"/>
      <c r="J852" s="732"/>
      <c r="K852" s="732"/>
      <c r="L852" s="732"/>
      <c r="M852" s="351"/>
    </row>
    <row r="853">
      <c r="A853" s="351"/>
      <c r="B853" s="351"/>
      <c r="C853" s="732"/>
      <c r="D853" s="732"/>
      <c r="E853" s="732"/>
      <c r="F853" s="732"/>
      <c r="G853" s="732"/>
      <c r="H853" s="732"/>
      <c r="I853" s="732"/>
      <c r="J853" s="732"/>
      <c r="K853" s="732"/>
      <c r="L853" s="732"/>
      <c r="M853" s="351"/>
    </row>
    <row r="854">
      <c r="A854" s="351"/>
      <c r="B854" s="351"/>
      <c r="C854" s="732"/>
      <c r="D854" s="732"/>
      <c r="E854" s="732"/>
      <c r="F854" s="732"/>
      <c r="G854" s="732"/>
      <c r="H854" s="732"/>
      <c r="I854" s="732"/>
      <c r="J854" s="732"/>
      <c r="K854" s="732"/>
      <c r="L854" s="732"/>
      <c r="M854" s="351"/>
    </row>
    <row r="855">
      <c r="A855" s="351"/>
      <c r="B855" s="351"/>
      <c r="C855" s="732"/>
      <c r="D855" s="732"/>
      <c r="E855" s="732"/>
      <c r="F855" s="732"/>
      <c r="G855" s="732"/>
      <c r="H855" s="732"/>
      <c r="I855" s="732"/>
      <c r="J855" s="732"/>
      <c r="K855" s="732"/>
      <c r="L855" s="732"/>
      <c r="M855" s="351"/>
    </row>
    <row r="856">
      <c r="A856" s="351"/>
      <c r="B856" s="351"/>
      <c r="C856" s="732"/>
      <c r="D856" s="732"/>
      <c r="E856" s="732"/>
      <c r="F856" s="732"/>
      <c r="G856" s="732"/>
      <c r="H856" s="732"/>
      <c r="I856" s="732"/>
      <c r="J856" s="732"/>
      <c r="K856" s="732"/>
      <c r="L856" s="732"/>
      <c r="M856" s="351"/>
    </row>
    <row r="857">
      <c r="A857" s="351"/>
      <c r="B857" s="351"/>
      <c r="C857" s="732"/>
      <c r="D857" s="732"/>
      <c r="E857" s="732"/>
      <c r="F857" s="732"/>
      <c r="G857" s="732"/>
      <c r="H857" s="732"/>
      <c r="I857" s="732"/>
      <c r="J857" s="732"/>
      <c r="K857" s="732"/>
      <c r="L857" s="732"/>
      <c r="M857" s="351"/>
    </row>
    <row r="858">
      <c r="A858" s="351"/>
      <c r="B858" s="351"/>
      <c r="C858" s="732"/>
      <c r="D858" s="732"/>
      <c r="E858" s="732"/>
      <c r="F858" s="732"/>
      <c r="G858" s="732"/>
      <c r="H858" s="732"/>
      <c r="I858" s="732"/>
      <c r="J858" s="732"/>
      <c r="K858" s="732"/>
      <c r="L858" s="732"/>
      <c r="M858" s="351"/>
    </row>
    <row r="859">
      <c r="A859" s="351"/>
      <c r="B859" s="351"/>
      <c r="C859" s="732"/>
      <c r="D859" s="732"/>
      <c r="E859" s="732"/>
      <c r="F859" s="732"/>
      <c r="G859" s="732"/>
      <c r="H859" s="732"/>
      <c r="I859" s="732"/>
      <c r="J859" s="732"/>
      <c r="K859" s="732"/>
      <c r="L859" s="732"/>
      <c r="M859" s="351"/>
    </row>
    <row r="860">
      <c r="A860" s="351"/>
      <c r="B860" s="351"/>
      <c r="C860" s="732"/>
      <c r="D860" s="732"/>
      <c r="E860" s="732"/>
      <c r="F860" s="732"/>
      <c r="G860" s="732"/>
      <c r="H860" s="732"/>
      <c r="I860" s="732"/>
      <c r="J860" s="732"/>
      <c r="K860" s="732"/>
      <c r="L860" s="732"/>
      <c r="M860" s="351"/>
    </row>
    <row r="861">
      <c r="A861" s="351"/>
      <c r="B861" s="351"/>
      <c r="C861" s="732"/>
      <c r="D861" s="732"/>
      <c r="E861" s="732"/>
      <c r="F861" s="732"/>
      <c r="G861" s="732"/>
      <c r="H861" s="732"/>
      <c r="I861" s="732"/>
      <c r="J861" s="732"/>
      <c r="K861" s="732"/>
      <c r="L861" s="732"/>
      <c r="M861" s="351"/>
    </row>
    <row r="862">
      <c r="A862" s="351"/>
      <c r="B862" s="351"/>
      <c r="C862" s="732"/>
      <c r="D862" s="732"/>
      <c r="E862" s="732"/>
      <c r="F862" s="732"/>
      <c r="G862" s="732"/>
      <c r="H862" s="732"/>
      <c r="I862" s="732"/>
      <c r="J862" s="732"/>
      <c r="K862" s="732"/>
      <c r="L862" s="732"/>
      <c r="M862" s="351"/>
    </row>
    <row r="863">
      <c r="A863" s="351"/>
      <c r="B863" s="351"/>
      <c r="C863" s="732"/>
      <c r="D863" s="732"/>
      <c r="E863" s="732"/>
      <c r="F863" s="732"/>
      <c r="G863" s="732"/>
      <c r="H863" s="732"/>
      <c r="I863" s="732"/>
      <c r="J863" s="732"/>
      <c r="K863" s="732"/>
      <c r="L863" s="732"/>
      <c r="M863" s="351"/>
    </row>
    <row r="864">
      <c r="A864" s="351"/>
      <c r="B864" s="351"/>
      <c r="C864" s="732"/>
      <c r="D864" s="732"/>
      <c r="E864" s="732"/>
      <c r="F864" s="732"/>
      <c r="G864" s="732"/>
      <c r="H864" s="732"/>
      <c r="I864" s="732"/>
      <c r="J864" s="732"/>
      <c r="K864" s="732"/>
      <c r="L864" s="732"/>
      <c r="M864" s="351"/>
    </row>
    <row r="865">
      <c r="A865" s="351"/>
      <c r="B865" s="351"/>
      <c r="C865" s="732"/>
      <c r="D865" s="732"/>
      <c r="E865" s="732"/>
      <c r="F865" s="732"/>
      <c r="G865" s="732"/>
      <c r="H865" s="732"/>
      <c r="I865" s="732"/>
      <c r="J865" s="732"/>
      <c r="K865" s="732"/>
      <c r="L865" s="732"/>
      <c r="M865" s="351"/>
    </row>
    <row r="866">
      <c r="A866" s="351"/>
      <c r="B866" s="351"/>
      <c r="C866" s="732"/>
      <c r="D866" s="732"/>
      <c r="E866" s="732"/>
      <c r="F866" s="732"/>
      <c r="G866" s="732"/>
      <c r="H866" s="732"/>
      <c r="I866" s="732"/>
      <c r="J866" s="732"/>
      <c r="K866" s="732"/>
      <c r="L866" s="732"/>
      <c r="M866" s="351"/>
    </row>
    <row r="867">
      <c r="A867" s="351"/>
      <c r="B867" s="351"/>
      <c r="C867" s="732"/>
      <c r="D867" s="732"/>
      <c r="E867" s="732"/>
      <c r="F867" s="732"/>
      <c r="G867" s="732"/>
      <c r="H867" s="732"/>
      <c r="I867" s="732"/>
      <c r="J867" s="732"/>
      <c r="K867" s="732"/>
      <c r="L867" s="732"/>
      <c r="M867" s="351"/>
    </row>
    <row r="868">
      <c r="A868" s="351"/>
      <c r="B868" s="351"/>
      <c r="C868" s="732"/>
      <c r="D868" s="732"/>
      <c r="E868" s="732"/>
      <c r="F868" s="732"/>
      <c r="G868" s="732"/>
      <c r="H868" s="732"/>
      <c r="I868" s="732"/>
      <c r="J868" s="732"/>
      <c r="K868" s="732"/>
      <c r="L868" s="732"/>
      <c r="M868" s="351"/>
    </row>
    <row r="869">
      <c r="A869" s="351"/>
      <c r="B869" s="351"/>
      <c r="C869" s="732"/>
      <c r="D869" s="732"/>
      <c r="E869" s="732"/>
      <c r="F869" s="732"/>
      <c r="G869" s="732"/>
      <c r="H869" s="732"/>
      <c r="I869" s="732"/>
      <c r="J869" s="732"/>
      <c r="K869" s="732"/>
      <c r="L869" s="732"/>
      <c r="M869" s="351"/>
    </row>
    <row r="870">
      <c r="A870" s="351"/>
      <c r="B870" s="351"/>
      <c r="C870" s="732"/>
      <c r="D870" s="732"/>
      <c r="E870" s="732"/>
      <c r="F870" s="732"/>
      <c r="G870" s="732"/>
      <c r="H870" s="732"/>
      <c r="I870" s="732"/>
      <c r="J870" s="732"/>
      <c r="K870" s="732"/>
      <c r="L870" s="732"/>
      <c r="M870" s="351"/>
    </row>
    <row r="871">
      <c r="A871" s="351"/>
      <c r="B871" s="351"/>
      <c r="C871" s="732"/>
      <c r="D871" s="732"/>
      <c r="E871" s="732"/>
      <c r="F871" s="732"/>
      <c r="G871" s="732"/>
      <c r="H871" s="732"/>
      <c r="I871" s="732"/>
      <c r="J871" s="732"/>
      <c r="K871" s="732"/>
      <c r="L871" s="732"/>
      <c r="M871" s="351"/>
    </row>
    <row r="872">
      <c r="A872" s="351"/>
      <c r="B872" s="351"/>
      <c r="C872" s="732"/>
      <c r="D872" s="732"/>
      <c r="E872" s="732"/>
      <c r="F872" s="732"/>
      <c r="G872" s="732"/>
      <c r="H872" s="732"/>
      <c r="I872" s="732"/>
      <c r="J872" s="732"/>
      <c r="K872" s="732"/>
      <c r="L872" s="732"/>
      <c r="M872" s="351"/>
    </row>
    <row r="873">
      <c r="A873" s="351"/>
      <c r="B873" s="351"/>
      <c r="C873" s="732"/>
      <c r="D873" s="732"/>
      <c r="E873" s="732"/>
      <c r="F873" s="732"/>
      <c r="G873" s="732"/>
      <c r="H873" s="732"/>
      <c r="I873" s="732"/>
      <c r="J873" s="732"/>
      <c r="K873" s="732"/>
      <c r="L873" s="732"/>
      <c r="M873" s="351"/>
    </row>
    <row r="874">
      <c r="A874" s="351"/>
      <c r="B874" s="351"/>
      <c r="C874" s="732"/>
      <c r="D874" s="732"/>
      <c r="E874" s="732"/>
      <c r="F874" s="732"/>
      <c r="G874" s="732"/>
      <c r="H874" s="732"/>
      <c r="I874" s="732"/>
      <c r="J874" s="732"/>
      <c r="K874" s="732"/>
      <c r="L874" s="732"/>
      <c r="M874" s="351"/>
    </row>
    <row r="875">
      <c r="A875" s="351"/>
      <c r="B875" s="351"/>
      <c r="C875" s="732"/>
      <c r="D875" s="732"/>
      <c r="E875" s="732"/>
      <c r="F875" s="732"/>
      <c r="G875" s="732"/>
      <c r="H875" s="732"/>
      <c r="I875" s="732"/>
      <c r="J875" s="732"/>
      <c r="K875" s="732"/>
      <c r="L875" s="732"/>
      <c r="M875" s="351"/>
    </row>
    <row r="876">
      <c r="A876" s="351"/>
      <c r="B876" s="351"/>
      <c r="C876" s="732"/>
      <c r="D876" s="732"/>
      <c r="E876" s="732"/>
      <c r="F876" s="732"/>
      <c r="G876" s="732"/>
      <c r="H876" s="732"/>
      <c r="I876" s="732"/>
      <c r="J876" s="732"/>
      <c r="K876" s="732"/>
      <c r="L876" s="732"/>
      <c r="M876" s="351"/>
    </row>
    <row r="877">
      <c r="A877" s="351"/>
      <c r="B877" s="351"/>
      <c r="C877" s="732"/>
      <c r="D877" s="732"/>
      <c r="E877" s="732"/>
      <c r="F877" s="732"/>
      <c r="G877" s="732"/>
      <c r="H877" s="732"/>
      <c r="I877" s="732"/>
      <c r="J877" s="732"/>
      <c r="K877" s="732"/>
      <c r="L877" s="732"/>
      <c r="M877" s="351"/>
    </row>
    <row r="878">
      <c r="A878" s="351"/>
      <c r="B878" s="351"/>
      <c r="C878" s="732"/>
      <c r="D878" s="732"/>
      <c r="E878" s="732"/>
      <c r="F878" s="732"/>
      <c r="G878" s="732"/>
      <c r="H878" s="732"/>
      <c r="I878" s="732"/>
      <c r="J878" s="732"/>
      <c r="K878" s="732"/>
      <c r="L878" s="732"/>
      <c r="M878" s="351"/>
    </row>
    <row r="879">
      <c r="A879" s="351"/>
      <c r="B879" s="351"/>
      <c r="C879" s="732"/>
      <c r="D879" s="732"/>
      <c r="E879" s="732"/>
      <c r="F879" s="732"/>
      <c r="G879" s="732"/>
      <c r="H879" s="732"/>
      <c r="I879" s="732"/>
      <c r="J879" s="732"/>
      <c r="K879" s="732"/>
      <c r="L879" s="732"/>
      <c r="M879" s="351"/>
    </row>
    <row r="880">
      <c r="A880" s="351"/>
      <c r="B880" s="351"/>
      <c r="C880" s="732"/>
      <c r="D880" s="732"/>
      <c r="E880" s="732"/>
      <c r="F880" s="732"/>
      <c r="G880" s="732"/>
      <c r="H880" s="732"/>
      <c r="I880" s="732"/>
      <c r="J880" s="732"/>
      <c r="K880" s="732"/>
      <c r="L880" s="732"/>
      <c r="M880" s="351"/>
    </row>
    <row r="881">
      <c r="A881" s="351"/>
      <c r="B881" s="351"/>
      <c r="C881" s="732"/>
      <c r="D881" s="732"/>
      <c r="E881" s="732"/>
      <c r="F881" s="732"/>
      <c r="G881" s="732"/>
      <c r="H881" s="732"/>
      <c r="I881" s="732"/>
      <c r="J881" s="732"/>
      <c r="K881" s="732"/>
      <c r="L881" s="732"/>
      <c r="M881" s="351"/>
    </row>
    <row r="882">
      <c r="A882" s="351"/>
      <c r="B882" s="351"/>
      <c r="C882" s="732"/>
      <c r="D882" s="732"/>
      <c r="E882" s="732"/>
      <c r="F882" s="732"/>
      <c r="G882" s="732"/>
      <c r="H882" s="732"/>
      <c r="I882" s="732"/>
      <c r="J882" s="732"/>
      <c r="K882" s="732"/>
      <c r="L882" s="732"/>
      <c r="M882" s="351"/>
    </row>
    <row r="883">
      <c r="A883" s="351"/>
      <c r="B883" s="351"/>
      <c r="C883" s="732"/>
      <c r="D883" s="732"/>
      <c r="E883" s="732"/>
      <c r="F883" s="732"/>
      <c r="G883" s="732"/>
      <c r="H883" s="732"/>
      <c r="I883" s="732"/>
      <c r="J883" s="732"/>
      <c r="K883" s="732"/>
      <c r="L883" s="732"/>
      <c r="M883" s="351"/>
    </row>
    <row r="884">
      <c r="A884" s="351"/>
      <c r="B884" s="351"/>
      <c r="C884" s="732"/>
      <c r="D884" s="732"/>
      <c r="E884" s="732"/>
      <c r="F884" s="732"/>
      <c r="G884" s="732"/>
      <c r="H884" s="732"/>
      <c r="I884" s="732"/>
      <c r="J884" s="732"/>
      <c r="K884" s="732"/>
      <c r="L884" s="732"/>
      <c r="M884" s="351"/>
    </row>
    <row r="885">
      <c r="A885" s="351"/>
      <c r="B885" s="351"/>
      <c r="C885" s="732"/>
      <c r="D885" s="732"/>
      <c r="E885" s="732"/>
      <c r="F885" s="732"/>
      <c r="G885" s="732"/>
      <c r="H885" s="732"/>
      <c r="I885" s="732"/>
      <c r="J885" s="732"/>
      <c r="K885" s="732"/>
      <c r="L885" s="732"/>
      <c r="M885" s="351"/>
    </row>
    <row r="886">
      <c r="A886" s="351"/>
      <c r="B886" s="351"/>
      <c r="C886" s="732"/>
      <c r="D886" s="732"/>
      <c r="E886" s="732"/>
      <c r="F886" s="732"/>
      <c r="G886" s="732"/>
      <c r="H886" s="732"/>
      <c r="I886" s="732"/>
      <c r="J886" s="732"/>
      <c r="K886" s="732"/>
      <c r="L886" s="732"/>
      <c r="M886" s="351"/>
    </row>
    <row r="887">
      <c r="A887" s="351"/>
      <c r="B887" s="351"/>
      <c r="C887" s="732"/>
      <c r="D887" s="732"/>
      <c r="E887" s="732"/>
      <c r="F887" s="732"/>
      <c r="G887" s="732"/>
      <c r="H887" s="732"/>
      <c r="I887" s="732"/>
      <c r="J887" s="732"/>
      <c r="K887" s="732"/>
      <c r="L887" s="732"/>
      <c r="M887" s="351"/>
    </row>
    <row r="888">
      <c r="A888" s="351"/>
      <c r="B888" s="351"/>
      <c r="C888" s="732"/>
      <c r="D888" s="732"/>
      <c r="E888" s="732"/>
      <c r="F888" s="732"/>
      <c r="G888" s="732"/>
      <c r="H888" s="732"/>
      <c r="I888" s="732"/>
      <c r="J888" s="732"/>
      <c r="K888" s="732"/>
      <c r="L888" s="732"/>
      <c r="M888" s="351"/>
    </row>
    <row r="889">
      <c r="A889" s="351"/>
      <c r="B889" s="351"/>
      <c r="C889" s="732"/>
      <c r="D889" s="732"/>
      <c r="E889" s="732"/>
      <c r="F889" s="732"/>
      <c r="G889" s="732"/>
      <c r="H889" s="732"/>
      <c r="I889" s="732"/>
      <c r="J889" s="732"/>
      <c r="K889" s="732"/>
      <c r="L889" s="732"/>
      <c r="M889" s="351"/>
    </row>
    <row r="890">
      <c r="A890" s="351"/>
      <c r="B890" s="351"/>
      <c r="C890" s="732"/>
      <c r="D890" s="732"/>
      <c r="E890" s="732"/>
      <c r="F890" s="732"/>
      <c r="G890" s="732"/>
      <c r="H890" s="732"/>
      <c r="I890" s="732"/>
      <c r="J890" s="732"/>
      <c r="K890" s="732"/>
      <c r="L890" s="732"/>
      <c r="M890" s="351"/>
    </row>
    <row r="891">
      <c r="A891" s="351"/>
      <c r="B891" s="351"/>
      <c r="C891" s="732"/>
      <c r="D891" s="732"/>
      <c r="E891" s="732"/>
      <c r="F891" s="732"/>
      <c r="G891" s="732"/>
      <c r="H891" s="732"/>
      <c r="I891" s="732"/>
      <c r="J891" s="732"/>
      <c r="K891" s="732"/>
      <c r="L891" s="732"/>
      <c r="M891" s="351"/>
    </row>
    <row r="892">
      <c r="A892" s="351"/>
      <c r="B892" s="351"/>
      <c r="C892" s="732"/>
      <c r="D892" s="732"/>
      <c r="E892" s="732"/>
      <c r="F892" s="732"/>
      <c r="G892" s="732"/>
      <c r="H892" s="732"/>
      <c r="I892" s="732"/>
      <c r="J892" s="732"/>
      <c r="K892" s="732"/>
      <c r="L892" s="732"/>
      <c r="M892" s="351"/>
    </row>
    <row r="893">
      <c r="A893" s="351"/>
      <c r="B893" s="351"/>
      <c r="C893" s="732"/>
      <c r="D893" s="732"/>
      <c r="E893" s="732"/>
      <c r="F893" s="732"/>
      <c r="G893" s="732"/>
      <c r="H893" s="732"/>
      <c r="I893" s="732"/>
      <c r="J893" s="732"/>
      <c r="K893" s="732"/>
      <c r="L893" s="732"/>
      <c r="M893" s="351"/>
    </row>
    <row r="894">
      <c r="A894" s="351"/>
      <c r="B894" s="351"/>
      <c r="C894" s="732"/>
      <c r="D894" s="732"/>
      <c r="E894" s="732"/>
      <c r="F894" s="732"/>
      <c r="G894" s="732"/>
      <c r="H894" s="732"/>
      <c r="I894" s="732"/>
      <c r="J894" s="732"/>
      <c r="K894" s="732"/>
      <c r="L894" s="732"/>
      <c r="M894" s="351"/>
    </row>
    <row r="895">
      <c r="A895" s="351"/>
      <c r="B895" s="351"/>
      <c r="C895" s="732"/>
      <c r="D895" s="732"/>
      <c r="E895" s="732"/>
      <c r="F895" s="732"/>
      <c r="G895" s="732"/>
      <c r="H895" s="732"/>
      <c r="I895" s="732"/>
      <c r="J895" s="732"/>
      <c r="K895" s="732"/>
      <c r="L895" s="732"/>
      <c r="M895" s="351"/>
    </row>
    <row r="896">
      <c r="A896" s="351"/>
      <c r="B896" s="351"/>
      <c r="C896" s="732"/>
      <c r="D896" s="732"/>
      <c r="E896" s="732"/>
      <c r="F896" s="732"/>
      <c r="G896" s="732"/>
      <c r="H896" s="732"/>
      <c r="I896" s="732"/>
      <c r="J896" s="732"/>
      <c r="K896" s="732"/>
      <c r="L896" s="732"/>
      <c r="M896" s="351"/>
    </row>
    <row r="897">
      <c r="A897" s="351"/>
      <c r="B897" s="351"/>
      <c r="C897" s="732"/>
      <c r="D897" s="732"/>
      <c r="E897" s="732"/>
      <c r="F897" s="732"/>
      <c r="G897" s="732"/>
      <c r="H897" s="732"/>
      <c r="I897" s="732"/>
      <c r="J897" s="732"/>
      <c r="K897" s="732"/>
      <c r="L897" s="732"/>
      <c r="M897" s="351"/>
    </row>
    <row r="898">
      <c r="A898" s="351"/>
      <c r="B898" s="351"/>
      <c r="C898" s="732"/>
      <c r="D898" s="732"/>
      <c r="E898" s="732"/>
      <c r="F898" s="732"/>
      <c r="G898" s="732"/>
      <c r="H898" s="732"/>
      <c r="I898" s="732"/>
      <c r="J898" s="732"/>
      <c r="K898" s="732"/>
      <c r="L898" s="732"/>
      <c r="M898" s="351"/>
    </row>
    <row r="899">
      <c r="A899" s="351"/>
      <c r="B899" s="351"/>
      <c r="C899" s="732"/>
      <c r="D899" s="732"/>
      <c r="E899" s="732"/>
      <c r="F899" s="732"/>
      <c r="G899" s="732"/>
      <c r="H899" s="732"/>
      <c r="I899" s="732"/>
      <c r="J899" s="732"/>
      <c r="K899" s="732"/>
      <c r="L899" s="732"/>
      <c r="M899" s="351"/>
    </row>
    <row r="900">
      <c r="A900" s="351"/>
      <c r="B900" s="351"/>
      <c r="C900" s="732"/>
      <c r="D900" s="732"/>
      <c r="E900" s="732"/>
      <c r="F900" s="732"/>
      <c r="G900" s="732"/>
      <c r="H900" s="732"/>
      <c r="I900" s="732"/>
      <c r="J900" s="732"/>
      <c r="K900" s="732"/>
      <c r="L900" s="732"/>
      <c r="M900" s="351"/>
    </row>
    <row r="901">
      <c r="A901" s="351"/>
      <c r="B901" s="351"/>
      <c r="C901" s="732"/>
      <c r="D901" s="732"/>
      <c r="E901" s="732"/>
      <c r="F901" s="732"/>
      <c r="G901" s="732"/>
      <c r="H901" s="732"/>
      <c r="I901" s="732"/>
      <c r="J901" s="732"/>
      <c r="K901" s="732"/>
      <c r="L901" s="732"/>
      <c r="M901" s="351"/>
    </row>
    <row r="902">
      <c r="A902" s="351"/>
      <c r="B902" s="351"/>
      <c r="C902" s="732"/>
      <c r="D902" s="732"/>
      <c r="E902" s="732"/>
      <c r="F902" s="732"/>
      <c r="G902" s="732"/>
      <c r="H902" s="732"/>
      <c r="I902" s="732"/>
      <c r="J902" s="732"/>
      <c r="K902" s="732"/>
      <c r="L902" s="732"/>
      <c r="M902" s="351"/>
    </row>
    <row r="903">
      <c r="A903" s="351"/>
      <c r="B903" s="351"/>
      <c r="C903" s="732"/>
      <c r="D903" s="732"/>
      <c r="E903" s="732"/>
      <c r="F903" s="732"/>
      <c r="G903" s="732"/>
      <c r="H903" s="732"/>
      <c r="I903" s="732"/>
      <c r="J903" s="732"/>
      <c r="K903" s="732"/>
      <c r="L903" s="732"/>
      <c r="M903" s="351"/>
    </row>
    <row r="904">
      <c r="A904" s="351"/>
      <c r="B904" s="351"/>
      <c r="C904" s="732"/>
      <c r="D904" s="732"/>
      <c r="E904" s="732"/>
      <c r="F904" s="732"/>
      <c r="G904" s="732"/>
      <c r="H904" s="732"/>
      <c r="I904" s="732"/>
      <c r="J904" s="732"/>
      <c r="K904" s="732"/>
      <c r="L904" s="732"/>
      <c r="M904" s="351"/>
    </row>
    <row r="905">
      <c r="A905" s="351"/>
      <c r="B905" s="351"/>
      <c r="C905" s="732"/>
      <c r="D905" s="732"/>
      <c r="E905" s="732"/>
      <c r="F905" s="732"/>
      <c r="G905" s="732"/>
      <c r="H905" s="732"/>
      <c r="I905" s="732"/>
      <c r="J905" s="732"/>
      <c r="K905" s="732"/>
      <c r="L905" s="732"/>
      <c r="M905" s="351"/>
    </row>
    <row r="906">
      <c r="A906" s="351"/>
      <c r="B906" s="351"/>
      <c r="C906" s="732"/>
      <c r="D906" s="732"/>
      <c r="E906" s="732"/>
      <c r="F906" s="732"/>
      <c r="G906" s="732"/>
      <c r="H906" s="732"/>
      <c r="I906" s="732"/>
      <c r="J906" s="732"/>
      <c r="K906" s="732"/>
      <c r="L906" s="732"/>
      <c r="M906" s="351"/>
    </row>
    <row r="907">
      <c r="A907" s="351"/>
      <c r="B907" s="351"/>
      <c r="C907" s="732"/>
      <c r="D907" s="732"/>
      <c r="E907" s="732"/>
      <c r="F907" s="732"/>
      <c r="G907" s="732"/>
      <c r="H907" s="732"/>
      <c r="I907" s="732"/>
      <c r="J907" s="732"/>
      <c r="K907" s="732"/>
      <c r="L907" s="732"/>
      <c r="M907" s="351"/>
    </row>
    <row r="908">
      <c r="A908" s="351"/>
      <c r="B908" s="351"/>
      <c r="C908" s="732"/>
      <c r="D908" s="732"/>
      <c r="E908" s="732"/>
      <c r="F908" s="732"/>
      <c r="G908" s="732"/>
      <c r="H908" s="732"/>
      <c r="I908" s="732"/>
      <c r="J908" s="732"/>
      <c r="K908" s="732"/>
      <c r="L908" s="732"/>
      <c r="M908" s="351"/>
    </row>
    <row r="909">
      <c r="A909" s="351"/>
      <c r="B909" s="351"/>
      <c r="C909" s="732"/>
      <c r="D909" s="732"/>
      <c r="E909" s="732"/>
      <c r="F909" s="732"/>
      <c r="G909" s="732"/>
      <c r="H909" s="732"/>
      <c r="I909" s="732"/>
      <c r="J909" s="732"/>
      <c r="K909" s="732"/>
      <c r="L909" s="732"/>
      <c r="M909" s="351"/>
    </row>
    <row r="910">
      <c r="A910" s="351"/>
      <c r="B910" s="351"/>
      <c r="C910" s="732"/>
      <c r="D910" s="732"/>
      <c r="E910" s="732"/>
      <c r="F910" s="732"/>
      <c r="G910" s="732"/>
      <c r="H910" s="732"/>
      <c r="I910" s="732"/>
      <c r="J910" s="732"/>
      <c r="K910" s="732"/>
      <c r="L910" s="732"/>
      <c r="M910" s="351"/>
    </row>
    <row r="911">
      <c r="A911" s="351"/>
      <c r="B911" s="351"/>
      <c r="C911" s="732"/>
      <c r="D911" s="732"/>
      <c r="E911" s="732"/>
      <c r="F911" s="732"/>
      <c r="G911" s="732"/>
      <c r="H911" s="732"/>
      <c r="I911" s="732"/>
      <c r="J911" s="732"/>
      <c r="K911" s="732"/>
      <c r="L911" s="732"/>
      <c r="M911" s="351"/>
    </row>
    <row r="912">
      <c r="A912" s="351"/>
      <c r="B912" s="351"/>
      <c r="C912" s="732"/>
      <c r="D912" s="732"/>
      <c r="E912" s="732"/>
      <c r="F912" s="732"/>
      <c r="G912" s="732"/>
      <c r="H912" s="732"/>
      <c r="I912" s="732"/>
      <c r="J912" s="732"/>
      <c r="K912" s="732"/>
      <c r="L912" s="732"/>
      <c r="M912" s="351"/>
    </row>
    <row r="913">
      <c r="A913" s="351"/>
      <c r="B913" s="351"/>
      <c r="C913" s="732"/>
      <c r="D913" s="732"/>
      <c r="E913" s="732"/>
      <c r="F913" s="732"/>
      <c r="G913" s="732"/>
      <c r="H913" s="732"/>
      <c r="I913" s="732"/>
      <c r="J913" s="732"/>
      <c r="K913" s="732"/>
      <c r="L913" s="732"/>
      <c r="M913" s="351"/>
    </row>
    <row r="914">
      <c r="A914" s="351"/>
      <c r="B914" s="351"/>
      <c r="C914" s="732"/>
      <c r="D914" s="732"/>
      <c r="E914" s="732"/>
      <c r="F914" s="732"/>
      <c r="G914" s="732"/>
      <c r="H914" s="732"/>
      <c r="I914" s="732"/>
      <c r="J914" s="732"/>
      <c r="K914" s="732"/>
      <c r="L914" s="732"/>
      <c r="M914" s="351"/>
    </row>
    <row r="915">
      <c r="A915" s="351"/>
      <c r="B915" s="351"/>
      <c r="C915" s="732"/>
      <c r="D915" s="732"/>
      <c r="E915" s="732"/>
      <c r="F915" s="732"/>
      <c r="G915" s="732"/>
      <c r="H915" s="732"/>
      <c r="I915" s="732"/>
      <c r="J915" s="732"/>
      <c r="K915" s="732"/>
      <c r="L915" s="732"/>
      <c r="M915" s="351"/>
    </row>
    <row r="916">
      <c r="A916" s="351"/>
      <c r="B916" s="351"/>
      <c r="C916" s="732"/>
      <c r="D916" s="732"/>
      <c r="E916" s="732"/>
      <c r="F916" s="732"/>
      <c r="G916" s="732"/>
      <c r="H916" s="732"/>
      <c r="I916" s="732"/>
      <c r="J916" s="732"/>
      <c r="K916" s="732"/>
      <c r="L916" s="732"/>
      <c r="M916" s="351"/>
    </row>
    <row r="917">
      <c r="A917" s="351"/>
      <c r="B917" s="351"/>
      <c r="C917" s="732"/>
      <c r="D917" s="732"/>
      <c r="E917" s="732"/>
      <c r="F917" s="732"/>
      <c r="G917" s="732"/>
      <c r="H917" s="732"/>
      <c r="I917" s="732"/>
      <c r="J917" s="732"/>
      <c r="K917" s="732"/>
      <c r="L917" s="732"/>
      <c r="M917" s="351"/>
    </row>
    <row r="918">
      <c r="A918" s="351"/>
      <c r="B918" s="351"/>
      <c r="C918" s="732"/>
      <c r="D918" s="732"/>
      <c r="E918" s="732"/>
      <c r="F918" s="732"/>
      <c r="G918" s="732"/>
      <c r="H918" s="732"/>
      <c r="I918" s="732"/>
      <c r="J918" s="732"/>
      <c r="K918" s="732"/>
      <c r="L918" s="732"/>
      <c r="M918" s="351"/>
    </row>
    <row r="919">
      <c r="A919" s="351"/>
      <c r="B919" s="351"/>
      <c r="C919" s="732"/>
      <c r="D919" s="732"/>
      <c r="E919" s="732"/>
      <c r="F919" s="732"/>
      <c r="G919" s="732"/>
      <c r="H919" s="732"/>
      <c r="I919" s="732"/>
      <c r="J919" s="732"/>
      <c r="K919" s="732"/>
      <c r="L919" s="732"/>
      <c r="M919" s="351"/>
    </row>
    <row r="920">
      <c r="A920" s="351"/>
      <c r="B920" s="351"/>
      <c r="C920" s="732"/>
      <c r="D920" s="732"/>
      <c r="E920" s="732"/>
      <c r="F920" s="732"/>
      <c r="G920" s="732"/>
      <c r="H920" s="732"/>
      <c r="I920" s="732"/>
      <c r="J920" s="732"/>
      <c r="K920" s="732"/>
      <c r="L920" s="732"/>
      <c r="M920" s="351"/>
    </row>
    <row r="921">
      <c r="A921" s="351"/>
      <c r="B921" s="351"/>
      <c r="C921" s="732"/>
      <c r="D921" s="732"/>
      <c r="E921" s="732"/>
      <c r="F921" s="732"/>
      <c r="G921" s="732"/>
      <c r="H921" s="732"/>
      <c r="I921" s="732"/>
      <c r="J921" s="732"/>
      <c r="K921" s="732"/>
      <c r="L921" s="732"/>
      <c r="M921" s="351"/>
    </row>
    <row r="922">
      <c r="A922" s="351"/>
      <c r="B922" s="351"/>
      <c r="C922" s="732"/>
      <c r="D922" s="732"/>
      <c r="E922" s="732"/>
      <c r="F922" s="732"/>
      <c r="G922" s="732"/>
      <c r="H922" s="732"/>
      <c r="I922" s="732"/>
      <c r="J922" s="732"/>
      <c r="K922" s="732"/>
      <c r="L922" s="732"/>
      <c r="M922" s="351"/>
    </row>
    <row r="923">
      <c r="A923" s="351"/>
      <c r="B923" s="351"/>
      <c r="C923" s="732"/>
      <c r="D923" s="732"/>
      <c r="E923" s="732"/>
      <c r="F923" s="732"/>
      <c r="G923" s="732"/>
      <c r="H923" s="732"/>
      <c r="I923" s="732"/>
      <c r="J923" s="732"/>
      <c r="K923" s="732"/>
      <c r="L923" s="732"/>
      <c r="M923" s="351"/>
    </row>
    <row r="924">
      <c r="A924" s="351"/>
      <c r="B924" s="351"/>
      <c r="C924" s="732"/>
      <c r="D924" s="732"/>
      <c r="E924" s="732"/>
      <c r="F924" s="732"/>
      <c r="G924" s="732"/>
      <c r="H924" s="732"/>
      <c r="I924" s="732"/>
      <c r="J924" s="732"/>
      <c r="K924" s="732"/>
      <c r="L924" s="732"/>
      <c r="M924" s="351"/>
    </row>
    <row r="925">
      <c r="A925" s="351"/>
      <c r="B925" s="351"/>
      <c r="C925" s="732"/>
      <c r="D925" s="732"/>
      <c r="E925" s="732"/>
      <c r="F925" s="732"/>
      <c r="G925" s="732"/>
      <c r="H925" s="732"/>
      <c r="I925" s="732"/>
      <c r="J925" s="732"/>
      <c r="K925" s="732"/>
      <c r="L925" s="732"/>
      <c r="M925" s="351"/>
    </row>
    <row r="926">
      <c r="A926" s="351"/>
      <c r="B926" s="351"/>
      <c r="C926" s="732"/>
      <c r="D926" s="732"/>
      <c r="E926" s="732"/>
      <c r="F926" s="732"/>
      <c r="G926" s="732"/>
      <c r="H926" s="732"/>
      <c r="I926" s="732"/>
      <c r="J926" s="732"/>
      <c r="K926" s="732"/>
      <c r="L926" s="732"/>
      <c r="M926" s="351"/>
    </row>
    <row r="927">
      <c r="A927" s="351"/>
      <c r="B927" s="351"/>
      <c r="C927" s="732"/>
      <c r="D927" s="732"/>
      <c r="E927" s="732"/>
      <c r="F927" s="732"/>
      <c r="G927" s="732"/>
      <c r="H927" s="732"/>
      <c r="I927" s="732"/>
      <c r="J927" s="732"/>
      <c r="K927" s="732"/>
      <c r="L927" s="732"/>
      <c r="M927" s="351"/>
    </row>
    <row r="928">
      <c r="A928" s="351"/>
      <c r="B928" s="351"/>
      <c r="C928" s="732"/>
      <c r="D928" s="732"/>
      <c r="E928" s="732"/>
      <c r="F928" s="732"/>
      <c r="G928" s="732"/>
      <c r="H928" s="732"/>
      <c r="I928" s="732"/>
      <c r="J928" s="732"/>
      <c r="K928" s="732"/>
      <c r="L928" s="732"/>
      <c r="M928" s="351"/>
    </row>
    <row r="929">
      <c r="A929" s="351"/>
      <c r="B929" s="351"/>
      <c r="C929" s="732"/>
      <c r="D929" s="732"/>
      <c r="E929" s="732"/>
      <c r="F929" s="732"/>
      <c r="G929" s="732"/>
      <c r="H929" s="732"/>
      <c r="I929" s="732"/>
      <c r="J929" s="732"/>
      <c r="K929" s="732"/>
      <c r="L929" s="732"/>
      <c r="M929" s="351"/>
    </row>
    <row r="930">
      <c r="A930" s="351"/>
      <c r="B930" s="351"/>
      <c r="C930" s="732"/>
      <c r="D930" s="732"/>
      <c r="E930" s="732"/>
      <c r="F930" s="732"/>
      <c r="G930" s="732"/>
      <c r="H930" s="732"/>
      <c r="I930" s="732"/>
      <c r="J930" s="732"/>
      <c r="K930" s="732"/>
      <c r="L930" s="732"/>
      <c r="M930" s="351"/>
    </row>
    <row r="931">
      <c r="A931" s="351"/>
      <c r="B931" s="351"/>
      <c r="C931" s="732"/>
      <c r="D931" s="732"/>
      <c r="E931" s="732"/>
      <c r="F931" s="732"/>
      <c r="G931" s="732"/>
      <c r="H931" s="732"/>
      <c r="I931" s="732"/>
      <c r="J931" s="732"/>
      <c r="K931" s="732"/>
      <c r="L931" s="732"/>
      <c r="M931" s="351"/>
    </row>
    <row r="932">
      <c r="A932" s="351"/>
      <c r="B932" s="351"/>
      <c r="C932" s="732"/>
      <c r="D932" s="732"/>
      <c r="E932" s="732"/>
      <c r="F932" s="732"/>
      <c r="G932" s="732"/>
      <c r="H932" s="732"/>
      <c r="I932" s="732"/>
      <c r="J932" s="732"/>
      <c r="K932" s="732"/>
      <c r="L932" s="732"/>
      <c r="M932" s="351"/>
    </row>
    <row r="933">
      <c r="A933" s="351"/>
      <c r="B933" s="351"/>
      <c r="C933" s="732"/>
      <c r="D933" s="732"/>
      <c r="E933" s="732"/>
      <c r="F933" s="732"/>
      <c r="G933" s="732"/>
      <c r="H933" s="732"/>
      <c r="I933" s="732"/>
      <c r="J933" s="732"/>
      <c r="K933" s="732"/>
      <c r="L933" s="732"/>
      <c r="M933" s="351"/>
    </row>
    <row r="934">
      <c r="A934" s="351"/>
      <c r="B934" s="351"/>
      <c r="C934" s="732"/>
      <c r="D934" s="732"/>
      <c r="E934" s="732"/>
      <c r="F934" s="732"/>
      <c r="G934" s="732"/>
      <c r="H934" s="732"/>
      <c r="I934" s="732"/>
      <c r="J934" s="732"/>
      <c r="K934" s="732"/>
      <c r="L934" s="732"/>
      <c r="M934" s="351"/>
    </row>
    <row r="935">
      <c r="A935" s="351"/>
      <c r="B935" s="351"/>
      <c r="C935" s="732"/>
      <c r="D935" s="732"/>
      <c r="E935" s="732"/>
      <c r="F935" s="732"/>
      <c r="G935" s="732"/>
      <c r="H935" s="732"/>
      <c r="I935" s="732"/>
      <c r="J935" s="732"/>
      <c r="K935" s="732"/>
      <c r="L935" s="732"/>
      <c r="M935" s="351"/>
    </row>
    <row r="936">
      <c r="A936" s="351"/>
      <c r="B936" s="351"/>
      <c r="C936" s="732"/>
      <c r="D936" s="732"/>
      <c r="E936" s="732"/>
      <c r="F936" s="732"/>
      <c r="G936" s="732"/>
      <c r="H936" s="732"/>
      <c r="I936" s="732"/>
      <c r="J936" s="732"/>
      <c r="K936" s="732"/>
      <c r="L936" s="732"/>
      <c r="M936" s="351"/>
    </row>
    <row r="937">
      <c r="A937" s="351"/>
      <c r="B937" s="351"/>
      <c r="C937" s="732"/>
      <c r="D937" s="732"/>
      <c r="E937" s="732"/>
      <c r="F937" s="732"/>
      <c r="G937" s="732"/>
      <c r="H937" s="732"/>
      <c r="I937" s="732"/>
      <c r="J937" s="732"/>
      <c r="K937" s="732"/>
      <c r="L937" s="732"/>
      <c r="M937" s="351"/>
    </row>
    <row r="938">
      <c r="A938" s="351"/>
      <c r="B938" s="351"/>
      <c r="C938" s="732"/>
      <c r="D938" s="732"/>
      <c r="E938" s="732"/>
      <c r="F938" s="732"/>
      <c r="G938" s="732"/>
      <c r="H938" s="732"/>
      <c r="I938" s="732"/>
      <c r="J938" s="732"/>
      <c r="K938" s="732"/>
      <c r="L938" s="732"/>
      <c r="M938" s="351"/>
    </row>
    <row r="939">
      <c r="A939" s="351"/>
      <c r="B939" s="351"/>
      <c r="C939" s="732"/>
      <c r="D939" s="732"/>
      <c r="E939" s="732"/>
      <c r="F939" s="732"/>
      <c r="G939" s="732"/>
      <c r="H939" s="732"/>
      <c r="I939" s="732"/>
      <c r="J939" s="732"/>
      <c r="K939" s="732"/>
      <c r="L939" s="732"/>
      <c r="M939" s="351"/>
    </row>
    <row r="940">
      <c r="A940" s="351"/>
      <c r="B940" s="351"/>
      <c r="C940" s="732"/>
      <c r="D940" s="732"/>
      <c r="E940" s="732"/>
      <c r="F940" s="732"/>
      <c r="G940" s="732"/>
      <c r="H940" s="732"/>
      <c r="I940" s="732"/>
      <c r="J940" s="732"/>
      <c r="K940" s="732"/>
      <c r="L940" s="732"/>
      <c r="M940" s="351"/>
    </row>
    <row r="941">
      <c r="A941" s="351"/>
      <c r="B941" s="351"/>
      <c r="C941" s="732"/>
      <c r="D941" s="732"/>
      <c r="E941" s="732"/>
      <c r="F941" s="732"/>
      <c r="G941" s="732"/>
      <c r="H941" s="732"/>
      <c r="I941" s="732"/>
      <c r="J941" s="732"/>
      <c r="K941" s="732"/>
      <c r="L941" s="732"/>
      <c r="M941" s="351"/>
    </row>
    <row r="942">
      <c r="A942" s="351"/>
      <c r="B942" s="351"/>
      <c r="C942" s="732"/>
      <c r="D942" s="732"/>
      <c r="E942" s="732"/>
      <c r="F942" s="732"/>
      <c r="G942" s="732"/>
      <c r="H942" s="732"/>
      <c r="I942" s="732"/>
      <c r="J942" s="732"/>
      <c r="K942" s="732"/>
      <c r="L942" s="732"/>
      <c r="M942" s="351"/>
    </row>
    <row r="943">
      <c r="A943" s="351"/>
      <c r="B943" s="351"/>
      <c r="C943" s="732"/>
      <c r="D943" s="732"/>
      <c r="E943" s="732"/>
      <c r="F943" s="732"/>
      <c r="G943" s="732"/>
      <c r="H943" s="732"/>
      <c r="I943" s="732"/>
      <c r="J943" s="732"/>
      <c r="K943" s="732"/>
      <c r="L943" s="732"/>
      <c r="M943" s="351"/>
    </row>
    <row r="944">
      <c r="A944" s="351"/>
      <c r="B944" s="351"/>
      <c r="C944" s="732"/>
      <c r="D944" s="732"/>
      <c r="E944" s="732"/>
      <c r="F944" s="732"/>
      <c r="G944" s="732"/>
      <c r="H944" s="732"/>
      <c r="I944" s="732"/>
      <c r="J944" s="732"/>
      <c r="K944" s="732"/>
      <c r="L944" s="732"/>
      <c r="M944" s="351"/>
    </row>
    <row r="945">
      <c r="A945" s="351"/>
      <c r="B945" s="351"/>
      <c r="C945" s="732"/>
      <c r="D945" s="732"/>
      <c r="E945" s="732"/>
      <c r="F945" s="732"/>
      <c r="G945" s="732"/>
      <c r="H945" s="732"/>
      <c r="I945" s="732"/>
      <c r="J945" s="732"/>
      <c r="K945" s="732"/>
      <c r="L945" s="732"/>
      <c r="M945" s="351"/>
    </row>
    <row r="946">
      <c r="A946" s="351"/>
      <c r="B946" s="351"/>
      <c r="C946" s="732"/>
      <c r="D946" s="732"/>
      <c r="E946" s="732"/>
      <c r="F946" s="732"/>
      <c r="G946" s="732"/>
      <c r="H946" s="732"/>
      <c r="I946" s="732"/>
      <c r="J946" s="732"/>
      <c r="K946" s="732"/>
      <c r="L946" s="732"/>
      <c r="M946" s="351"/>
    </row>
    <row r="947">
      <c r="A947" s="351"/>
      <c r="B947" s="351"/>
      <c r="C947" s="732"/>
      <c r="D947" s="732"/>
      <c r="E947" s="732"/>
      <c r="F947" s="732"/>
      <c r="G947" s="732"/>
      <c r="H947" s="732"/>
      <c r="I947" s="732"/>
      <c r="J947" s="732"/>
      <c r="K947" s="732"/>
      <c r="L947" s="732"/>
      <c r="M947" s="351"/>
    </row>
    <row r="948">
      <c r="A948" s="351"/>
      <c r="B948" s="351"/>
      <c r="C948" s="732"/>
      <c r="D948" s="732"/>
      <c r="E948" s="732"/>
      <c r="F948" s="732"/>
      <c r="G948" s="732"/>
      <c r="H948" s="732"/>
      <c r="I948" s="732"/>
      <c r="J948" s="732"/>
      <c r="K948" s="732"/>
      <c r="L948" s="732"/>
      <c r="M948" s="351"/>
    </row>
    <row r="949">
      <c r="A949" s="351"/>
      <c r="B949" s="351"/>
      <c r="C949" s="732"/>
      <c r="D949" s="732"/>
      <c r="E949" s="732"/>
      <c r="F949" s="732"/>
      <c r="G949" s="732"/>
      <c r="H949" s="732"/>
      <c r="I949" s="732"/>
      <c r="J949" s="732"/>
      <c r="K949" s="732"/>
      <c r="L949" s="732"/>
      <c r="M949" s="351"/>
    </row>
    <row r="950">
      <c r="A950" s="351"/>
      <c r="B950" s="351"/>
      <c r="C950" s="732"/>
      <c r="D950" s="732"/>
      <c r="E950" s="732"/>
      <c r="F950" s="732"/>
      <c r="G950" s="732"/>
      <c r="H950" s="732"/>
      <c r="I950" s="732"/>
      <c r="J950" s="732"/>
      <c r="K950" s="732"/>
      <c r="L950" s="732"/>
      <c r="M950" s="351"/>
    </row>
    <row r="951">
      <c r="A951" s="351"/>
      <c r="B951" s="351"/>
      <c r="C951" s="732"/>
      <c r="D951" s="732"/>
      <c r="E951" s="732"/>
      <c r="F951" s="732"/>
      <c r="G951" s="732"/>
      <c r="H951" s="732"/>
      <c r="I951" s="732"/>
      <c r="J951" s="732"/>
      <c r="K951" s="732"/>
      <c r="L951" s="732"/>
      <c r="M951" s="351"/>
    </row>
    <row r="952">
      <c r="A952" s="351"/>
      <c r="B952" s="351"/>
      <c r="C952" s="732"/>
      <c r="D952" s="732"/>
      <c r="E952" s="732"/>
      <c r="F952" s="732"/>
      <c r="G952" s="732"/>
      <c r="H952" s="732"/>
      <c r="I952" s="732"/>
      <c r="J952" s="732"/>
      <c r="K952" s="732"/>
      <c r="L952" s="732"/>
      <c r="M952" s="351"/>
    </row>
    <row r="953">
      <c r="A953" s="351"/>
      <c r="B953" s="351"/>
      <c r="C953" s="732"/>
      <c r="D953" s="732"/>
      <c r="E953" s="732"/>
      <c r="F953" s="732"/>
      <c r="G953" s="732"/>
      <c r="H953" s="732"/>
      <c r="I953" s="732"/>
      <c r="J953" s="732"/>
      <c r="K953" s="732"/>
      <c r="L953" s="732"/>
      <c r="M953" s="351"/>
    </row>
    <row r="954">
      <c r="A954" s="351"/>
      <c r="B954" s="351"/>
      <c r="C954" s="732"/>
      <c r="D954" s="732"/>
      <c r="E954" s="732"/>
      <c r="F954" s="732"/>
      <c r="G954" s="732"/>
      <c r="H954" s="732"/>
      <c r="I954" s="732"/>
      <c r="J954" s="732"/>
      <c r="K954" s="732"/>
      <c r="L954" s="732"/>
      <c r="M954" s="351"/>
    </row>
    <row r="955">
      <c r="A955" s="351"/>
      <c r="B955" s="351"/>
      <c r="C955" s="732"/>
      <c r="D955" s="732"/>
      <c r="E955" s="732"/>
      <c r="F955" s="732"/>
      <c r="G955" s="732"/>
      <c r="H955" s="732"/>
      <c r="I955" s="732"/>
      <c r="J955" s="732"/>
      <c r="K955" s="732"/>
      <c r="L955" s="732"/>
      <c r="M955" s="351"/>
    </row>
    <row r="956">
      <c r="A956" s="351"/>
      <c r="B956" s="351"/>
      <c r="C956" s="732"/>
      <c r="D956" s="732"/>
      <c r="E956" s="732"/>
      <c r="F956" s="732"/>
      <c r="G956" s="732"/>
      <c r="H956" s="732"/>
      <c r="I956" s="732"/>
      <c r="J956" s="732"/>
      <c r="K956" s="732"/>
      <c r="L956" s="732"/>
      <c r="M956" s="351"/>
    </row>
    <row r="957">
      <c r="A957" s="351"/>
      <c r="B957" s="351"/>
      <c r="C957" s="732"/>
      <c r="D957" s="732"/>
      <c r="E957" s="732"/>
      <c r="F957" s="732"/>
      <c r="G957" s="732"/>
      <c r="H957" s="732"/>
      <c r="I957" s="732"/>
      <c r="J957" s="732"/>
      <c r="K957" s="732"/>
      <c r="L957" s="732"/>
      <c r="M957" s="351"/>
    </row>
    <row r="958">
      <c r="A958" s="351"/>
      <c r="B958" s="351"/>
      <c r="C958" s="732"/>
      <c r="D958" s="732"/>
      <c r="E958" s="732"/>
      <c r="F958" s="732"/>
      <c r="G958" s="732"/>
      <c r="H958" s="732"/>
      <c r="I958" s="732"/>
      <c r="J958" s="732"/>
      <c r="K958" s="732"/>
      <c r="L958" s="732"/>
      <c r="M958" s="351"/>
    </row>
    <row r="959">
      <c r="A959" s="351"/>
      <c r="B959" s="351"/>
      <c r="C959" s="732"/>
      <c r="D959" s="732"/>
      <c r="E959" s="732"/>
      <c r="F959" s="732"/>
      <c r="G959" s="732"/>
      <c r="H959" s="732"/>
      <c r="I959" s="732"/>
      <c r="J959" s="732"/>
      <c r="K959" s="732"/>
      <c r="L959" s="732"/>
      <c r="M959" s="351"/>
    </row>
    <row r="960">
      <c r="A960" s="351"/>
      <c r="B960" s="351"/>
      <c r="C960" s="732"/>
      <c r="D960" s="732"/>
      <c r="E960" s="732"/>
      <c r="F960" s="732"/>
      <c r="G960" s="732"/>
      <c r="H960" s="732"/>
      <c r="I960" s="732"/>
      <c r="J960" s="732"/>
      <c r="K960" s="732"/>
      <c r="L960" s="732"/>
      <c r="M960" s="351"/>
    </row>
    <row r="961">
      <c r="A961" s="351"/>
      <c r="B961" s="351"/>
      <c r="C961" s="732"/>
      <c r="D961" s="732"/>
      <c r="E961" s="732"/>
      <c r="F961" s="732"/>
      <c r="G961" s="732"/>
      <c r="H961" s="732"/>
      <c r="I961" s="732"/>
      <c r="J961" s="732"/>
      <c r="K961" s="732"/>
      <c r="L961" s="732"/>
      <c r="M961" s="351"/>
    </row>
    <row r="962">
      <c r="A962" s="351"/>
      <c r="B962" s="351"/>
      <c r="C962" s="732"/>
      <c r="D962" s="732"/>
      <c r="E962" s="732"/>
      <c r="F962" s="732"/>
      <c r="G962" s="732"/>
      <c r="H962" s="732"/>
      <c r="I962" s="732"/>
      <c r="J962" s="732"/>
      <c r="K962" s="732"/>
      <c r="L962" s="732"/>
      <c r="M962" s="351"/>
    </row>
    <row r="963">
      <c r="A963" s="351"/>
      <c r="B963" s="351"/>
      <c r="C963" s="732"/>
      <c r="D963" s="732"/>
      <c r="E963" s="732"/>
      <c r="F963" s="732"/>
      <c r="G963" s="732"/>
      <c r="H963" s="732"/>
      <c r="I963" s="732"/>
      <c r="J963" s="732"/>
      <c r="K963" s="732"/>
      <c r="L963" s="732"/>
      <c r="M963" s="351"/>
    </row>
    <row r="964">
      <c r="A964" s="351"/>
      <c r="B964" s="351"/>
      <c r="C964" s="732"/>
      <c r="D964" s="732"/>
      <c r="E964" s="732"/>
      <c r="F964" s="732"/>
      <c r="G964" s="732"/>
      <c r="H964" s="732"/>
      <c r="I964" s="732"/>
      <c r="J964" s="732"/>
      <c r="K964" s="732"/>
      <c r="L964" s="732"/>
      <c r="M964" s="351"/>
    </row>
    <row r="965">
      <c r="A965" s="351"/>
      <c r="B965" s="351"/>
      <c r="C965" s="732"/>
      <c r="D965" s="732"/>
      <c r="E965" s="732"/>
      <c r="F965" s="732"/>
      <c r="G965" s="732"/>
      <c r="H965" s="732"/>
      <c r="I965" s="732"/>
      <c r="J965" s="732"/>
      <c r="K965" s="732"/>
      <c r="L965" s="732"/>
      <c r="M965" s="351"/>
    </row>
    <row r="966">
      <c r="A966" s="351"/>
      <c r="B966" s="351"/>
      <c r="C966" s="732"/>
      <c r="D966" s="732"/>
      <c r="E966" s="732"/>
      <c r="F966" s="732"/>
      <c r="G966" s="732"/>
      <c r="H966" s="732"/>
      <c r="I966" s="732"/>
      <c r="J966" s="732"/>
      <c r="K966" s="732"/>
      <c r="L966" s="732"/>
      <c r="M966" s="351"/>
    </row>
    <row r="967">
      <c r="A967" s="351"/>
      <c r="B967" s="351"/>
      <c r="C967" s="732"/>
      <c r="D967" s="732"/>
      <c r="E967" s="732"/>
      <c r="F967" s="732"/>
      <c r="G967" s="732"/>
      <c r="H967" s="732"/>
      <c r="I967" s="732"/>
      <c r="J967" s="732"/>
      <c r="K967" s="732"/>
      <c r="L967" s="732"/>
      <c r="M967" s="351"/>
    </row>
    <row r="968">
      <c r="A968" s="351"/>
      <c r="B968" s="351"/>
      <c r="C968" s="732"/>
      <c r="D968" s="732"/>
      <c r="E968" s="732"/>
      <c r="F968" s="732"/>
      <c r="G968" s="732"/>
      <c r="H968" s="732"/>
      <c r="I968" s="732"/>
      <c r="J968" s="732"/>
      <c r="K968" s="732"/>
      <c r="L968" s="732"/>
      <c r="M968" s="351"/>
    </row>
    <row r="969">
      <c r="A969" s="351"/>
      <c r="B969" s="351"/>
      <c r="C969" s="732"/>
      <c r="D969" s="732"/>
      <c r="E969" s="732"/>
      <c r="F969" s="732"/>
      <c r="G969" s="732"/>
      <c r="H969" s="732"/>
      <c r="I969" s="732"/>
      <c r="J969" s="732"/>
      <c r="K969" s="732"/>
      <c r="L969" s="732"/>
      <c r="M969" s="351"/>
    </row>
    <row r="970">
      <c r="A970" s="351"/>
      <c r="B970" s="351"/>
      <c r="C970" s="732"/>
      <c r="D970" s="732"/>
      <c r="E970" s="732"/>
      <c r="F970" s="732"/>
      <c r="G970" s="732"/>
      <c r="H970" s="732"/>
      <c r="I970" s="732"/>
      <c r="J970" s="732"/>
      <c r="K970" s="732"/>
      <c r="L970" s="732"/>
      <c r="M970" s="351"/>
    </row>
    <row r="971">
      <c r="A971" s="351"/>
      <c r="B971" s="351"/>
      <c r="C971" s="732"/>
      <c r="D971" s="732"/>
      <c r="E971" s="732"/>
      <c r="F971" s="732"/>
      <c r="G971" s="732"/>
      <c r="H971" s="732"/>
      <c r="I971" s="732"/>
      <c r="J971" s="732"/>
      <c r="K971" s="732"/>
      <c r="L971" s="732"/>
      <c r="M971" s="351"/>
    </row>
    <row r="972">
      <c r="A972" s="351"/>
      <c r="B972" s="351"/>
      <c r="C972" s="732"/>
      <c r="D972" s="732"/>
      <c r="E972" s="732"/>
      <c r="F972" s="732"/>
      <c r="G972" s="732"/>
      <c r="H972" s="732"/>
      <c r="I972" s="732"/>
      <c r="J972" s="732"/>
      <c r="K972" s="732"/>
      <c r="L972" s="732"/>
      <c r="M972" s="351"/>
    </row>
    <row r="973">
      <c r="A973" s="351"/>
      <c r="B973" s="351"/>
      <c r="C973" s="732"/>
      <c r="D973" s="732"/>
      <c r="E973" s="732"/>
      <c r="F973" s="732"/>
      <c r="G973" s="732"/>
      <c r="H973" s="732"/>
      <c r="I973" s="732"/>
      <c r="J973" s="732"/>
      <c r="K973" s="732"/>
      <c r="L973" s="732"/>
      <c r="M973" s="351"/>
    </row>
    <row r="974">
      <c r="A974" s="351"/>
      <c r="B974" s="351"/>
      <c r="C974" s="732"/>
      <c r="D974" s="732"/>
      <c r="E974" s="732"/>
      <c r="F974" s="732"/>
      <c r="G974" s="732"/>
      <c r="H974" s="732"/>
      <c r="I974" s="732"/>
      <c r="J974" s="732"/>
      <c r="K974" s="732"/>
      <c r="L974" s="732"/>
      <c r="M974" s="351"/>
    </row>
    <row r="975">
      <c r="A975" s="351"/>
      <c r="B975" s="351"/>
      <c r="C975" s="732"/>
      <c r="D975" s="732"/>
      <c r="E975" s="732"/>
      <c r="F975" s="732"/>
      <c r="G975" s="732"/>
      <c r="H975" s="732"/>
      <c r="I975" s="732"/>
      <c r="J975" s="732"/>
      <c r="K975" s="732"/>
      <c r="L975" s="732"/>
      <c r="M975" s="351"/>
    </row>
    <row r="976">
      <c r="A976" s="351"/>
      <c r="B976" s="351"/>
      <c r="C976" s="732"/>
      <c r="D976" s="732"/>
      <c r="E976" s="732"/>
      <c r="F976" s="732"/>
      <c r="G976" s="732"/>
      <c r="H976" s="732"/>
      <c r="I976" s="732"/>
      <c r="J976" s="732"/>
      <c r="K976" s="732"/>
      <c r="L976" s="732"/>
      <c r="M976" s="351"/>
    </row>
    <row r="977">
      <c r="A977" s="351"/>
      <c r="B977" s="351"/>
      <c r="C977" s="732"/>
      <c r="D977" s="732"/>
      <c r="E977" s="732"/>
      <c r="F977" s="732"/>
      <c r="G977" s="732"/>
      <c r="H977" s="732"/>
      <c r="I977" s="732"/>
      <c r="J977" s="732"/>
      <c r="K977" s="732"/>
      <c r="L977" s="732"/>
      <c r="M977" s="351"/>
    </row>
    <row r="978">
      <c r="A978" s="351"/>
      <c r="B978" s="351"/>
      <c r="C978" s="732"/>
      <c r="D978" s="732"/>
      <c r="E978" s="732"/>
      <c r="F978" s="732"/>
      <c r="G978" s="732"/>
      <c r="H978" s="732"/>
      <c r="I978" s="732"/>
      <c r="J978" s="732"/>
      <c r="K978" s="732"/>
      <c r="L978" s="732"/>
      <c r="M978" s="351"/>
    </row>
    <row r="979">
      <c r="A979" s="351"/>
      <c r="B979" s="351"/>
      <c r="C979" s="732"/>
      <c r="D979" s="732"/>
      <c r="E979" s="732"/>
      <c r="F979" s="732"/>
      <c r="G979" s="732"/>
      <c r="H979" s="732"/>
      <c r="I979" s="732"/>
      <c r="J979" s="732"/>
      <c r="K979" s="732"/>
      <c r="L979" s="732"/>
      <c r="M979" s="351"/>
    </row>
    <row r="980">
      <c r="A980" s="351"/>
      <c r="B980" s="351"/>
      <c r="C980" s="732"/>
      <c r="D980" s="732"/>
      <c r="E980" s="732"/>
      <c r="F980" s="732"/>
      <c r="G980" s="732"/>
      <c r="H980" s="732"/>
      <c r="I980" s="732"/>
      <c r="J980" s="732"/>
      <c r="K980" s="732"/>
      <c r="L980" s="732"/>
      <c r="M980" s="351"/>
    </row>
    <row r="981">
      <c r="A981" s="351"/>
      <c r="B981" s="351"/>
      <c r="C981" s="732"/>
      <c r="D981" s="732"/>
      <c r="E981" s="732"/>
      <c r="F981" s="732"/>
      <c r="G981" s="732"/>
      <c r="H981" s="732"/>
      <c r="I981" s="732"/>
      <c r="J981" s="732"/>
      <c r="K981" s="732"/>
      <c r="L981" s="732"/>
      <c r="M981" s="351"/>
    </row>
    <row r="982">
      <c r="A982" s="351"/>
      <c r="B982" s="351"/>
      <c r="C982" s="732"/>
      <c r="D982" s="732"/>
      <c r="E982" s="732"/>
      <c r="F982" s="732"/>
      <c r="G982" s="732"/>
      <c r="H982" s="732"/>
      <c r="I982" s="732"/>
      <c r="J982" s="732"/>
      <c r="K982" s="732"/>
      <c r="L982" s="732"/>
      <c r="M982" s="351"/>
    </row>
    <row r="983">
      <c r="A983" s="351"/>
      <c r="B983" s="351"/>
      <c r="C983" s="732"/>
      <c r="D983" s="732"/>
      <c r="E983" s="732"/>
      <c r="F983" s="732"/>
      <c r="G983" s="732"/>
      <c r="H983" s="732"/>
      <c r="I983" s="732"/>
      <c r="J983" s="732"/>
      <c r="K983" s="732"/>
      <c r="L983" s="732"/>
      <c r="M983" s="351"/>
    </row>
    <row r="984">
      <c r="A984" s="351"/>
      <c r="B984" s="351"/>
      <c r="C984" s="732"/>
      <c r="D984" s="732"/>
      <c r="E984" s="732"/>
      <c r="F984" s="732"/>
      <c r="G984" s="732"/>
      <c r="H984" s="732"/>
      <c r="I984" s="732"/>
      <c r="J984" s="732"/>
      <c r="K984" s="732"/>
      <c r="L984" s="732"/>
      <c r="M984" s="351"/>
    </row>
    <row r="985">
      <c r="A985" s="351"/>
      <c r="B985" s="351"/>
      <c r="C985" s="732"/>
      <c r="D985" s="732"/>
      <c r="E985" s="732"/>
      <c r="F985" s="732"/>
      <c r="G985" s="732"/>
      <c r="H985" s="732"/>
      <c r="I985" s="732"/>
      <c r="J985" s="732"/>
      <c r="K985" s="732"/>
      <c r="L985" s="732"/>
      <c r="M985" s="351"/>
    </row>
    <row r="986">
      <c r="A986" s="351"/>
      <c r="B986" s="351"/>
      <c r="C986" s="732"/>
      <c r="D986" s="732"/>
      <c r="E986" s="732"/>
      <c r="F986" s="732"/>
      <c r="G986" s="732"/>
      <c r="H986" s="732"/>
      <c r="I986" s="732"/>
      <c r="J986" s="732"/>
      <c r="K986" s="732"/>
      <c r="L986" s="732"/>
      <c r="M986" s="351"/>
    </row>
    <row r="987">
      <c r="A987" s="351"/>
      <c r="B987" s="351"/>
      <c r="C987" s="732"/>
      <c r="D987" s="732"/>
      <c r="E987" s="732"/>
      <c r="F987" s="732"/>
      <c r="G987" s="732"/>
      <c r="H987" s="732"/>
      <c r="I987" s="732"/>
      <c r="J987" s="732"/>
      <c r="K987" s="732"/>
      <c r="L987" s="732"/>
      <c r="M987" s="351"/>
    </row>
    <row r="988">
      <c r="A988" s="351"/>
      <c r="B988" s="351"/>
      <c r="C988" s="732"/>
      <c r="D988" s="732"/>
      <c r="E988" s="732"/>
      <c r="F988" s="732"/>
      <c r="G988" s="732"/>
      <c r="H988" s="732"/>
      <c r="I988" s="732"/>
      <c r="J988" s="732"/>
      <c r="K988" s="732"/>
      <c r="L988" s="732"/>
      <c r="M988" s="351"/>
    </row>
    <row r="989">
      <c r="A989" s="351"/>
      <c r="B989" s="351"/>
      <c r="C989" s="732"/>
      <c r="D989" s="732"/>
      <c r="E989" s="732"/>
      <c r="F989" s="732"/>
      <c r="G989" s="732"/>
      <c r="H989" s="732"/>
      <c r="I989" s="732"/>
      <c r="J989" s="732"/>
      <c r="K989" s="732"/>
      <c r="L989" s="732"/>
      <c r="M989" s="351"/>
    </row>
    <row r="990">
      <c r="A990" s="351"/>
      <c r="B990" s="351"/>
      <c r="C990" s="732"/>
      <c r="D990" s="732"/>
      <c r="E990" s="732"/>
      <c r="F990" s="732"/>
      <c r="G990" s="732"/>
      <c r="H990" s="732"/>
      <c r="I990" s="732"/>
      <c r="J990" s="732"/>
      <c r="K990" s="732"/>
      <c r="L990" s="732"/>
      <c r="M990" s="351"/>
    </row>
    <row r="991">
      <c r="A991" s="351"/>
      <c r="B991" s="351"/>
      <c r="C991" s="732"/>
      <c r="D991" s="732"/>
      <c r="E991" s="732"/>
      <c r="F991" s="732"/>
      <c r="G991" s="732"/>
      <c r="H991" s="732"/>
      <c r="I991" s="732"/>
      <c r="J991" s="732"/>
      <c r="K991" s="732"/>
      <c r="L991" s="732"/>
      <c r="M991" s="351"/>
    </row>
    <row r="992">
      <c r="A992" s="351"/>
      <c r="B992" s="351"/>
      <c r="C992" s="732"/>
      <c r="D992" s="732"/>
      <c r="E992" s="732"/>
      <c r="F992" s="732"/>
      <c r="G992" s="732"/>
      <c r="H992" s="732"/>
      <c r="I992" s="732"/>
      <c r="J992" s="732"/>
      <c r="K992" s="732"/>
      <c r="L992" s="732"/>
      <c r="M992" s="351"/>
    </row>
    <row r="993">
      <c r="A993" s="351"/>
      <c r="B993" s="351"/>
      <c r="C993" s="732"/>
      <c r="D993" s="732"/>
      <c r="E993" s="732"/>
      <c r="F993" s="732"/>
      <c r="G993" s="732"/>
      <c r="H993" s="732"/>
      <c r="I993" s="732"/>
      <c r="J993" s="732"/>
      <c r="K993" s="732"/>
      <c r="L993" s="732"/>
      <c r="M993" s="351"/>
    </row>
    <row r="994">
      <c r="A994" s="351"/>
      <c r="B994" s="351"/>
      <c r="C994" s="732"/>
      <c r="D994" s="732"/>
      <c r="E994" s="732"/>
      <c r="F994" s="732"/>
      <c r="G994" s="732"/>
      <c r="H994" s="732"/>
      <c r="I994" s="732"/>
      <c r="J994" s="732"/>
      <c r="K994" s="732"/>
      <c r="L994" s="732"/>
      <c r="M994" s="351"/>
    </row>
    <row r="995">
      <c r="A995" s="351"/>
      <c r="B995" s="351"/>
      <c r="C995" s="732"/>
      <c r="D995" s="732"/>
      <c r="E995" s="732"/>
      <c r="F995" s="732"/>
      <c r="G995" s="732"/>
      <c r="H995" s="732"/>
      <c r="I995" s="732"/>
      <c r="J995" s="732"/>
      <c r="K995" s="732"/>
      <c r="L995" s="732"/>
      <c r="M995" s="351"/>
    </row>
    <row r="996">
      <c r="A996" s="351"/>
      <c r="B996" s="351"/>
      <c r="C996" s="732"/>
      <c r="D996" s="732"/>
      <c r="E996" s="732"/>
      <c r="F996" s="732"/>
      <c r="G996" s="732"/>
      <c r="H996" s="732"/>
      <c r="I996" s="732"/>
      <c r="J996" s="732"/>
      <c r="K996" s="732"/>
      <c r="L996" s="732"/>
      <c r="M996" s="351"/>
    </row>
  </sheetData>
  <mergeCells count="162">
    <mergeCell ref="I18:J18"/>
    <mergeCell ref="K18:L18"/>
    <mergeCell ref="J19:K19"/>
    <mergeCell ref="I20:J20"/>
    <mergeCell ref="A1:B11"/>
    <mergeCell ref="C7:E7"/>
    <mergeCell ref="J7:K7"/>
    <mergeCell ref="G8:H8"/>
    <mergeCell ref="I8:J8"/>
    <mergeCell ref="C9:L17"/>
    <mergeCell ref="C18:D18"/>
    <mergeCell ref="C30:E30"/>
    <mergeCell ref="C31:E31"/>
    <mergeCell ref="E18:F18"/>
    <mergeCell ref="G18:H18"/>
    <mergeCell ref="C19:E19"/>
    <mergeCell ref="G20:H20"/>
    <mergeCell ref="C21:L29"/>
    <mergeCell ref="J30:K30"/>
    <mergeCell ref="L30:M30"/>
    <mergeCell ref="I42:J42"/>
    <mergeCell ref="K42:L42"/>
    <mergeCell ref="J31:K31"/>
    <mergeCell ref="G32:H32"/>
    <mergeCell ref="I32:J32"/>
    <mergeCell ref="C33:L41"/>
    <mergeCell ref="C42:D42"/>
    <mergeCell ref="E42:F42"/>
    <mergeCell ref="G42:H42"/>
    <mergeCell ref="C54:D54"/>
    <mergeCell ref="C55:E55"/>
    <mergeCell ref="J55:K55"/>
    <mergeCell ref="G56:H56"/>
    <mergeCell ref="I56:J56"/>
    <mergeCell ref="C90:D90"/>
    <mergeCell ref="C91:E91"/>
    <mergeCell ref="G80:H80"/>
    <mergeCell ref="I80:J80"/>
    <mergeCell ref="C81:L89"/>
    <mergeCell ref="E90:F90"/>
    <mergeCell ref="I90:J90"/>
    <mergeCell ref="K90:L90"/>
    <mergeCell ref="J91:K91"/>
    <mergeCell ref="G54:H54"/>
    <mergeCell ref="I54:J54"/>
    <mergeCell ref="C43:E43"/>
    <mergeCell ref="J43:K43"/>
    <mergeCell ref="G44:H44"/>
    <mergeCell ref="I44:J44"/>
    <mergeCell ref="C45:L53"/>
    <mergeCell ref="E54:F54"/>
    <mergeCell ref="K54:L54"/>
    <mergeCell ref="C57:L65"/>
    <mergeCell ref="C66:E66"/>
    <mergeCell ref="J66:K66"/>
    <mergeCell ref="L66:M66"/>
    <mergeCell ref="C67:E67"/>
    <mergeCell ref="J67:K67"/>
    <mergeCell ref="G68:H68"/>
    <mergeCell ref="K78:L78"/>
    <mergeCell ref="J79:K79"/>
    <mergeCell ref="I68:J68"/>
    <mergeCell ref="C69:L77"/>
    <mergeCell ref="C78:D78"/>
    <mergeCell ref="E78:F78"/>
    <mergeCell ref="G78:H78"/>
    <mergeCell ref="I78:J78"/>
    <mergeCell ref="C79:E79"/>
    <mergeCell ref="G90:H90"/>
    <mergeCell ref="G92:H92"/>
    <mergeCell ref="I92:J92"/>
    <mergeCell ref="C93:L101"/>
    <mergeCell ref="C102:E102"/>
    <mergeCell ref="J102:K102"/>
    <mergeCell ref="L102:M102"/>
    <mergeCell ref="C103:E103"/>
    <mergeCell ref="J103:K103"/>
    <mergeCell ref="G104:H104"/>
    <mergeCell ref="K150:L150"/>
    <mergeCell ref="J151:K151"/>
    <mergeCell ref="I140:J140"/>
    <mergeCell ref="C141:L149"/>
    <mergeCell ref="C150:D150"/>
    <mergeCell ref="E150:F150"/>
    <mergeCell ref="G150:H150"/>
    <mergeCell ref="I150:J150"/>
    <mergeCell ref="C151:E151"/>
    <mergeCell ref="K114:L114"/>
    <mergeCell ref="J115:K115"/>
    <mergeCell ref="I104:J104"/>
    <mergeCell ref="C105:L113"/>
    <mergeCell ref="C114:D114"/>
    <mergeCell ref="E114:F114"/>
    <mergeCell ref="G114:H114"/>
    <mergeCell ref="I114:J114"/>
    <mergeCell ref="C115:E115"/>
    <mergeCell ref="C126:D126"/>
    <mergeCell ref="C127:E127"/>
    <mergeCell ref="G126:H126"/>
    <mergeCell ref="G128:H128"/>
    <mergeCell ref="I128:J128"/>
    <mergeCell ref="G116:H116"/>
    <mergeCell ref="I116:J116"/>
    <mergeCell ref="C117:L125"/>
    <mergeCell ref="E126:F126"/>
    <mergeCell ref="I126:J126"/>
    <mergeCell ref="K126:L126"/>
    <mergeCell ref="J127:K127"/>
    <mergeCell ref="C129:L137"/>
    <mergeCell ref="C138:E138"/>
    <mergeCell ref="J138:K138"/>
    <mergeCell ref="L138:M138"/>
    <mergeCell ref="C139:E139"/>
    <mergeCell ref="J139:K139"/>
    <mergeCell ref="G140:H140"/>
    <mergeCell ref="G152:H152"/>
    <mergeCell ref="I152:J152"/>
    <mergeCell ref="C153:L161"/>
    <mergeCell ref="C162:E162"/>
    <mergeCell ref="J162:K162"/>
    <mergeCell ref="L162:M162"/>
    <mergeCell ref="C163:E163"/>
    <mergeCell ref="C210:E210"/>
    <mergeCell ref="C211:E211"/>
    <mergeCell ref="C199:E199"/>
    <mergeCell ref="J199:K199"/>
    <mergeCell ref="G200:H200"/>
    <mergeCell ref="I200:J200"/>
    <mergeCell ref="C201:L209"/>
    <mergeCell ref="J210:K210"/>
    <mergeCell ref="L210:M210"/>
    <mergeCell ref="I174:J174"/>
    <mergeCell ref="K174:L174"/>
    <mergeCell ref="J163:K163"/>
    <mergeCell ref="G164:H164"/>
    <mergeCell ref="I164:J164"/>
    <mergeCell ref="C165:L173"/>
    <mergeCell ref="C174:D174"/>
    <mergeCell ref="E174:F174"/>
    <mergeCell ref="G174:H174"/>
    <mergeCell ref="C186:E186"/>
    <mergeCell ref="C187:E187"/>
    <mergeCell ref="C175:E175"/>
    <mergeCell ref="J175:K175"/>
    <mergeCell ref="G176:H176"/>
    <mergeCell ref="I176:J176"/>
    <mergeCell ref="C177:L185"/>
    <mergeCell ref="J186:K186"/>
    <mergeCell ref="L186:M186"/>
    <mergeCell ref="I198:J198"/>
    <mergeCell ref="K198:L198"/>
    <mergeCell ref="J187:K187"/>
    <mergeCell ref="G188:H188"/>
    <mergeCell ref="I188:J188"/>
    <mergeCell ref="C189:L197"/>
    <mergeCell ref="C198:D198"/>
    <mergeCell ref="E198:F198"/>
    <mergeCell ref="G198:H198"/>
    <mergeCell ref="J211:K211"/>
    <mergeCell ref="G212:H212"/>
    <mergeCell ref="I212:J212"/>
    <mergeCell ref="C213:L221"/>
  </mergeCells>
  <dataValidations>
    <dataValidation type="custom" allowBlank="1" showDropDown="1" sqref="G7 G19 G30:G31 G43 G55 G66:G67 G79 G91 G102:G103 G115 G127 G138:G139 G151 G162:G163 G175 G186:G187 G199 G210:G211">
      <formula1>OR(NOT(ISERROR(DATEVALUE(G7))), AND(ISNUMBER(G7), LEFT(CELL("format", G7))="D"))</formula1>
    </dataValidation>
  </dataValidations>
  <drawing r:id="rId1"/>
</worksheet>
</file>