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FDE18B25-D979-42FE-AC24-8594F4E95E9B}" xr6:coauthVersionLast="47" xr6:coauthVersionMax="47" xr10:uidLastSave="{00000000-0000-0000-0000-000000000000}"/>
  <bookViews>
    <workbookView minimized="1" xWindow="12060" yWindow="3250" windowWidth="7160" windowHeight="6960" firstSheet="12" activeTab="17"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7" l="1"/>
  <c r="I3" i="27" s="1"/>
  <c r="F2" i="27"/>
  <c r="C9" i="27"/>
  <c r="F4" i="27"/>
  <c r="F5" i="27"/>
  <c r="E7" i="27"/>
  <c r="H2" i="3"/>
  <c r="G2" i="3"/>
  <c r="E2" i="3"/>
  <c r="B7" i="27"/>
  <c r="D7" i="27"/>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I2" i="27" l="1"/>
  <c r="I4" i="27"/>
  <c r="I5" i="27"/>
  <c r="C10" i="27"/>
  <c r="C12" i="27" s="1"/>
  <c r="I2" i="3"/>
  <c r="B4" i="27"/>
  <c r="H3" i="24"/>
  <c r="G3" i="24"/>
  <c r="I3" i="24" s="1"/>
  <c r="I2" i="24"/>
  <c r="G3" i="22"/>
  <c r="E10" i="23"/>
  <c r="E10" i="22"/>
  <c r="E12" i="19"/>
  <c r="E10"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<sst xmlns="http://schemas.openxmlformats.org/spreadsheetml/2006/main" count="270" uniqueCount="86">
  <si>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</si>
  <si>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</si>
  <si>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</si>
  <si>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</si>
  <si>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</si>
  <si>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</si>
  <si>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</si>
  <si>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</si>
  <si>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</si>
  <si>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</si>
  <si>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</si>
  <si>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</si>
  <si>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</si>
  <si>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</si>
  <si>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</si>
  <si>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</si>
  <si>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</si>
  <si>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</si>
  <si>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</si>
  <si>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</si>
  <si>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</si>
  <si>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</si>
  <si>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</si>
  <si>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</si>
  <si>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</si>
  <si>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</si>
  <si>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</si>
  <si>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</si>
  <si>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</si>
  <si>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</si>
  <si>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</si>
  <si>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</si>
  <si>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</si>
  <si>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</si>
  <si>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</si>
  <si>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</si>
  <si>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</si>
  <si>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</si>
  <si>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</si>
  <si>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</si>
  <si>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</si>
  <si>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</si>
  <si>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</si>
  <si>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</si>
  <si>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</si>
  <si>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</si>
  <si>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</si>
  <si>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</si>
  <si>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</si>
  <si>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</si>
  <si>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</si>
  <si>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</si>
  <si>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</si>
  <si>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</si>
  <si>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</si>
  <si>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</si>
  <si>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</si>
  <si>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</si>
  <si>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</si>
  <si>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</si>
  <si>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</si>
  <si>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</si>
  <si>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</si>
  <si>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</si>
  <si>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</si>
  <si>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</si>
  <si>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</si>
  <si>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</si>
  <si>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</si>
  <si>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</si>
  <si>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</si>
  <si>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</si>
  <si>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</si>
  <si>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</si>
  <si>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</si>
  <si>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</si>
  <si>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</si>
  <si>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</si>
  <si>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</si>
  <si>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</si>
  <si>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No Sprites</t>
  </si>
  <si>
    <t>Sprite Width</t>
  </si>
  <si>
    <t>Average Loop Length</t>
  </si>
  <si>
    <t>Average Loop limit</t>
  </si>
  <si>
    <t>Available For Sprites</t>
  </si>
  <si>
    <t>Sprites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</si>
</sst>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42</v>
      </c>
      <c r="F2">
        <v>1</v>
      </c>
      <c r="G2">
        <v>0</v>
      </c>
      <c r="H2">
        <v>49</v>
      </c>
    </row>
    <row r="3" spans="1:9" x14ac:dyDescent="0.35">
      <c r="A3" t="s">
        <v>3</v>
      </c>
      <c r="B3">
        <v>160</v>
      </c>
      <c r="C3">
        <v>50</v>
      </c>
      <c r="D3">
        <f>B3*C3</f>
        <v>8000</v>
      </c>
      <c r="E3" s="2" t="s">
        <v>41</v>
      </c>
      <c r="F3">
        <f>D3/8000</f>
        <v>1</v>
      </c>
      <c r="G3">
        <f>H2+1</f>
        <v>50</v>
      </c>
      <c r="H3">
        <f>G3+C3 -1</f>
        <v>99</v>
      </c>
    </row>
    <row r="4" spans="1:9" x14ac:dyDescent="0.35">
      <c r="A4" t="s">
        <v>5</v>
      </c>
      <c r="B4">
        <v>1600</v>
      </c>
      <c r="C4">
        <v>30</v>
      </c>
      <c r="D4">
        <f>B4*C4</f>
        <v>48000</v>
      </c>
      <c r="E4" s="2" t="s">
        <v>50</v>
      </c>
      <c r="F4">
        <v>6</v>
      </c>
      <c r="G4">
        <f>H3+1</f>
        <v>100</v>
      </c>
      <c r="H4">
        <f>G4+C4 -1</f>
        <v>129</v>
      </c>
    </row>
    <row r="5" spans="1:9" x14ac:dyDescent="0.35">
      <c r="A5" t="s">
        <v>6</v>
      </c>
      <c r="B5">
        <v>3200</v>
      </c>
      <c r="C5">
        <v>15</v>
      </c>
      <c r="D5">
        <f>B5*C5</f>
        <v>48000</v>
      </c>
      <c r="E5" s="2" t="s">
        <v>55</v>
      </c>
      <c r="F5">
        <v>6</v>
      </c>
      <c r="G5">
        <f>H4+1</f>
        <v>130</v>
      </c>
      <c r="H5">
        <f>G5+C5 -1</f>
        <v>144</v>
      </c>
    </row>
    <row r="6" spans="1:9" x14ac:dyDescent="0.35">
      <c r="A6" t="s">
        <v>12</v>
      </c>
      <c r="B6">
        <v>8000</v>
      </c>
      <c r="C6">
        <v>6</v>
      </c>
      <c r="D6">
        <f>B6*C6</f>
        <v>48000</v>
      </c>
      <c r="E6" s="2" t="s">
        <v>56</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51</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52</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53</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tabSelected="1"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43</v>
      </c>
    </row>
    <row r="3" spans="1:6" x14ac:dyDescent="0.35">
      <c r="A3" t="s">
        <v>48</v>
      </c>
      <c r="B3">
        <f>B4-E3</f>
        <v>7971</v>
      </c>
      <c r="C3">
        <v>186</v>
      </c>
      <c r="D3">
        <v>1</v>
      </c>
      <c r="E3">
        <f>C3*D3</f>
        <v>186</v>
      </c>
      <c r="F3" t="s">
        <v>49</v>
      </c>
    </row>
    <row r="4" spans="1:6" x14ac:dyDescent="0.35">
      <c r="A4" t="s">
        <v>45</v>
      </c>
      <c r="B4">
        <f>8192-E4</f>
        <v>8157</v>
      </c>
      <c r="C4">
        <v>7</v>
      </c>
      <c r="D4">
        <v>5</v>
      </c>
      <c r="E4">
        <f>C4*D4</f>
        <v>35</v>
      </c>
      <c r="F4" t="s">
        <v>44</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66</v>
      </c>
      <c r="H1" t="s">
        <v>68</v>
      </c>
      <c r="I1" t="s">
        <v>67</v>
      </c>
    </row>
    <row r="2" spans="1:9" x14ac:dyDescent="0.35">
      <c r="A2" t="s">
        <v>30</v>
      </c>
      <c r="B2">
        <v>0</v>
      </c>
      <c r="C2">
        <v>2128</v>
      </c>
      <c r="D2">
        <v>1</v>
      </c>
      <c r="E2">
        <f>C2*D2</f>
        <v>2128</v>
      </c>
      <c r="G2">
        <f>B2+C2-1</f>
        <v>2127</v>
      </c>
      <c r="H2" t="str">
        <f>DEC2HEX(B2+40960)</f>
        <v>A000</v>
      </c>
      <c r="I2" t="str">
        <f>DEC2HEX(G2+40960)</f>
        <v>A84F</v>
      </c>
    </row>
    <row r="3" spans="1:9" x14ac:dyDescent="0.35">
      <c r="A3" t="s">
        <v>58</v>
      </c>
      <c r="B3">
        <f>G2+1</f>
        <v>2128</v>
      </c>
      <c r="C3">
        <v>5728</v>
      </c>
      <c r="D3">
        <v>1</v>
      </c>
      <c r="E3">
        <f>C3*D3</f>
        <v>5728</v>
      </c>
      <c r="G3">
        <f>B3+C3-1</f>
        <v>7855</v>
      </c>
      <c r="H3" t="str">
        <f>DEC2HEX(B3+40960)</f>
        <v>A850</v>
      </c>
      <c r="I3" t="str">
        <f>DEC2HEX(G3+40960)</f>
        <v>BEAF</v>
      </c>
    </row>
    <row r="4" spans="1:9" x14ac:dyDescent="0.35">
      <c r="A4" t="s">
        <v>57</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66</v>
      </c>
      <c r="H1" s="1" t="s">
        <v>68</v>
      </c>
      <c r="I1" s="1" t="s">
        <v>67</v>
      </c>
    </row>
    <row r="2" spans="1:9" x14ac:dyDescent="0.35">
      <c r="A2" t="s">
        <v>30</v>
      </c>
      <c r="B2">
        <v>0</v>
      </c>
      <c r="C2">
        <v>7856</v>
      </c>
      <c r="D2">
        <v>1</v>
      </c>
      <c r="E2">
        <f>C2*D2</f>
        <v>7856</v>
      </c>
      <c r="G2">
        <f>B2+C2-1</f>
        <v>7855</v>
      </c>
      <c r="H2" t="str">
        <f>DEC2HEX(B2+40960)</f>
        <v>A000</v>
      </c>
      <c r="I2" t="str">
        <f>DEC2HEX(G2+40960)</f>
        <v>BEAF</v>
      </c>
    </row>
    <row r="3" spans="1:9" x14ac:dyDescent="0.35">
      <c r="A3" t="s">
        <v>57</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C5" sqref="C5"/>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10</v>
      </c>
      <c r="D5">
        <v>256</v>
      </c>
      <c r="E5">
        <f t="shared" ref="E5" si="3">C5*D5</f>
        <v>2560</v>
      </c>
    </row>
    <row r="6" spans="1:6" x14ac:dyDescent="0.35">
      <c r="A6" t="s">
        <v>46</v>
      </c>
    </row>
    <row r="13" spans="1:6" x14ac:dyDescent="0.35">
      <c r="A13" s="1" t="s">
        <v>2</v>
      </c>
      <c r="E13">
        <f>SUM(E2:E11)</f>
        <v>7180</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47</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46</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63</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40</v>
      </c>
      <c r="B5">
        <f>B4+ E4+1</f>
        <v>1015</v>
      </c>
      <c r="C5">
        <v>11</v>
      </c>
      <c r="D5">
        <v>1</v>
      </c>
      <c r="E5">
        <f t="shared" ref="E5" si="2">C5*D5</f>
        <v>11</v>
      </c>
      <c r="F5" t="str">
        <f>DEC2HEX(HEX2DEC(F4) + E4)</f>
        <v>7F4</v>
      </c>
    </row>
    <row r="7" spans="1:6" x14ac:dyDescent="0.35">
      <c r="A7" t="s">
        <v>64</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2"/>
  <sheetViews>
    <sheetView workbookViewId="0">
      <selection activeCell="D7" sqref="D7"/>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69</v>
      </c>
      <c r="E1" s="1" t="s">
        <v>65</v>
      </c>
      <c r="F1" s="1" t="s">
        <v>80</v>
      </c>
      <c r="G1" s="1" t="s">
        <v>81</v>
      </c>
      <c r="H1" s="1" t="s">
        <v>82</v>
      </c>
      <c r="I1" s="1" t="s">
        <v>83</v>
      </c>
    </row>
    <row r="2" spans="1:9" x14ac:dyDescent="0.35">
      <c r="A2" t="s">
        <v>70</v>
      </c>
      <c r="B2">
        <v>0</v>
      </c>
      <c r="C2">
        <v>38400</v>
      </c>
      <c r="D2" t="str">
        <f>DEC2HEX(HEX2DEC("00000"))</f>
        <v>0</v>
      </c>
      <c r="E2" t="str">
        <f t="shared" ref="E2:E6" si="0">DEC2HEX(HEX2DEC(D2)+C2-1)</f>
        <v>95FF</v>
      </c>
      <c r="F2">
        <f>C4/((G2*G2)/2)</f>
        <v>46.5</v>
      </c>
      <c r="G2">
        <v>8</v>
      </c>
      <c r="H2">
        <v>7</v>
      </c>
      <c r="I2">
        <f>F2/H2</f>
        <v>6.6428571428571432</v>
      </c>
    </row>
    <row r="3" spans="1:9" x14ac:dyDescent="0.35">
      <c r="A3" t="s">
        <v>71</v>
      </c>
      <c r="B3">
        <f>C2</f>
        <v>38400</v>
      </c>
      <c r="C3">
        <v>13360</v>
      </c>
      <c r="D3" t="str">
        <f t="shared" ref="D3:D6" si="1">DEC2HEX(B2 + C2)</f>
        <v>9600</v>
      </c>
      <c r="E3" t="str">
        <f t="shared" si="0"/>
        <v>CA2F</v>
      </c>
      <c r="F3">
        <f>C4/((G3*G3)/2)</f>
        <v>11.625</v>
      </c>
      <c r="G3">
        <v>16</v>
      </c>
      <c r="H3">
        <v>7</v>
      </c>
      <c r="I3">
        <f t="shared" ref="I3:I5" si="2">F3/H3</f>
        <v>1.6607142857142858</v>
      </c>
    </row>
    <row r="4" spans="1:9" x14ac:dyDescent="0.35">
      <c r="A4" t="s">
        <v>85</v>
      </c>
      <c r="B4">
        <f t="shared" ref="B4:B6" si="3">B3+C3</f>
        <v>51760</v>
      </c>
      <c r="C4">
        <v>1488</v>
      </c>
      <c r="D4" t="str">
        <f t="shared" si="1"/>
        <v>CA30</v>
      </c>
      <c r="E4" t="str">
        <f t="shared" si="0"/>
        <v>CFFF</v>
      </c>
      <c r="F4">
        <f>C7/((G4*G4)/2)</f>
        <v>135</v>
      </c>
      <c r="G4">
        <v>32</v>
      </c>
      <c r="H4">
        <v>7</v>
      </c>
      <c r="I4">
        <f t="shared" si="2"/>
        <v>19.285714285714285</v>
      </c>
    </row>
    <row r="5" spans="1:9" x14ac:dyDescent="0.35">
      <c r="A5" t="s">
        <v>72</v>
      </c>
      <c r="B5">
        <f t="shared" si="3"/>
        <v>53248</v>
      </c>
      <c r="C5">
        <v>2560</v>
      </c>
      <c r="D5" t="str">
        <f t="shared" si="1"/>
        <v>D000</v>
      </c>
      <c r="E5" t="str">
        <f t="shared" si="0"/>
        <v>D9FF</v>
      </c>
      <c r="F5">
        <f>C7/((G5*G5)/2)</f>
        <v>33.75</v>
      </c>
      <c r="G5">
        <v>64</v>
      </c>
      <c r="H5">
        <v>7</v>
      </c>
      <c r="I5">
        <f t="shared" si="2"/>
        <v>4.8214285714285712</v>
      </c>
    </row>
    <row r="6" spans="1:9" x14ac:dyDescent="0.35">
      <c r="A6" t="s">
        <v>73</v>
      </c>
      <c r="B6">
        <f t="shared" si="3"/>
        <v>55808</v>
      </c>
      <c r="C6">
        <v>4096</v>
      </c>
      <c r="D6" t="str">
        <f t="shared" si="1"/>
        <v>DA00</v>
      </c>
      <c r="E6" t="str">
        <f t="shared" si="0"/>
        <v>E9FF</v>
      </c>
    </row>
    <row r="7" spans="1:9" x14ac:dyDescent="0.35">
      <c r="A7" t="s">
        <v>77</v>
      </c>
      <c r="B7">
        <f t="shared" ref="B7" si="4">B6+C6</f>
        <v>59904</v>
      </c>
      <c r="C7">
        <v>69120</v>
      </c>
      <c r="D7" t="str">
        <f t="shared" ref="D7" si="5">DEC2HEX(B6 + C6)</f>
        <v>EA00</v>
      </c>
      <c r="E7" t="str">
        <f t="shared" ref="E7" si="6">DEC2HEX(HEX2DEC(D7)+C7-1)</f>
        <v>1F7FF</v>
      </c>
    </row>
    <row r="9" spans="1:9" x14ac:dyDescent="0.35">
      <c r="B9" t="s">
        <v>84</v>
      </c>
      <c r="C9">
        <f>C7+C4</f>
        <v>70608</v>
      </c>
    </row>
    <row r="10" spans="1:9" x14ac:dyDescent="0.35">
      <c r="B10" t="s">
        <v>74</v>
      </c>
      <c r="C10">
        <f>SUM(C2:C7)</f>
        <v>129024</v>
      </c>
    </row>
    <row r="11" spans="1:9" x14ac:dyDescent="0.35">
      <c r="B11" t="s">
        <v>75</v>
      </c>
      <c r="C11">
        <v>129471</v>
      </c>
    </row>
    <row r="12" spans="1:9" x14ac:dyDescent="0.35">
      <c r="B12" t="s">
        <v>76</v>
      </c>
      <c r="C12">
        <f>C11-C10</f>
        <v>447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63</v>
      </c>
      <c r="H1" s="1" t="s">
        <v>65</v>
      </c>
    </row>
    <row r="2" spans="1:8" x14ac:dyDescent="0.35">
      <c r="A2" t="s">
        <v>59</v>
      </c>
      <c r="B2">
        <v>0</v>
      </c>
      <c r="C2">
        <v>7470</v>
      </c>
      <c r="D2">
        <v>1</v>
      </c>
      <c r="E2">
        <f>C2</f>
        <v>7470</v>
      </c>
      <c r="F2" t="s">
        <v>59</v>
      </c>
      <c r="G2" t="str">
        <f>DEC2HEX(HEX2DEC("A000"))</f>
        <v>A000</v>
      </c>
      <c r="H2" t="str">
        <f t="shared" ref="H2:H3" si="0">DEC2HEX(HEX2DEC(G2)+E2-1)</f>
        <v>BD2D</v>
      </c>
    </row>
    <row r="3" spans="1:8" x14ac:dyDescent="0.35">
      <c r="A3" t="s">
        <v>61</v>
      </c>
      <c r="B3">
        <f>C2</f>
        <v>7470</v>
      </c>
      <c r="C3">
        <v>167</v>
      </c>
      <c r="D3">
        <v>1</v>
      </c>
      <c r="E3">
        <f>C3</f>
        <v>167</v>
      </c>
      <c r="G3" t="str">
        <f>DEC2HEX(HEX2DEC(G2) + E2)</f>
        <v>BD2E</v>
      </c>
      <c r="H3" t="str">
        <f t="shared" si="0"/>
        <v>BDD4</v>
      </c>
    </row>
    <row r="4" spans="1:8" x14ac:dyDescent="0.35">
      <c r="A4" t="s">
        <v>62</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60</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37</v>
      </c>
      <c r="G1" t="s">
        <v>66</v>
      </c>
      <c r="H1" t="s">
        <v>68</v>
      </c>
      <c r="I1" t="s">
        <v>67</v>
      </c>
    </row>
    <row r="2" spans="1:9" x14ac:dyDescent="0.35">
      <c r="A2" t="s">
        <v>79</v>
      </c>
      <c r="B2">
        <v>0</v>
      </c>
      <c r="C2">
        <v>8192</v>
      </c>
      <c r="D2">
        <v>1</v>
      </c>
      <c r="E2">
        <f>C2*D2</f>
        <v>8192</v>
      </c>
      <c r="G2">
        <f>B2+C2-1</f>
        <v>8191</v>
      </c>
      <c r="H2" t="str">
        <f>DEC2HEX(B2+40960)</f>
        <v>A000</v>
      </c>
      <c r="I2" t="str">
        <f>DEC2HEX(G2+40960)</f>
        <v>BFFF</v>
      </c>
    </row>
    <row r="6" spans="1:9" x14ac:dyDescent="0.35">
      <c r="A6" t="s">
        <v>31</v>
      </c>
      <c r="B6" t="s">
        <v>36</v>
      </c>
    </row>
    <row r="7" spans="1:9" x14ac:dyDescent="0.35">
      <c r="A7" t="s">
        <v>33</v>
      </c>
      <c r="B7" t="s">
        <v>36</v>
      </c>
    </row>
    <row r="8" spans="1:9" x14ac:dyDescent="0.35">
      <c r="A8" t="s">
        <v>32</v>
      </c>
      <c r="B8" t="s">
        <v>36</v>
      </c>
    </row>
    <row r="10" spans="1:9" x14ac:dyDescent="0.35">
      <c r="A10" s="1" t="s">
        <v>2</v>
      </c>
      <c r="E10">
        <f>SUM(E2:E8)</f>
        <v>8192</v>
      </c>
    </row>
    <row r="13" spans="1:9" ht="145" x14ac:dyDescent="0.35">
      <c r="A13" s="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2023-11-17T12:29:48Z</dcterms:modified>
</cp:coreProperties>
</file>