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6A90EA51-7FF4-423F-8C66-36AF3511AF09}" xr6:coauthVersionLast="47" xr6:coauthVersionMax="47" xr10:uidLastSave="{00000000-0000-0000-0000-000000000000}"/>
  <bookViews>
    <workbookView xWindow="-110" yWindow="-110" windowWidth="34620" windowHeight="14020" firstSheet="14" activeTab="25"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E" sheetId="18" r:id="rId18"/>
    <sheet name="Bank0xF" sheetId="21" r:id="rId19"/>
    <sheet name="Bank0x10" sheetId="19" r:id="rId20"/>
    <sheet name="Bank0x11" sheetId="24" r:id="rId21"/>
    <sheet name="BANK0x3C" sheetId="1" r:id="rId22"/>
    <sheet name="BANK0x3D" sheetId="5" r:id="rId23"/>
    <sheet name="BANK0x3E" sheetId="20" r:id="rId24"/>
    <sheet name="Golden" sheetId="4" r:id="rId25"/>
    <sheet name="Vera" sheetId="27"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7" l="1"/>
  <c r="D7" i="27"/>
  <c r="E7" i="27" s="1"/>
  <c r="C10" i="27"/>
  <c r="C12" i="27" s="1"/>
  <c r="D3" i="27"/>
  <c r="E3" i="27" s="1"/>
  <c r="B3" i="27"/>
  <c r="D4" i="27" s="1"/>
  <c r="E4" i="27" s="1"/>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6" i="18"/>
  <c r="E5" i="18"/>
  <c r="E4" i="18"/>
  <c r="E3" i="18"/>
  <c r="B3" i="18" s="1"/>
  <c r="B4" i="18" s="1"/>
  <c r="E2" i="18"/>
  <c r="E2" i="15"/>
  <c r="E12" i="15" s="1"/>
  <c r="E2" i="17"/>
  <c r="E12" i="17" s="1"/>
  <c r="E12" i="16"/>
  <c r="E2" i="14"/>
  <c r="E12" i="14" s="1"/>
  <c r="E2" i="13"/>
  <c r="E12" i="13" s="1"/>
  <c r="E2" i="12"/>
  <c r="E12" i="12" s="1"/>
  <c r="E2" i="11"/>
  <c r="E12" i="11" s="1"/>
  <c r="E12" i="10"/>
  <c r="E2" i="9"/>
  <c r="E12" i="9" s="1"/>
  <c r="E2" i="8"/>
  <c r="E12" i="8" s="1"/>
  <c r="E2" i="3"/>
  <c r="E2" i="7"/>
  <c r="E12" i="7" s="1"/>
  <c r="E2" i="6"/>
  <c r="E12" i="6"/>
  <c r="E5" i="5"/>
  <c r="B5" i="5"/>
  <c r="B4" i="5"/>
  <c r="E4" i="5"/>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B4" i="27" l="1"/>
  <c r="H3" i="24"/>
  <c r="G3" i="24"/>
  <c r="I3" i="24" s="1"/>
  <c r="I2" i="24"/>
  <c r="G3" i="22"/>
  <c r="E10" i="23"/>
  <c r="E10" i="22"/>
  <c r="E12" i="19"/>
  <c r="B5" i="18"/>
  <c r="B6" i="18" s="1"/>
  <c r="E12" i="18"/>
  <c r="E12" i="3"/>
  <c r="E10" i="4"/>
  <c r="E13" i="5"/>
  <c r="B3" i="5"/>
  <c r="B5" i="1"/>
  <c r="B6" i="1" s="1"/>
  <c r="B4" i="20" s="1"/>
  <c r="B9" i="1" s="1"/>
  <c r="G4" i="2"/>
  <c r="G5" i="2" s="1"/>
  <c r="G6" i="2" s="1"/>
  <c r="H6" i="2" s="1"/>
  <c r="F9" i="2"/>
  <c r="D9" i="2"/>
  <c r="D5" i="27" l="1"/>
  <c r="E5" i="27" s="1"/>
  <c r="B5" i="27"/>
  <c r="I3" i="22"/>
  <c r="B4" i="22"/>
  <c r="D6" i="27" l="1"/>
  <c r="E6" i="27" s="1"/>
  <c r="B6" i="27"/>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<sst xmlns="http://schemas.openxmlformats.org/spreadsheetml/2006/main" count="276" uniqueCount="83">
  <si>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</si>
  <si>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</si>
  <si>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</si>
  <si>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</si>
  <si>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</si>
  <si>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</si>
  <si>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</si>
  <si>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</si>
  <si>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</si>
  <si>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</si>
  <si>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</si>
  <si>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</si>
  <si>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</si>
  <si>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</si>
  <si>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</si>
  <si>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</si>
  <si>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</si>
  <si>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</si>
  <si>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</si>
  <si>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</si>
  <si>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</si>
  <si>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</si>
  <si>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</si>
  <si>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</si>
  <si>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</si>
  <si>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</si>
  <si>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</si>
  <si>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</si>
  <si>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</si>
  <si>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</si>
  <si>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</si>
  <si>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</si>
  <si>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</si>
  <si>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</si>
  <si>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viewTab</t>
  </si>
  <si>
    <t>loadedView</t>
  </si>
  <si>
    <t>TBD</t>
  </si>
  <si>
    <t>Code Purpose</t>
  </si>
  <si>
    <t>commands.c commands</t>
  </si>
  <si>
    <t>View Code</t>
  </si>
  <si>
    <t>Cache Code</t>
  </si>
  <si>
    <t>lruCache Logic</t>
  </si>
  <si>
    <t>lruCache View</t>
  </si>
  <si>
    <t>lruCache Logic Data</t>
  </si>
  <si>
    <t>IruCache View Data</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</si>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</sst>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D32" sqref="D32"/>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47</v>
      </c>
      <c r="F2">
        <v>1</v>
      </c>
      <c r="G2">
        <v>0</v>
      </c>
      <c r="H2">
        <v>49</v>
      </c>
    </row>
    <row r="3" spans="1:9" x14ac:dyDescent="0.35">
      <c r="A3" t="s">
        <v>3</v>
      </c>
      <c r="B3">
        <v>160</v>
      </c>
      <c r="C3">
        <v>50</v>
      </c>
      <c r="D3">
        <f>B3*C3</f>
        <v>8000</v>
      </c>
      <c r="E3" s="2" t="s">
        <v>46</v>
      </c>
      <c r="F3">
        <f>D3/8000</f>
        <v>1</v>
      </c>
      <c r="G3">
        <f>H2+1</f>
        <v>50</v>
      </c>
      <c r="H3">
        <f>G3+C3 -1</f>
        <v>99</v>
      </c>
    </row>
    <row r="4" spans="1:9" x14ac:dyDescent="0.35">
      <c r="A4" t="s">
        <v>5</v>
      </c>
      <c r="B4">
        <v>1600</v>
      </c>
      <c r="C4">
        <v>30</v>
      </c>
      <c r="D4">
        <f>B4*C4</f>
        <v>48000</v>
      </c>
      <c r="E4" s="2" t="s">
        <v>55</v>
      </c>
      <c r="F4">
        <v>6</v>
      </c>
      <c r="G4">
        <f>H3+1</f>
        <v>100</v>
      </c>
      <c r="H4">
        <f>G4+C4 -1</f>
        <v>129</v>
      </c>
    </row>
    <row r="5" spans="1:9" x14ac:dyDescent="0.35">
      <c r="A5" t="s">
        <v>6</v>
      </c>
      <c r="B5">
        <v>3200</v>
      </c>
      <c r="C5">
        <v>15</v>
      </c>
      <c r="D5">
        <f>B5*C5</f>
        <v>48000</v>
      </c>
      <c r="E5" s="2" t="s">
        <v>60</v>
      </c>
      <c r="F5">
        <v>6</v>
      </c>
      <c r="G5">
        <f>H4+1</f>
        <v>130</v>
      </c>
      <c r="H5">
        <f>G5+C5 -1</f>
        <v>144</v>
      </c>
    </row>
    <row r="6" spans="1:9" x14ac:dyDescent="0.35">
      <c r="A6" t="s">
        <v>12</v>
      </c>
      <c r="B6">
        <v>8000</v>
      </c>
      <c r="C6">
        <v>6</v>
      </c>
      <c r="D6">
        <f>B6*C6</f>
        <v>48000</v>
      </c>
      <c r="E6" s="2" t="s">
        <v>61</v>
      </c>
      <c r="F6">
        <f>D6/8000</f>
        <v>6</v>
      </c>
      <c r="G6">
        <f>H5+1</f>
        <v>145</v>
      </c>
      <c r="H6">
        <f>G6+C6 - 1</f>
        <v>150</v>
      </c>
    </row>
    <row r="9" spans="1:9" x14ac:dyDescent="0.35">
      <c r="A9" s="1" t="s">
        <v>2</v>
      </c>
      <c r="B9">
        <f>SUM(B2:B8)</f>
        <v>13060</v>
      </c>
      <c r="C9">
        <f>SUM(C2:C6)</f>
        <v>181</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37</v>
      </c>
    </row>
    <row r="2" spans="1:6" x14ac:dyDescent="0.35">
      <c r="A2" t="s">
        <v>30</v>
      </c>
      <c r="B2">
        <v>0</v>
      </c>
      <c r="C2">
        <v>1153</v>
      </c>
      <c r="D2">
        <v>1</v>
      </c>
      <c r="E2">
        <v>8191</v>
      </c>
      <c r="F2" t="s">
        <v>56</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57</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58</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3586</v>
      </c>
      <c r="D2">
        <v>1</v>
      </c>
      <c r="E2">
        <f>C2</f>
        <v>3586</v>
      </c>
      <c r="F2" t="s">
        <v>39</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f>C2</f>
        <v>5123</v>
      </c>
      <c r="F2" t="s">
        <v>39</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3723</v>
      </c>
      <c r="D2">
        <v>1</v>
      </c>
      <c r="E2">
        <f>C2</f>
        <v>3723</v>
      </c>
      <c r="F2" t="s">
        <v>39</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5123</v>
      </c>
      <c r="D2">
        <v>1</v>
      </c>
      <c r="E2">
        <v>3093</v>
      </c>
      <c r="F2" t="s">
        <v>39</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6127</v>
      </c>
      <c r="D2">
        <v>1</v>
      </c>
      <c r="E2">
        <f>C2</f>
        <v>6127</v>
      </c>
      <c r="F2" t="s">
        <v>39</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6CF0-432F-4A3E-940D-86E08F6940C7}">
  <dimension ref="A1:F12"/>
  <sheetViews>
    <sheetView workbookViewId="0">
      <selection activeCell="B3" sqref="B3"/>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37</v>
      </c>
    </row>
    <row r="2" spans="1:6" x14ac:dyDescent="0.35">
      <c r="A2" t="s">
        <v>30</v>
      </c>
      <c r="B2">
        <v>0</v>
      </c>
      <c r="C2">
        <v>682</v>
      </c>
      <c r="D2">
        <v>1</v>
      </c>
      <c r="E2">
        <f>C2</f>
        <v>682</v>
      </c>
      <c r="F2" t="s">
        <v>40</v>
      </c>
    </row>
    <row r="3" spans="1:6" x14ac:dyDescent="0.35">
      <c r="A3" t="s">
        <v>41</v>
      </c>
      <c r="B3">
        <f>8191 -E3</f>
        <v>8183</v>
      </c>
      <c r="C3">
        <v>8</v>
      </c>
      <c r="D3">
        <v>1</v>
      </c>
      <c r="E3">
        <f>C3 * D3</f>
        <v>8</v>
      </c>
    </row>
    <row r="4" spans="1:6" x14ac:dyDescent="0.35">
      <c r="A4" t="s">
        <v>43</v>
      </c>
      <c r="B4">
        <f>B3-E4</f>
        <v>8173</v>
      </c>
      <c r="C4">
        <v>1</v>
      </c>
      <c r="D4">
        <v>10</v>
      </c>
      <c r="E4">
        <f>C4 * D4</f>
        <v>10</v>
      </c>
    </row>
    <row r="5" spans="1:6" x14ac:dyDescent="0.35">
      <c r="A5" t="s">
        <v>42</v>
      </c>
      <c r="B5">
        <f>B4-E5</f>
        <v>8165</v>
      </c>
      <c r="C5">
        <v>8</v>
      </c>
      <c r="D5">
        <v>1</v>
      </c>
      <c r="E5">
        <f>C5 * D5</f>
        <v>8</v>
      </c>
    </row>
    <row r="6" spans="1:6" x14ac:dyDescent="0.35">
      <c r="A6" t="s">
        <v>44</v>
      </c>
      <c r="B6">
        <f>B5-E6</f>
        <v>8145</v>
      </c>
      <c r="C6">
        <v>1</v>
      </c>
      <c r="D6">
        <v>20</v>
      </c>
      <c r="E6">
        <f>C6 * D6</f>
        <v>20</v>
      </c>
    </row>
    <row r="12" spans="1:6" x14ac:dyDescent="0.35">
      <c r="A12" s="1" t="s">
        <v>2</v>
      </c>
      <c r="E12">
        <f>SUM(E2:E10)</f>
        <v>728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row r="34" spans="13:13" x14ac:dyDescent="0.35">
      <c r="M34"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activeCell="B4" sqref="B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37</v>
      </c>
      <c r="G1" t="s">
        <v>71</v>
      </c>
      <c r="H1" t="s">
        <v>73</v>
      </c>
      <c r="I1" t="s">
        <v>72</v>
      </c>
    </row>
    <row r="2" spans="1:9" x14ac:dyDescent="0.35">
      <c r="A2" t="s">
        <v>30</v>
      </c>
      <c r="B2">
        <v>0</v>
      </c>
      <c r="C2">
        <v>2128</v>
      </c>
      <c r="D2">
        <v>1</v>
      </c>
      <c r="E2">
        <f>C2*D2</f>
        <v>2128</v>
      </c>
      <c r="G2">
        <f>B2+C2-1</f>
        <v>2127</v>
      </c>
      <c r="H2" t="str">
        <f>DEC2HEX(B2+40960)</f>
        <v>A000</v>
      </c>
      <c r="I2" t="str">
        <f>DEC2HEX(G2+40960)</f>
        <v>A84F</v>
      </c>
    </row>
    <row r="3" spans="1:9" x14ac:dyDescent="0.35">
      <c r="A3" t="s">
        <v>63</v>
      </c>
      <c r="B3">
        <f>G2+1</f>
        <v>2128</v>
      </c>
      <c r="C3">
        <v>5728</v>
      </c>
      <c r="D3">
        <v>1</v>
      </c>
      <c r="E3">
        <f>C3*D3</f>
        <v>5728</v>
      </c>
      <c r="G3">
        <f>B3+C3-1</f>
        <v>7855</v>
      </c>
      <c r="H3" t="str">
        <f>DEC2HEX(B3+40960)</f>
        <v>A850</v>
      </c>
      <c r="I3" t="str">
        <f>DEC2HEX(G3+40960)</f>
        <v>BEAF</v>
      </c>
    </row>
    <row r="4" spans="1:9" x14ac:dyDescent="0.35">
      <c r="A4" t="s">
        <v>62</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37</v>
      </c>
    </row>
    <row r="2" spans="1:6" x14ac:dyDescent="0.35">
      <c r="A2" t="s">
        <v>30</v>
      </c>
      <c r="B2">
        <v>0</v>
      </c>
      <c r="C2">
        <v>1586</v>
      </c>
      <c r="D2">
        <v>1</v>
      </c>
      <c r="E2">
        <f>C2</f>
        <v>1586</v>
      </c>
      <c r="F2" t="s">
        <v>48</v>
      </c>
    </row>
    <row r="3" spans="1:6" x14ac:dyDescent="0.35">
      <c r="A3" t="s">
        <v>53</v>
      </c>
      <c r="B3">
        <f>B4-E3</f>
        <v>7971</v>
      </c>
      <c r="C3">
        <v>186</v>
      </c>
      <c r="D3">
        <v>1</v>
      </c>
      <c r="E3">
        <f>C3*D3</f>
        <v>186</v>
      </c>
      <c r="F3" t="s">
        <v>54</v>
      </c>
    </row>
    <row r="4" spans="1:6" x14ac:dyDescent="0.35">
      <c r="A4" t="s">
        <v>50</v>
      </c>
      <c r="B4">
        <f>8192-E4</f>
        <v>8157</v>
      </c>
      <c r="C4">
        <v>7</v>
      </c>
      <c r="D4">
        <v>5</v>
      </c>
      <c r="E4">
        <f>C4*D4</f>
        <v>35</v>
      </c>
      <c r="F4" t="s">
        <v>49</v>
      </c>
    </row>
    <row r="12" spans="1:6" x14ac:dyDescent="0.35">
      <c r="A12" s="1" t="s">
        <v>2</v>
      </c>
      <c r="E12">
        <f>SUM(E2:E10)</f>
        <v>1807</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37</v>
      </c>
      <c r="G1" s="1" t="s">
        <v>71</v>
      </c>
      <c r="H1" s="1" t="s">
        <v>73</v>
      </c>
      <c r="I1" s="1" t="s">
        <v>72</v>
      </c>
    </row>
    <row r="2" spans="1:9" x14ac:dyDescent="0.35">
      <c r="A2" t="s">
        <v>30</v>
      </c>
      <c r="B2">
        <v>0</v>
      </c>
      <c r="C2">
        <v>7856</v>
      </c>
      <c r="D2">
        <v>1</v>
      </c>
      <c r="E2">
        <f>C2*D2</f>
        <v>7856</v>
      </c>
      <c r="G2">
        <f>B2+C2-1</f>
        <v>7855</v>
      </c>
      <c r="H2" t="str">
        <f>DEC2HEX(B2+40960)</f>
        <v>A000</v>
      </c>
      <c r="I2" t="str">
        <f>DEC2HEX(G2+40960)</f>
        <v>BEAF</v>
      </c>
    </row>
    <row r="3" spans="1:9" x14ac:dyDescent="0.35">
      <c r="A3" t="s">
        <v>62</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workbookViewId="0">
      <selection activeCell="A7" sqref="A7:E8"/>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E3" sqref="E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4" spans="1:6" x14ac:dyDescent="0.35">
      <c r="A4" t="s">
        <v>34</v>
      </c>
      <c r="B4">
        <f>B3+ E3+1</f>
        <v>3782</v>
      </c>
      <c r="C4">
        <v>42</v>
      </c>
      <c r="D4">
        <v>20</v>
      </c>
      <c r="E4">
        <f t="shared" ref="E4" si="2">C4*D4</f>
        <v>840</v>
      </c>
    </row>
    <row r="5" spans="1:6" x14ac:dyDescent="0.35">
      <c r="A5" t="s">
        <v>35</v>
      </c>
      <c r="B5">
        <f>B4+ E4+1</f>
        <v>4623</v>
      </c>
      <c r="C5">
        <v>8</v>
      </c>
      <c r="D5">
        <v>256</v>
      </c>
      <c r="E5">
        <f t="shared" ref="E5" si="3">C5*D5</f>
        <v>2048</v>
      </c>
    </row>
    <row r="6" spans="1:6" x14ac:dyDescent="0.35">
      <c r="A6" t="s">
        <v>51</v>
      </c>
    </row>
    <row r="13" spans="1:6" x14ac:dyDescent="0.35">
      <c r="A13" s="1" t="s">
        <v>2</v>
      </c>
      <c r="E13">
        <f>SUM(E2:E11)</f>
        <v>6668</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52</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51</v>
      </c>
    </row>
    <row r="13" spans="1:6" x14ac:dyDescent="0.35">
      <c r="A13" s="1" t="s">
        <v>2</v>
      </c>
      <c r="E13">
        <f>SUM(E2:E11)</f>
        <v>5871</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68</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45</v>
      </c>
      <c r="B5">
        <f>B4+ E4+1</f>
        <v>1015</v>
      </c>
      <c r="C5">
        <v>11</v>
      </c>
      <c r="D5">
        <v>1</v>
      </c>
      <c r="E5">
        <f t="shared" ref="E5" si="2">C5*D5</f>
        <v>11</v>
      </c>
      <c r="F5" t="str">
        <f>DEC2HEX(HEX2DEC(F4) + E4)</f>
        <v>7F4</v>
      </c>
    </row>
    <row r="7" spans="1:6" x14ac:dyDescent="0.35">
      <c r="A7" t="s">
        <v>69</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E12"/>
  <sheetViews>
    <sheetView tabSelected="1" workbookViewId="0">
      <selection activeCell="F8" sqref="F8"/>
    </sheetView>
  </sheetViews>
  <sheetFormatPr defaultRowHeight="14.5" x14ac:dyDescent="0.35"/>
  <cols>
    <col min="1" max="1" width="21.453125" bestFit="1" customWidth="1"/>
    <col min="4" max="5" width="15.81640625" customWidth="1"/>
  </cols>
  <sheetData>
    <row r="1" spans="1:5" x14ac:dyDescent="0.35">
      <c r="A1" s="1" t="s">
        <v>13</v>
      </c>
      <c r="B1" s="1" t="s">
        <v>14</v>
      </c>
      <c r="C1" s="1" t="s">
        <v>4</v>
      </c>
      <c r="D1" s="1" t="s">
        <v>74</v>
      </c>
      <c r="E1" s="1" t="s">
        <v>70</v>
      </c>
    </row>
    <row r="2" spans="1:5" x14ac:dyDescent="0.35">
      <c r="A2" t="s">
        <v>75</v>
      </c>
      <c r="B2">
        <v>0</v>
      </c>
      <c r="C2">
        <v>38400</v>
      </c>
      <c r="D2" t="str">
        <f>DEC2HEX(HEX2DEC("00000"))</f>
        <v>0</v>
      </c>
      <c r="E2" t="str">
        <f t="shared" ref="E2:E6" si="0">DEC2HEX(HEX2DEC(D2)+C2-1)</f>
        <v>95FF</v>
      </c>
    </row>
    <row r="3" spans="1:5" x14ac:dyDescent="0.35">
      <c r="A3" t="s">
        <v>76</v>
      </c>
      <c r="B3">
        <f>C2</f>
        <v>38400</v>
      </c>
      <c r="C3">
        <v>13360</v>
      </c>
      <c r="D3" t="str">
        <f t="shared" ref="D3:D6" si="1">DEC2HEX(B2 + C2)</f>
        <v>9600</v>
      </c>
      <c r="E3" t="str">
        <f t="shared" si="0"/>
        <v>CA2F</v>
      </c>
    </row>
    <row r="4" spans="1:5" x14ac:dyDescent="0.35">
      <c r="A4" t="s">
        <v>58</v>
      </c>
      <c r="B4">
        <f t="shared" ref="B4:B6" si="2">B3+C3</f>
        <v>51760</v>
      </c>
      <c r="C4">
        <v>1488</v>
      </c>
      <c r="D4" t="str">
        <f t="shared" si="1"/>
        <v>CA30</v>
      </c>
      <c r="E4" t="str">
        <f t="shared" si="0"/>
        <v>CFFF</v>
      </c>
    </row>
    <row r="5" spans="1:5" x14ac:dyDescent="0.35">
      <c r="A5" t="s">
        <v>77</v>
      </c>
      <c r="B5">
        <f t="shared" si="2"/>
        <v>53248</v>
      </c>
      <c r="C5">
        <v>2560</v>
      </c>
      <c r="D5" t="str">
        <f t="shared" si="1"/>
        <v>D000</v>
      </c>
      <c r="E5" t="str">
        <f t="shared" si="0"/>
        <v>D9FF</v>
      </c>
    </row>
    <row r="6" spans="1:5" x14ac:dyDescent="0.35">
      <c r="A6" t="s">
        <v>78</v>
      </c>
      <c r="B6">
        <f t="shared" si="2"/>
        <v>55808</v>
      </c>
      <c r="C6">
        <v>4096</v>
      </c>
      <c r="D6" t="str">
        <f t="shared" si="1"/>
        <v>DA00</v>
      </c>
      <c r="E6" t="str">
        <f t="shared" si="0"/>
        <v>E9FF</v>
      </c>
    </row>
    <row r="7" spans="1:5" x14ac:dyDescent="0.35">
      <c r="A7" t="s">
        <v>82</v>
      </c>
      <c r="B7">
        <f t="shared" ref="B7" si="3">B6+C6</f>
        <v>59904</v>
      </c>
      <c r="C7">
        <v>4097</v>
      </c>
      <c r="D7" t="str">
        <f t="shared" ref="D7" si="4">DEC2HEX(B6 + C6)</f>
        <v>EA00</v>
      </c>
      <c r="E7" t="str">
        <f t="shared" ref="E7" si="5">DEC2HEX(HEX2DEC(D7)+C7-1)</f>
        <v>FA00</v>
      </c>
    </row>
    <row r="10" spans="1:5" x14ac:dyDescent="0.35">
      <c r="B10" t="s">
        <v>79</v>
      </c>
      <c r="C10">
        <f>SUM(C2:C7)</f>
        <v>64001</v>
      </c>
    </row>
    <row r="11" spans="1:5" x14ac:dyDescent="0.35">
      <c r="B11" t="s">
        <v>80</v>
      </c>
      <c r="C11">
        <v>129471</v>
      </c>
    </row>
    <row r="12" spans="1:5" x14ac:dyDescent="0.35">
      <c r="B12" t="s">
        <v>81</v>
      </c>
      <c r="C12">
        <f>C11-C10</f>
        <v>65470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37</v>
      </c>
      <c r="G1" s="1" t="s">
        <v>68</v>
      </c>
      <c r="H1" s="1" t="s">
        <v>70</v>
      </c>
    </row>
    <row r="2" spans="1:8" x14ac:dyDescent="0.35">
      <c r="A2" t="s">
        <v>64</v>
      </c>
      <c r="B2">
        <v>0</v>
      </c>
      <c r="C2">
        <v>7470</v>
      </c>
      <c r="D2">
        <v>1</v>
      </c>
      <c r="E2">
        <f>C2</f>
        <v>7470</v>
      </c>
      <c r="F2" t="s">
        <v>64</v>
      </c>
      <c r="G2" t="str">
        <f>DEC2HEX(HEX2DEC("A000"))</f>
        <v>A000</v>
      </c>
      <c r="H2" t="str">
        <f t="shared" ref="H2:H3" si="0">DEC2HEX(HEX2DEC(G2)+E2-1)</f>
        <v>BD2D</v>
      </c>
    </row>
    <row r="3" spans="1:8" x14ac:dyDescent="0.35">
      <c r="A3" t="s">
        <v>66</v>
      </c>
      <c r="B3">
        <f>C2</f>
        <v>7470</v>
      </c>
      <c r="C3">
        <v>167</v>
      </c>
      <c r="D3">
        <v>1</v>
      </c>
      <c r="E3">
        <f>C3</f>
        <v>167</v>
      </c>
      <c r="G3" t="str">
        <f>DEC2HEX(HEX2DEC(G2) + E2)</f>
        <v>BD2E</v>
      </c>
      <c r="H3" t="str">
        <f t="shared" si="0"/>
        <v>BDD4</v>
      </c>
    </row>
    <row r="4" spans="1:8" x14ac:dyDescent="0.35">
      <c r="A4" t="s">
        <v>67</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65</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F12"/>
  <sheetViews>
    <sheetView workbookViewId="0">
      <selection activeCell="D6" sqref="D6"/>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t="s">
        <v>36</v>
      </c>
      <c r="D2">
        <v>1</v>
      </c>
      <c r="E2" t="str">
        <f>C2</f>
        <v>TBD</v>
      </c>
      <c r="F2" t="s">
        <v>38</v>
      </c>
    </row>
    <row r="3" spans="1:6" x14ac:dyDescent="0.35">
      <c r="A3" t="s">
        <v>31</v>
      </c>
      <c r="B3" t="s">
        <v>36</v>
      </c>
    </row>
    <row r="4" spans="1:6" x14ac:dyDescent="0.35">
      <c r="A4" t="s">
        <v>33</v>
      </c>
      <c r="B4" t="s">
        <v>36</v>
      </c>
    </row>
    <row r="5" spans="1:6" x14ac:dyDescent="0.35">
      <c r="A5" t="s">
        <v>32</v>
      </c>
      <c r="B5" t="s">
        <v>36</v>
      </c>
    </row>
    <row r="12" spans="1:6" x14ac:dyDescent="0.35">
      <c r="A12" s="1" t="s">
        <v>2</v>
      </c>
      <c r="E12">
        <f>SUM(E2:E10)</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8191</v>
      </c>
      <c r="D2">
        <v>1</v>
      </c>
      <c r="E2">
        <f>C2</f>
        <v>8191</v>
      </c>
      <c r="F2" t="s">
        <v>38</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37</v>
      </c>
    </row>
    <row r="2" spans="1:6" x14ac:dyDescent="0.35">
      <c r="A2" t="s">
        <v>30</v>
      </c>
      <c r="B2">
        <v>0</v>
      </c>
      <c r="C2">
        <v>6696</v>
      </c>
      <c r="D2">
        <v>1</v>
      </c>
      <c r="E2">
        <f>C2</f>
        <v>6696</v>
      </c>
      <c r="F2" t="s">
        <v>38</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Bank0xE</vt:lpstr>
      <vt:lpstr>Bank0xF</vt:lpstr>
      <vt:lpstr>Bank0x10</vt:lpstr>
      <vt:lpstr>Bank0x11</vt:lpstr>
      <vt:lpstr>BANK0x3C</vt:lpstr>
      <vt:lpstr>BANK0x3D</vt:lpstr>
      <vt:lpstr>BANK0x3E</vt:lpstr>
      <vt:lpstr>Golden</vt:lpstr>
      <vt:lpstr>Vera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2023-09-24T09:51:06Z</dcterms:modified>
</cp:coreProperties>
</file>