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oblawso-my.sharepoint.com/personal/haidarali_1drivepro_onmicrosoft_com/Documents/RnD HMJ - Haidar Ali/Project - FaniaErsa/Design and Research/"/>
    </mc:Choice>
  </mc:AlternateContent>
  <xr:revisionPtr revIDLastSave="772" documentId="13_ncr:1_{54FE4416-29E4-4940-AA0D-9E700F5FE0B9}" xr6:coauthVersionLast="47" xr6:coauthVersionMax="47" xr10:uidLastSave="{C9A2D944-F5FB-4008-BE4E-A14306D10230}"/>
  <bookViews>
    <workbookView xWindow="-120" yWindow="-120" windowWidth="20730" windowHeight="11040" activeTab="1" xr2:uid="{5E76EEFC-5A45-4388-BD16-D80258AFA38E}"/>
  </bookViews>
  <sheets>
    <sheet name="Transistor BD140" sheetId="2" r:id="rId1"/>
    <sheet name="LM2596 Adjus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2" l="1"/>
  <c r="Q21" i="2"/>
  <c r="O12" i="2"/>
  <c r="O9" i="2"/>
  <c r="G43" i="1"/>
  <c r="G42" i="1"/>
  <c r="E33" i="1"/>
  <c r="G33" i="1" s="1"/>
  <c r="E32" i="1"/>
  <c r="F32" i="1" s="1"/>
  <c r="E31" i="1"/>
  <c r="G31" i="1" s="1"/>
  <c r="E30" i="1"/>
  <c r="G30" i="1" s="1"/>
  <c r="E29" i="1"/>
  <c r="G29" i="1" s="1"/>
  <c r="E28" i="1"/>
  <c r="F28" i="1" s="1"/>
  <c r="E27" i="1"/>
  <c r="G27" i="1" s="1"/>
  <c r="E26" i="1"/>
  <c r="G26" i="1" s="1"/>
  <c r="E25" i="1"/>
  <c r="G25" i="1" s="1"/>
  <c r="E24" i="1"/>
  <c r="F24" i="1" s="1"/>
  <c r="E16" i="1"/>
  <c r="F16" i="1" s="1"/>
  <c r="E17" i="1"/>
  <c r="F17" i="1" s="1"/>
  <c r="E18" i="1"/>
  <c r="G18" i="1" s="1"/>
  <c r="E19" i="1"/>
  <c r="F19" i="1" s="1"/>
  <c r="E20" i="1"/>
  <c r="F20" i="1" s="1"/>
  <c r="E12" i="1"/>
  <c r="G12" i="1" s="1"/>
  <c r="E13" i="1"/>
  <c r="F13" i="1" s="1"/>
  <c r="E14" i="1"/>
  <c r="G14" i="1" s="1"/>
  <c r="E15" i="1"/>
  <c r="F15" i="1" s="1"/>
  <c r="E11" i="1"/>
  <c r="G11" i="1" s="1"/>
  <c r="G19" i="1" l="1"/>
  <c r="G15" i="1"/>
  <c r="G28" i="1"/>
  <c r="G32" i="1"/>
  <c r="F27" i="1"/>
  <c r="F31" i="1"/>
  <c r="F25" i="1"/>
  <c r="F29" i="1"/>
  <c r="F33" i="1"/>
  <c r="G24" i="1"/>
  <c r="F26" i="1"/>
  <c r="F30" i="1"/>
  <c r="G20" i="1"/>
  <c r="G16" i="1"/>
  <c r="F12" i="1"/>
  <c r="F18" i="1"/>
  <c r="F11" i="1"/>
  <c r="G17" i="1"/>
  <c r="F14" i="1"/>
  <c r="G13" i="1"/>
</calcChain>
</file>

<file path=xl/sharedStrings.xml><?xml version="1.0" encoding="utf-8"?>
<sst xmlns="http://schemas.openxmlformats.org/spreadsheetml/2006/main" count="81" uniqueCount="55">
  <si>
    <t>VOUT</t>
  </si>
  <si>
    <t>VREF</t>
  </si>
  <si>
    <t>R1</t>
  </si>
  <si>
    <t>R2</t>
  </si>
  <si>
    <t>R2-1%</t>
  </si>
  <si>
    <t>R2+1%</t>
  </si>
  <si>
    <t>Vin</t>
  </si>
  <si>
    <t>Vout</t>
  </si>
  <si>
    <t>Vsat</t>
  </si>
  <si>
    <t>VD</t>
  </si>
  <si>
    <t>ExT</t>
  </si>
  <si>
    <t>freq (kHz)</t>
  </si>
  <si>
    <t>3,3 nF</t>
  </si>
  <si>
    <t>1,5 nF</t>
  </si>
  <si>
    <t>Skema penggunan LM2596 Adjustable untuk 2 step down</t>
  </si>
  <si>
    <t>BD140</t>
  </si>
  <si>
    <t>300 mA</t>
  </si>
  <si>
    <t>Datasheet Acuan</t>
  </si>
  <si>
    <r>
      <t>1. Menentukan I</t>
    </r>
    <r>
      <rPr>
        <vertAlign val="subscript"/>
        <sz val="11"/>
        <color theme="1"/>
        <rFont val="Aptos Narrow"/>
        <family val="2"/>
        <scheme val="minor"/>
      </rPr>
      <t>B</t>
    </r>
  </si>
  <si>
    <t>Arus total komponen (Arus kolektor)</t>
  </si>
  <si>
    <t>2. Nilai resistor Basis</t>
  </si>
  <si>
    <r>
      <rPr>
        <i/>
        <sz val="16"/>
        <color theme="1"/>
        <rFont val="Aptos Narrow"/>
        <family val="2"/>
        <scheme val="minor"/>
      </rPr>
      <t>h</t>
    </r>
    <r>
      <rPr>
        <vertAlign val="subscript"/>
        <sz val="16"/>
        <color theme="1"/>
        <rFont val="Aptos Narrow"/>
        <family val="2"/>
        <scheme val="minor"/>
      </rPr>
      <t>FE</t>
    </r>
  </si>
  <si>
    <r>
      <rPr>
        <i/>
        <sz val="16"/>
        <color theme="1"/>
        <rFont val="Aptos Narrow"/>
        <family val="2"/>
        <scheme val="minor"/>
      </rPr>
      <t>I</t>
    </r>
    <r>
      <rPr>
        <vertAlign val="subscript"/>
        <sz val="16"/>
        <color theme="1"/>
        <rFont val="Aptos Narrow"/>
        <family val="2"/>
        <scheme val="minor"/>
      </rPr>
      <t>C</t>
    </r>
  </si>
  <si>
    <r>
      <rPr>
        <i/>
        <sz val="18"/>
        <color theme="1"/>
        <rFont val="Aptos Narrow"/>
        <family val="2"/>
        <scheme val="minor"/>
      </rPr>
      <t>I</t>
    </r>
    <r>
      <rPr>
        <vertAlign val="subscript"/>
        <sz val="18"/>
        <color theme="1"/>
        <rFont val="Aptos Narrow"/>
        <family val="2"/>
        <scheme val="minor"/>
      </rPr>
      <t xml:space="preserve">B </t>
    </r>
  </si>
  <si>
    <t>=</t>
  </si>
  <si>
    <r>
      <rPr>
        <i/>
        <sz val="16"/>
        <color theme="1"/>
        <rFont val="Aptos Narrow"/>
        <family val="2"/>
        <scheme val="minor"/>
      </rPr>
      <t>V</t>
    </r>
    <r>
      <rPr>
        <vertAlign val="subscript"/>
        <sz val="16"/>
        <color theme="1"/>
        <rFont val="Aptos Narrow"/>
        <family val="2"/>
        <scheme val="minor"/>
      </rPr>
      <t>in</t>
    </r>
    <r>
      <rPr>
        <sz val="16"/>
        <color theme="1"/>
        <rFont val="Aptos Narrow"/>
        <family val="2"/>
        <scheme val="minor"/>
      </rPr>
      <t xml:space="preserve"> - </t>
    </r>
    <r>
      <rPr>
        <i/>
        <sz val="16"/>
        <color theme="1"/>
        <rFont val="Aptos Narrow"/>
        <family val="2"/>
        <scheme val="minor"/>
      </rPr>
      <t>V</t>
    </r>
    <r>
      <rPr>
        <vertAlign val="subscript"/>
        <sz val="16"/>
        <color theme="1"/>
        <rFont val="Aptos Narrow"/>
        <family val="2"/>
        <scheme val="minor"/>
      </rPr>
      <t>BE</t>
    </r>
  </si>
  <si>
    <t>5 - 1</t>
  </si>
  <si>
    <r>
      <rPr>
        <i/>
        <sz val="18"/>
        <color theme="1"/>
        <rFont val="Aptos Narrow"/>
        <family val="2"/>
        <scheme val="minor"/>
      </rPr>
      <t>R</t>
    </r>
    <r>
      <rPr>
        <vertAlign val="subscript"/>
        <sz val="18"/>
        <color theme="1"/>
        <rFont val="Aptos Narrow"/>
        <family val="2"/>
        <scheme val="minor"/>
      </rPr>
      <t xml:space="preserve">B </t>
    </r>
  </si>
  <si>
    <t>Menentukan resistor basis:</t>
  </si>
  <si>
    <t>LM2596</t>
  </si>
  <si>
    <t>VOUT (V)</t>
  </si>
  <si>
    <t>VREF (V)</t>
  </si>
  <si>
    <t>PEMILIHAN RESISTOR UNTUK OUTPUT 5V</t>
  </si>
  <si>
    <t>PEMILIHAN RESISTOR UNTUK OUTPUT 7,5V</t>
  </si>
  <si>
    <t>1. Penentuan nilai Resistor R1 dan R2</t>
  </si>
  <si>
    <t>2. Penentuan Induktor L1</t>
  </si>
  <si>
    <t>Menentukan Tegangan Induktor x Konstanta Mikrosekon</t>
  </si>
  <si>
    <t>Keadaan:</t>
  </si>
  <si>
    <t>Tegangan output di bawah 10 V</t>
  </si>
  <si>
    <r>
      <t>C</t>
    </r>
    <r>
      <rPr>
        <vertAlign val="subscript"/>
        <sz val="11"/>
        <color theme="1"/>
        <rFont val="Aptos Narrow"/>
        <family val="2"/>
        <scheme val="minor"/>
      </rPr>
      <t>OUT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</si>
  <si>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FF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</si>
  <si>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OUT</t>
    </r>
    <r>
      <rPr>
        <sz val="11"/>
        <color theme="1"/>
        <rFont val="Aptos Narrow"/>
        <family val="2"/>
        <scheme val="minor"/>
      </rPr>
      <t xml:space="preserve"> </t>
    </r>
  </si>
  <si>
    <t>5 V</t>
  </si>
  <si>
    <t>7,5 V</t>
  </si>
  <si>
    <t>470 uF / 25 V</t>
  </si>
  <si>
    <t>330 uF / 25 V</t>
  </si>
  <si>
    <r>
      <t>4. Penentuan C</t>
    </r>
    <r>
      <rPr>
        <vertAlign val="subscript"/>
        <sz val="11"/>
        <color theme="1"/>
        <rFont val="Aptos Narrow"/>
        <family val="2"/>
        <scheme val="minor"/>
      </rPr>
      <t>OUT</t>
    </r>
    <r>
      <rPr>
        <sz val="11"/>
        <color theme="1"/>
        <rFont val="Aptos Narrow"/>
        <family val="2"/>
        <scheme val="minor"/>
      </rPr>
      <t xml:space="preserve"> dan C</t>
    </r>
    <r>
      <rPr>
        <vertAlign val="subscript"/>
        <sz val="11"/>
        <color theme="1"/>
        <rFont val="Aptos Narrow"/>
        <family val="2"/>
        <scheme val="minor"/>
      </rPr>
      <t>FF</t>
    </r>
  </si>
  <si>
    <t>Ketentuan</t>
  </si>
  <si>
    <t>Material</t>
  </si>
  <si>
    <t>ESR</t>
  </si>
  <si>
    <t>Voltage rating</t>
  </si>
  <si>
    <t>Aluminium atau Tantalum</t>
  </si>
  <si>
    <t>1,5 x V input maximum</t>
  </si>
  <si>
    <t>Low</t>
  </si>
  <si>
    <r>
      <t>5. Penentuan C</t>
    </r>
    <r>
      <rPr>
        <vertAlign val="subscript"/>
        <sz val="11"/>
        <color theme="1"/>
        <rFont val="Aptos Narrow"/>
        <family val="2"/>
        <scheme val="minor"/>
      </rPr>
      <t>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</si>
</sst>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vertAlign val="subscript"/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vertAlign val="subscript"/>
      <sz val="18"/>
      <color theme="1"/>
      <name val="Aptos Narrow"/>
      <family val="2"/>
      <scheme val="minor"/>
    </font>
    <font>
      <i/>
      <sz val="16"/>
      <color theme="1"/>
      <name val="Aptos Narrow"/>
      <family val="2"/>
      <scheme val="minor"/>
    </font>
    <font>
      <i/>
      <sz val="18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11"/>
      <color theme="1"/>
      <name val="MS PGothic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10" fillId="0" borderId="0" xfId="0" applyFont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0" xfId="0" applyNumberFormat="1"/>
    <xf numFmtId="2" fontId="0" fillId="0" borderId="9" xfId="0" applyNumberFormat="1" applyBorder="1"/>
    <xf numFmtId="2" fontId="0" fillId="2" borderId="6" xfId="0" applyNumberFormat="1" applyFill="1" applyBorder="1"/>
    <xf numFmtId="2" fontId="0" fillId="2" borderId="7" xfId="0" applyNumberFormat="1" applyFill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 applyAlignment="1">
      <alignment horizontal="left" vertical="top"/>
    </xf>
    <xf numFmtId="0" fontId="0" fillId="0" borderId="13" xfId="0" applyBorder="1"/>
    <xf numFmtId="0" fontId="0" fillId="0" borderId="13" xfId="0" applyBorder="1" applyAlignment="1">
      <alignment horizontal="left" vertical="top" wrapText="1"/>
    </xf>
    <xf numFmtId="0" fontId="0" fillId="0" borderId="0" xfId="0" applyAlignment="1">
      <alignment horizontal="left" vertical="center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5" fillId="0" borderId="0" xfId="0" applyFon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9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00"/>
      <color rgb="FF9B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114300</xdr:colOff>
      <xdr:row>0</xdr:row>
      <xdr:rowOff>66675</xdr:rowOff>
    </xdr:from>
    <xdr:ext cx="243840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C21CC04-F862-EB7E-52A3-0C08C9D14D00}"/>
            </a:ext>
          </a:extLst>
        </xdr:cNvPr>
        <xdr:cNvSpPr txBox="1"/>
      </xdr:nvSpPr>
      <xdr:spPr>
        <a:xfrm>
          <a:off x="2247900" y="66675"/>
          <a:ext cx="2438400" cy="436786"/>
        </a:xfrm>
        <a:prstGeom prst="rect">
          <a:avLst/>
        </a:prstGeom>
        <a:solidFill>
          <a:sysClr val="window" lastClr="FFFFFF"/>
        </a:solidFill>
        <a:ln>
          <a:solidFill>
            <a:schemeClr val="tx2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 i="1"/>
            <a:t>Dipilih karena mampu menghandle arus collector hingga 1500 mA</a:t>
          </a:r>
        </a:p>
      </xdr:txBody>
    </xdr:sp>
    <xdr:clientData/>
  </xdr:oneCellAnchor>
  <xdr:twoCellAnchor>
    <xdr:from>
      <xdr:col>1</xdr:col>
      <xdr:colOff>428625</xdr:colOff>
      <xdr:row>0</xdr:row>
      <xdr:rowOff>123825</xdr:rowOff>
    </xdr:from>
    <xdr:to>
      <xdr:col>2</xdr:col>
      <xdr:colOff>114300</xdr:colOff>
      <xdr:row>1</xdr:row>
      <xdr:rowOff>94568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916CAA5-829E-1352-9BBE-A656A99FEA17}"/>
            </a:ext>
          </a:extLst>
        </xdr:cNvPr>
        <xdr:cNvCxnSpPr>
          <a:stCxn id="2" idx="1"/>
        </xdr:cNvCxnSpPr>
      </xdr:nvCxnSpPr>
      <xdr:spPr>
        <a:xfrm flipH="1" flipV="1">
          <a:off x="1952625" y="123825"/>
          <a:ext cx="295275" cy="16124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28575</xdr:colOff>
      <xdr:row>6</xdr:row>
      <xdr:rowOff>152399</xdr:rowOff>
    </xdr:from>
    <xdr:to>
      <xdr:col>7</xdr:col>
      <xdr:colOff>211331</xdr:colOff>
      <xdr:row>17</xdr:row>
      <xdr:rowOff>135590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A9EC542-881A-D230-6F24-0A6B372EB4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485899"/>
          <a:ext cx="5109411" cy="2600325"/>
        </a:xfrm>
        <a:prstGeom prst="rect">
          <a:avLst/>
        </a:prstGeom>
      </xdr:spPr>
    </xdr:pic>
    <xdr:clientData/>
  </xdr:twoCellAnchor>
  <xdr:twoCellAnchor>
    <xdr:from>
      <xdr:col>10</xdr:col>
      <xdr:colOff>360239</xdr:colOff>
      <xdr:row>1</xdr:row>
      <xdr:rowOff>169828</xdr:rowOff>
    </xdr:from>
    <xdr:to>
      <xdr:col>16</xdr:col>
      <xdr:colOff>1033565</xdr:colOff>
      <xdr:row>6</xdr:row>
      <xdr:rowOff>18328</xdr:rowOff>
    </xdr:to>
    <xdr:grpSp>
      <xdr:nvGrpSpPr>
        <xdr:cNvPr id="31" name="Group 30">
          <a:extLst>
            <a:ext uri="{FF2B5EF4-FFF2-40B4-BE49-F238E27FC236}">
              <a16:creationId xmlns:a16="http://schemas.microsoft.com/office/drawing/2014/main" id="{C0AEDB6E-C528-08CA-7038-84BA9A0EB2E9}"/>
            </a:ext>
          </a:extLst>
        </xdr:cNvPr>
        <xdr:cNvGrpSpPr/>
      </xdr:nvGrpSpPr>
      <xdr:grpSpPr>
        <a:xfrm>
          <a:off x="6662952" y="362355"/>
          <a:ext cx="3844948" cy="1003659"/>
          <a:chOff x="8902336" y="78632"/>
          <a:chExt cx="2755137" cy="1003659"/>
        </a:xfrm>
      </xdr:grpSpPr>
      <mc:AlternateContent xmlns:mc="http://schemas.openxmlformats.org/markup-compatibility/2006" xmlns:a14="http://schemas.microsoft.com/office/drawing/2010/main">
        <mc:Choice Requires="a14"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FDBD7E11-7AF0-1E89-4402-9804F058A626}"/>
                  </a:ext>
                </a:extLst>
              </xdr:cNvPr>
              <xdr:cNvSpPr txBox="1"/>
            </xdr:nvSpPr>
            <xdr:spPr>
              <a:xfrm>
                <a:off x="8902336" y="394139"/>
                <a:ext cx="2028825" cy="66293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14:m>
                  <m:oMath xmlns:m="http://schemas.openxmlformats.org/officeDocument/2006/math">
                    <m:sSub>
                      <m:sSubPr>
                        <m:ctrlPr>
                          <a:rPr lang="en-ID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sub>
                    </m:sSub>
                  </m:oMath>
                </a14:m>
                <a:r>
                  <a:rPr lang="en-ID" sz="28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 </a:t>
                </a:r>
                <a14:m>
                  <m:oMath xmlns:m="http://schemas.openxmlformats.org/officeDocument/2006/math">
                    <m:f>
                      <m:fPr>
                        <m:ctrlPr>
                          <a:rPr lang="en-ID" sz="28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D" sz="2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𝑖𝑛</m:t>
                            </m:r>
                          </m:sub>
                        </m:sSub>
                        <m:r>
                          <a:rPr lang="en-US" sz="2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sSub>
                          <m:sSubPr>
                            <m:ctrlP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𝑉</m:t>
                            </m:r>
                          </m:e>
                          <m:sub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𝐵𝐸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D" sz="280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𝐼</m:t>
                            </m:r>
                          </m:e>
                          <m:sub>
                            <m:r>
                              <a:rPr lang="en-US" sz="28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𝐵</m:t>
                            </m:r>
                          </m:sub>
                        </m:sSub>
                      </m:den>
                    </m:f>
                  </m:oMath>
                </a14:m>
                <a:endParaRPr lang="en-ID" sz="28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xdr:txBody>
          </xdr:sp>
        </mc:Choice>
        <mc:Fallback xmlns="">
          <xdr:sp macro="" textlink="">
            <xdr:nvSpPr>
              <xdr:cNvPr id="7" name="TextBox 6">
                <a:extLst>
                  <a:ext uri="{FF2B5EF4-FFF2-40B4-BE49-F238E27FC236}">
                    <a16:creationId xmlns:a16="http://schemas.microsoft.com/office/drawing/2014/main" id="{FDBD7E11-7AF0-1E89-4402-9804F058A626}"/>
                  </a:ext>
                </a:extLst>
              </xdr:cNvPr>
              <xdr:cNvSpPr txBox="1"/>
            </xdr:nvSpPr>
            <xdr:spPr>
              <a:xfrm>
                <a:off x="8902336" y="394139"/>
                <a:ext cx="2028825" cy="662938"/>
              </a:xfrm>
              <a:prstGeom prst="rect">
                <a:avLst/>
              </a:prstGeom>
              <a:noFill/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tx1"/>
              </a:fontRef>
            </xdr:style>
            <xdr:txBody>
              <a:bodyPr vertOverflow="clip" horzOverflow="clip" wrap="square" lIns="0" tIns="0" rIns="0" bIns="0" rtlCol="0" anchor="t">
                <a:spAutoFit/>
              </a:bodyPr>
              <a:lstStyle/>
              <a:p>
                <a:r>
                  <a:rPr lang="en-US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𝑅</a:t>
                </a:r>
                <a:r>
                  <a:rPr lang="en-ID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_</a:t>
                </a:r>
                <a:r>
                  <a:rPr lang="en-US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𝐵</a:t>
                </a:r>
                <a:r>
                  <a:rPr lang="en-ID" sz="2800">
                    <a:latin typeface="Cambria Math" panose="02040503050406030204" pitchFamily="18" charset="0"/>
                    <a:ea typeface="Cambria Math" panose="02040503050406030204" pitchFamily="18" charset="0"/>
                  </a:rPr>
                  <a:t>= </a:t>
                </a:r>
                <a:r>
                  <a:rPr lang="en-ID" sz="280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(</a:t>
                </a:r>
                <a:r>
                  <a:rPr lang="en-US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𝑉</a:t>
                </a:r>
                <a:r>
                  <a:rPr lang="en-ID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_</a:t>
                </a:r>
                <a:r>
                  <a:rPr lang="en-US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𝑖𝑛−𝑉_𝐵𝐸</a:t>
                </a:r>
                <a:r>
                  <a:rPr lang="en-ID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)/</a:t>
                </a:r>
                <a:r>
                  <a:rPr lang="en-US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𝐼</a:t>
                </a:r>
                <a:r>
                  <a:rPr lang="en-ID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_</a:t>
                </a:r>
                <a:r>
                  <a:rPr lang="en-US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𝐵</a:t>
                </a:r>
                <a:r>
                  <a:rPr lang="en-ID" sz="2800" b="0" i="0">
                    <a:latin typeface="Cambria Math" panose="02040503050406030204" pitchFamily="18" charset="0"/>
                    <a:ea typeface="Cambria Math" panose="02040503050406030204" pitchFamily="18" charset="0"/>
                  </a:rPr>
                  <a:t> </a:t>
                </a:r>
                <a:endParaRPr lang="en-ID" sz="2800">
                  <a:latin typeface="Cambria Math" panose="02040503050406030204" pitchFamily="18" charset="0"/>
                  <a:ea typeface="Cambria Math" panose="02040503050406030204" pitchFamily="18" charset="0"/>
                </a:endParaRPr>
              </a:p>
            </xdr:txBody>
          </xdr:sp>
        </mc:Fallback>
      </mc:AlternateContent>
      <xdr:cxnSp macro="">
        <xdr:nvCxnSpPr>
          <xdr:cNvPr id="10" name="Straight Arrow Connector 9">
            <a:extLst>
              <a:ext uri="{FF2B5EF4-FFF2-40B4-BE49-F238E27FC236}">
                <a16:creationId xmlns:a16="http://schemas.microsoft.com/office/drawing/2014/main" id="{D7305FCF-2722-5950-DEB3-F176C770D936}"/>
              </a:ext>
            </a:extLst>
          </xdr:cNvPr>
          <xdr:cNvCxnSpPr/>
        </xdr:nvCxnSpPr>
        <xdr:spPr>
          <a:xfrm flipV="1">
            <a:off x="9608885" y="222318"/>
            <a:ext cx="314325" cy="202051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TextBox 10">
            <a:extLst>
              <a:ext uri="{FF2B5EF4-FFF2-40B4-BE49-F238E27FC236}">
                <a16:creationId xmlns:a16="http://schemas.microsoft.com/office/drawing/2014/main" id="{FDD8CDE5-4067-4C83-B7CA-662D0D861BBA}"/>
              </a:ext>
            </a:extLst>
          </xdr:cNvPr>
          <xdr:cNvSpPr txBox="1"/>
        </xdr:nvSpPr>
        <xdr:spPr>
          <a:xfrm>
            <a:off x="9947257" y="78632"/>
            <a:ext cx="1710216" cy="264560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D" sz="1100" i="1"/>
              <a:t>Tegangan basis dari pin I/O Atmega </a:t>
            </a:r>
            <a:r>
              <a:rPr lang="en-ID" sz="1100" i="0"/>
              <a:t>(5V)</a:t>
            </a:r>
            <a:endParaRPr lang="en-ID" sz="1100" i="1"/>
          </a:p>
        </xdr:txBody>
      </xdr:sp>
      <xdr:cxnSp macro="">
        <xdr:nvCxnSpPr>
          <xdr:cNvPr id="12" name="Straight Arrow Connector 11">
            <a:extLst>
              <a:ext uri="{FF2B5EF4-FFF2-40B4-BE49-F238E27FC236}">
                <a16:creationId xmlns:a16="http://schemas.microsoft.com/office/drawing/2014/main" id="{C23D342E-6496-4F05-888B-2C0FAECDB8EA}"/>
              </a:ext>
            </a:extLst>
          </xdr:cNvPr>
          <xdr:cNvCxnSpPr/>
        </xdr:nvCxnSpPr>
        <xdr:spPr>
          <a:xfrm>
            <a:off x="10276511" y="596427"/>
            <a:ext cx="255524" cy="1419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4F43EA60-E471-4AB3-BB26-67D84982B8B3}"/>
              </a:ext>
            </a:extLst>
          </xdr:cNvPr>
          <xdr:cNvSpPr txBox="1"/>
        </xdr:nvSpPr>
        <xdr:spPr>
          <a:xfrm>
            <a:off x="10556032" y="454160"/>
            <a:ext cx="1086921" cy="264560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D" sz="1100" i="1"/>
              <a:t>Tegangan Basis - Emitor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E13B4DB7-E1FA-41AE-B2B8-62EAE4EA48A4}"/>
              </a:ext>
            </a:extLst>
          </xdr:cNvPr>
          <xdr:cNvSpPr txBox="1"/>
        </xdr:nvSpPr>
        <xdr:spPr>
          <a:xfrm>
            <a:off x="10335536" y="817731"/>
            <a:ext cx="559543" cy="264560"/>
          </a:xfrm>
          <a:prstGeom prst="rect">
            <a:avLst/>
          </a:prstGeom>
          <a:solidFill>
            <a:sysClr val="window" lastClr="FFFFFF"/>
          </a:solidFill>
          <a:ln>
            <a:solidFill>
              <a:sysClr val="windowText" lastClr="000000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ID" sz="1100" i="1"/>
              <a:t>Arus Basis</a:t>
            </a:r>
          </a:p>
        </xdr:txBody>
      </xdr:sp>
      <xdr:cxnSp macro="">
        <xdr:nvCxnSpPr>
          <xdr:cNvPr id="19" name="Straight Arrow Connector 18">
            <a:extLst>
              <a:ext uri="{FF2B5EF4-FFF2-40B4-BE49-F238E27FC236}">
                <a16:creationId xmlns:a16="http://schemas.microsoft.com/office/drawing/2014/main" id="{944D6029-AA50-44EA-8670-06D2C28AB509}"/>
              </a:ext>
            </a:extLst>
          </xdr:cNvPr>
          <xdr:cNvCxnSpPr>
            <a:endCxn id="18" idx="1"/>
          </xdr:cNvCxnSpPr>
        </xdr:nvCxnSpPr>
        <xdr:spPr>
          <a:xfrm flipV="1">
            <a:off x="9987468" y="950011"/>
            <a:ext cx="348068" cy="0"/>
          </a:xfrm>
          <a:prstGeom prst="straightConnector1">
            <a:avLst/>
          </a:prstGeom>
          <a:ln>
            <a:tailEnd type="triangle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699175</xdr:colOff>
      <xdr:row>9</xdr:row>
      <xdr:rowOff>10133</xdr:rowOff>
    </xdr:from>
    <xdr:to>
      <xdr:col>16</xdr:col>
      <xdr:colOff>334388</xdr:colOff>
      <xdr:row>9</xdr:row>
      <xdr:rowOff>10133</xdr:rowOff>
    </xdr:to>
    <xdr:cxnSp macro="">
      <xdr:nvCxnSpPr>
        <xdr:cNvPr id="22" name="Straight Arrow Connector 21">
          <a:extLst>
            <a:ext uri="{FF2B5EF4-FFF2-40B4-BE49-F238E27FC236}">
              <a16:creationId xmlns:a16="http://schemas.microsoft.com/office/drawing/2014/main" id="{4645A741-1C5C-CAC2-CE0A-E3FB89EABD07}"/>
            </a:ext>
          </a:extLst>
        </xdr:cNvPr>
        <xdr:cNvCxnSpPr/>
      </xdr:nvCxnSpPr>
      <xdr:spPr>
        <a:xfrm rot="10800000" flipH="1">
          <a:off x="9332473" y="2097527"/>
          <a:ext cx="7295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871436</xdr:colOff>
      <xdr:row>12</xdr:row>
      <xdr:rowOff>4661</xdr:rowOff>
    </xdr:from>
    <xdr:to>
      <xdr:col>16</xdr:col>
      <xdr:colOff>262039</xdr:colOff>
      <xdr:row>12</xdr:row>
      <xdr:rowOff>4661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229B8485-6C88-43B1-AFAD-EEDACCE09056}"/>
            </a:ext>
          </a:extLst>
        </xdr:cNvPr>
        <xdr:cNvCxnSpPr/>
      </xdr:nvCxnSpPr>
      <xdr:spPr>
        <a:xfrm rot="10800000" flipH="1" flipV="1">
          <a:off x="9504734" y="2902693"/>
          <a:ext cx="48496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16</xdr:col>
      <xdr:colOff>397415</xdr:colOff>
      <xdr:row>8</xdr:row>
      <xdr:rowOff>73769</xdr:rowOff>
    </xdr:from>
    <xdr:ext cx="2495550" cy="436786"/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8E61AF21-4B71-40C3-B225-FC5939375395}"/>
            </a:ext>
          </a:extLst>
        </xdr:cNvPr>
        <xdr:cNvSpPr txBox="1"/>
      </xdr:nvSpPr>
      <xdr:spPr>
        <a:xfrm>
          <a:off x="9436032" y="1847040"/>
          <a:ext cx="2495550" cy="4367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 i="1"/>
            <a:t>Nilai hfe rendah dipilih untuk</a:t>
          </a:r>
          <a:r>
            <a:rPr lang="en-ID" sz="1100" i="1" baseline="0"/>
            <a:t> memastikan  kondisi saturasi saat switching, </a:t>
          </a:r>
          <a:endParaRPr lang="en-ID" sz="1100" i="1"/>
        </a:p>
      </xdr:txBody>
    </xdr:sp>
    <xdr:clientData/>
  </xdr:oneCellAnchor>
  <xdr:oneCellAnchor>
    <xdr:from>
      <xdr:col>16</xdr:col>
      <xdr:colOff>387688</xdr:colOff>
      <xdr:row>11</xdr:row>
      <xdr:rowOff>94439</xdr:rowOff>
    </xdr:from>
    <xdr:ext cx="2267152" cy="436786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B5E0AE09-419E-437F-AA83-2AB547E7B79C}"/>
            </a:ext>
          </a:extLst>
        </xdr:cNvPr>
        <xdr:cNvSpPr txBox="1"/>
      </xdr:nvSpPr>
      <xdr:spPr>
        <a:xfrm>
          <a:off x="9426305" y="2678349"/>
          <a:ext cx="2267152" cy="4367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 i="1"/>
            <a:t>Nilai hfe tinggi digunakan untuk menentukan nilai resistor maksimum</a:t>
          </a:r>
          <a:r>
            <a:rPr lang="en-ID" sz="1100" i="1" baseline="0"/>
            <a:t> </a:t>
          </a:r>
          <a:endParaRPr lang="en-ID" sz="1100" i="1"/>
        </a:p>
      </xdr:txBody>
    </xdr:sp>
    <xdr:clientData/>
  </xdr:oneCellAnchor>
  <xdr:oneCellAnchor>
    <xdr:from>
      <xdr:col>17</xdr:col>
      <xdr:colOff>43167</xdr:colOff>
      <xdr:row>17</xdr:row>
      <xdr:rowOff>43775</xdr:rowOff>
    </xdr:from>
    <xdr:ext cx="2895397" cy="436786"/>
    <xdr:sp macro="" textlink="">
      <xdr:nvSpPr>
        <xdr:cNvPr id="42" name="TextBox 41">
          <a:extLst>
            <a:ext uri="{FF2B5EF4-FFF2-40B4-BE49-F238E27FC236}">
              <a16:creationId xmlns:a16="http://schemas.microsoft.com/office/drawing/2014/main" id="{A9AA5B2F-2900-48E5-8303-D0F5902C63C2}"/>
            </a:ext>
          </a:extLst>
        </xdr:cNvPr>
        <xdr:cNvSpPr txBox="1"/>
      </xdr:nvSpPr>
      <xdr:spPr>
        <a:xfrm>
          <a:off x="10976651" y="4015903"/>
          <a:ext cx="2895397" cy="436786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 b="0" i="1"/>
            <a:t>NIlai resistor yang</a:t>
          </a:r>
          <a:r>
            <a:rPr lang="en-ID" sz="1100" b="0" i="1" baseline="0"/>
            <a:t> ideal minimum adalah 333,33 Ohm dan maksimum adalah 2133,33 Ohm</a:t>
          </a:r>
          <a:endParaRPr lang="en-ID" sz="1100" b="0" i="1"/>
        </a:p>
      </xdr:txBody>
    </xdr:sp>
    <xdr:clientData/>
  </xdr:oneCellAnchor>
  <xdr:oneCellAnchor>
    <xdr:from>
      <xdr:col>8</xdr:col>
      <xdr:colOff>104369</xdr:colOff>
      <xdr:row>22</xdr:row>
      <xdr:rowOff>84712</xdr:rowOff>
    </xdr:from>
    <xdr:ext cx="6411135" cy="1407308"/>
    <xdr:sp macro="" textlink="">
      <xdr:nvSpPr>
        <xdr:cNvPr id="43" name="TextBox 42">
          <a:extLst>
            <a:ext uri="{FF2B5EF4-FFF2-40B4-BE49-F238E27FC236}">
              <a16:creationId xmlns:a16="http://schemas.microsoft.com/office/drawing/2014/main" id="{5DB198BF-DBC3-4D47-AAFB-CC14615F6B3A}"/>
            </a:ext>
          </a:extLst>
        </xdr:cNvPr>
        <xdr:cNvSpPr txBox="1"/>
      </xdr:nvSpPr>
      <xdr:spPr>
        <a:xfrm>
          <a:off x="5626842" y="5485590"/>
          <a:ext cx="6411135" cy="1407308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400" b="1" i="1"/>
            <a:t>Nilai</a:t>
          </a:r>
          <a:r>
            <a:rPr lang="en-ID" sz="1400" b="1" i="1" baseline="0"/>
            <a:t> resistor yang dipilih untuk diaplikasikan adalah 330 Ohm (di bawah nilai minimum) dengan pertimbangan:</a:t>
          </a:r>
        </a:p>
        <a:p>
          <a:r>
            <a:rPr lang="en-ID" sz="1400" b="1" i="1" baseline="0"/>
            <a:t>1. Nilai common di pasar</a:t>
          </a:r>
        </a:p>
        <a:p>
          <a:r>
            <a:rPr lang="en-ID" sz="1400" b="1" i="1" baseline="0"/>
            <a:t>2. Menghasilkan arus basis lebih besar tetapi tidak overcurrent dengan selisih sekitar 0,00012 </a:t>
          </a:r>
          <a:r>
            <a:rPr lang="en-ID" sz="1400" b="1" i="0" baseline="0"/>
            <a:t>mA (arus I</a:t>
          </a:r>
          <a:r>
            <a:rPr lang="en-ID" sz="1400" b="1" i="0" baseline="-25000"/>
            <a:t>c </a:t>
          </a:r>
          <a:r>
            <a:rPr lang="en-ID" sz="1400" b="1" i="0" baseline="0"/>
            <a:t>yang dihitung saat menggunakan R</a:t>
          </a:r>
          <a:r>
            <a:rPr lang="en-ID" sz="1400" b="1" i="0" baseline="-25000"/>
            <a:t>B</a:t>
          </a:r>
          <a:r>
            <a:rPr lang="en-ID" sz="1400" b="1" i="0" baseline="0"/>
            <a:t> minimum yakni sebesar 333,33 </a:t>
          </a:r>
          <a:r>
            <a:rPr lang="el-GR" sz="1400" b="1" i="0" baseline="0"/>
            <a:t>Ω</a:t>
          </a:r>
          <a:r>
            <a:rPr lang="en-US" sz="1400" b="1" i="0" baseline="0"/>
            <a:t>)</a:t>
          </a:r>
          <a:endParaRPr lang="en-ID" sz="1400" b="1" i="0" baseline="-250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180975</xdr:colOff>
      <xdr:row>4</xdr:row>
      <xdr:rowOff>133350</xdr:rowOff>
    </xdr:from>
    <xdr:ext cx="1730089" cy="48404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A446540-F211-0F3B-11FF-8ECAE6BF7B11}"/>
                </a:ext>
              </a:extLst>
            </xdr:cNvPr>
            <xdr:cNvSpPr txBox="1"/>
          </xdr:nvSpPr>
          <xdr:spPr>
            <a:xfrm>
              <a:off x="1400175" y="895350"/>
              <a:ext cx="1730089" cy="48404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ID" sz="14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𝑂𝑈𝑇</m:t>
                        </m:r>
                      </m:sub>
                    </m:sSub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𝑉</m:t>
                        </m:r>
                      </m:e>
                      <m:sub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𝑅𝐸𝐹</m:t>
                        </m:r>
                      </m:sub>
                    </m:sSub>
                    <m:d>
                      <m:dPr>
                        <m:ctrlPr>
                          <a:rPr lang="en-US" sz="14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400" b="0" i="1">
                            <a:latin typeface="Cambria Math" panose="02040503050406030204" pitchFamily="18" charset="0"/>
                          </a:rPr>
                          <m:t>1+</m:t>
                        </m:r>
                        <m:f>
                          <m:fPr>
                            <m:ctrlPr>
                              <a:rPr lang="en-US" sz="14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𝑅</m:t>
                                </m:r>
                              </m:e>
                              <m:sub>
                                <m:r>
                                  <a:rPr lang="en-US" sz="14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den>
                        </m:f>
                      </m:e>
                    </m:d>
                  </m:oMath>
                </m:oMathPara>
              </a14:m>
              <a:endParaRPr lang="en-ID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A446540-F211-0F3B-11FF-8ECAE6BF7B11}"/>
                </a:ext>
              </a:extLst>
            </xdr:cNvPr>
            <xdr:cNvSpPr txBox="1"/>
          </xdr:nvSpPr>
          <xdr:spPr>
            <a:xfrm>
              <a:off x="1400175" y="895350"/>
              <a:ext cx="1730089" cy="484043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0" i="0">
                  <a:latin typeface="Cambria Math" panose="02040503050406030204" pitchFamily="18" charset="0"/>
                </a:rPr>
                <a:t>𝑉</a:t>
              </a:r>
              <a:r>
                <a:rPr lang="en-ID" sz="1400" b="0" i="0">
                  <a:latin typeface="Cambria Math" panose="02040503050406030204" pitchFamily="18" charset="0"/>
                </a:rPr>
                <a:t>_</a:t>
              </a:r>
              <a:r>
                <a:rPr lang="en-US" sz="1400" b="0" i="0">
                  <a:latin typeface="Cambria Math" panose="02040503050406030204" pitchFamily="18" charset="0"/>
                </a:rPr>
                <a:t>𝑂𝑈𝑇=𝑉_𝑅𝐸𝐹 (1+𝑅_2/𝑅_1 )</a:t>
              </a:r>
              <a:endParaRPr lang="en-ID" sz="1400"/>
            </a:p>
          </xdr:txBody>
        </xdr:sp>
      </mc:Fallback>
    </mc:AlternateContent>
    <xdr:clientData/>
  </xdr:oneCellAnchor>
  <xdr:twoCellAnchor editAs="oneCell">
    <xdr:from>
      <xdr:col>8</xdr:col>
      <xdr:colOff>171450</xdr:colOff>
      <xdr:row>4</xdr:row>
      <xdr:rowOff>152400</xdr:rowOff>
    </xdr:from>
    <xdr:to>
      <xdr:col>16</xdr:col>
      <xdr:colOff>53465</xdr:colOff>
      <xdr:row>15</xdr:row>
      <xdr:rowOff>152400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1B0BE0-E477-447D-BFE6-87685FA658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48250" y="914400"/>
          <a:ext cx="4758814" cy="2114550"/>
        </a:xfrm>
        <a:prstGeom prst="rect">
          <a:avLst/>
        </a:prstGeom>
      </xdr:spPr>
    </xdr:pic>
    <xdr:clientData/>
  </xdr:twoCellAnchor>
  <xdr:twoCellAnchor>
    <xdr:from>
      <xdr:col>7</xdr:col>
      <xdr:colOff>19050</xdr:colOff>
      <xdr:row>12</xdr:row>
      <xdr:rowOff>123825</xdr:rowOff>
    </xdr:from>
    <xdr:to>
      <xdr:col>9</xdr:col>
      <xdr:colOff>476250</xdr:colOff>
      <xdr:row>18</xdr:row>
      <xdr:rowOff>47625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6CD04600-1F0B-F258-DE00-8DB6A09CA47B}"/>
            </a:ext>
          </a:extLst>
        </xdr:cNvPr>
        <xdr:cNvCxnSpPr/>
      </xdr:nvCxnSpPr>
      <xdr:spPr>
        <a:xfrm rot="10800000">
          <a:off x="4286250" y="2419350"/>
          <a:ext cx="1676400" cy="1076325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514350</xdr:colOff>
      <xdr:row>17</xdr:row>
      <xdr:rowOff>19050</xdr:rowOff>
    </xdr:from>
    <xdr:ext cx="2521203" cy="609013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28A89A0-A65A-F174-4976-42540F0BEBE6}"/>
            </a:ext>
          </a:extLst>
        </xdr:cNvPr>
        <xdr:cNvSpPr txBox="1"/>
      </xdr:nvSpPr>
      <xdr:spPr>
        <a:xfrm>
          <a:off x="6000750" y="3276600"/>
          <a:ext cx="2521203" cy="6090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Untuk</a:t>
          </a:r>
          <a:r>
            <a:rPr lang="en-ID" sz="1100" baseline="0"/>
            <a:t> output 5V m</a:t>
          </a:r>
          <a:r>
            <a:rPr lang="en-ID" sz="1100"/>
            <a:t>enggunakan pasangan</a:t>
          </a:r>
          <a:br>
            <a:rPr lang="en-ID" sz="1100" baseline="0"/>
          </a:br>
          <a:r>
            <a:rPr lang="en-ID" sz="1100" baseline="0"/>
            <a:t>R1 = 330 Ohm 0,1%</a:t>
          </a:r>
        </a:p>
        <a:p>
          <a:r>
            <a:rPr lang="en-ID" sz="1100" baseline="0"/>
            <a:t>R2 = 1000 Ohm 1%</a:t>
          </a:r>
          <a:endParaRPr lang="en-ID" sz="1100"/>
        </a:p>
      </xdr:txBody>
    </xdr:sp>
    <xdr:clientData/>
  </xdr:oneCellAnchor>
  <xdr:twoCellAnchor>
    <xdr:from>
      <xdr:col>7</xdr:col>
      <xdr:colOff>9525</xdr:colOff>
      <xdr:row>26</xdr:row>
      <xdr:rowOff>85725</xdr:rowOff>
    </xdr:from>
    <xdr:to>
      <xdr:col>9</xdr:col>
      <xdr:colOff>266700</xdr:colOff>
      <xdr:row>26</xdr:row>
      <xdr:rowOff>85726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110E8352-0FD2-4D19-9CDF-57FA6EFA3825}"/>
            </a:ext>
          </a:extLst>
        </xdr:cNvPr>
        <xdr:cNvCxnSpPr/>
      </xdr:nvCxnSpPr>
      <xdr:spPr>
        <a:xfrm flipH="1">
          <a:off x="4276725" y="5067300"/>
          <a:ext cx="1476375" cy="1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9</xdr:col>
      <xdr:colOff>304800</xdr:colOff>
      <xdr:row>24</xdr:row>
      <xdr:rowOff>171450</xdr:rowOff>
    </xdr:from>
    <xdr:ext cx="2629438" cy="609013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171E72F4-7304-4BC3-BFC3-C3B69FBF08BF}"/>
            </a:ext>
          </a:extLst>
        </xdr:cNvPr>
        <xdr:cNvSpPr txBox="1"/>
      </xdr:nvSpPr>
      <xdr:spPr>
        <a:xfrm>
          <a:off x="5791200" y="4762500"/>
          <a:ext cx="2629438" cy="6090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ID" sz="1100"/>
            <a:t>Untuk</a:t>
          </a:r>
          <a:r>
            <a:rPr lang="en-ID" sz="1100" baseline="0"/>
            <a:t> output 7,5V m</a:t>
          </a:r>
          <a:r>
            <a:rPr lang="en-ID" sz="1100"/>
            <a:t>enggunakan pasangan</a:t>
          </a:r>
          <a:br>
            <a:rPr lang="en-ID" sz="1100" baseline="0"/>
          </a:br>
          <a:r>
            <a:rPr lang="en-ID" sz="1100" baseline="0"/>
            <a:t>R1 = 390 Ohm 0,1%</a:t>
          </a:r>
        </a:p>
        <a:p>
          <a:r>
            <a:rPr lang="en-ID" sz="1100" baseline="0"/>
            <a:t>R2 = 2000 Ohm 1%</a:t>
          </a:r>
          <a:endParaRPr lang="en-ID" sz="1100"/>
        </a:p>
      </xdr:txBody>
    </xdr:sp>
    <xdr:clientData/>
  </xdr:oneCellAnchor>
  <xdr:oneCellAnchor>
    <xdr:from>
      <xdr:col>1</xdr:col>
      <xdr:colOff>95250</xdr:colOff>
      <xdr:row>36</xdr:row>
      <xdr:rowOff>95250</xdr:rowOff>
    </xdr:from>
    <xdr:ext cx="5188280" cy="4409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6330129-F984-D8FD-08C8-B616E4C240A7}"/>
                </a:ext>
              </a:extLst>
            </xdr:cNvPr>
            <xdr:cNvSpPr txBox="1"/>
          </xdr:nvSpPr>
          <xdr:spPr>
            <a:xfrm>
              <a:off x="704850" y="6991350"/>
              <a:ext cx="5188280" cy="44095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1" i="0">
                        <a:latin typeface="Cambria Math" panose="02040503050406030204" pitchFamily="18" charset="0"/>
                      </a:rPr>
                      <m:t>𝐄</m:t>
                    </m:r>
                    <m:r>
                      <a:rPr lang="en-US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•</m:t>
                    </m:r>
                    <m:r>
                      <a:rPr lang="en-US" sz="14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𝐓</m:t>
                    </m:r>
                    <m:r>
                      <a:rPr lang="en-US" sz="1400" b="1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sSub>
                      <m:sSubPr>
                        <m:ctrlPr>
                          <a:rPr lang="en-US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400" b="1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𝑽</m:t>
                        </m:r>
                      </m:e>
                      <m:sub>
                        <m:r>
                          <a:rPr lang="en-US" sz="1400" b="1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𝐈𝐍</m:t>
                        </m:r>
                      </m:sub>
                    </m:sSub>
                    <m:r>
                      <a:rPr lang="en-US" sz="14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US" sz="14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𝐎𝐔𝐓</m:t>
                        </m:r>
                      </m:sub>
                    </m:sSub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</m:t>
                    </m:r>
                    <m:sSub>
                      <m:sSub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𝑽</m:t>
                        </m:r>
                      </m:e>
                      <m:sub>
                        <m:r>
                          <a:rPr lang="en-US" sz="14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𝐒𝐀𝐓</m:t>
                        </m:r>
                      </m:sub>
                    </m:sSub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)•</m:t>
                    </m:r>
                    <m:f>
                      <m:f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𝑽</m:t>
                            </m:r>
                          </m:e>
                          <m:sub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𝐎𝐔𝐓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𝑽</m:t>
                            </m:r>
                          </m:e>
                          <m:sub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𝐃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𝑽</m:t>
                            </m:r>
                          </m:e>
                          <m:sub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𝐈𝐍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𝑽</m:t>
                            </m:r>
                          </m:e>
                          <m:sub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𝐒𝐀𝐓</m:t>
                            </m:r>
                          </m:sub>
                        </m:sSub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sSub>
                          <m:sSubPr>
                            <m:ctrlP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400" b="1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𝑽</m:t>
                            </m:r>
                          </m:e>
                          <m:sub>
                            <m:r>
                              <a:rPr lang="en-US" sz="1400" b="1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𝐃</m:t>
                            </m:r>
                          </m:sub>
                        </m:sSub>
                      </m:den>
                    </m:f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•</m:t>
                    </m:r>
                    <m:f>
                      <m:fPr>
                        <m:ctrlP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𝟏𝟎𝟎𝟎</m:t>
                        </m:r>
                      </m:num>
                      <m:den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𝟏𝟓𝟎</m:t>
                        </m:r>
                        <m:r>
                          <a:rPr lang="en-US" sz="1400" b="1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n-US" sz="1400" b="1" i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𝐤𝐇𝐳</m:t>
                        </m:r>
                      </m:den>
                    </m:f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4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𝐕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•</m:t>
                    </m:r>
                    <m:r>
                      <a:rPr lang="en-US" sz="14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𝛍</m:t>
                    </m:r>
                    <m:r>
                      <a:rPr lang="en-US" sz="1400" b="1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𝐬</m:t>
                    </m:r>
                    <m:r>
                      <a:rPr lang="en-US" sz="1400" b="1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n-ID" sz="1400" b="1" i="0"/>
            </a:p>
          </xdr:txBody>
        </xdr:sp>
      </mc:Choice>
      <mc:Fallback xmlns="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F6330129-F984-D8FD-08C8-B616E4C240A7}"/>
                </a:ext>
              </a:extLst>
            </xdr:cNvPr>
            <xdr:cNvSpPr txBox="1"/>
          </xdr:nvSpPr>
          <xdr:spPr>
            <a:xfrm>
              <a:off x="704850" y="6991350"/>
              <a:ext cx="5188280" cy="440955"/>
            </a:xfrm>
            <a:prstGeom prst="rect">
              <a:avLst/>
            </a:prstGeom>
            <a:solidFill>
              <a:sysClr val="window" lastClr="FFFFFF"/>
            </a:solidFill>
            <a:ln>
              <a:solidFill>
                <a:sysClr val="windowText" lastClr="000000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latin typeface="Cambria Math" panose="02040503050406030204" pitchFamily="18" charset="0"/>
                </a:rPr>
                <a:t>𝐄</a:t>
              </a:r>
              <a:r>
                <a:rPr lang="en-US" sz="14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•𝐓=(𝑽_𝐈𝐍−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𝑽_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𝐎𝐔𝐓−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𝑽_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𝐒𝐀𝐓)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𝑽_𝐎𝐔𝐓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𝑽_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𝐃)/(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𝑽_𝐈𝐍−𝑽_𝐒𝐀𝐓+𝑽_𝐃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)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𝟏𝟎𝟎𝟎/(𝟏𝟓𝟎 𝐤𝐇𝐳)(𝐕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•</a:t>
              </a:r>
              <a:r>
                <a:rPr lang="en-US" sz="1400" b="1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𝛍𝐬)</a:t>
              </a:r>
              <a:endParaRPr lang="en-ID" sz="1400" b="1" i="0"/>
            </a:p>
          </xdr:txBody>
        </xdr:sp>
      </mc:Fallback>
    </mc:AlternateContent>
    <xdr:clientData/>
  </xdr:oneCellAnchor>
  <xdr:twoCellAnchor editAs="oneCell">
    <xdr:from>
      <xdr:col>10</xdr:col>
      <xdr:colOff>123825</xdr:colOff>
      <xdr:row>35</xdr:row>
      <xdr:rowOff>57150</xdr:rowOff>
    </xdr:from>
    <xdr:to>
      <xdr:col>13</xdr:col>
      <xdr:colOff>593875</xdr:colOff>
      <xdr:row>48</xdr:row>
      <xdr:rowOff>104775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702CDE57-FDEF-8433-A45C-1AC9FC87F5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9825" y="6762750"/>
          <a:ext cx="2298848" cy="2524125"/>
        </a:xfrm>
        <a:prstGeom prst="rect">
          <a:avLst/>
        </a:prstGeom>
      </xdr:spPr>
    </xdr:pic>
    <xdr:clientData/>
  </xdr:twoCellAnchor>
  <xdr:twoCellAnchor>
    <xdr:from>
      <xdr:col>12</xdr:col>
      <xdr:colOff>124558</xdr:colOff>
      <xdr:row>39</xdr:row>
      <xdr:rowOff>168519</xdr:rowOff>
    </xdr:from>
    <xdr:to>
      <xdr:col>12</xdr:col>
      <xdr:colOff>124558</xdr:colOff>
      <xdr:row>44</xdr:row>
      <xdr:rowOff>58615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330ED82-CE99-45EC-C33F-FBE555D8DE0F}"/>
            </a:ext>
          </a:extLst>
        </xdr:cNvPr>
        <xdr:cNvCxnSpPr/>
      </xdr:nvCxnSpPr>
      <xdr:spPr>
        <a:xfrm flipV="1">
          <a:off x="7422173" y="7627327"/>
          <a:ext cx="0" cy="842596"/>
        </a:xfrm>
        <a:prstGeom prst="straightConnector1">
          <a:avLst/>
        </a:prstGeom>
        <a:ln>
          <a:solidFill>
            <a:srgbClr val="FF0000">
              <a:alpha val="60000"/>
            </a:srgb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39</xdr:row>
      <xdr:rowOff>146538</xdr:rowOff>
    </xdr:from>
    <xdr:to>
      <xdr:col>12</xdr:col>
      <xdr:colOff>124558</xdr:colOff>
      <xdr:row>39</xdr:row>
      <xdr:rowOff>146538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AB84BC21-177A-4E75-8D5C-8EC972585F65}"/>
            </a:ext>
          </a:extLst>
        </xdr:cNvPr>
        <xdr:cNvCxnSpPr/>
      </xdr:nvCxnSpPr>
      <xdr:spPr>
        <a:xfrm>
          <a:off x="6689481" y="7605346"/>
          <a:ext cx="732692" cy="0"/>
        </a:xfrm>
        <a:prstGeom prst="straightConnector1">
          <a:avLst/>
        </a:prstGeom>
        <a:ln>
          <a:solidFill>
            <a:srgbClr val="FF0000">
              <a:alpha val="60000"/>
            </a:srgb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123092</xdr:colOff>
      <xdr:row>40</xdr:row>
      <xdr:rowOff>18048</xdr:rowOff>
    </xdr:from>
    <xdr:to>
      <xdr:col>12</xdr:col>
      <xdr:colOff>123092</xdr:colOff>
      <xdr:row>44</xdr:row>
      <xdr:rowOff>51936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53CBEEB7-7D08-4057-B72E-E015051D9756}"/>
            </a:ext>
          </a:extLst>
        </xdr:cNvPr>
        <xdr:cNvCxnSpPr/>
      </xdr:nvCxnSpPr>
      <xdr:spPr>
        <a:xfrm flipV="1">
          <a:off x="7412633" y="7638048"/>
          <a:ext cx="0" cy="792000"/>
        </a:xfrm>
        <a:prstGeom prst="straightConnector1">
          <a:avLst/>
        </a:prstGeom>
        <a:ln>
          <a:solidFill>
            <a:srgbClr val="00B0F0">
              <a:alpha val="60000"/>
            </a:srgb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606669</xdr:colOff>
      <xdr:row>40</xdr:row>
      <xdr:rowOff>20515</xdr:rowOff>
    </xdr:from>
    <xdr:to>
      <xdr:col>12</xdr:col>
      <xdr:colOff>123092</xdr:colOff>
      <xdr:row>40</xdr:row>
      <xdr:rowOff>20515</xdr:rowOff>
    </xdr:to>
    <xdr:cxnSp macro="">
      <xdr:nvCxnSpPr>
        <xdr:cNvPr id="21" name="Straight Arrow Connector 20">
          <a:extLst>
            <a:ext uri="{FF2B5EF4-FFF2-40B4-BE49-F238E27FC236}">
              <a16:creationId xmlns:a16="http://schemas.microsoft.com/office/drawing/2014/main" id="{DBD80C0E-3A4C-4297-A6A9-927A836759C0}"/>
            </a:ext>
          </a:extLst>
        </xdr:cNvPr>
        <xdr:cNvCxnSpPr/>
      </xdr:nvCxnSpPr>
      <xdr:spPr>
        <a:xfrm>
          <a:off x="6688015" y="7669823"/>
          <a:ext cx="732692" cy="0"/>
        </a:xfrm>
        <a:prstGeom prst="straightConnector1">
          <a:avLst/>
        </a:prstGeom>
        <a:ln>
          <a:solidFill>
            <a:srgbClr val="00B0F0">
              <a:alpha val="60000"/>
            </a:srgbClr>
          </a:solidFill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512885</xdr:colOff>
      <xdr:row>38</xdr:row>
      <xdr:rowOff>138396</xdr:rowOff>
    </xdr:from>
    <xdr:to>
      <xdr:col>12</xdr:col>
      <xdr:colOff>334308</xdr:colOff>
      <xdr:row>41</xdr:row>
      <xdr:rowOff>8666</xdr:rowOff>
    </xdr:to>
    <xdr:sp macro="" textlink="">
      <xdr:nvSpPr>
        <xdr:cNvPr id="22" name="Oval 21">
          <a:extLst>
            <a:ext uri="{FF2B5EF4-FFF2-40B4-BE49-F238E27FC236}">
              <a16:creationId xmlns:a16="http://schemas.microsoft.com/office/drawing/2014/main" id="{54BE4867-1D90-2FDA-EE49-59E6F1D99115}"/>
            </a:ext>
          </a:extLst>
        </xdr:cNvPr>
        <xdr:cNvSpPr/>
      </xdr:nvSpPr>
      <xdr:spPr>
        <a:xfrm>
          <a:off x="7229231" y="7318781"/>
          <a:ext cx="432000" cy="432000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D" sz="1100"/>
        </a:p>
      </xdr:txBody>
    </xdr:sp>
    <xdr:clientData/>
  </xdr:twoCellAnchor>
  <xdr:twoCellAnchor>
    <xdr:from>
      <xdr:col>7</xdr:col>
      <xdr:colOff>146539</xdr:colOff>
      <xdr:row>40</xdr:row>
      <xdr:rowOff>132644</xdr:rowOff>
    </xdr:from>
    <xdr:to>
      <xdr:col>11</xdr:col>
      <xdr:colOff>576150</xdr:colOff>
      <xdr:row>42</xdr:row>
      <xdr:rowOff>0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536E2CC8-7B75-3897-392F-DAE0A2C62160}"/>
            </a:ext>
          </a:extLst>
        </xdr:cNvPr>
        <xdr:cNvCxnSpPr>
          <a:endCxn id="22" idx="3"/>
        </xdr:cNvCxnSpPr>
      </xdr:nvCxnSpPr>
      <xdr:spPr>
        <a:xfrm flipV="1">
          <a:off x="4420577" y="7687516"/>
          <a:ext cx="2871919" cy="24184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7</xdr:col>
      <xdr:colOff>108763</xdr:colOff>
      <xdr:row>42</xdr:row>
      <xdr:rowOff>40705</xdr:rowOff>
    </xdr:from>
    <xdr:ext cx="1975340" cy="609013"/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8A7EBFCD-D1FB-43A8-A25F-9B000C36C4DF}"/>
            </a:ext>
          </a:extLst>
        </xdr:cNvPr>
        <xdr:cNvSpPr txBox="1"/>
      </xdr:nvSpPr>
      <xdr:spPr>
        <a:xfrm>
          <a:off x="4382801" y="7970064"/>
          <a:ext cx="1975340" cy="609013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ID" sz="1100">
              <a:latin typeface="+mn-lt"/>
            </a:rPr>
            <a:t>Nilai Inductor L1 untuk tegangan output</a:t>
          </a:r>
          <a:r>
            <a:rPr lang="en-ID" sz="1100" baseline="0">
              <a:latin typeface="+mn-lt"/>
            </a:rPr>
            <a:t> 5V dan 7,5V adalah 47</a:t>
          </a:r>
          <a:r>
            <a:rPr lang="el-GR" sz="1100" baseline="0">
              <a:latin typeface="+mn-lt"/>
              <a:ea typeface="MS PGothic" panose="020B0600070205080204" pitchFamily="34" charset="-128"/>
            </a:rPr>
            <a:t>μ</a:t>
          </a:r>
          <a:r>
            <a:rPr lang="en-US" sz="1100" baseline="0">
              <a:latin typeface="+mn-lt"/>
              <a:ea typeface="MS PGothic" panose="020B0600070205080204" pitchFamily="34" charset="-128"/>
            </a:rPr>
            <a:t>H</a:t>
          </a:r>
          <a:endParaRPr lang="en-ID" sz="1100">
            <a:latin typeface="+mn-lt"/>
          </a:endParaRPr>
        </a:p>
      </xdr:txBody>
    </xdr:sp>
    <xdr:clientData/>
  </xdr:oneCellAnchor>
  <xdr:twoCellAnchor editAs="oneCell">
    <xdr:from>
      <xdr:col>1</xdr:col>
      <xdr:colOff>59531</xdr:colOff>
      <xdr:row>51</xdr:row>
      <xdr:rowOff>58137</xdr:rowOff>
    </xdr:from>
    <xdr:to>
      <xdr:col>8</xdr:col>
      <xdr:colOff>238125</xdr:colOff>
      <xdr:row>62</xdr:row>
      <xdr:rowOff>148828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D6524C8-FBA0-FEB0-466B-803E166A82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64765" y="9791496"/>
          <a:ext cx="5268516" cy="2164363"/>
        </a:xfrm>
        <a:prstGeom prst="rect">
          <a:avLst/>
        </a:prstGeom>
      </xdr:spPr>
    </xdr:pic>
    <xdr:clientData/>
  </xdr:twoCellAnchor>
  <xdr:twoCellAnchor>
    <xdr:from>
      <xdr:col>8</xdr:col>
      <xdr:colOff>186543</xdr:colOff>
      <xdr:row>56</xdr:row>
      <xdr:rowOff>29766</xdr:rowOff>
    </xdr:from>
    <xdr:to>
      <xdr:col>9</xdr:col>
      <xdr:colOff>575468</xdr:colOff>
      <xdr:row>57</xdr:row>
      <xdr:rowOff>132841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5A7FF5B6-0879-4641-8D8B-19C735E04FF2}"/>
            </a:ext>
          </a:extLst>
        </xdr:cNvPr>
        <xdr:cNvCxnSpPr/>
      </xdr:nvCxnSpPr>
      <xdr:spPr>
        <a:xfrm flipH="1">
          <a:off x="5895890" y="10719247"/>
          <a:ext cx="999430" cy="292444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196677</xdr:colOff>
      <xdr:row>57</xdr:row>
      <xdr:rowOff>10200</xdr:rowOff>
    </xdr:from>
    <xdr:to>
      <xdr:col>9</xdr:col>
      <xdr:colOff>585602</xdr:colOff>
      <xdr:row>58</xdr:row>
      <xdr:rowOff>113276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ABB4CD53-BAF9-476B-ACEB-0D6BEAF5308B}"/>
            </a:ext>
          </a:extLst>
        </xdr:cNvPr>
        <xdr:cNvCxnSpPr/>
      </xdr:nvCxnSpPr>
      <xdr:spPr>
        <a:xfrm flipH="1">
          <a:off x="5906415" y="10887645"/>
          <a:ext cx="999367" cy="292523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10</xdr:col>
      <xdr:colOff>3264</xdr:colOff>
      <xdr:row>54</xdr:row>
      <xdr:rowOff>183131</xdr:rowOff>
    </xdr:from>
    <xdr:ext cx="4089911" cy="264560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46081B46-92E6-405C-9F8D-C1D34560D54D}"/>
            </a:ext>
          </a:extLst>
        </xdr:cNvPr>
        <xdr:cNvSpPr txBox="1"/>
      </xdr:nvSpPr>
      <xdr:spPr>
        <a:xfrm>
          <a:off x="6936778" y="10454685"/>
          <a:ext cx="4089911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+mn-lt"/>
            </a:rPr>
            <a:t>Pasangan C</a:t>
          </a:r>
          <a:r>
            <a:rPr lang="en-US" sz="1100" baseline="-25000">
              <a:latin typeface="+mn-lt"/>
            </a:rPr>
            <a:t>OUT</a:t>
          </a:r>
          <a:r>
            <a:rPr lang="en-US" sz="1100" baseline="0">
              <a:latin typeface="+mn-lt"/>
            </a:rPr>
            <a:t> dan C</a:t>
          </a:r>
          <a:r>
            <a:rPr lang="en-US" sz="1100" baseline="-25000">
              <a:latin typeface="+mn-lt"/>
            </a:rPr>
            <a:t>FF</a:t>
          </a:r>
          <a:r>
            <a:rPr lang="en-US" sz="1100" baseline="0">
              <a:latin typeface="+mn-lt"/>
            </a:rPr>
            <a:t> untuk V</a:t>
          </a:r>
          <a:r>
            <a:rPr lang="en-US" sz="1100" baseline="-25000">
              <a:latin typeface="+mn-lt"/>
            </a:rPr>
            <a:t>OUT</a:t>
          </a:r>
          <a:r>
            <a:rPr lang="en-US" sz="1100" baseline="0">
              <a:latin typeface="+mn-lt"/>
            </a:rPr>
            <a:t> 5 V adalah 470uF/25V dan 3,3 nF</a:t>
          </a:r>
          <a:endParaRPr lang="en-ID" sz="1100">
            <a:latin typeface="+mn-lt"/>
          </a:endParaRPr>
        </a:p>
      </xdr:txBody>
    </xdr:sp>
    <xdr:clientData/>
  </xdr:oneCellAnchor>
  <xdr:oneCellAnchor>
    <xdr:from>
      <xdr:col>10</xdr:col>
      <xdr:colOff>6689</xdr:colOff>
      <xdr:row>56</xdr:row>
      <xdr:rowOff>158779</xdr:rowOff>
    </xdr:from>
    <xdr:ext cx="4086486" cy="264560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45C86809-31A3-4600-AE54-A29E91B7CB83}"/>
            </a:ext>
          </a:extLst>
        </xdr:cNvPr>
        <xdr:cNvSpPr txBox="1"/>
      </xdr:nvSpPr>
      <xdr:spPr>
        <a:xfrm>
          <a:off x="6940203" y="10807901"/>
          <a:ext cx="4086486" cy="264560"/>
        </a:xfrm>
        <a:prstGeom prst="rect">
          <a:avLst/>
        </a:prstGeom>
        <a:solidFill>
          <a:sysClr val="window" lastClr="FFFFFF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+mn-lt"/>
            </a:rPr>
            <a:t>Pasangan C</a:t>
          </a:r>
          <a:r>
            <a:rPr lang="en-US" sz="1100" baseline="-25000">
              <a:latin typeface="+mn-lt"/>
            </a:rPr>
            <a:t>OUT</a:t>
          </a:r>
          <a:r>
            <a:rPr lang="en-US" sz="1100" baseline="0">
              <a:latin typeface="+mn-lt"/>
            </a:rPr>
            <a:t> dan C</a:t>
          </a:r>
          <a:r>
            <a:rPr lang="en-US" sz="1100" baseline="-25000">
              <a:latin typeface="+mn-lt"/>
            </a:rPr>
            <a:t>FF</a:t>
          </a:r>
          <a:r>
            <a:rPr lang="en-US" sz="1100" baseline="0">
              <a:latin typeface="+mn-lt"/>
            </a:rPr>
            <a:t> untuk V</a:t>
          </a:r>
          <a:r>
            <a:rPr lang="en-US" sz="1100" baseline="-25000">
              <a:latin typeface="+mn-lt"/>
            </a:rPr>
            <a:t>OUT</a:t>
          </a:r>
          <a:r>
            <a:rPr lang="en-US" sz="1100" baseline="0">
              <a:latin typeface="+mn-lt"/>
            </a:rPr>
            <a:t> 7,5 V adalah 330uF/25V dan 1,5 nF</a:t>
          </a:r>
          <a:endParaRPr lang="en-ID" sz="1100">
            <a:latin typeface="+mn-lt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01_Design_Documents/Datasheets/BD140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01_Design_Documents/Datasheets/LM2596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28611-DA31-4FD6-A7ED-45488AC80E0D}">
  <dimension ref="A1:Q22"/>
  <sheetViews>
    <sheetView topLeftCell="A6" zoomScale="94" workbookViewId="0">
      <selection activeCell="B1" sqref="B1"/>
    </sheetView>
  </sheetViews>
  <sheetFormatPr defaultRowHeight="15" x14ac:dyDescent="0.25"/>
  <cols>
    <col min="1" max="1" width="19" customWidth="1"/>
    <col min="10" max="10" width="2.5703125" customWidth="1"/>
    <col min="11" max="11" width="12" customWidth="1"/>
    <col min="12" max="12" width="2.5703125" customWidth="1"/>
    <col min="13" max="13" width="14" customWidth="1"/>
    <col min="14" max="14" width="2.5703125" customWidth="1"/>
    <col min="15" max="15" width="13.85546875" customWidth="1"/>
    <col min="16" max="16" width="2.5703125" customWidth="1"/>
    <col min="17" max="17" width="21.85546875" customWidth="1"/>
  </cols>
  <sheetData>
    <row r="1" spans="1:16" x14ac:dyDescent="0.25">
      <c r="A1" t="s">
        <v>17</v>
      </c>
      <c r="B1" s="1" t="s">
        <v>15</v>
      </c>
    </row>
    <row r="2" spans="1:16" x14ac:dyDescent="0.25">
      <c r="B2" s="1"/>
    </row>
    <row r="3" spans="1:16" x14ac:dyDescent="0.25">
      <c r="B3" s="1"/>
    </row>
    <row r="4" spans="1:16" x14ac:dyDescent="0.25">
      <c r="I4" t="s">
        <v>28</v>
      </c>
    </row>
    <row r="5" spans="1:16" ht="30" x14ac:dyDescent="0.25">
      <c r="A5" s="2" t="s">
        <v>19</v>
      </c>
      <c r="B5" t="s">
        <v>16</v>
      </c>
    </row>
    <row r="7" spans="1:16" ht="18" x14ac:dyDescent="0.35">
      <c r="I7" t="s">
        <v>18</v>
      </c>
    </row>
    <row r="9" spans="1:16" ht="24.75" thickBot="1" x14ac:dyDescent="0.3">
      <c r="I9" s="27" t="s">
        <v>23</v>
      </c>
      <c r="J9" s="28" t="s">
        <v>24</v>
      </c>
      <c r="K9" s="4" t="s">
        <v>22</v>
      </c>
      <c r="L9" s="28" t="s">
        <v>24</v>
      </c>
      <c r="M9" s="4">
        <v>300</v>
      </c>
      <c r="N9" s="28" t="s">
        <v>24</v>
      </c>
      <c r="O9" s="29" t="str">
        <f>(M9/M10)&amp;" mA"</f>
        <v>12 mA</v>
      </c>
      <c r="P9" s="28"/>
    </row>
    <row r="10" spans="1:16" ht="24" x14ac:dyDescent="0.25">
      <c r="I10" s="27"/>
      <c r="J10" s="28"/>
      <c r="K10" s="3" t="s">
        <v>21</v>
      </c>
      <c r="L10" s="28"/>
      <c r="M10" s="3">
        <v>25</v>
      </c>
      <c r="N10" s="28"/>
      <c r="O10" s="29"/>
      <c r="P10" s="28"/>
    </row>
    <row r="12" spans="1:16" ht="24.75" thickBot="1" x14ac:dyDescent="0.3">
      <c r="I12" s="27" t="s">
        <v>23</v>
      </c>
      <c r="J12" s="28" t="s">
        <v>24</v>
      </c>
      <c r="K12" s="4" t="s">
        <v>22</v>
      </c>
      <c r="L12" s="28" t="s">
        <v>24</v>
      </c>
      <c r="M12" s="4">
        <v>300</v>
      </c>
      <c r="N12" s="28" t="s">
        <v>24</v>
      </c>
      <c r="O12" s="29" t="str">
        <f>(M12/M13)&amp;" mA"</f>
        <v>1,875 mA</v>
      </c>
      <c r="P12" s="28"/>
    </row>
    <row r="13" spans="1:16" ht="24" x14ac:dyDescent="0.25">
      <c r="I13" s="27"/>
      <c r="J13" s="28"/>
      <c r="K13" s="3" t="s">
        <v>21</v>
      </c>
      <c r="L13" s="28"/>
      <c r="M13" s="3">
        <v>160</v>
      </c>
      <c r="N13" s="28"/>
      <c r="O13" s="29"/>
      <c r="P13" s="28"/>
    </row>
    <row r="16" spans="1:16" x14ac:dyDescent="0.25">
      <c r="I16" t="s">
        <v>20</v>
      </c>
    </row>
    <row r="17" spans="9:17" x14ac:dyDescent="0.25">
      <c r="Q17" s="6"/>
    </row>
    <row r="18" spans="9:17" ht="24.75" thickBot="1" x14ac:dyDescent="0.3">
      <c r="I18" s="27" t="s">
        <v>27</v>
      </c>
      <c r="J18" s="28" t="s">
        <v>24</v>
      </c>
      <c r="K18" s="4" t="s">
        <v>25</v>
      </c>
      <c r="L18" s="28" t="s">
        <v>24</v>
      </c>
      <c r="M18" s="5" t="s">
        <v>26</v>
      </c>
      <c r="N18" s="28" t="s">
        <v>24</v>
      </c>
      <c r="O18" s="4">
        <v>4</v>
      </c>
      <c r="P18" s="28" t="s">
        <v>24</v>
      </c>
      <c r="Q18" s="30" t="str">
        <f>ROUND(O18/O19,2)&amp;" Ω"</f>
        <v>333,33 Ω</v>
      </c>
    </row>
    <row r="19" spans="9:17" ht="24" x14ac:dyDescent="0.25">
      <c r="I19" s="27"/>
      <c r="J19" s="28"/>
      <c r="K19" s="3" t="s">
        <v>22</v>
      </c>
      <c r="L19" s="28"/>
      <c r="M19" s="3">
        <v>1.2E-2</v>
      </c>
      <c r="N19" s="28"/>
      <c r="O19" s="3">
        <v>1.2E-2</v>
      </c>
      <c r="P19" s="28"/>
      <c r="Q19" s="30"/>
    </row>
    <row r="21" spans="9:17" ht="24.75" thickBot="1" x14ac:dyDescent="0.3">
      <c r="I21" s="27" t="s">
        <v>27</v>
      </c>
      <c r="J21" s="28" t="s">
        <v>24</v>
      </c>
      <c r="K21" s="4" t="s">
        <v>25</v>
      </c>
      <c r="L21" s="28" t="s">
        <v>24</v>
      </c>
      <c r="M21" s="5" t="s">
        <v>26</v>
      </c>
      <c r="N21" s="28" t="s">
        <v>24</v>
      </c>
      <c r="O21" s="4">
        <v>4</v>
      </c>
      <c r="P21" s="28" t="s">
        <v>24</v>
      </c>
      <c r="Q21" s="30" t="str">
        <f>ROUND(O21/O22,2)&amp;" Ω"</f>
        <v>2133,33 Ω</v>
      </c>
    </row>
    <row r="22" spans="9:17" ht="24" x14ac:dyDescent="0.25">
      <c r="I22" s="27"/>
      <c r="J22" s="28"/>
      <c r="K22" s="3" t="s">
        <v>22</v>
      </c>
      <c r="L22" s="28"/>
      <c r="M22" s="3">
        <v>1.8749999999999999E-3</v>
      </c>
      <c r="N22" s="28"/>
      <c r="O22" s="3">
        <v>1.8749999999999999E-3</v>
      </c>
      <c r="P22" s="28"/>
      <c r="Q22" s="30"/>
    </row>
  </sheetData>
  <mergeCells count="24">
    <mergeCell ref="P9:P10"/>
    <mergeCell ref="P12:P13"/>
    <mergeCell ref="P18:P19"/>
    <mergeCell ref="P21:P22"/>
    <mergeCell ref="Q18:Q19"/>
    <mergeCell ref="Q21:Q22"/>
    <mergeCell ref="I21:I22"/>
    <mergeCell ref="J21:J22"/>
    <mergeCell ref="L21:L22"/>
    <mergeCell ref="N21:N22"/>
    <mergeCell ref="I12:I13"/>
    <mergeCell ref="J12:J13"/>
    <mergeCell ref="L12:L13"/>
    <mergeCell ref="N12:N13"/>
    <mergeCell ref="O12:O13"/>
    <mergeCell ref="I18:I19"/>
    <mergeCell ref="J18:J19"/>
    <mergeCell ref="L18:L19"/>
    <mergeCell ref="N18:N19"/>
    <mergeCell ref="I9:I10"/>
    <mergeCell ref="J9:J10"/>
    <mergeCell ref="L9:L10"/>
    <mergeCell ref="N9:N10"/>
    <mergeCell ref="O9:O10"/>
  </mergeCells>
  <hyperlinks>
    <hyperlink ref="B1" r:id="rId1" xr:uid="{BFC674DB-FC83-443C-B81E-8C1BE812CA02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333CC-84AC-4BDC-8F83-08293E348A7E}">
  <dimension ref="A1:G73"/>
  <sheetViews>
    <sheetView tabSelected="1" topLeftCell="A23" zoomScale="111" zoomScaleNormal="130" workbookViewId="0">
      <selection activeCell="G65" sqref="G65"/>
    </sheetView>
  </sheetViews>
  <sheetFormatPr defaultRowHeight="15" x14ac:dyDescent="0.25"/>
  <cols>
    <col min="3" max="3" width="13.140625" bestFit="1" customWidth="1"/>
    <col min="4" max="5" width="11.140625" customWidth="1"/>
    <col min="6" max="6" width="11.5703125" customWidth="1"/>
    <col min="7" max="7" width="11.140625" customWidth="1"/>
    <col min="15" max="15" width="9.140625" customWidth="1"/>
  </cols>
  <sheetData>
    <row r="1" spans="1:7" x14ac:dyDescent="0.25">
      <c r="A1" t="s">
        <v>14</v>
      </c>
    </row>
    <row r="2" spans="1:7" x14ac:dyDescent="0.25">
      <c r="A2" s="24" t="s">
        <v>17</v>
      </c>
      <c r="B2" s="24"/>
      <c r="C2" s="1" t="s">
        <v>29</v>
      </c>
    </row>
    <row r="4" spans="1:7" x14ac:dyDescent="0.25">
      <c r="A4" t="s">
        <v>34</v>
      </c>
    </row>
    <row r="9" spans="1:7" x14ac:dyDescent="0.25">
      <c r="B9" s="25" t="s">
        <v>32</v>
      </c>
      <c r="C9" s="25"/>
      <c r="D9" s="25"/>
      <c r="E9" s="25"/>
      <c r="F9" s="25"/>
      <c r="G9" s="25"/>
    </row>
    <row r="10" spans="1:7" x14ac:dyDescent="0.25">
      <c r="B10" s="12" t="s">
        <v>30</v>
      </c>
      <c r="C10" s="13" t="s">
        <v>31</v>
      </c>
      <c r="D10" s="13" t="s">
        <v>2</v>
      </c>
      <c r="E10" s="13" t="s">
        <v>3</v>
      </c>
      <c r="F10" s="13" t="s">
        <v>4</v>
      </c>
      <c r="G10" s="14" t="s">
        <v>5</v>
      </c>
    </row>
    <row r="11" spans="1:7" x14ac:dyDescent="0.25">
      <c r="B11" s="9">
        <v>5</v>
      </c>
      <c r="C11">
        <v>1.23</v>
      </c>
      <c r="D11">
        <v>240</v>
      </c>
      <c r="E11" s="15">
        <f>D11*((B11/C11)-1)</f>
        <v>735.6097560975611</v>
      </c>
      <c r="F11" s="15">
        <f>0.99*E11</f>
        <v>728.25365853658548</v>
      </c>
      <c r="G11" s="16">
        <f>1.01*E11</f>
        <v>742.96585365853673</v>
      </c>
    </row>
    <row r="12" spans="1:7" ht="15.75" thickBot="1" x14ac:dyDescent="0.3">
      <c r="B12" s="9">
        <v>5</v>
      </c>
      <c r="C12">
        <v>1.23</v>
      </c>
      <c r="D12">
        <v>300</v>
      </c>
      <c r="E12" s="15">
        <f t="shared" ref="E12:E15" si="0">D12*((B12/C12)-1)</f>
        <v>919.51219512195132</v>
      </c>
      <c r="F12" s="15">
        <f t="shared" ref="F12:F20" si="1">0.99*E12</f>
        <v>910.31707317073176</v>
      </c>
      <c r="G12" s="16">
        <f t="shared" ref="G12:G15" si="2">1.01*E12</f>
        <v>928.70731707317088</v>
      </c>
    </row>
    <row r="13" spans="1:7" ht="15.75" thickBot="1" x14ac:dyDescent="0.3">
      <c r="B13" s="7">
        <v>5</v>
      </c>
      <c r="C13" s="8">
        <v>1.23</v>
      </c>
      <c r="D13" s="8">
        <v>330</v>
      </c>
      <c r="E13" s="17">
        <f t="shared" si="0"/>
        <v>1011.4634146341465</v>
      </c>
      <c r="F13" s="17">
        <f t="shared" si="1"/>
        <v>1001.348780487805</v>
      </c>
      <c r="G13" s="18">
        <f t="shared" si="2"/>
        <v>1021.578048780488</v>
      </c>
    </row>
    <row r="14" spans="1:7" x14ac:dyDescent="0.25">
      <c r="B14" s="9">
        <v>5</v>
      </c>
      <c r="C14">
        <v>1.23</v>
      </c>
      <c r="D14">
        <v>390</v>
      </c>
      <c r="E14" s="15">
        <f t="shared" si="0"/>
        <v>1195.3658536585367</v>
      </c>
      <c r="F14" s="15">
        <f t="shared" si="1"/>
        <v>1183.4121951219513</v>
      </c>
      <c r="G14" s="16">
        <f t="shared" si="2"/>
        <v>1207.3195121951221</v>
      </c>
    </row>
    <row r="15" spans="1:7" x14ac:dyDescent="0.25">
      <c r="B15" s="9">
        <v>5</v>
      </c>
      <c r="C15">
        <v>1.23</v>
      </c>
      <c r="D15">
        <v>470</v>
      </c>
      <c r="E15" s="15">
        <f t="shared" si="0"/>
        <v>1440.5691056910571</v>
      </c>
      <c r="F15" s="15">
        <f t="shared" si="1"/>
        <v>1426.1634146341464</v>
      </c>
      <c r="G15" s="16">
        <f t="shared" si="2"/>
        <v>1454.9747967479677</v>
      </c>
    </row>
    <row r="16" spans="1:7" x14ac:dyDescent="0.25">
      <c r="B16" s="9">
        <v>5</v>
      </c>
      <c r="C16">
        <v>1.23</v>
      </c>
      <c r="D16">
        <v>510</v>
      </c>
      <c r="E16" s="15">
        <f t="shared" ref="E16:E20" si="3">D16*((B16/C16)-1)</f>
        <v>1563.1707317073171</v>
      </c>
      <c r="F16" s="15">
        <f t="shared" si="1"/>
        <v>1547.5390243902439</v>
      </c>
      <c r="G16" s="16">
        <f t="shared" ref="G16:G20" si="4">1.01*E16</f>
        <v>1578.8024390243904</v>
      </c>
    </row>
    <row r="17" spans="2:7" x14ac:dyDescent="0.25">
      <c r="B17" s="9">
        <v>5</v>
      </c>
      <c r="C17">
        <v>1.23</v>
      </c>
      <c r="D17">
        <v>560</v>
      </c>
      <c r="E17" s="15">
        <f t="shared" si="3"/>
        <v>1716.4227642276426</v>
      </c>
      <c r="F17" s="15">
        <f t="shared" si="1"/>
        <v>1699.2585365853661</v>
      </c>
      <c r="G17" s="16">
        <f t="shared" si="4"/>
        <v>1733.5869918699191</v>
      </c>
    </row>
    <row r="18" spans="2:7" x14ac:dyDescent="0.25">
      <c r="B18" s="9">
        <v>5</v>
      </c>
      <c r="C18">
        <v>1.23</v>
      </c>
      <c r="D18">
        <v>680</v>
      </c>
      <c r="E18" s="15">
        <f t="shared" si="3"/>
        <v>2084.227642276423</v>
      </c>
      <c r="F18" s="15">
        <f t="shared" si="1"/>
        <v>2063.3853658536586</v>
      </c>
      <c r="G18" s="16">
        <f t="shared" si="4"/>
        <v>2105.0699186991874</v>
      </c>
    </row>
    <row r="19" spans="2:7" x14ac:dyDescent="0.25">
      <c r="B19" s="9">
        <v>5</v>
      </c>
      <c r="C19">
        <v>1.23</v>
      </c>
      <c r="D19">
        <v>820</v>
      </c>
      <c r="E19" s="15">
        <f t="shared" si="3"/>
        <v>2513.3333333333335</v>
      </c>
      <c r="F19" s="15">
        <f t="shared" si="1"/>
        <v>2488.2000000000003</v>
      </c>
      <c r="G19" s="16">
        <f t="shared" si="4"/>
        <v>2538.4666666666667</v>
      </c>
    </row>
    <row r="20" spans="2:7" x14ac:dyDescent="0.25">
      <c r="B20" s="10">
        <v>5</v>
      </c>
      <c r="C20" s="11">
        <v>1.23</v>
      </c>
      <c r="D20" s="11">
        <v>1200</v>
      </c>
      <c r="E20" s="19">
        <f t="shared" si="3"/>
        <v>3678.0487804878053</v>
      </c>
      <c r="F20" s="19">
        <f t="shared" si="1"/>
        <v>3641.268292682927</v>
      </c>
      <c r="G20" s="20">
        <f t="shared" si="4"/>
        <v>3714.8292682926835</v>
      </c>
    </row>
    <row r="22" spans="2:7" x14ac:dyDescent="0.25">
      <c r="B22" s="25" t="s">
        <v>33</v>
      </c>
      <c r="C22" s="25"/>
      <c r="D22" s="25"/>
      <c r="E22" s="25"/>
      <c r="F22" s="25"/>
      <c r="G22" s="25"/>
    </row>
    <row r="23" spans="2:7" x14ac:dyDescent="0.25">
      <c r="B23" s="12" t="s">
        <v>0</v>
      </c>
      <c r="C23" s="13" t="s">
        <v>1</v>
      </c>
      <c r="D23" s="13" t="s">
        <v>2</v>
      </c>
      <c r="E23" s="13" t="s">
        <v>3</v>
      </c>
      <c r="F23" s="13" t="s">
        <v>4</v>
      </c>
      <c r="G23" s="14" t="s">
        <v>5</v>
      </c>
    </row>
    <row r="24" spans="2:7" x14ac:dyDescent="0.25">
      <c r="B24" s="9">
        <v>7.5</v>
      </c>
      <c r="C24">
        <v>1.23</v>
      </c>
      <c r="D24">
        <v>240</v>
      </c>
      <c r="E24" s="15">
        <f>D24*((B24/C24)-1)</f>
        <v>1223.4146341463415</v>
      </c>
      <c r="F24" s="15">
        <f>0.99*E24</f>
        <v>1211.1804878048781</v>
      </c>
      <c r="G24" s="16">
        <f>1.01*E24</f>
        <v>1235.648780487805</v>
      </c>
    </row>
    <row r="25" spans="2:7" x14ac:dyDescent="0.25">
      <c r="B25" s="9">
        <v>7.5</v>
      </c>
      <c r="C25">
        <v>1.23</v>
      </c>
      <c r="D25">
        <v>300</v>
      </c>
      <c r="E25" s="15">
        <f t="shared" ref="E25:E33" si="5">D25*((B25/C25)-1)</f>
        <v>1529.2682926829268</v>
      </c>
      <c r="F25" s="15">
        <f t="shared" ref="F25:F33" si="6">0.99*E25</f>
        <v>1513.9756097560976</v>
      </c>
      <c r="G25" s="16">
        <f t="shared" ref="G25:G33" si="7">1.01*E25</f>
        <v>1544.560975609756</v>
      </c>
    </row>
    <row r="26" spans="2:7" ht="15.75" thickBot="1" x14ac:dyDescent="0.3">
      <c r="B26" s="9">
        <v>7.5</v>
      </c>
      <c r="C26">
        <v>1.23</v>
      </c>
      <c r="D26">
        <v>330</v>
      </c>
      <c r="E26" s="15">
        <f t="shared" si="5"/>
        <v>1682.1951219512196</v>
      </c>
      <c r="F26" s="15">
        <f t="shared" si="6"/>
        <v>1665.3731707317074</v>
      </c>
      <c r="G26" s="16">
        <f t="shared" si="7"/>
        <v>1699.0170731707317</v>
      </c>
    </row>
    <row r="27" spans="2:7" ht="15.75" thickBot="1" x14ac:dyDescent="0.3">
      <c r="B27" s="7">
        <v>7.5</v>
      </c>
      <c r="C27" s="8">
        <v>1.23</v>
      </c>
      <c r="D27" s="8">
        <v>390</v>
      </c>
      <c r="E27" s="17">
        <f t="shared" si="5"/>
        <v>1988.0487804878048</v>
      </c>
      <c r="F27" s="17">
        <f t="shared" si="6"/>
        <v>1968.1682926829267</v>
      </c>
      <c r="G27" s="18">
        <f t="shared" si="7"/>
        <v>2007.929268292683</v>
      </c>
    </row>
    <row r="28" spans="2:7" x14ac:dyDescent="0.25">
      <c r="B28" s="9">
        <v>7.5</v>
      </c>
      <c r="C28">
        <v>1.23</v>
      </c>
      <c r="D28">
        <v>470</v>
      </c>
      <c r="E28" s="15">
        <f t="shared" si="5"/>
        <v>2395.8536585365855</v>
      </c>
      <c r="F28" s="15">
        <f t="shared" si="6"/>
        <v>2371.8951219512196</v>
      </c>
      <c r="G28" s="16">
        <f t="shared" si="7"/>
        <v>2419.8121951219514</v>
      </c>
    </row>
    <row r="29" spans="2:7" x14ac:dyDescent="0.25">
      <c r="B29" s="9">
        <v>7.5</v>
      </c>
      <c r="C29">
        <v>1.23</v>
      </c>
      <c r="D29">
        <v>510</v>
      </c>
      <c r="E29" s="15">
        <f t="shared" si="5"/>
        <v>2599.7560975609758</v>
      </c>
      <c r="F29" s="15">
        <f t="shared" si="6"/>
        <v>2573.7585365853661</v>
      </c>
      <c r="G29" s="16">
        <f t="shared" si="7"/>
        <v>2625.7536585365856</v>
      </c>
    </row>
    <row r="30" spans="2:7" x14ac:dyDescent="0.25">
      <c r="B30" s="9">
        <v>7.5</v>
      </c>
      <c r="C30">
        <v>1.23</v>
      </c>
      <c r="D30">
        <v>560</v>
      </c>
      <c r="E30" s="15">
        <f t="shared" si="5"/>
        <v>2854.6341463414633</v>
      </c>
      <c r="F30" s="15">
        <f t="shared" si="6"/>
        <v>2826.0878048780487</v>
      </c>
      <c r="G30" s="16">
        <f t="shared" si="7"/>
        <v>2883.1804878048779</v>
      </c>
    </row>
    <row r="31" spans="2:7" x14ac:dyDescent="0.25">
      <c r="B31" s="9">
        <v>7.5</v>
      </c>
      <c r="C31">
        <v>1.23</v>
      </c>
      <c r="D31">
        <v>680</v>
      </c>
      <c r="E31" s="15">
        <f t="shared" si="5"/>
        <v>3466.3414634146343</v>
      </c>
      <c r="F31" s="15">
        <f t="shared" si="6"/>
        <v>3431.6780487804881</v>
      </c>
      <c r="G31" s="16">
        <f t="shared" si="7"/>
        <v>3501.0048780487805</v>
      </c>
    </row>
    <row r="32" spans="2:7" x14ac:dyDescent="0.25">
      <c r="B32" s="9">
        <v>7.5</v>
      </c>
      <c r="C32">
        <v>1.23</v>
      </c>
      <c r="D32">
        <v>820</v>
      </c>
      <c r="E32" s="15">
        <f t="shared" si="5"/>
        <v>4180</v>
      </c>
      <c r="F32" s="15">
        <f t="shared" si="6"/>
        <v>4138.2</v>
      </c>
      <c r="G32" s="16">
        <f t="shared" si="7"/>
        <v>4221.8</v>
      </c>
    </row>
    <row r="33" spans="1:7" x14ac:dyDescent="0.25">
      <c r="B33" s="10">
        <v>7.5</v>
      </c>
      <c r="C33" s="11">
        <v>1.23</v>
      </c>
      <c r="D33" s="11">
        <v>1200</v>
      </c>
      <c r="E33" s="19">
        <f t="shared" si="5"/>
        <v>6117.0731707317073</v>
      </c>
      <c r="F33" s="19">
        <f t="shared" si="6"/>
        <v>6055.9024390243903</v>
      </c>
      <c r="G33" s="20">
        <f t="shared" si="7"/>
        <v>6178.2439024390242</v>
      </c>
    </row>
    <row r="35" spans="1:7" x14ac:dyDescent="0.25">
      <c r="A35" t="s">
        <v>35</v>
      </c>
    </row>
    <row r="36" spans="1:7" x14ac:dyDescent="0.25">
      <c r="B36" t="s">
        <v>36</v>
      </c>
    </row>
    <row r="41" spans="1:7" x14ac:dyDescent="0.25">
      <c r="B41" t="s">
        <v>6</v>
      </c>
      <c r="C41" t="s">
        <v>7</v>
      </c>
      <c r="D41" t="s">
        <v>8</v>
      </c>
      <c r="E41" t="s">
        <v>9</v>
      </c>
      <c r="F41" t="s">
        <v>11</v>
      </c>
      <c r="G41" t="s">
        <v>10</v>
      </c>
    </row>
    <row r="42" spans="1:7" x14ac:dyDescent="0.25">
      <c r="B42">
        <v>12</v>
      </c>
      <c r="C42">
        <v>5</v>
      </c>
      <c r="D42">
        <v>1.1599999999999999</v>
      </c>
      <c r="E42">
        <v>0.5</v>
      </c>
      <c r="F42">
        <v>150</v>
      </c>
      <c r="G42">
        <f>(B42-C42-D42)*(((C42+E42)/(B42-D42+E42))*(1000/F42))</f>
        <v>18.883009994121107</v>
      </c>
    </row>
    <row r="43" spans="1:7" x14ac:dyDescent="0.25">
      <c r="B43">
        <v>12</v>
      </c>
      <c r="C43">
        <v>7.5</v>
      </c>
      <c r="D43">
        <v>1.1599999999999999</v>
      </c>
      <c r="E43">
        <v>0.5</v>
      </c>
      <c r="F43">
        <v>150</v>
      </c>
      <c r="G43">
        <f>(B43-C43-D43)*(((C43+E43)/(B43-D43+E43))*(1000/F43))</f>
        <v>15.708406819517931</v>
      </c>
    </row>
    <row r="50" spans="1:3" ht="18" x14ac:dyDescent="0.35">
      <c r="A50" t="s">
        <v>46</v>
      </c>
    </row>
    <row r="51" spans="1:3" x14ac:dyDescent="0.25">
      <c r="B51" t="s">
        <v>37</v>
      </c>
      <c r="C51" t="s">
        <v>38</v>
      </c>
    </row>
    <row r="65" spans="1:7" ht="18" x14ac:dyDescent="0.35">
      <c r="E65" t="s">
        <v>41</v>
      </c>
      <c r="F65" t="s">
        <v>39</v>
      </c>
      <c r="G65" t="s">
        <v>40</v>
      </c>
    </row>
    <row r="66" spans="1:7" x14ac:dyDescent="0.25">
      <c r="E66" t="s">
        <v>42</v>
      </c>
      <c r="F66" t="s">
        <v>44</v>
      </c>
      <c r="G66" t="s">
        <v>12</v>
      </c>
    </row>
    <row r="67" spans="1:7" x14ac:dyDescent="0.25">
      <c r="E67" t="s">
        <v>43</v>
      </c>
      <c r="F67" t="s">
        <v>45</v>
      </c>
      <c r="G67" t="s">
        <v>13</v>
      </c>
    </row>
    <row r="69" spans="1:7" ht="18" x14ac:dyDescent="0.35">
      <c r="A69" t="s">
        <v>54</v>
      </c>
    </row>
    <row r="70" spans="1:7" x14ac:dyDescent="0.25">
      <c r="B70" t="s">
        <v>47</v>
      </c>
    </row>
    <row r="71" spans="1:7" ht="14.25" customHeight="1" x14ac:dyDescent="0.25">
      <c r="C71" s="21" t="s">
        <v>48</v>
      </c>
      <c r="D71" s="23" t="s">
        <v>51</v>
      </c>
      <c r="E71" s="23"/>
      <c r="F71" s="23"/>
    </row>
    <row r="72" spans="1:7" x14ac:dyDescent="0.25">
      <c r="C72" s="22" t="s">
        <v>49</v>
      </c>
      <c r="D72" s="26" t="s">
        <v>53</v>
      </c>
      <c r="E72" s="26"/>
      <c r="F72" s="26"/>
    </row>
    <row r="73" spans="1:7" ht="15" customHeight="1" x14ac:dyDescent="0.25">
      <c r="C73" s="21" t="s">
        <v>50</v>
      </c>
      <c r="D73" s="23" t="s">
        <v>52</v>
      </c>
      <c r="E73" s="23"/>
      <c r="F73" s="23"/>
    </row>
  </sheetData>
  <mergeCells count="6">
    <mergeCell ref="D73:F73"/>
    <mergeCell ref="A2:B2"/>
    <mergeCell ref="B9:G9"/>
    <mergeCell ref="B22:G22"/>
    <mergeCell ref="D71:F71"/>
    <mergeCell ref="D72:F72"/>
  </mergeCells>
  <phoneticPr fontId="11" type="noConversion"/>
  <hyperlinks>
    <hyperlink ref="C2" r:id="rId1" xr:uid="{411D29DA-7480-41E2-BF8D-553F4A8C002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Transistor BD140</vt:lpstr>
      <vt:lpstr>LM2596 Adjustable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haidarali</dc:creator>
  <cp:lastModifiedBy>haidarali</cp:lastModifiedBy>
  <dcterms:created xsi:type="dcterms:W3CDTF">2024-05-25T06:19:50Z</dcterms:created>
  <dcterms:modified xsi:type="dcterms:W3CDTF">2024-12-03T02:04:04Z</dcterms:modified>
</cp:coreProperties>
</file>