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8800" windowHeight="12330" activeTab="1"/>
  </bookViews>
  <sheets>
    <sheet name="USOS_GENERAL" sheetId="1" r:id="rId1"/>
    <sheet name="USOS_ESPECIFICOS" sheetId="2" r:id="rId2"/>
  </sheets>
  <definedNames>
    <definedName name="_xlnm._FilterDatabase" localSheetId="1" hidden="1">USOS_ESPECIFICOS!$AT$2:$BN$2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L37" i="1"/>
  <c r="M37" i="1"/>
  <c r="N37" i="1"/>
  <c r="J37" i="1"/>
  <c r="O33" i="1"/>
  <c r="O34" i="1"/>
  <c r="O35" i="1"/>
  <c r="O36" i="1"/>
  <c r="O32" i="1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AV35" i="2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R24" i="1"/>
  <c r="R25" i="1"/>
  <c r="R26" i="1"/>
  <c r="R27" i="1"/>
  <c r="R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K23" i="1"/>
  <c r="L23" i="1"/>
  <c r="M23" i="1"/>
  <c r="N23" i="1"/>
  <c r="J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C23" i="1"/>
  <c r="D23" i="1"/>
  <c r="E23" i="1"/>
  <c r="F23" i="1"/>
  <c r="B23" i="1"/>
  <c r="R7" i="1" l="1"/>
  <c r="V7" i="1"/>
  <c r="U7" i="1"/>
  <c r="T7" i="1"/>
  <c r="S7" i="1"/>
  <c r="W6" i="1"/>
  <c r="W5" i="1"/>
  <c r="W4" i="1"/>
  <c r="W3" i="1"/>
  <c r="W2" i="1"/>
  <c r="K7" i="1"/>
  <c r="L7" i="1"/>
  <c r="M7" i="1"/>
  <c r="N7" i="1"/>
  <c r="J7" i="1"/>
  <c r="O3" i="1"/>
  <c r="O4" i="1"/>
  <c r="O5" i="1"/>
  <c r="O6" i="1"/>
  <c r="O2" i="1"/>
  <c r="G4" i="1"/>
  <c r="G5" i="1"/>
  <c r="G6" i="1"/>
  <c r="D7" i="1"/>
  <c r="E7" i="1"/>
  <c r="F7" i="1"/>
  <c r="C7" i="1"/>
  <c r="G2" i="1"/>
  <c r="G3" i="1"/>
  <c r="W7" i="1" l="1"/>
  <c r="R12" i="1" s="1"/>
  <c r="O7" i="1"/>
  <c r="L12" i="1" s="1"/>
  <c r="J14" i="1"/>
  <c r="N14" i="1"/>
  <c r="M15" i="1"/>
  <c r="M11" i="1"/>
  <c r="N13" i="1"/>
  <c r="J11" i="1"/>
  <c r="M12" i="1"/>
  <c r="L13" i="1"/>
  <c r="K14" i="1"/>
  <c r="J15" i="1"/>
  <c r="N15" i="1"/>
  <c r="N11" i="1"/>
  <c r="K12" i="1"/>
  <c r="L15" i="1"/>
  <c r="J12" i="1"/>
  <c r="N12" i="1"/>
  <c r="M13" i="1"/>
  <c r="L14" i="1"/>
  <c r="K15" i="1"/>
  <c r="K11" i="1"/>
  <c r="J13" i="1"/>
  <c r="M14" i="1"/>
  <c r="L11" i="1"/>
  <c r="S12" i="1" l="1"/>
  <c r="T13" i="1"/>
  <c r="U14" i="1"/>
  <c r="V15" i="1"/>
  <c r="V12" i="1"/>
  <c r="T15" i="1"/>
  <c r="T12" i="1"/>
  <c r="S15" i="1"/>
  <c r="U12" i="1"/>
  <c r="V14" i="1"/>
  <c r="U13" i="1"/>
  <c r="R13" i="1"/>
  <c r="S11" i="1"/>
  <c r="S14" i="1"/>
  <c r="S13" i="1"/>
  <c r="T14" i="1"/>
  <c r="V13" i="1"/>
  <c r="R11" i="1"/>
  <c r="R15" i="1"/>
  <c r="R14" i="1"/>
  <c r="U15" i="1"/>
  <c r="T11" i="1"/>
  <c r="U11" i="1"/>
  <c r="U16" i="1" s="1"/>
  <c r="V11" i="1"/>
  <c r="K13" i="1"/>
  <c r="W12" i="1" l="1"/>
  <c r="V16" i="1"/>
  <c r="R16" i="1"/>
  <c r="W13" i="1"/>
  <c r="S16" i="1"/>
  <c r="W11" i="1"/>
  <c r="W14" i="1"/>
  <c r="T16" i="1"/>
  <c r="W15" i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3" i="2"/>
  <c r="W16" i="1" l="1"/>
  <c r="U22" i="2"/>
  <c r="BL13" i="2" l="1"/>
  <c r="BH13" i="2"/>
  <c r="BD13" i="2"/>
  <c r="AZ13" i="2"/>
  <c r="AV13" i="2"/>
  <c r="BK16" i="2"/>
  <c r="BG16" i="2"/>
  <c r="BC16" i="2"/>
  <c r="AY16" i="2"/>
  <c r="AW6" i="2"/>
  <c r="BK13" i="2"/>
  <c r="BG13" i="2"/>
  <c r="BC13" i="2"/>
  <c r="AY13" i="2"/>
  <c r="BN16" i="2"/>
  <c r="BJ16" i="2"/>
  <c r="BF16" i="2"/>
  <c r="BB16" i="2"/>
  <c r="AX16" i="2"/>
  <c r="BN13" i="2"/>
  <c r="BJ13" i="2"/>
  <c r="BF13" i="2"/>
  <c r="BB13" i="2"/>
  <c r="AX13" i="2"/>
  <c r="BM16" i="2"/>
  <c r="BI16" i="2"/>
  <c r="BE16" i="2"/>
  <c r="BA16" i="2"/>
  <c r="AW16" i="2"/>
  <c r="BM13" i="2"/>
  <c r="BI13" i="2"/>
  <c r="BE13" i="2"/>
  <c r="BA13" i="2"/>
  <c r="AW13" i="2"/>
  <c r="BL16" i="2"/>
  <c r="BH16" i="2"/>
  <c r="BD16" i="2"/>
  <c r="AZ16" i="2"/>
  <c r="AV16" i="2"/>
  <c r="AX3" i="2"/>
  <c r="AX4" i="2"/>
  <c r="AX5" i="2"/>
  <c r="AX6" i="2"/>
  <c r="AX7" i="2"/>
  <c r="AX8" i="2"/>
  <c r="AX9" i="2"/>
  <c r="AX10" i="2"/>
  <c r="AX11" i="2"/>
  <c r="AX12" i="2"/>
  <c r="AX14" i="2"/>
  <c r="AX15" i="2"/>
  <c r="AX17" i="2"/>
  <c r="AX18" i="2"/>
  <c r="AX19" i="2"/>
  <c r="AX20" i="2"/>
  <c r="AX21" i="2"/>
  <c r="BA5" i="2"/>
  <c r="BA6" i="2"/>
  <c r="BA8" i="2"/>
  <c r="BA14" i="2"/>
  <c r="BA17" i="2"/>
  <c r="BA20" i="2"/>
  <c r="AY3" i="2"/>
  <c r="AY4" i="2"/>
  <c r="AY5" i="2"/>
  <c r="AY6" i="2"/>
  <c r="AY7" i="2"/>
  <c r="AY8" i="2"/>
  <c r="AY9" i="2"/>
  <c r="AY10" i="2"/>
  <c r="AY11" i="2"/>
  <c r="AY12" i="2"/>
  <c r="AY14" i="2"/>
  <c r="AY15" i="2"/>
  <c r="AY17" i="2"/>
  <c r="AY18" i="2"/>
  <c r="AY19" i="2"/>
  <c r="AY20" i="2"/>
  <c r="AY21" i="2"/>
  <c r="BA4" i="2"/>
  <c r="BA7" i="2"/>
  <c r="BA10" i="2"/>
  <c r="BA12" i="2"/>
  <c r="BA15" i="2"/>
  <c r="BA18" i="2"/>
  <c r="AZ3" i="2"/>
  <c r="AZ4" i="2"/>
  <c r="AZ5" i="2"/>
  <c r="AZ6" i="2"/>
  <c r="AZ7" i="2"/>
  <c r="AZ8" i="2"/>
  <c r="AZ9" i="2"/>
  <c r="AZ10" i="2"/>
  <c r="AZ11" i="2"/>
  <c r="AZ12" i="2"/>
  <c r="AZ14" i="2"/>
  <c r="AZ15" i="2"/>
  <c r="AZ17" i="2"/>
  <c r="AZ18" i="2"/>
  <c r="AZ19" i="2"/>
  <c r="AZ20" i="2"/>
  <c r="AZ21" i="2"/>
  <c r="BA3" i="2"/>
  <c r="BA9" i="2"/>
  <c r="BA11" i="2"/>
  <c r="BA19" i="2"/>
  <c r="BA21" i="2"/>
  <c r="BL3" i="2"/>
  <c r="BC3" i="2"/>
  <c r="BD3" i="2"/>
  <c r="BF3" i="2"/>
  <c r="BG3" i="2"/>
  <c r="BB4" i="2"/>
  <c r="BN4" i="2"/>
  <c r="AV5" i="2"/>
  <c r="BK5" i="2"/>
  <c r="BM5" i="2"/>
  <c r="BI6" i="2"/>
  <c r="BJ6" i="2"/>
  <c r="BE6" i="2"/>
  <c r="BL7" i="2"/>
  <c r="BC7" i="2"/>
  <c r="BD7" i="2"/>
  <c r="BF7" i="2"/>
  <c r="BG7" i="2"/>
  <c r="BB8" i="2"/>
  <c r="BN8" i="2"/>
  <c r="AV9" i="2"/>
  <c r="BK9" i="2"/>
  <c r="BM9" i="2"/>
  <c r="BI10" i="2"/>
  <c r="BJ10" i="2"/>
  <c r="BE10" i="2"/>
  <c r="AW10" i="2"/>
  <c r="BB11" i="2"/>
  <c r="BN11" i="2"/>
  <c r="AV12" i="2"/>
  <c r="BK12" i="2"/>
  <c r="BM12" i="2"/>
  <c r="BB14" i="2"/>
  <c r="BN14" i="2"/>
  <c r="AV15" i="2"/>
  <c r="BI3" i="2"/>
  <c r="BJ3" i="2"/>
  <c r="BE3" i="2"/>
  <c r="AW3" i="2"/>
  <c r="BL4" i="2"/>
  <c r="BC4" i="2"/>
  <c r="BD4" i="2"/>
  <c r="BF4" i="2"/>
  <c r="BG4" i="2"/>
  <c r="BB5" i="2"/>
  <c r="BN5" i="2"/>
  <c r="AV6" i="2"/>
  <c r="BK6" i="2"/>
  <c r="BM6" i="2"/>
  <c r="BI7" i="2"/>
  <c r="BJ7" i="2"/>
  <c r="BE7" i="2"/>
  <c r="AW7" i="2"/>
  <c r="BL8" i="2"/>
  <c r="BC8" i="2"/>
  <c r="BD8" i="2"/>
  <c r="BF8" i="2"/>
  <c r="BG8" i="2"/>
  <c r="BB9" i="2"/>
  <c r="BN9" i="2"/>
  <c r="AV10" i="2"/>
  <c r="BK10" i="2"/>
  <c r="BM10" i="2"/>
  <c r="BL11" i="2"/>
  <c r="BC11" i="2"/>
  <c r="BD11" i="2"/>
  <c r="BF11" i="2"/>
  <c r="BG11" i="2"/>
  <c r="BB12" i="2"/>
  <c r="BN12" i="2"/>
  <c r="BL14" i="2"/>
  <c r="BC14" i="2"/>
  <c r="BD14" i="2"/>
  <c r="BF14" i="2"/>
  <c r="BG14" i="2"/>
  <c r="BB15" i="2"/>
  <c r="BN15" i="2"/>
  <c r="BI17" i="2"/>
  <c r="AV3" i="2"/>
  <c r="BK3" i="2"/>
  <c r="BM3" i="2"/>
  <c r="BI4" i="2"/>
  <c r="BJ4" i="2"/>
  <c r="BE4" i="2"/>
  <c r="AW4" i="2"/>
  <c r="BL5" i="2"/>
  <c r="BC5" i="2"/>
  <c r="BD5" i="2"/>
  <c r="BF5" i="2"/>
  <c r="BG5" i="2"/>
  <c r="BB6" i="2"/>
  <c r="BN6" i="2"/>
  <c r="AV7" i="2"/>
  <c r="BK7" i="2"/>
  <c r="BM7" i="2"/>
  <c r="BI8" i="2"/>
  <c r="BJ8" i="2"/>
  <c r="BE8" i="2"/>
  <c r="AW8" i="2"/>
  <c r="BL9" i="2"/>
  <c r="BC9" i="2"/>
  <c r="BD9" i="2"/>
  <c r="BF9" i="2"/>
  <c r="BG9" i="2"/>
  <c r="BB10" i="2"/>
  <c r="BN10" i="2"/>
  <c r="BI11" i="2"/>
  <c r="BJ11" i="2"/>
  <c r="BE11" i="2"/>
  <c r="AW11" i="2"/>
  <c r="BL12" i="2"/>
  <c r="BC12" i="2"/>
  <c r="BD12" i="2"/>
  <c r="BF12" i="2"/>
  <c r="BG12" i="2"/>
  <c r="BI14" i="2"/>
  <c r="BJ14" i="2"/>
  <c r="BE14" i="2"/>
  <c r="AW14" i="2"/>
  <c r="BL15" i="2"/>
  <c r="BC15" i="2"/>
  <c r="BD15" i="2"/>
  <c r="BF15" i="2"/>
  <c r="BG15" i="2"/>
  <c r="BK4" i="2"/>
  <c r="BI5" i="2"/>
  <c r="BF6" i="2"/>
  <c r="AV8" i="2"/>
  <c r="AW9" i="2"/>
  <c r="BD10" i="2"/>
  <c r="BE12" i="2"/>
  <c r="BM14" i="2"/>
  <c r="BJ15" i="2"/>
  <c r="AW15" i="2"/>
  <c r="BL17" i="2"/>
  <c r="BJ17" i="2"/>
  <c r="BE17" i="2"/>
  <c r="AW17" i="2"/>
  <c r="BL18" i="2"/>
  <c r="BC18" i="2"/>
  <c r="BD18" i="2"/>
  <c r="BF18" i="2"/>
  <c r="BG18" i="2"/>
  <c r="BB19" i="2"/>
  <c r="BN19" i="2"/>
  <c r="AV20" i="2"/>
  <c r="BK20" i="2"/>
  <c r="BM20" i="2"/>
  <c r="BL21" i="2"/>
  <c r="BC21" i="2"/>
  <c r="BD21" i="2"/>
  <c r="BF21" i="2"/>
  <c r="BG21" i="2"/>
  <c r="BH20" i="2"/>
  <c r="BH10" i="2"/>
  <c r="BH6" i="2"/>
  <c r="BN3" i="2"/>
  <c r="BM4" i="2"/>
  <c r="BJ5" i="2"/>
  <c r="BL6" i="2"/>
  <c r="BG6" i="2"/>
  <c r="BK8" i="2"/>
  <c r="BI9" i="2"/>
  <c r="BF10" i="2"/>
  <c r="AV11" i="2"/>
  <c r="AW12" i="2"/>
  <c r="BK15" i="2"/>
  <c r="AV17" i="2"/>
  <c r="BK17" i="2"/>
  <c r="BB3" i="2"/>
  <c r="BC6" i="2"/>
  <c r="BN7" i="2"/>
  <c r="BJ9" i="2"/>
  <c r="BG10" i="2"/>
  <c r="BK11" i="2"/>
  <c r="BB17" i="2"/>
  <c r="BM17" i="2"/>
  <c r="BN17" i="2"/>
  <c r="BJ18" i="2"/>
  <c r="BM18" i="2"/>
  <c r="BN18" i="2"/>
  <c r="BL19" i="2"/>
  <c r="BJ19" i="2"/>
  <c r="BM19" i="2"/>
  <c r="BG19" i="2"/>
  <c r="BL20" i="2"/>
  <c r="BJ20" i="2"/>
  <c r="BG20" i="2"/>
  <c r="BI21" i="2"/>
  <c r="BK21" i="2"/>
  <c r="BH21" i="2"/>
  <c r="BH17" i="2"/>
  <c r="BH12" i="2"/>
  <c r="BH8" i="2"/>
  <c r="BH3" i="2"/>
  <c r="BC17" i="2"/>
  <c r="BG17" i="2"/>
  <c r="BI18" i="2"/>
  <c r="BK18" i="2"/>
  <c r="BI19" i="2"/>
  <c r="BK19" i="2"/>
  <c r="BF19" i="2"/>
  <c r="BI20" i="2"/>
  <c r="BF20" i="2"/>
  <c r="AV21" i="2"/>
  <c r="AW21" i="2"/>
  <c r="BH15" i="2"/>
  <c r="BH7" i="2"/>
  <c r="AW5" i="2"/>
  <c r="BJ12" i="2"/>
  <c r="BM15" i="2"/>
  <c r="BD17" i="2"/>
  <c r="BB18" i="2"/>
  <c r="BC20" i="2"/>
  <c r="BN21" i="2"/>
  <c r="BH4" i="2"/>
  <c r="BD6" i="2"/>
  <c r="BE9" i="2"/>
  <c r="BM11" i="2"/>
  <c r="BI15" i="2"/>
  <c r="BH11" i="2"/>
  <c r="BB7" i="2"/>
  <c r="BC10" i="2"/>
  <c r="BE18" i="2"/>
  <c r="BC19" i="2"/>
  <c r="BE20" i="2"/>
  <c r="BM21" i="2"/>
  <c r="BH18" i="2"/>
  <c r="BH9" i="2"/>
  <c r="BE5" i="2"/>
  <c r="BM8" i="2"/>
  <c r="BL10" i="2"/>
  <c r="BI12" i="2"/>
  <c r="AV14" i="2"/>
  <c r="BE15" i="2"/>
  <c r="BF17" i="2"/>
  <c r="AV18" i="2"/>
  <c r="AW18" i="2"/>
  <c r="AV19" i="2"/>
  <c r="BD19" i="2"/>
  <c r="AW19" i="2"/>
  <c r="BB20" i="2"/>
  <c r="BD20" i="2"/>
  <c r="AW20" i="2"/>
  <c r="BB21" i="2"/>
  <c r="BE21" i="2"/>
  <c r="BH19" i="2"/>
  <c r="BH14" i="2"/>
  <c r="BH5" i="2"/>
  <c r="AV4" i="2"/>
  <c r="BK14" i="2"/>
  <c r="BE19" i="2"/>
  <c r="BN20" i="2"/>
  <c r="BJ21" i="2"/>
  <c r="X6" i="2"/>
  <c r="X10" i="2"/>
  <c r="X13" i="2"/>
  <c r="X19" i="2"/>
  <c r="AA4" i="2"/>
  <c r="AE4" i="2"/>
  <c r="AH4" i="2"/>
  <c r="AN4" i="2"/>
  <c r="Z5" i="2"/>
  <c r="AD5" i="2"/>
  <c r="AG5" i="2"/>
  <c r="AJ5" i="2"/>
  <c r="AM5" i="2"/>
  <c r="Y6" i="2"/>
  <c r="AC6" i="2"/>
  <c r="AF6" i="2"/>
  <c r="AI6" i="2"/>
  <c r="AL6" i="2"/>
  <c r="AP6" i="2"/>
  <c r="AB7" i="2"/>
  <c r="AK7" i="2"/>
  <c r="AO7" i="2"/>
  <c r="AA8" i="2"/>
  <c r="AE8" i="2"/>
  <c r="AH8" i="2"/>
  <c r="AN8" i="2"/>
  <c r="Z9" i="2"/>
  <c r="AD9" i="2"/>
  <c r="AG9" i="2"/>
  <c r="AJ9" i="2"/>
  <c r="AM9" i="2"/>
  <c r="Y10" i="2"/>
  <c r="AC10" i="2"/>
  <c r="AF10" i="2"/>
  <c r="AI10" i="2"/>
  <c r="AL10" i="2"/>
  <c r="AP10" i="2"/>
  <c r="AA11" i="2"/>
  <c r="AE11" i="2"/>
  <c r="AH11" i="2"/>
  <c r="AN11" i="2"/>
  <c r="Z12" i="2"/>
  <c r="AD12" i="2"/>
  <c r="AG12" i="2"/>
  <c r="AJ12" i="2"/>
  <c r="AM12" i="2"/>
  <c r="Y13" i="2"/>
  <c r="AC13" i="2"/>
  <c r="AF13" i="2"/>
  <c r="AI13" i="2"/>
  <c r="AL13" i="2"/>
  <c r="AP13" i="2"/>
  <c r="AA14" i="2"/>
  <c r="AE14" i="2"/>
  <c r="X3" i="2"/>
  <c r="X7" i="2"/>
  <c r="X16" i="2"/>
  <c r="X20" i="2"/>
  <c r="AB4" i="2"/>
  <c r="AK4" i="2"/>
  <c r="AO4" i="2"/>
  <c r="AA5" i="2"/>
  <c r="AE5" i="2"/>
  <c r="AH5" i="2"/>
  <c r="AN5" i="2"/>
  <c r="Z6" i="2"/>
  <c r="AD6" i="2"/>
  <c r="AG6" i="2"/>
  <c r="AJ6" i="2"/>
  <c r="AM6" i="2"/>
  <c r="Y7" i="2"/>
  <c r="AC7" i="2"/>
  <c r="AF7" i="2"/>
  <c r="AI7" i="2"/>
  <c r="AL7" i="2"/>
  <c r="AP7" i="2"/>
  <c r="AB8" i="2"/>
  <c r="AK8" i="2"/>
  <c r="AO8" i="2"/>
  <c r="AA9" i="2"/>
  <c r="AE9" i="2"/>
  <c r="AH9" i="2"/>
  <c r="AN9" i="2"/>
  <c r="Z10" i="2"/>
  <c r="AD10" i="2"/>
  <c r="AG10" i="2"/>
  <c r="AJ10" i="2"/>
  <c r="AM10" i="2"/>
  <c r="AB11" i="2"/>
  <c r="AK11" i="2"/>
  <c r="AO11" i="2"/>
  <c r="AA12" i="2"/>
  <c r="AE12" i="2"/>
  <c r="AH12" i="2"/>
  <c r="AN12" i="2"/>
  <c r="X4" i="2"/>
  <c r="X8" i="2"/>
  <c r="X11" i="2"/>
  <c r="X14" i="2"/>
  <c r="X17" i="2"/>
  <c r="Y4" i="2"/>
  <c r="AC4" i="2"/>
  <c r="AF4" i="2"/>
  <c r="AI4" i="2"/>
  <c r="AL4" i="2"/>
  <c r="AP4" i="2"/>
  <c r="AB5" i="2"/>
  <c r="AK5" i="2"/>
  <c r="AO5" i="2"/>
  <c r="AA6" i="2"/>
  <c r="AE6" i="2"/>
  <c r="AH6" i="2"/>
  <c r="AN6" i="2"/>
  <c r="Z7" i="2"/>
  <c r="AD7" i="2"/>
  <c r="AG7" i="2"/>
  <c r="AJ7" i="2"/>
  <c r="AM7" i="2"/>
  <c r="Y8" i="2"/>
  <c r="AC8" i="2"/>
  <c r="AF8" i="2"/>
  <c r="AI8" i="2"/>
  <c r="AL8" i="2"/>
  <c r="AP8" i="2"/>
  <c r="AB9" i="2"/>
  <c r="AK9" i="2"/>
  <c r="AO9" i="2"/>
  <c r="AA10" i="2"/>
  <c r="AE10" i="2"/>
  <c r="AH10" i="2"/>
  <c r="AN10" i="2"/>
  <c r="Y11" i="2"/>
  <c r="AC11" i="2"/>
  <c r="AF11" i="2"/>
  <c r="AI11" i="2"/>
  <c r="AL11" i="2"/>
  <c r="AP11" i="2"/>
  <c r="AB12" i="2"/>
  <c r="AK12" i="2"/>
  <c r="AO12" i="2"/>
  <c r="AA13" i="2"/>
  <c r="AE13" i="2"/>
  <c r="AH13" i="2"/>
  <c r="AN13" i="2"/>
  <c r="Y14" i="2"/>
  <c r="AC14" i="2"/>
  <c r="AF14" i="2"/>
  <c r="AI14" i="2"/>
  <c r="X12" i="2"/>
  <c r="AD4" i="2"/>
  <c r="Y5" i="2"/>
  <c r="AL5" i="2"/>
  <c r="AE7" i="2"/>
  <c r="Z8" i="2"/>
  <c r="AM8" i="2"/>
  <c r="AI9" i="2"/>
  <c r="AJ11" i="2"/>
  <c r="AF12" i="2"/>
  <c r="Z13" i="2"/>
  <c r="AG13" i="2"/>
  <c r="AM14" i="2"/>
  <c r="AC15" i="2"/>
  <c r="AI15" i="2"/>
  <c r="AP15" i="2"/>
  <c r="AH16" i="2"/>
  <c r="AN16" i="2"/>
  <c r="AD17" i="2"/>
  <c r="AJ17" i="2"/>
  <c r="AC18" i="2"/>
  <c r="AI18" i="2"/>
  <c r="AP18" i="2"/>
  <c r="AO19" i="2"/>
  <c r="X15" i="2"/>
  <c r="AG4" i="2"/>
  <c r="AC5" i="2"/>
  <c r="AP5" i="2"/>
  <c r="AK6" i="2"/>
  <c r="AH7" i="2"/>
  <c r="AD8" i="2"/>
  <c r="Y9" i="2"/>
  <c r="AL9" i="2"/>
  <c r="Z11" i="2"/>
  <c r="AM11" i="2"/>
  <c r="AI12" i="2"/>
  <c r="AB13" i="2"/>
  <c r="AO13" i="2"/>
  <c r="Z14" i="2"/>
  <c r="AG14" i="2"/>
  <c r="AN14" i="2"/>
  <c r="Z15" i="2"/>
  <c r="AD15" i="2"/>
  <c r="AG15" i="2"/>
  <c r="AJ15" i="2"/>
  <c r="AM15" i="2"/>
  <c r="AB16" i="2"/>
  <c r="AK16" i="2"/>
  <c r="AO16" i="2"/>
  <c r="AA17" i="2"/>
  <c r="AE17" i="2"/>
  <c r="AH17" i="2"/>
  <c r="AN17" i="2"/>
  <c r="Z18" i="2"/>
  <c r="X5" i="2"/>
  <c r="X18" i="2"/>
  <c r="AJ4" i="2"/>
  <c r="AF5" i="2"/>
  <c r="AB6" i="2"/>
  <c r="AO6" i="2"/>
  <c r="AG8" i="2"/>
  <c r="AC9" i="2"/>
  <c r="AP9" i="2"/>
  <c r="AK10" i="2"/>
  <c r="AD11" i="2"/>
  <c r="Y12" i="2"/>
  <c r="AL12" i="2"/>
  <c r="AD13" i="2"/>
  <c r="AJ13" i="2"/>
  <c r="AB14" i="2"/>
  <c r="AH14" i="2"/>
  <c r="AK14" i="2"/>
  <c r="AO14" i="2"/>
  <c r="AA15" i="2"/>
  <c r="AE15" i="2"/>
  <c r="AH15" i="2"/>
  <c r="AN15" i="2"/>
  <c r="Y16" i="2"/>
  <c r="AC16" i="2"/>
  <c r="AF16" i="2"/>
  <c r="AI16" i="2"/>
  <c r="AL16" i="2"/>
  <c r="AP16" i="2"/>
  <c r="AB17" i="2"/>
  <c r="AK17" i="2"/>
  <c r="AO17" i="2"/>
  <c r="AA18" i="2"/>
  <c r="AE18" i="2"/>
  <c r="AH18" i="2"/>
  <c r="AN18" i="2"/>
  <c r="Z19" i="2"/>
  <c r="AD19" i="2"/>
  <c r="AG19" i="2"/>
  <c r="AJ19" i="2"/>
  <c r="AM19" i="2"/>
  <c r="Y20" i="2"/>
  <c r="AC20" i="2"/>
  <c r="AF20" i="2"/>
  <c r="AI20" i="2"/>
  <c r="AL20" i="2"/>
  <c r="AP20" i="2"/>
  <c r="AA21" i="2"/>
  <c r="AE21" i="2"/>
  <c r="AH21" i="2"/>
  <c r="AN21" i="2"/>
  <c r="Z3" i="2"/>
  <c r="AD3" i="2"/>
  <c r="AG3" i="2"/>
  <c r="AJ3" i="2"/>
  <c r="AM3" i="2"/>
  <c r="X9" i="2"/>
  <c r="Z4" i="2"/>
  <c r="AM4" i="2"/>
  <c r="AI5" i="2"/>
  <c r="AA7" i="2"/>
  <c r="AN7" i="2"/>
  <c r="AJ8" i="2"/>
  <c r="AF9" i="2"/>
  <c r="AB10" i="2"/>
  <c r="AO10" i="2"/>
  <c r="AG11" i="2"/>
  <c r="AC12" i="2"/>
  <c r="AP12" i="2"/>
  <c r="AK13" i="2"/>
  <c r="AD14" i="2"/>
  <c r="AL14" i="2"/>
  <c r="AP14" i="2"/>
  <c r="AB15" i="2"/>
  <c r="AK15" i="2"/>
  <c r="AO15" i="2"/>
  <c r="Z16" i="2"/>
  <c r="AD16" i="2"/>
  <c r="AG16" i="2"/>
  <c r="AJ16" i="2"/>
  <c r="AM16" i="2"/>
  <c r="Y17" i="2"/>
  <c r="AC17" i="2"/>
  <c r="AF17" i="2"/>
  <c r="AI17" i="2"/>
  <c r="AL17" i="2"/>
  <c r="AP17" i="2"/>
  <c r="AB18" i="2"/>
  <c r="AK18" i="2"/>
  <c r="AO18" i="2"/>
  <c r="AA19" i="2"/>
  <c r="AE19" i="2"/>
  <c r="AH19" i="2"/>
  <c r="AN19" i="2"/>
  <c r="Z20" i="2"/>
  <c r="AD20" i="2"/>
  <c r="AG20" i="2"/>
  <c r="AJ20" i="2"/>
  <c r="AM20" i="2"/>
  <c r="X21" i="2"/>
  <c r="AB21" i="2"/>
  <c r="AK21" i="2"/>
  <c r="AO21" i="2"/>
  <c r="AA3" i="2"/>
  <c r="AE3" i="2"/>
  <c r="AH3" i="2"/>
  <c r="AN3" i="2"/>
  <c r="AM13" i="2"/>
  <c r="AJ14" i="2"/>
  <c r="Y15" i="2"/>
  <c r="AF15" i="2"/>
  <c r="AL15" i="2"/>
  <c r="AA16" i="2"/>
  <c r="AE16" i="2"/>
  <c r="Z17" i="2"/>
  <c r="AG17" i="2"/>
  <c r="AM17" i="2"/>
  <c r="Y18" i="2"/>
  <c r="AF18" i="2"/>
  <c r="AL18" i="2"/>
  <c r="AB19" i="2"/>
  <c r="AK19" i="2"/>
  <c r="AD18" i="2"/>
  <c r="Y19" i="2"/>
  <c r="AL19" i="2"/>
  <c r="AE20" i="2"/>
  <c r="Y21" i="2"/>
  <c r="AF21" i="2"/>
  <c r="AL21" i="2"/>
  <c r="AB3" i="2"/>
  <c r="AO3" i="2"/>
  <c r="AM21" i="2"/>
  <c r="AI3" i="2"/>
  <c r="AP3" i="2"/>
  <c r="AF19" i="2"/>
  <c r="AH20" i="2"/>
  <c r="AI21" i="2"/>
  <c r="AK3" i="2"/>
  <c r="AI19" i="2"/>
  <c r="AO20" i="2"/>
  <c r="Y3" i="2"/>
  <c r="AG18" i="2"/>
  <c r="AC19" i="2"/>
  <c r="AP19" i="2"/>
  <c r="AK20" i="2"/>
  <c r="Z21" i="2"/>
  <c r="AG21" i="2"/>
  <c r="AC3" i="2"/>
  <c r="AA20" i="2"/>
  <c r="AC21" i="2"/>
  <c r="AB20" i="2"/>
  <c r="AD21" i="2"/>
  <c r="AF3" i="2"/>
  <c r="AJ18" i="2"/>
  <c r="AN20" i="2"/>
  <c r="AP21" i="2"/>
  <c r="AM18" i="2"/>
  <c r="AJ21" i="2"/>
  <c r="AL3" i="2"/>
  <c r="G7" i="1"/>
  <c r="AL22" i="2" l="1"/>
  <c r="BO8" i="2"/>
  <c r="BO7" i="2"/>
  <c r="BO10" i="2"/>
  <c r="AZ22" i="2"/>
  <c r="BO6" i="2"/>
  <c r="BO4" i="2"/>
  <c r="BO14" i="2"/>
  <c r="BO21" i="2"/>
  <c r="BO17" i="2"/>
  <c r="BO13" i="2"/>
  <c r="BO18" i="2"/>
  <c r="BO11" i="2"/>
  <c r="BO20" i="2"/>
  <c r="BO3" i="2"/>
  <c r="BO9" i="2"/>
  <c r="AY22" i="2"/>
  <c r="BO19" i="2"/>
  <c r="BO5" i="2"/>
  <c r="BA22" i="2"/>
  <c r="BO12" i="2"/>
  <c r="BO16" i="2"/>
  <c r="BO15" i="2"/>
  <c r="AX22" i="2"/>
  <c r="AN22" i="2"/>
  <c r="AK22" i="2"/>
  <c r="AJ22" i="2"/>
  <c r="AQ18" i="2"/>
  <c r="AQ14" i="2"/>
  <c r="BI22" i="2"/>
  <c r="BF22" i="2"/>
  <c r="AC22" i="2"/>
  <c r="Y22" i="2"/>
  <c r="AI22" i="2"/>
  <c r="AB22" i="2"/>
  <c r="AG22" i="2"/>
  <c r="AQ5" i="2"/>
  <c r="AQ11" i="2"/>
  <c r="AQ16" i="2"/>
  <c r="X22" i="2"/>
  <c r="AQ3" i="2"/>
  <c r="AQ13" i="2"/>
  <c r="BM22" i="2"/>
  <c r="AW22" i="2"/>
  <c r="BD22" i="2"/>
  <c r="AQ20" i="2"/>
  <c r="BN22" i="2"/>
  <c r="AH22" i="2"/>
  <c r="AQ21" i="2"/>
  <c r="AQ9" i="2"/>
  <c r="AD22" i="2"/>
  <c r="AQ15" i="2"/>
  <c r="AQ8" i="2"/>
  <c r="AQ10" i="2"/>
  <c r="BK22" i="2"/>
  <c r="BE22" i="2"/>
  <c r="BC22" i="2"/>
  <c r="AP22" i="2"/>
  <c r="AA22" i="2"/>
  <c r="AQ7" i="2"/>
  <c r="BH22" i="2"/>
  <c r="AF22" i="2"/>
  <c r="AO22" i="2"/>
  <c r="AE22" i="2"/>
  <c r="AM22" i="2"/>
  <c r="Z22" i="2"/>
  <c r="AQ12" i="2"/>
  <c r="AQ17" i="2"/>
  <c r="AQ4" i="2"/>
  <c r="AQ19" i="2"/>
  <c r="AQ6" i="2"/>
  <c r="BB22" i="2"/>
  <c r="AV22" i="2"/>
  <c r="BJ22" i="2"/>
  <c r="BG22" i="2"/>
  <c r="BL22" i="2"/>
  <c r="O15" i="1"/>
  <c r="O12" i="1"/>
  <c r="D12" i="1"/>
  <c r="C13" i="1"/>
  <c r="B14" i="1"/>
  <c r="F14" i="1"/>
  <c r="E15" i="1"/>
  <c r="E11" i="1"/>
  <c r="B13" i="1"/>
  <c r="D15" i="1"/>
  <c r="E12" i="1"/>
  <c r="D13" i="1"/>
  <c r="C14" i="1"/>
  <c r="B15" i="1"/>
  <c r="F15" i="1"/>
  <c r="F11" i="1"/>
  <c r="C12" i="1"/>
  <c r="E14" i="1"/>
  <c r="B12" i="1"/>
  <c r="F12" i="1"/>
  <c r="E13" i="1"/>
  <c r="D14" i="1"/>
  <c r="C15" i="1"/>
  <c r="C11" i="1"/>
  <c r="B11" i="1"/>
  <c r="F13" i="1"/>
  <c r="D11" i="1"/>
  <c r="G11" i="1" l="1"/>
  <c r="AQ22" i="2"/>
  <c r="BO22" i="2"/>
  <c r="N16" i="1"/>
  <c r="L16" i="1"/>
  <c r="O13" i="1"/>
  <c r="O11" i="1"/>
  <c r="J16" i="1"/>
  <c r="O14" i="1"/>
  <c r="G15" i="1"/>
  <c r="K16" i="1"/>
  <c r="M16" i="1"/>
  <c r="G13" i="1"/>
  <c r="G14" i="1"/>
  <c r="B16" i="1"/>
  <c r="F16" i="1"/>
  <c r="E16" i="1"/>
  <c r="C16" i="1"/>
  <c r="D16" i="1"/>
  <c r="G12" i="1"/>
  <c r="O16" i="1" l="1"/>
  <c r="G16" i="1"/>
</calcChain>
</file>

<file path=xl/sharedStrings.xml><?xml version="1.0" encoding="utf-8"?>
<sst xmlns="http://schemas.openxmlformats.org/spreadsheetml/2006/main" count="279" uniqueCount="45">
  <si>
    <t>Agrario</t>
  </si>
  <si>
    <t>Cobertura vegetal y suelos</t>
  </si>
  <si>
    <t>Urbano e infraestructuras</t>
  </si>
  <si>
    <t>Zonas humedas</t>
  </si>
  <si>
    <t>Salinas</t>
  </si>
  <si>
    <t>Invernaderos</t>
  </si>
  <si>
    <t>Marisma</t>
  </si>
  <si>
    <t>Tejido urbano</t>
  </si>
  <si>
    <t>Zonas industriales y comerciales</t>
  </si>
  <si>
    <t>Infraestructuras de comunicaciones</t>
  </si>
  <si>
    <t>Zonas mineras, escombreras o de vertido</t>
  </si>
  <si>
    <t>Zonas verdes y espacios de ocio</t>
  </si>
  <si>
    <t>Rios, cauces o ramblas</t>
  </si>
  <si>
    <t>Vegetacion riparia</t>
  </si>
  <si>
    <t>Lagos y lagunas</t>
  </si>
  <si>
    <t>Masas de agua artificial</t>
  </si>
  <si>
    <t>Cultivos herbaceos</t>
  </si>
  <si>
    <t>Areas agrarias heterogeneas</t>
  </si>
  <si>
    <t>Vegetacion natural</t>
  </si>
  <si>
    <t>Playas, dunas y arenales</t>
  </si>
  <si>
    <t>Areas con fuertes procesos erosivos</t>
  </si>
  <si>
    <t>Zonas en construccion</t>
  </si>
  <si>
    <t>Lenoso regadio</t>
  </si>
  <si>
    <t>Lenoso secano</t>
  </si>
  <si>
    <t>MUCVA (abajo) SIOSE (dcha)</t>
  </si>
  <si>
    <t>Agrario invernaderos</t>
  </si>
  <si>
    <t>Cambios de uso general (%)</t>
  </si>
  <si>
    <t>EN BUFFER</t>
  </si>
  <si>
    <t>EN HUMEDAL</t>
  </si>
  <si>
    <t>MUCVA  (%) / SIOSE (%)</t>
  </si>
  <si>
    <t>Áreas agrarias heterogéneas</t>
  </si>
  <si>
    <t>Áreas con fuertes procesos erosivos</t>
  </si>
  <si>
    <t>Cultivos herbáceos</t>
  </si>
  <si>
    <t>Leñoso regadío</t>
  </si>
  <si>
    <t>Leñoso secano</t>
  </si>
  <si>
    <t>Vegetación natural</t>
  </si>
  <si>
    <t>Vegetación riparia</t>
  </si>
  <si>
    <t>Zonas en construcción</t>
  </si>
  <si>
    <t>Eliminados, no hay puntos asociados</t>
  </si>
  <si>
    <t>Veg. con eucaliptos</t>
  </si>
  <si>
    <t>Mares y océanos (eliminados expresamente)</t>
  </si>
  <si>
    <t>TOTAL SIOSE (2020)</t>
  </si>
  <si>
    <t>TOTAL MUCVA (1984)</t>
  </si>
  <si>
    <t>TOTAL 1984</t>
  </si>
  <si>
    <t>TOTAL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</si>
</sst>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88B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4" xfId="1" applyNumberFormat="1" applyFont="1" applyBorder="1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3" fillId="0" borderId="0" xfId="0" applyFont="1" applyFill="1" applyBorder="1" applyAlignment="1"/>
    <xf numFmtId="9" fontId="0" fillId="0" borderId="6" xfId="1" applyNumberFormat="1" applyFont="1" applyBorder="1"/>
    <xf numFmtId="0" fontId="3" fillId="0" borderId="0" xfId="0" applyFont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/>
    <xf numFmtId="2" fontId="0" fillId="0" borderId="4" xfId="0" applyNumberFormat="1" applyBorder="1"/>
    <xf numFmtId="2" fontId="0" fillId="0" borderId="6" xfId="0" applyNumberFormat="1" applyBorder="1"/>
    <xf numFmtId="1" fontId="0" fillId="0" borderId="6" xfId="0" applyNumberFormat="1" applyBorder="1"/>
    <xf numFmtId="1" fontId="0" fillId="0" borderId="1" xfId="0" applyNumberFormat="1" applyBorder="1"/>
    <xf numFmtId="0" fontId="0" fillId="2" borderId="10" xfId="0" applyFill="1" applyBorder="1" applyAlignment="1">
      <alignment horizontal="center" textRotation="90"/>
    </xf>
    <xf numFmtId="0" fontId="0" fillId="2" borderId="11" xfId="0" applyFill="1" applyBorder="1" applyAlignment="1">
      <alignment horizontal="center" textRotation="90"/>
    </xf>
    <xf numFmtId="0" fontId="0" fillId="2" borderId="12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0" fontId="0" fillId="4" borderId="11" xfId="0" applyFill="1" applyBorder="1" applyAlignment="1">
      <alignment horizontal="center" textRotation="90"/>
    </xf>
    <xf numFmtId="0" fontId="0" fillId="4" borderId="12" xfId="0" applyFill="1" applyBorder="1" applyAlignment="1">
      <alignment horizontal="center" textRotation="90"/>
    </xf>
    <xf numFmtId="0" fontId="0" fillId="5" borderId="11" xfId="0" applyFill="1" applyBorder="1" applyAlignment="1">
      <alignment horizontal="center" textRotation="90"/>
    </xf>
    <xf numFmtId="0" fontId="0" fillId="5" borderId="12" xfId="0" applyFill="1" applyBorder="1" applyAlignment="1">
      <alignment horizontal="center" textRotation="90"/>
    </xf>
    <xf numFmtId="0" fontId="0" fillId="6" borderId="10" xfId="0" applyFill="1" applyBorder="1" applyAlignment="1">
      <alignment horizontal="center" textRotation="90"/>
    </xf>
    <xf numFmtId="0" fontId="0" fillId="6" borderId="11" xfId="0" applyFill="1" applyBorder="1" applyAlignment="1">
      <alignment horizontal="center" textRotation="90"/>
    </xf>
    <xf numFmtId="0" fontId="0" fillId="6" borderId="12" xfId="0" applyFill="1" applyBorder="1" applyAlignment="1">
      <alignment horizontal="center" textRotation="90"/>
    </xf>
    <xf numFmtId="0" fontId="0" fillId="4" borderId="2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applyFill="1" applyBorder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7" borderId="10" xfId="0" applyFill="1" applyBorder="1" applyAlignment="1">
      <alignment horizontal="right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D88B"/>
      <color rgb="FF99CCFF"/>
      <color rgb="FFCC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H17" workbookViewId="0">
      <selection activeCell="V27" sqref="R23:V27"/>
    </sheetView>
  </sheetViews>
  <sheetFormatPr baseColWidth="10" defaultRowHeight="15" x14ac:dyDescent="0.25"/>
  <cols>
    <col min="1" max="1" width="31.140625" bestFit="1" customWidth="1"/>
    <col min="2" max="2" width="9" bestFit="1" customWidth="1"/>
    <col min="3" max="3" width="24.140625" bestFit="1" customWidth="1"/>
    <col min="4" max="4" width="31.140625" bestFit="1" customWidth="1"/>
    <col min="5" max="5" width="30" customWidth="1"/>
    <col min="6" max="6" width="15.85546875" bestFit="1" customWidth="1"/>
  </cols>
  <sheetData>
    <row r="1" spans="1:23" ht="15.75" thickBot="1" x14ac:dyDescent="0.3">
      <c r="B1" s="11" t="s">
        <v>0</v>
      </c>
      <c r="C1" s="12" t="s">
        <v>25</v>
      </c>
      <c r="D1" s="12" t="s">
        <v>1</v>
      </c>
      <c r="E1" s="12" t="s">
        <v>2</v>
      </c>
      <c r="F1" s="13" t="s">
        <v>3</v>
      </c>
      <c r="I1" t="s">
        <v>28</v>
      </c>
      <c r="J1" s="11" t="s">
        <v>0</v>
      </c>
      <c r="K1" s="12" t="s">
        <v>25</v>
      </c>
      <c r="L1" s="12" t="s">
        <v>1</v>
      </c>
      <c r="M1" s="12" t="s">
        <v>2</v>
      </c>
      <c r="N1" s="13" t="s">
        <v>3</v>
      </c>
      <c r="Q1" t="s">
        <v>27</v>
      </c>
      <c r="R1" s="11" t="s">
        <v>0</v>
      </c>
      <c r="S1" s="12" t="s">
        <v>25</v>
      </c>
      <c r="T1" s="12" t="s">
        <v>1</v>
      </c>
      <c r="U1" s="12" t="s">
        <v>2</v>
      </c>
      <c r="V1" s="13" t="s">
        <v>3</v>
      </c>
    </row>
    <row r="2" spans="1:23" x14ac:dyDescent="0.25">
      <c r="A2" s="14" t="s">
        <v>0</v>
      </c>
      <c r="B2" s="2">
        <v>123</v>
      </c>
      <c r="C2" s="3">
        <v>7</v>
      </c>
      <c r="D2" s="3">
        <v>39</v>
      </c>
      <c r="E2" s="3">
        <v>9</v>
      </c>
      <c r="F2" s="4">
        <v>87</v>
      </c>
      <c r="G2" s="4">
        <f>SUM(B2:F2)</f>
        <v>265</v>
      </c>
      <c r="I2" s="14" t="s">
        <v>0</v>
      </c>
      <c r="J2" s="5">
        <v>1</v>
      </c>
      <c r="K2" s="1">
        <v>0</v>
      </c>
      <c r="L2" s="1">
        <v>2</v>
      </c>
      <c r="M2" s="1">
        <v>0</v>
      </c>
      <c r="N2" s="1">
        <v>79</v>
      </c>
      <c r="O2" s="33">
        <f>SUM(J2:N2)</f>
        <v>82</v>
      </c>
      <c r="Q2" s="14" t="s">
        <v>0</v>
      </c>
      <c r="R2" s="5">
        <v>122</v>
      </c>
      <c r="S2" s="1">
        <v>7</v>
      </c>
      <c r="T2" s="1">
        <v>37</v>
      </c>
      <c r="U2" s="1">
        <v>9</v>
      </c>
      <c r="V2" s="1">
        <v>8</v>
      </c>
      <c r="W2" s="33">
        <f>SUM(R2:V2)</f>
        <v>183</v>
      </c>
    </row>
    <row r="3" spans="1:23" x14ac:dyDescent="0.25">
      <c r="A3" s="15" t="s">
        <v>25</v>
      </c>
      <c r="B3" s="5">
        <v>0</v>
      </c>
      <c r="C3" s="1">
        <v>184</v>
      </c>
      <c r="D3" s="1">
        <v>28</v>
      </c>
      <c r="E3" s="1">
        <v>11</v>
      </c>
      <c r="F3" s="6">
        <v>10</v>
      </c>
      <c r="G3" s="6">
        <f t="shared" ref="G3:G6" si="0">SUM(B3:F3)</f>
        <v>233</v>
      </c>
      <c r="I3" s="15" t="s">
        <v>25</v>
      </c>
      <c r="J3" s="5">
        <v>0</v>
      </c>
      <c r="K3" s="1">
        <v>0</v>
      </c>
      <c r="L3" s="1">
        <v>0</v>
      </c>
      <c r="M3" s="1">
        <v>0</v>
      </c>
      <c r="N3" s="1">
        <v>3</v>
      </c>
      <c r="O3" s="34">
        <f t="shared" ref="O3:O6" si="1">SUM(J3:N3)</f>
        <v>3</v>
      </c>
      <c r="Q3" s="15" t="s">
        <v>25</v>
      </c>
      <c r="R3" s="5">
        <v>0</v>
      </c>
      <c r="S3" s="1">
        <v>184</v>
      </c>
      <c r="T3" s="1">
        <v>28</v>
      </c>
      <c r="U3" s="1">
        <v>11</v>
      </c>
      <c r="V3" s="1">
        <v>7</v>
      </c>
      <c r="W3" s="34">
        <f t="shared" ref="W3:W6" si="2">SUM(R3:V3)</f>
        <v>230</v>
      </c>
    </row>
    <row r="4" spans="1:23" x14ac:dyDescent="0.25">
      <c r="A4" s="15" t="s">
        <v>1</v>
      </c>
      <c r="B4" s="5">
        <v>13</v>
      </c>
      <c r="C4" s="1">
        <v>3</v>
      </c>
      <c r="D4" s="1">
        <v>171</v>
      </c>
      <c r="E4" s="1">
        <v>8</v>
      </c>
      <c r="F4" s="6">
        <v>118</v>
      </c>
      <c r="G4" s="6">
        <f t="shared" si="0"/>
        <v>313</v>
      </c>
      <c r="I4" s="15" t="s">
        <v>1</v>
      </c>
      <c r="J4" s="5">
        <v>1</v>
      </c>
      <c r="K4" s="1">
        <v>0</v>
      </c>
      <c r="L4" s="1">
        <v>10</v>
      </c>
      <c r="M4" s="1">
        <v>1</v>
      </c>
      <c r="N4" s="1">
        <v>31</v>
      </c>
      <c r="O4" s="34">
        <f t="shared" si="1"/>
        <v>43</v>
      </c>
      <c r="Q4" s="15" t="s">
        <v>1</v>
      </c>
      <c r="R4" s="5">
        <v>12</v>
      </c>
      <c r="S4" s="1">
        <v>3</v>
      </c>
      <c r="T4" s="1">
        <v>161</v>
      </c>
      <c r="U4" s="1">
        <v>7</v>
      </c>
      <c r="V4" s="1">
        <v>87</v>
      </c>
      <c r="W4" s="34">
        <f t="shared" si="2"/>
        <v>270</v>
      </c>
    </row>
    <row r="5" spans="1:23" x14ac:dyDescent="0.25">
      <c r="A5" s="15" t="s">
        <v>2</v>
      </c>
      <c r="B5" s="5">
        <v>3</v>
      </c>
      <c r="C5" s="1">
        <v>0</v>
      </c>
      <c r="D5" s="1">
        <v>4</v>
      </c>
      <c r="E5" s="1">
        <v>29</v>
      </c>
      <c r="F5" s="6">
        <v>4</v>
      </c>
      <c r="G5" s="6">
        <f t="shared" si="0"/>
        <v>40</v>
      </c>
      <c r="I5" s="15" t="s">
        <v>2</v>
      </c>
      <c r="J5" s="5">
        <v>0</v>
      </c>
      <c r="K5" s="1">
        <v>0</v>
      </c>
      <c r="L5" s="1">
        <v>0</v>
      </c>
      <c r="M5" s="1">
        <v>0</v>
      </c>
      <c r="N5" s="1">
        <v>1</v>
      </c>
      <c r="O5" s="34">
        <f t="shared" si="1"/>
        <v>1</v>
      </c>
      <c r="Q5" s="15" t="s">
        <v>2</v>
      </c>
      <c r="R5" s="5">
        <v>3</v>
      </c>
      <c r="S5" s="1">
        <v>0</v>
      </c>
      <c r="T5" s="1">
        <v>4</v>
      </c>
      <c r="U5" s="1">
        <v>29</v>
      </c>
      <c r="V5" s="1">
        <v>3</v>
      </c>
      <c r="W5" s="34">
        <f t="shared" si="2"/>
        <v>39</v>
      </c>
    </row>
    <row r="6" spans="1:23" ht="15.75" thickBot="1" x14ac:dyDescent="0.3">
      <c r="A6" s="16" t="s">
        <v>3</v>
      </c>
      <c r="B6" s="7">
        <v>0</v>
      </c>
      <c r="C6" s="8">
        <v>1</v>
      </c>
      <c r="D6" s="8">
        <v>0</v>
      </c>
      <c r="E6" s="8">
        <v>2</v>
      </c>
      <c r="F6" s="9">
        <v>202</v>
      </c>
      <c r="G6" s="6">
        <f t="shared" si="0"/>
        <v>205</v>
      </c>
      <c r="I6" s="16" t="s">
        <v>3</v>
      </c>
      <c r="J6" s="5">
        <v>0</v>
      </c>
      <c r="K6" s="1">
        <v>0</v>
      </c>
      <c r="L6" s="1">
        <v>0</v>
      </c>
      <c r="M6" s="1">
        <v>0</v>
      </c>
      <c r="N6" s="1">
        <v>188</v>
      </c>
      <c r="O6" s="34">
        <f t="shared" si="1"/>
        <v>188</v>
      </c>
      <c r="Q6" s="16" t="s">
        <v>3</v>
      </c>
      <c r="R6" s="5">
        <v>0</v>
      </c>
      <c r="S6" s="1">
        <v>1</v>
      </c>
      <c r="T6" s="1">
        <v>0</v>
      </c>
      <c r="U6" s="1">
        <v>2</v>
      </c>
      <c r="V6" s="1">
        <v>14</v>
      </c>
      <c r="W6" s="34">
        <f t="shared" si="2"/>
        <v>17</v>
      </c>
    </row>
    <row r="7" spans="1:23" ht="15.75" thickBot="1" x14ac:dyDescent="0.3">
      <c r="B7" s="7"/>
      <c r="C7" s="8">
        <f>SUM(C2:C6)</f>
        <v>195</v>
      </c>
      <c r="D7" s="8">
        <f t="shared" ref="D7:F7" si="3">SUM(D2:D6)</f>
        <v>242</v>
      </c>
      <c r="E7" s="8">
        <f t="shared" si="3"/>
        <v>59</v>
      </c>
      <c r="F7" s="8">
        <f t="shared" si="3"/>
        <v>421</v>
      </c>
      <c r="G7" s="10">
        <f>SUM(G2:G6)</f>
        <v>1056</v>
      </c>
      <c r="J7" s="35">
        <f>SUM(J2:J6)</f>
        <v>2</v>
      </c>
      <c r="K7" s="36">
        <f t="shared" ref="K7:N7" si="4">SUM(K2:K6)</f>
        <v>0</v>
      </c>
      <c r="L7" s="36">
        <f t="shared" si="4"/>
        <v>12</v>
      </c>
      <c r="M7" s="36">
        <f t="shared" si="4"/>
        <v>1</v>
      </c>
      <c r="N7" s="36">
        <f t="shared" si="4"/>
        <v>302</v>
      </c>
      <c r="O7" s="10">
        <f>SUM(O2:O6)</f>
        <v>317</v>
      </c>
      <c r="R7" s="35">
        <f>SUM(R2:R6)</f>
        <v>137</v>
      </c>
      <c r="S7" s="36">
        <f t="shared" ref="S7" si="5">SUM(S2:S6)</f>
        <v>195</v>
      </c>
      <c r="T7" s="36">
        <f t="shared" ref="T7" si="6">SUM(T2:T6)</f>
        <v>230</v>
      </c>
      <c r="U7" s="36">
        <f t="shared" ref="U7" si="7">SUM(U2:U6)</f>
        <v>58</v>
      </c>
      <c r="V7" s="36">
        <f t="shared" ref="V7" si="8">SUM(V2:V6)</f>
        <v>119</v>
      </c>
      <c r="W7" s="10">
        <f>SUM(W2:W6)</f>
        <v>739</v>
      </c>
    </row>
    <row r="9" spans="1:23" ht="15.75" thickBot="1" x14ac:dyDescent="0.3"/>
    <row r="10" spans="1:23" ht="15.75" thickBot="1" x14ac:dyDescent="0.3">
      <c r="A10" s="32" t="s">
        <v>26</v>
      </c>
      <c r="B10" s="11" t="s">
        <v>0</v>
      </c>
      <c r="C10" s="12" t="s">
        <v>25</v>
      </c>
      <c r="D10" s="12" t="s">
        <v>1</v>
      </c>
      <c r="E10" s="12" t="s">
        <v>2</v>
      </c>
      <c r="F10" s="13" t="s">
        <v>3</v>
      </c>
      <c r="I10" t="s">
        <v>28</v>
      </c>
      <c r="J10" s="11" t="s">
        <v>0</v>
      </c>
      <c r="K10" s="12" t="s">
        <v>25</v>
      </c>
      <c r="L10" s="12" t="s">
        <v>1</v>
      </c>
      <c r="M10" s="12" t="s">
        <v>2</v>
      </c>
      <c r="N10" s="13" t="s">
        <v>3</v>
      </c>
      <c r="Q10" t="s">
        <v>27</v>
      </c>
      <c r="R10" s="11" t="s">
        <v>0</v>
      </c>
      <c r="S10" s="12" t="s">
        <v>25</v>
      </c>
      <c r="T10" s="12" t="s">
        <v>1</v>
      </c>
      <c r="U10" s="12" t="s">
        <v>2</v>
      </c>
      <c r="V10" s="13" t="s">
        <v>3</v>
      </c>
    </row>
    <row r="11" spans="1:23" x14ac:dyDescent="0.25">
      <c r="A11" s="14" t="s">
        <v>0</v>
      </c>
      <c r="B11" s="17">
        <f>B2/$G$7</f>
        <v>0.11647727272727272</v>
      </c>
      <c r="C11" s="18">
        <f t="shared" ref="C11:F11" si="9">C2/$G$7</f>
        <v>6.628787878787879E-3</v>
      </c>
      <c r="D11" s="18">
        <f t="shared" si="9"/>
        <v>3.6931818181818184E-2</v>
      </c>
      <c r="E11" s="18">
        <f t="shared" si="9"/>
        <v>8.5227272727272721E-3</v>
      </c>
      <c r="F11" s="26">
        <f t="shared" si="9"/>
        <v>8.2386363636363633E-2</v>
      </c>
      <c r="G11" s="19">
        <f>SUM(B11:F11)</f>
        <v>0.25094696969696967</v>
      </c>
      <c r="I11" s="14" t="s">
        <v>0</v>
      </c>
      <c r="J11" s="17">
        <f>J2/$O$7</f>
        <v>3.1545741324921135E-3</v>
      </c>
      <c r="K11" s="18">
        <f t="shared" ref="K11:N11" si="10">K2/$O$7</f>
        <v>0</v>
      </c>
      <c r="L11" s="18">
        <f t="shared" si="10"/>
        <v>6.3091482649842269E-3</v>
      </c>
      <c r="M11" s="18">
        <f t="shared" si="10"/>
        <v>0</v>
      </c>
      <c r="N11" s="26">
        <f t="shared" si="10"/>
        <v>0.24921135646687698</v>
      </c>
      <c r="O11" s="19">
        <f>SUM(J11:N11)</f>
        <v>0.25867507886435331</v>
      </c>
      <c r="P11" s="21"/>
      <c r="Q11" s="14" t="s">
        <v>0</v>
      </c>
      <c r="R11" s="17">
        <f>R2/$W$7</f>
        <v>0.16508795669824086</v>
      </c>
      <c r="S11" s="18">
        <f t="shared" ref="S11:V11" si="11">S2/$W$7</f>
        <v>9.4722598105548041E-3</v>
      </c>
      <c r="T11" s="18">
        <f t="shared" si="11"/>
        <v>5.0067658998646819E-2</v>
      </c>
      <c r="U11" s="18">
        <f t="shared" si="11"/>
        <v>1.2178619756427604E-2</v>
      </c>
      <c r="V11" s="26">
        <f t="shared" si="11"/>
        <v>1.0825439783491205E-2</v>
      </c>
      <c r="W11" s="19">
        <f>SUM(R11:V11)</f>
        <v>0.24763193504736131</v>
      </c>
    </row>
    <row r="12" spans="1:23" x14ac:dyDescent="0.25">
      <c r="A12" s="15" t="s">
        <v>25</v>
      </c>
      <c r="B12" s="20">
        <f t="shared" ref="B12:F12" si="12">B3/$G$7</f>
        <v>0</v>
      </c>
      <c r="C12" s="21">
        <f t="shared" si="12"/>
        <v>0.17424242424242425</v>
      </c>
      <c r="D12" s="21">
        <f t="shared" si="12"/>
        <v>2.6515151515151516E-2</v>
      </c>
      <c r="E12" s="21">
        <f t="shared" si="12"/>
        <v>1.0416666666666666E-2</v>
      </c>
      <c r="F12" s="31">
        <f t="shared" si="12"/>
        <v>9.46969696969697E-3</v>
      </c>
      <c r="G12" s="22">
        <f t="shared" ref="G12:G15" si="13">SUM(B12:F12)</f>
        <v>0.22064393939393939</v>
      </c>
      <c r="I12" s="15" t="s">
        <v>25</v>
      </c>
      <c r="J12" s="20">
        <f t="shared" ref="J12:N12" si="14">J3/$O$7</f>
        <v>0</v>
      </c>
      <c r="K12" s="21">
        <f t="shared" si="14"/>
        <v>0</v>
      </c>
      <c r="L12" s="21">
        <f t="shared" si="14"/>
        <v>0</v>
      </c>
      <c r="M12" s="21">
        <f t="shared" si="14"/>
        <v>0</v>
      </c>
      <c r="N12" s="31">
        <f t="shared" si="14"/>
        <v>9.4637223974763408E-3</v>
      </c>
      <c r="O12" s="22">
        <f t="shared" ref="O12:O15" si="15">SUM(J12:N12)</f>
        <v>9.4637223974763408E-3</v>
      </c>
      <c r="P12" s="21"/>
      <c r="Q12" s="15" t="s">
        <v>25</v>
      </c>
      <c r="R12" s="20">
        <f t="shared" ref="R12:V12" si="16">R3/$W$7</f>
        <v>0</v>
      </c>
      <c r="S12" s="21">
        <f t="shared" si="16"/>
        <v>0.24898511502029769</v>
      </c>
      <c r="T12" s="21">
        <f t="shared" si="16"/>
        <v>3.7889039242219216E-2</v>
      </c>
      <c r="U12" s="21">
        <f t="shared" si="16"/>
        <v>1.4884979702300407E-2</v>
      </c>
      <c r="V12" s="31">
        <f t="shared" si="16"/>
        <v>9.4722598105548041E-3</v>
      </c>
      <c r="W12" s="22">
        <f t="shared" ref="W12:W15" si="17">SUM(R12:V12)</f>
        <v>0.31123139377537212</v>
      </c>
    </row>
    <row r="13" spans="1:23" x14ac:dyDescent="0.25">
      <c r="A13" s="15" t="s">
        <v>1</v>
      </c>
      <c r="B13" s="20">
        <f t="shared" ref="B13:F13" si="18">B4/$G$7</f>
        <v>1.231060606060606E-2</v>
      </c>
      <c r="C13" s="21">
        <f t="shared" si="18"/>
        <v>2.840909090909091E-3</v>
      </c>
      <c r="D13" s="21">
        <f t="shared" si="18"/>
        <v>0.16193181818181818</v>
      </c>
      <c r="E13" s="21">
        <f t="shared" si="18"/>
        <v>7.575757575757576E-3</v>
      </c>
      <c r="F13" s="22">
        <f t="shared" si="18"/>
        <v>0.11174242424242424</v>
      </c>
      <c r="G13" s="22">
        <f t="shared" si="13"/>
        <v>0.29640151515151514</v>
      </c>
      <c r="I13" s="15" t="s">
        <v>1</v>
      </c>
      <c r="J13" s="20">
        <f t="shared" ref="J13:N13" si="19">J4/$O$7</f>
        <v>3.1545741324921135E-3</v>
      </c>
      <c r="K13" s="21">
        <f t="shared" si="19"/>
        <v>0</v>
      </c>
      <c r="L13" s="21">
        <f t="shared" si="19"/>
        <v>3.1545741324921134E-2</v>
      </c>
      <c r="M13" s="21">
        <f t="shared" si="19"/>
        <v>3.1545741324921135E-3</v>
      </c>
      <c r="N13" s="22">
        <f t="shared" si="19"/>
        <v>9.7791798107255523E-2</v>
      </c>
      <c r="O13" s="22">
        <f t="shared" si="15"/>
        <v>0.13564668769716087</v>
      </c>
      <c r="P13" s="21"/>
      <c r="Q13" s="15" t="s">
        <v>1</v>
      </c>
      <c r="R13" s="20">
        <f t="shared" ref="R13:V13" si="20">R4/$W$7</f>
        <v>1.6238159675236806E-2</v>
      </c>
      <c r="S13" s="21">
        <f t="shared" si="20"/>
        <v>4.0595399188092015E-3</v>
      </c>
      <c r="T13" s="21">
        <f t="shared" si="20"/>
        <v>0.2178619756427605</v>
      </c>
      <c r="U13" s="21">
        <f t="shared" si="20"/>
        <v>9.4722598105548041E-3</v>
      </c>
      <c r="V13" s="22">
        <f t="shared" si="20"/>
        <v>0.11772665764546685</v>
      </c>
      <c r="W13" s="22">
        <f t="shared" si="17"/>
        <v>0.36535859269282817</v>
      </c>
    </row>
    <row r="14" spans="1:23" x14ac:dyDescent="0.25">
      <c r="A14" s="15" t="s">
        <v>2</v>
      </c>
      <c r="B14" s="20">
        <f t="shared" ref="B14:F14" si="21">B5/$G$7</f>
        <v>2.840909090909091E-3</v>
      </c>
      <c r="C14" s="21">
        <f t="shared" si="21"/>
        <v>0</v>
      </c>
      <c r="D14" s="21">
        <f t="shared" si="21"/>
        <v>3.787878787878788E-3</v>
      </c>
      <c r="E14" s="21">
        <f t="shared" si="21"/>
        <v>2.7462121212121212E-2</v>
      </c>
      <c r="F14" s="22">
        <f t="shared" si="21"/>
        <v>3.787878787878788E-3</v>
      </c>
      <c r="G14" s="22">
        <f t="shared" si="13"/>
        <v>3.7878787878787873E-2</v>
      </c>
      <c r="I14" s="15" t="s">
        <v>2</v>
      </c>
      <c r="J14" s="20">
        <f t="shared" ref="J14:N14" si="22">J5/$O$7</f>
        <v>0</v>
      </c>
      <c r="K14" s="21">
        <f t="shared" si="22"/>
        <v>0</v>
      </c>
      <c r="L14" s="21">
        <f t="shared" si="22"/>
        <v>0</v>
      </c>
      <c r="M14" s="21">
        <f t="shared" si="22"/>
        <v>0</v>
      </c>
      <c r="N14" s="22">
        <f t="shared" si="22"/>
        <v>3.1545741324921135E-3</v>
      </c>
      <c r="O14" s="22">
        <f t="shared" si="15"/>
        <v>3.1545741324921135E-3</v>
      </c>
      <c r="P14" s="21"/>
      <c r="Q14" s="15" t="s">
        <v>2</v>
      </c>
      <c r="R14" s="20">
        <f t="shared" ref="R14:V14" si="23">R5/$W$7</f>
        <v>4.0595399188092015E-3</v>
      </c>
      <c r="S14" s="21">
        <f t="shared" si="23"/>
        <v>0</v>
      </c>
      <c r="T14" s="21">
        <f t="shared" si="23"/>
        <v>5.4127198917456026E-3</v>
      </c>
      <c r="U14" s="21">
        <f t="shared" si="23"/>
        <v>3.9242219215155617E-2</v>
      </c>
      <c r="V14" s="22">
        <f t="shared" si="23"/>
        <v>4.0595399188092015E-3</v>
      </c>
      <c r="W14" s="22">
        <f t="shared" si="17"/>
        <v>5.2774018944519628E-2</v>
      </c>
    </row>
    <row r="15" spans="1:23" ht="15.75" thickBot="1" x14ac:dyDescent="0.3">
      <c r="A15" s="16" t="s">
        <v>3</v>
      </c>
      <c r="B15" s="23">
        <f t="shared" ref="B15:F15" si="24">B6/$G$7</f>
        <v>0</v>
      </c>
      <c r="C15" s="24">
        <f t="shared" si="24"/>
        <v>9.46969696969697E-4</v>
      </c>
      <c r="D15" s="24">
        <f t="shared" si="24"/>
        <v>0</v>
      </c>
      <c r="E15" s="24">
        <f t="shared" si="24"/>
        <v>1.893939393939394E-3</v>
      </c>
      <c r="F15" s="25">
        <f t="shared" si="24"/>
        <v>0.19128787878787878</v>
      </c>
      <c r="G15" s="22">
        <f t="shared" si="13"/>
        <v>0.19412878787878787</v>
      </c>
      <c r="I15" s="16" t="s">
        <v>3</v>
      </c>
      <c r="J15" s="23">
        <f t="shared" ref="J15:N15" si="25">J6/$O$7</f>
        <v>0</v>
      </c>
      <c r="K15" s="24">
        <f t="shared" si="25"/>
        <v>0</v>
      </c>
      <c r="L15" s="24">
        <f t="shared" si="25"/>
        <v>0</v>
      </c>
      <c r="M15" s="24">
        <f t="shared" si="25"/>
        <v>0</v>
      </c>
      <c r="N15" s="25">
        <f t="shared" si="25"/>
        <v>0.59305993690851733</v>
      </c>
      <c r="O15" s="22">
        <f t="shared" si="15"/>
        <v>0.59305993690851733</v>
      </c>
      <c r="P15" s="21"/>
      <c r="Q15" s="16" t="s">
        <v>3</v>
      </c>
      <c r="R15" s="23">
        <f t="shared" ref="R15:V15" si="26">R6/$W$7</f>
        <v>0</v>
      </c>
      <c r="S15" s="24">
        <f t="shared" si="26"/>
        <v>1.3531799729364006E-3</v>
      </c>
      <c r="T15" s="24">
        <f t="shared" si="26"/>
        <v>0</v>
      </c>
      <c r="U15" s="24">
        <f t="shared" si="26"/>
        <v>2.7063599458728013E-3</v>
      </c>
      <c r="V15" s="25">
        <f t="shared" si="26"/>
        <v>1.8944519621109608E-2</v>
      </c>
      <c r="W15" s="22">
        <f t="shared" si="17"/>
        <v>2.3004059539918811E-2</v>
      </c>
    </row>
    <row r="16" spans="1:23" ht="15.75" thickBot="1" x14ac:dyDescent="0.3">
      <c r="B16" s="23">
        <f>SUM(B11:B15)</f>
        <v>0.13162878787878787</v>
      </c>
      <c r="C16" s="24">
        <f t="shared" ref="C16:F16" si="27">SUM(C11:C15)</f>
        <v>0.18465909090909091</v>
      </c>
      <c r="D16" s="24">
        <f t="shared" si="27"/>
        <v>0.22916666666666666</v>
      </c>
      <c r="E16" s="24">
        <f t="shared" si="27"/>
        <v>5.5871212121212113E-2</v>
      </c>
      <c r="F16" s="24">
        <f t="shared" si="27"/>
        <v>0.39867424242424243</v>
      </c>
      <c r="G16" s="10">
        <f>SUM(G11:G15)</f>
        <v>0.99999999999999989</v>
      </c>
      <c r="J16" s="23">
        <f>SUM(J11:J15)</f>
        <v>6.3091482649842269E-3</v>
      </c>
      <c r="K16" s="24">
        <f t="shared" ref="K16" si="28">SUM(K11:K15)</f>
        <v>0</v>
      </c>
      <c r="L16" s="24">
        <f t="shared" ref="L16" si="29">SUM(L11:L15)</f>
        <v>3.7854889589905363E-2</v>
      </c>
      <c r="M16" s="24">
        <f t="shared" ref="M16" si="30">SUM(M11:M15)</f>
        <v>3.1545741324921135E-3</v>
      </c>
      <c r="N16" s="24">
        <f t="shared" ref="N16" si="31">SUM(N11:N15)</f>
        <v>0.95268138801261826</v>
      </c>
      <c r="O16" s="10">
        <f>SUM(O11:O15)</f>
        <v>1</v>
      </c>
      <c r="P16" s="1"/>
      <c r="R16" s="23">
        <f>SUM(R11:R15)</f>
        <v>0.18538565629228687</v>
      </c>
      <c r="S16" s="24">
        <f t="shared" ref="S16" si="32">SUM(S11:S15)</f>
        <v>0.26387009472259809</v>
      </c>
      <c r="T16" s="24">
        <f t="shared" ref="T16" si="33">SUM(T11:T15)</f>
        <v>0.31123139377537212</v>
      </c>
      <c r="U16" s="24">
        <f t="shared" ref="U16" si="34">SUM(U11:U15)</f>
        <v>7.8484438430311235E-2</v>
      </c>
      <c r="V16" s="24">
        <f t="shared" ref="V16" si="35">SUM(V11:V15)</f>
        <v>0.16102841677943164</v>
      </c>
      <c r="W16" s="10">
        <f>SUM(W11:W15)</f>
        <v>1</v>
      </c>
    </row>
    <row r="21" spans="1:23" ht="15.75" thickBot="1" x14ac:dyDescent="0.3"/>
    <row r="22" spans="1:23" ht="15.75" thickBot="1" x14ac:dyDescent="0.3">
      <c r="A22" s="32" t="s">
        <v>26</v>
      </c>
      <c r="B22" s="11" t="s">
        <v>0</v>
      </c>
      <c r="C22" s="12" t="s">
        <v>25</v>
      </c>
      <c r="D22" s="12" t="s">
        <v>1</v>
      </c>
      <c r="E22" s="12" t="s">
        <v>2</v>
      </c>
      <c r="F22" s="13" t="s">
        <v>3</v>
      </c>
      <c r="I22" t="s">
        <v>28</v>
      </c>
      <c r="J22" s="11" t="s">
        <v>0</v>
      </c>
      <c r="K22" s="12" t="s">
        <v>25</v>
      </c>
      <c r="L22" s="12" t="s">
        <v>1</v>
      </c>
      <c r="M22" s="12" t="s">
        <v>2</v>
      </c>
      <c r="N22" s="13" t="s">
        <v>3</v>
      </c>
      <c r="O22" s="102" t="s">
        <v>43</v>
      </c>
      <c r="Q22" t="s">
        <v>27</v>
      </c>
      <c r="R22" s="11" t="s">
        <v>0</v>
      </c>
      <c r="S22" s="12" t="s">
        <v>25</v>
      </c>
      <c r="T22" s="12" t="s">
        <v>1</v>
      </c>
      <c r="U22" s="12" t="s">
        <v>2</v>
      </c>
      <c r="V22" s="13" t="s">
        <v>3</v>
      </c>
      <c r="W22" s="102" t="s">
        <v>43</v>
      </c>
    </row>
    <row r="23" spans="1:23" x14ac:dyDescent="0.25">
      <c r="A23" s="14" t="s">
        <v>0</v>
      </c>
      <c r="B23" s="17">
        <f>B$28-$G23</f>
        <v>-0.1193181818181818</v>
      </c>
      <c r="C23" s="18">
        <f t="shared" ref="C23:F27" si="36">C$28-$G23</f>
        <v>-6.6287878787878757E-2</v>
      </c>
      <c r="D23" s="18">
        <f t="shared" si="36"/>
        <v>-2.1780303030303011E-2</v>
      </c>
      <c r="E23" s="18">
        <f t="shared" si="36"/>
        <v>-0.19507575757575757</v>
      </c>
      <c r="F23" s="26">
        <f t="shared" si="36"/>
        <v>0.14772727272727276</v>
      </c>
      <c r="G23" s="19">
        <v>0.25094696969696967</v>
      </c>
      <c r="I23" s="14" t="s">
        <v>0</v>
      </c>
      <c r="J23" s="17">
        <f>J$28-$O23</f>
        <v>-0.25236593059936907</v>
      </c>
      <c r="K23" s="18">
        <f t="shared" ref="K23:N27" si="37">K$28-$O23</f>
        <v>-0.25867507886435331</v>
      </c>
      <c r="L23" s="18">
        <f t="shared" si="37"/>
        <v>-0.22082018927444796</v>
      </c>
      <c r="M23" s="18">
        <f t="shared" si="37"/>
        <v>-0.25552050473186122</v>
      </c>
      <c r="N23" s="26">
        <f t="shared" si="37"/>
        <v>0.69400630914826489</v>
      </c>
      <c r="O23" s="19">
        <v>0.25867507886435331</v>
      </c>
      <c r="P23" s="21"/>
      <c r="Q23" s="14" t="s">
        <v>0</v>
      </c>
      <c r="R23" s="17">
        <f>R$28-$W23</f>
        <v>-6.2246278755074436E-2</v>
      </c>
      <c r="S23" s="18">
        <f t="shared" ref="S23:V23" si="38">S$28-$W23</f>
        <v>1.6238159675236785E-2</v>
      </c>
      <c r="T23" s="18">
        <f t="shared" si="38"/>
        <v>6.3599458728010816E-2</v>
      </c>
      <c r="U23" s="18">
        <f t="shared" si="38"/>
        <v>-0.16914749661705009</v>
      </c>
      <c r="V23" s="26">
        <f t="shared" si="38"/>
        <v>-8.6603518267929669E-2</v>
      </c>
      <c r="W23" s="19">
        <v>0.24763193504736131</v>
      </c>
    </row>
    <row r="24" spans="1:23" x14ac:dyDescent="0.25">
      <c r="A24" s="15" t="s">
        <v>25</v>
      </c>
      <c r="B24" s="20">
        <f t="shared" ref="B24:B27" si="39">B$28-$G24</f>
        <v>-8.9015151515151519E-2</v>
      </c>
      <c r="C24" s="21">
        <f t="shared" si="36"/>
        <v>-3.5984848484848481E-2</v>
      </c>
      <c r="D24" s="21">
        <f t="shared" si="36"/>
        <v>8.5227272727272652E-3</v>
      </c>
      <c r="E24" s="21">
        <f t="shared" si="36"/>
        <v>-0.16477272727272729</v>
      </c>
      <c r="F24" s="31">
        <f t="shared" si="36"/>
        <v>0.17803030303030304</v>
      </c>
      <c r="G24" s="22">
        <v>0.22064393939393939</v>
      </c>
      <c r="I24" s="15" t="s">
        <v>25</v>
      </c>
      <c r="J24" s="20">
        <f t="shared" ref="J24:J27" si="40">J$28-$O24</f>
        <v>-3.1545741324921139E-3</v>
      </c>
      <c r="K24" s="21">
        <f t="shared" si="37"/>
        <v>-9.4637223974763408E-3</v>
      </c>
      <c r="L24" s="21">
        <f t="shared" si="37"/>
        <v>2.8391167192429023E-2</v>
      </c>
      <c r="M24" s="21">
        <f t="shared" si="37"/>
        <v>-6.3091482649842278E-3</v>
      </c>
      <c r="N24" s="31">
        <f t="shared" si="37"/>
        <v>0.94321766561514186</v>
      </c>
      <c r="O24" s="22">
        <v>9.4637223974763408E-3</v>
      </c>
      <c r="P24" s="21"/>
      <c r="Q24" s="15" t="s">
        <v>25</v>
      </c>
      <c r="R24" s="20">
        <f t="shared" ref="R24:V27" si="41">R$28-$W24</f>
        <v>-0.12584573748308525</v>
      </c>
      <c r="S24" s="21">
        <f t="shared" si="41"/>
        <v>-4.7361299052774031E-2</v>
      </c>
      <c r="T24" s="21">
        <f t="shared" si="41"/>
        <v>0</v>
      </c>
      <c r="U24" s="21">
        <f t="shared" si="41"/>
        <v>-0.2327469553450609</v>
      </c>
      <c r="V24" s="31">
        <f t="shared" si="41"/>
        <v>-0.15020297699594048</v>
      </c>
      <c r="W24" s="22">
        <v>0.31123139377537212</v>
      </c>
    </row>
    <row r="25" spans="1:23" x14ac:dyDescent="0.25">
      <c r="A25" s="15" t="s">
        <v>1</v>
      </c>
      <c r="B25" s="20">
        <f t="shared" si="39"/>
        <v>-0.16477272727272727</v>
      </c>
      <c r="C25" s="21">
        <f t="shared" si="36"/>
        <v>-0.11174242424242423</v>
      </c>
      <c r="D25" s="21">
        <f t="shared" si="36"/>
        <v>-6.7234848484848481E-2</v>
      </c>
      <c r="E25" s="21">
        <f t="shared" si="36"/>
        <v>-0.24053030303030304</v>
      </c>
      <c r="F25" s="22">
        <f t="shared" si="36"/>
        <v>0.10227272727272729</v>
      </c>
      <c r="G25" s="22">
        <v>0.29640151515151514</v>
      </c>
      <c r="I25" s="15" t="s">
        <v>1</v>
      </c>
      <c r="J25" s="20">
        <f t="shared" si="40"/>
        <v>-0.12933753943217666</v>
      </c>
      <c r="K25" s="21">
        <f t="shared" si="37"/>
        <v>-0.13564668769716087</v>
      </c>
      <c r="L25" s="21">
        <f t="shared" si="37"/>
        <v>-9.7791798107255509E-2</v>
      </c>
      <c r="M25" s="21">
        <f t="shared" si="37"/>
        <v>-0.13249211356466875</v>
      </c>
      <c r="N25" s="22">
        <f t="shared" si="37"/>
        <v>0.81703470031545744</v>
      </c>
      <c r="O25" s="22">
        <v>0.13564668769716087</v>
      </c>
      <c r="P25" s="21"/>
      <c r="Q25" s="15" t="s">
        <v>1</v>
      </c>
      <c r="R25" s="20">
        <f t="shared" si="41"/>
        <v>-0.17997293640054129</v>
      </c>
      <c r="S25" s="21">
        <f t="shared" si="41"/>
        <v>-0.10148849797023007</v>
      </c>
      <c r="T25" s="21">
        <f t="shared" si="41"/>
        <v>-5.4127198917456043E-2</v>
      </c>
      <c r="U25" s="21">
        <f t="shared" si="41"/>
        <v>-0.28687415426251694</v>
      </c>
      <c r="V25" s="22">
        <f t="shared" si="41"/>
        <v>-0.20433017591339653</v>
      </c>
      <c r="W25" s="22">
        <v>0.36535859269282817</v>
      </c>
    </row>
    <row r="26" spans="1:23" x14ac:dyDescent="0.25">
      <c r="A26" s="15" t="s">
        <v>2</v>
      </c>
      <c r="B26" s="20">
        <f t="shared" si="39"/>
        <v>9.375E-2</v>
      </c>
      <c r="C26" s="21">
        <f t="shared" si="36"/>
        <v>0.14678030303030304</v>
      </c>
      <c r="D26" s="21">
        <f t="shared" si="36"/>
        <v>0.19128787878787878</v>
      </c>
      <c r="E26" s="21">
        <f t="shared" si="36"/>
        <v>1.799242424242424E-2</v>
      </c>
      <c r="F26" s="22">
        <f t="shared" si="36"/>
        <v>0.36079545454545459</v>
      </c>
      <c r="G26" s="22">
        <v>3.7878787878787873E-2</v>
      </c>
      <c r="I26" s="15" t="s">
        <v>2</v>
      </c>
      <c r="J26" s="20">
        <f t="shared" si="40"/>
        <v>3.1545741324921135E-3</v>
      </c>
      <c r="K26" s="21">
        <f t="shared" si="37"/>
        <v>-3.1545741324921135E-3</v>
      </c>
      <c r="L26" s="21">
        <f t="shared" si="37"/>
        <v>3.4700315457413249E-2</v>
      </c>
      <c r="M26" s="21">
        <f t="shared" si="37"/>
        <v>0</v>
      </c>
      <c r="N26" s="22">
        <f t="shared" si="37"/>
        <v>0.94952681388012616</v>
      </c>
      <c r="O26" s="22">
        <v>3.1545741324921135E-3</v>
      </c>
      <c r="P26" s="21"/>
      <c r="Q26" s="15" t="s">
        <v>2</v>
      </c>
      <c r="R26" s="20">
        <f t="shared" si="41"/>
        <v>0.13261163734776724</v>
      </c>
      <c r="S26" s="21">
        <f t="shared" si="41"/>
        <v>0.21109607577807846</v>
      </c>
      <c r="T26" s="21">
        <f t="shared" si="41"/>
        <v>0.25845737483085252</v>
      </c>
      <c r="U26" s="21">
        <f t="shared" si="41"/>
        <v>2.5710419485791607E-2</v>
      </c>
      <c r="V26" s="22">
        <f t="shared" si="41"/>
        <v>0.108254397834912</v>
      </c>
      <c r="W26" s="22">
        <v>5.2774018944519628E-2</v>
      </c>
    </row>
    <row r="27" spans="1:23" ht="15.75" thickBot="1" x14ac:dyDescent="0.3">
      <c r="A27" s="16" t="s">
        <v>3</v>
      </c>
      <c r="B27" s="23">
        <f t="shared" si="39"/>
        <v>-6.25E-2</v>
      </c>
      <c r="C27" s="24">
        <f t="shared" si="36"/>
        <v>-9.4696969696969613E-3</v>
      </c>
      <c r="D27" s="24">
        <f t="shared" si="36"/>
        <v>3.5037878787878785E-2</v>
      </c>
      <c r="E27" s="24">
        <f t="shared" si="36"/>
        <v>-0.13825757575757575</v>
      </c>
      <c r="F27" s="25">
        <f t="shared" si="36"/>
        <v>0.20454545454545456</v>
      </c>
      <c r="G27" s="22">
        <v>0.19412878787878787</v>
      </c>
      <c r="I27" s="16" t="s">
        <v>3</v>
      </c>
      <c r="J27" s="23">
        <f t="shared" si="40"/>
        <v>-0.58675078864353314</v>
      </c>
      <c r="K27" s="24">
        <f t="shared" si="37"/>
        <v>-0.59305993690851733</v>
      </c>
      <c r="L27" s="24">
        <f t="shared" si="37"/>
        <v>-0.55520504731861198</v>
      </c>
      <c r="M27" s="24">
        <f t="shared" si="37"/>
        <v>-0.58990536277602523</v>
      </c>
      <c r="N27" s="25">
        <f t="shared" si="37"/>
        <v>0.35962145110410093</v>
      </c>
      <c r="O27" s="22">
        <v>0.59305993690851733</v>
      </c>
      <c r="P27" s="21"/>
      <c r="Q27" s="16" t="s">
        <v>3</v>
      </c>
      <c r="R27" s="23">
        <f t="shared" si="41"/>
        <v>0.16238159675236807</v>
      </c>
      <c r="S27" s="24">
        <f t="shared" si="41"/>
        <v>0.24086603518267929</v>
      </c>
      <c r="T27" s="24">
        <f t="shared" si="41"/>
        <v>0.28822733423545333</v>
      </c>
      <c r="U27" s="24">
        <f t="shared" si="41"/>
        <v>5.5480378890392423E-2</v>
      </c>
      <c r="V27" s="25">
        <f t="shared" si="41"/>
        <v>0.13802435723951284</v>
      </c>
      <c r="W27" s="22">
        <v>2.3004059539918811E-2</v>
      </c>
    </row>
    <row r="28" spans="1:23" ht="15.75" thickBot="1" x14ac:dyDescent="0.3">
      <c r="B28" s="23">
        <v>0.13162878787878787</v>
      </c>
      <c r="C28" s="24">
        <v>0.18465909090909091</v>
      </c>
      <c r="D28" s="24">
        <v>0.22916666666666666</v>
      </c>
      <c r="E28" s="24">
        <v>5.5871212121212113E-2</v>
      </c>
      <c r="F28" s="24">
        <v>0.39867424242424243</v>
      </c>
      <c r="G28" s="10">
        <v>0.99999999999999989</v>
      </c>
      <c r="I28" s="102" t="s">
        <v>44</v>
      </c>
      <c r="J28" s="23">
        <v>6.3091482649842269E-3</v>
      </c>
      <c r="K28" s="24">
        <v>0</v>
      </c>
      <c r="L28" s="24">
        <v>3.7854889589905363E-2</v>
      </c>
      <c r="M28" s="24">
        <v>3.1545741324921135E-3</v>
      </c>
      <c r="N28" s="24">
        <v>0.95268138801261826</v>
      </c>
      <c r="O28" s="10">
        <v>1</v>
      </c>
      <c r="P28" s="1"/>
      <c r="Q28" s="102" t="s">
        <v>44</v>
      </c>
      <c r="R28" s="23">
        <v>0.18538565629228687</v>
      </c>
      <c r="S28" s="24">
        <v>0.26387009472259809</v>
      </c>
      <c r="T28" s="24">
        <v>0.31123139377537212</v>
      </c>
      <c r="U28" s="24">
        <v>7.8484438430311235E-2</v>
      </c>
      <c r="V28" s="24">
        <v>0.16102841677943164</v>
      </c>
      <c r="W28" s="10">
        <v>1</v>
      </c>
    </row>
    <row r="30" spans="1:23" ht="15.75" thickBot="1" x14ac:dyDescent="0.3"/>
    <row r="31" spans="1:23" ht="15.75" thickBot="1" x14ac:dyDescent="0.3">
      <c r="I31" t="s">
        <v>28</v>
      </c>
      <c r="J31" s="11" t="s">
        <v>0</v>
      </c>
      <c r="K31" s="12" t="s">
        <v>25</v>
      </c>
      <c r="L31" s="12" t="s">
        <v>1</v>
      </c>
      <c r="M31" s="12" t="s">
        <v>2</v>
      </c>
      <c r="N31" s="13" t="s">
        <v>3</v>
      </c>
      <c r="O31" s="102" t="s">
        <v>43</v>
      </c>
    </row>
    <row r="32" spans="1:23" x14ac:dyDescent="0.25">
      <c r="I32" s="14" t="s">
        <v>0</v>
      </c>
      <c r="J32" s="17">
        <v>-0.25236593059936907</v>
      </c>
      <c r="K32" s="18">
        <v>-0.25867507886435331</v>
      </c>
      <c r="L32" s="18">
        <v>-0.22082018927444796</v>
      </c>
      <c r="M32" s="18">
        <v>-0.25552050473186122</v>
      </c>
      <c r="N32" s="26">
        <v>0.69400630914826489</v>
      </c>
      <c r="O32" s="19">
        <f>SUM(J32:N32)</f>
        <v>-0.29337539432176651</v>
      </c>
    </row>
    <row r="33" spans="9:15" x14ac:dyDescent="0.25">
      <c r="I33" s="15" t="s">
        <v>25</v>
      </c>
      <c r="J33" s="20">
        <v>-3.1545741324921139E-3</v>
      </c>
      <c r="K33" s="21">
        <v>-9.4637223974763408E-3</v>
      </c>
      <c r="L33" s="21">
        <v>2.8391167192429023E-2</v>
      </c>
      <c r="M33" s="21">
        <v>-6.3091482649842278E-3</v>
      </c>
      <c r="N33" s="31">
        <v>0.94321766561514186</v>
      </c>
      <c r="O33" s="22">
        <f t="shared" ref="O33:O36" si="42">SUM(J33:N33)</f>
        <v>0.95268138801261826</v>
      </c>
    </row>
    <row r="34" spans="9:15" x14ac:dyDescent="0.25">
      <c r="I34" s="15" t="s">
        <v>1</v>
      </c>
      <c r="J34" s="20">
        <v>-0.12933753943217666</v>
      </c>
      <c r="K34" s="21">
        <v>-0.13564668769716087</v>
      </c>
      <c r="L34" s="21">
        <v>-9.7791798107255509E-2</v>
      </c>
      <c r="M34" s="21">
        <v>-0.13249211356466875</v>
      </c>
      <c r="N34" s="22">
        <v>0.81703470031545744</v>
      </c>
      <c r="O34" s="22">
        <f t="shared" si="42"/>
        <v>0.32176656151419558</v>
      </c>
    </row>
    <row r="35" spans="9:15" x14ac:dyDescent="0.25">
      <c r="I35" s="15" t="s">
        <v>2</v>
      </c>
      <c r="J35" s="20">
        <v>3.1545741324921135E-3</v>
      </c>
      <c r="K35" s="21">
        <v>-3.1545741324921135E-3</v>
      </c>
      <c r="L35" s="21">
        <v>3.4700315457413249E-2</v>
      </c>
      <c r="M35" s="21">
        <v>0</v>
      </c>
      <c r="N35" s="22">
        <v>0.94952681388012616</v>
      </c>
      <c r="O35" s="22">
        <f t="shared" si="42"/>
        <v>0.98422712933753942</v>
      </c>
    </row>
    <row r="36" spans="9:15" ht="15.75" thickBot="1" x14ac:dyDescent="0.3">
      <c r="I36" s="16" t="s">
        <v>3</v>
      </c>
      <c r="J36" s="23">
        <v>-0.58675078864353314</v>
      </c>
      <c r="K36" s="24">
        <v>-0.59305993690851733</v>
      </c>
      <c r="L36" s="24">
        <v>-0.55520504731861198</v>
      </c>
      <c r="M36" s="24">
        <v>-0.58990536277602523</v>
      </c>
      <c r="N36" s="25">
        <v>0.35962145110410093</v>
      </c>
      <c r="O36" s="22">
        <f t="shared" si="42"/>
        <v>-1.9652996845425865</v>
      </c>
    </row>
    <row r="37" spans="9:15" ht="15.75" thickBot="1" x14ac:dyDescent="0.3">
      <c r="I37" s="102" t="s">
        <v>44</v>
      </c>
      <c r="J37" s="23">
        <f>SUM(J32:J36)</f>
        <v>-0.96845425867507884</v>
      </c>
      <c r="K37" s="24">
        <f t="shared" ref="K37:N37" si="43">SUM(K32:K36)</f>
        <v>-1</v>
      </c>
      <c r="L37" s="24">
        <f t="shared" si="43"/>
        <v>-0.81072555205047325</v>
      </c>
      <c r="M37" s="24">
        <f t="shared" si="43"/>
        <v>-0.98422712933753942</v>
      </c>
      <c r="N37" s="24">
        <f t="shared" si="43"/>
        <v>3.7634069400630912</v>
      </c>
      <c r="O37" s="10">
        <v>1</v>
      </c>
    </row>
  </sheetData>
  <conditionalFormatting sqref="B11:F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1:N15">
    <cfRule type="colorScale" priority="9">
      <colorScale>
        <cfvo type="min"/>
        <cfvo type="max"/>
        <color rgb="FFFCFCFF"/>
        <color rgb="FFF8696B"/>
      </colorScale>
    </cfRule>
  </conditionalFormatting>
  <conditionalFormatting sqref="R11:V15">
    <cfRule type="colorScale" priority="8">
      <colorScale>
        <cfvo type="min"/>
        <cfvo type="max"/>
        <color rgb="FFFCFCFF"/>
        <color rgb="FFF8696B"/>
      </colorScale>
    </cfRule>
  </conditionalFormatting>
  <conditionalFormatting sqref="B23:F27">
    <cfRule type="colorScale" priority="4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J23:N27">
    <cfRule type="colorScale" priority="3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R23:V27">
    <cfRule type="colorScale" priority="2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J32:N36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6"/>
  <sheetViews>
    <sheetView showGridLines="0" tabSelected="1" topLeftCell="AS27" zoomScale="85" zoomScaleNormal="85" workbookViewId="0">
      <selection activeCell="BP55" sqref="AT33:BP55"/>
    </sheetView>
  </sheetViews>
  <sheetFormatPr baseColWidth="10" defaultRowHeight="15" x14ac:dyDescent="0.25"/>
  <cols>
    <col min="1" max="1" width="19.28515625" customWidth="1"/>
    <col min="2" max="5" width="3.7109375" bestFit="1" customWidth="1"/>
    <col min="6" max="6" width="4" bestFit="1" customWidth="1"/>
    <col min="7" max="11" width="3.7109375" bestFit="1" customWidth="1"/>
    <col min="12" max="13" width="4" bestFit="1" customWidth="1"/>
    <col min="14" max="14" width="3.7109375" bestFit="1" customWidth="1"/>
    <col min="15" max="15" width="4" bestFit="1" customWidth="1"/>
    <col min="16" max="20" width="3.7109375" bestFit="1" customWidth="1"/>
    <col min="23" max="23" width="39.85546875" bestFit="1" customWidth="1"/>
    <col min="24" max="42" width="5" customWidth="1"/>
    <col min="44" max="44" width="39.85546875" bestFit="1" customWidth="1"/>
    <col min="47" max="47" width="39.85546875" bestFit="1" customWidth="1"/>
    <col min="48" max="66" width="5" customWidth="1"/>
    <col min="67" max="67" width="7.85546875" customWidth="1"/>
    <col min="68" max="68" width="5.140625" style="97" customWidth="1"/>
  </cols>
  <sheetData>
    <row r="1" spans="1:69" ht="15.75" thickBot="1" x14ac:dyDescent="0.3"/>
    <row r="2" spans="1:69" ht="188.25" customHeight="1" thickBot="1" x14ac:dyDescent="0.3">
      <c r="A2" s="30" t="s">
        <v>24</v>
      </c>
      <c r="B2" s="27" t="s">
        <v>17</v>
      </c>
      <c r="C2" s="28" t="s">
        <v>20</v>
      </c>
      <c r="D2" s="28" t="s">
        <v>16</v>
      </c>
      <c r="E2" s="28" t="s">
        <v>9</v>
      </c>
      <c r="F2" s="28" t="s">
        <v>5</v>
      </c>
      <c r="G2" s="28" t="s">
        <v>14</v>
      </c>
      <c r="H2" s="28" t="s">
        <v>22</v>
      </c>
      <c r="I2" s="28" t="s">
        <v>23</v>
      </c>
      <c r="J2" s="28" t="s">
        <v>6</v>
      </c>
      <c r="K2" s="28" t="s">
        <v>15</v>
      </c>
      <c r="L2" s="28" t="s">
        <v>19</v>
      </c>
      <c r="M2" s="28" t="s">
        <v>4</v>
      </c>
      <c r="N2" s="28" t="s">
        <v>7</v>
      </c>
      <c r="O2" s="28" t="s">
        <v>18</v>
      </c>
      <c r="P2" s="28" t="s">
        <v>13</v>
      </c>
      <c r="Q2" s="28" t="s">
        <v>21</v>
      </c>
      <c r="R2" s="28" t="s">
        <v>8</v>
      </c>
      <c r="S2" s="28" t="s">
        <v>10</v>
      </c>
      <c r="T2" s="29" t="s">
        <v>11</v>
      </c>
      <c r="W2" s="40" t="s">
        <v>29</v>
      </c>
      <c r="X2" s="37" t="s">
        <v>30</v>
      </c>
      <c r="Y2" s="38" t="s">
        <v>31</v>
      </c>
      <c r="Z2" s="38" t="s">
        <v>32</v>
      </c>
      <c r="AA2" s="38" t="s">
        <v>9</v>
      </c>
      <c r="AB2" s="38" t="s">
        <v>5</v>
      </c>
      <c r="AC2" s="38" t="s">
        <v>14</v>
      </c>
      <c r="AD2" s="38" t="s">
        <v>33</v>
      </c>
      <c r="AE2" s="38" t="s">
        <v>34</v>
      </c>
      <c r="AF2" s="38" t="s">
        <v>6</v>
      </c>
      <c r="AG2" s="38" t="s">
        <v>15</v>
      </c>
      <c r="AH2" s="38" t="s">
        <v>19</v>
      </c>
      <c r="AI2" s="38" t="s">
        <v>4</v>
      </c>
      <c r="AJ2" s="38" t="s">
        <v>7</v>
      </c>
      <c r="AK2" s="38" t="s">
        <v>35</v>
      </c>
      <c r="AL2" s="38" t="s">
        <v>36</v>
      </c>
      <c r="AM2" s="38" t="s">
        <v>37</v>
      </c>
      <c r="AN2" s="38" t="s">
        <v>8</v>
      </c>
      <c r="AO2" s="38" t="s">
        <v>10</v>
      </c>
      <c r="AP2" s="39" t="s">
        <v>11</v>
      </c>
      <c r="AU2" s="40" t="s">
        <v>29</v>
      </c>
      <c r="AV2" s="53" t="s">
        <v>9</v>
      </c>
      <c r="AW2" s="54" t="s">
        <v>7</v>
      </c>
      <c r="AX2" s="54" t="s">
        <v>37</v>
      </c>
      <c r="AY2" s="54" t="s">
        <v>8</v>
      </c>
      <c r="AZ2" s="54" t="s">
        <v>10</v>
      </c>
      <c r="BA2" s="55" t="s">
        <v>11</v>
      </c>
      <c r="BB2" s="52" t="s">
        <v>5</v>
      </c>
      <c r="BC2" s="49" t="s">
        <v>14</v>
      </c>
      <c r="BD2" s="50" t="s">
        <v>6</v>
      </c>
      <c r="BE2" s="50" t="s">
        <v>15</v>
      </c>
      <c r="BF2" s="50" t="s">
        <v>4</v>
      </c>
      <c r="BG2" s="51" t="s">
        <v>36</v>
      </c>
      <c r="BH2" s="58" t="s">
        <v>30</v>
      </c>
      <c r="BI2" s="59" t="s">
        <v>32</v>
      </c>
      <c r="BJ2" s="59" t="s">
        <v>33</v>
      </c>
      <c r="BK2" s="60" t="s">
        <v>34</v>
      </c>
      <c r="BL2" s="56" t="s">
        <v>31</v>
      </c>
      <c r="BM2" s="56" t="s">
        <v>19</v>
      </c>
      <c r="BN2" s="57" t="s">
        <v>35</v>
      </c>
      <c r="BO2" s="101" t="s">
        <v>42</v>
      </c>
      <c r="BQ2" s="97"/>
    </row>
    <row r="3" spans="1:69" x14ac:dyDescent="0.25">
      <c r="A3" s="2" t="s">
        <v>17</v>
      </c>
      <c r="B3" s="2">
        <v>2</v>
      </c>
      <c r="C3" s="3">
        <v>3</v>
      </c>
      <c r="D3" s="3">
        <v>39</v>
      </c>
      <c r="E3" s="3">
        <v>3</v>
      </c>
      <c r="F3" s="3">
        <v>4</v>
      </c>
      <c r="G3" s="3">
        <v>0</v>
      </c>
      <c r="H3" s="3">
        <v>5</v>
      </c>
      <c r="I3" s="3">
        <v>36</v>
      </c>
      <c r="J3" s="3">
        <v>0</v>
      </c>
      <c r="K3" s="3">
        <v>23</v>
      </c>
      <c r="L3" s="3">
        <v>1</v>
      </c>
      <c r="M3" s="3">
        <v>6</v>
      </c>
      <c r="N3" s="3">
        <v>0</v>
      </c>
      <c r="O3" s="3">
        <v>24</v>
      </c>
      <c r="P3" s="3">
        <v>11</v>
      </c>
      <c r="Q3" s="3">
        <v>0</v>
      </c>
      <c r="R3" s="3">
        <v>0</v>
      </c>
      <c r="S3" s="3">
        <v>0</v>
      </c>
      <c r="T3" s="4">
        <v>0</v>
      </c>
      <c r="U3" s="4">
        <f t="shared" ref="U3:U21" si="0">SUM(B3:T3)</f>
        <v>157</v>
      </c>
      <c r="W3" s="41" t="s">
        <v>30</v>
      </c>
      <c r="X3" s="5">
        <f t="shared" ref="X3:X21" si="1">B3/$U$22*100</f>
        <v>0.18939393939393939</v>
      </c>
      <c r="Y3" s="1">
        <f t="shared" ref="Y3:Y21" si="2">C3/$U$22*100</f>
        <v>0.28409090909090912</v>
      </c>
      <c r="Z3" s="1">
        <f t="shared" ref="Z3:Z21" si="3">D3/$U$22*100</f>
        <v>3.6931818181818183</v>
      </c>
      <c r="AA3" s="1">
        <f t="shared" ref="AA3:AA21" si="4">E3/$U$22*100</f>
        <v>0.28409090909090912</v>
      </c>
      <c r="AB3" s="1">
        <f t="shared" ref="AB3:AB21" si="5">F3/$U$22*100</f>
        <v>0.37878787878787878</v>
      </c>
      <c r="AC3" s="1">
        <f t="shared" ref="AC3:AC21" si="6">G3/$U$22*100</f>
        <v>0</v>
      </c>
      <c r="AD3" s="1">
        <f t="shared" ref="AD3:AD21" si="7">H3/$U$22*100</f>
        <v>0.47348484848484851</v>
      </c>
      <c r="AE3" s="1">
        <f t="shared" ref="AE3:AE21" si="8">I3/$U$22*100</f>
        <v>3.4090909090909087</v>
      </c>
      <c r="AF3" s="1">
        <f t="shared" ref="AF3:AF21" si="9">J3/$U$22*100</f>
        <v>0</v>
      </c>
      <c r="AG3" s="1">
        <f t="shared" ref="AG3:AG21" si="10">K3/$U$22*100</f>
        <v>2.1780303030303032</v>
      </c>
      <c r="AH3" s="1">
        <f t="shared" ref="AH3:AH21" si="11">L3/$U$22*100</f>
        <v>9.4696969696969696E-2</v>
      </c>
      <c r="AI3" s="1">
        <f t="shared" ref="AI3:AI21" si="12">M3/$U$22*100</f>
        <v>0.56818181818181823</v>
      </c>
      <c r="AJ3" s="1">
        <f t="shared" ref="AJ3:AJ21" si="13">N3/$U$22*100</f>
        <v>0</v>
      </c>
      <c r="AK3" s="1">
        <f t="shared" ref="AK3:AK21" si="14">O3/$U$22*100</f>
        <v>2.2727272727272729</v>
      </c>
      <c r="AL3" s="1">
        <f t="shared" ref="AL3:AL21" si="15">P3/$U$22*100</f>
        <v>1.0416666666666665</v>
      </c>
      <c r="AM3" s="1">
        <f t="shared" ref="AM3:AM21" si="16">Q3/$U$22*100</f>
        <v>0</v>
      </c>
      <c r="AN3" s="1">
        <f t="shared" ref="AN3:AN21" si="17">R3/$U$22*100</f>
        <v>0</v>
      </c>
      <c r="AO3" s="1">
        <f t="shared" ref="AO3:AO21" si="18">S3/$U$22*100</f>
        <v>0</v>
      </c>
      <c r="AP3" s="6">
        <f t="shared" ref="AP3:AP21" si="19">T3/$U$22*100</f>
        <v>0</v>
      </c>
      <c r="AQ3" s="45">
        <f t="shared" ref="AQ3:AQ21" si="20">SUM(X3:AP3)</f>
        <v>14.867424242424242</v>
      </c>
      <c r="AU3" s="61" t="s">
        <v>9</v>
      </c>
      <c r="AV3" s="72">
        <f>E6/$U$22*100</f>
        <v>0</v>
      </c>
      <c r="AW3" s="73">
        <f>N6/$U$22*100</f>
        <v>0</v>
      </c>
      <c r="AX3" s="73">
        <f>Q6/$U$22*100</f>
        <v>0</v>
      </c>
      <c r="AY3" s="73">
        <f>R6/$U$22*100</f>
        <v>0</v>
      </c>
      <c r="AZ3" s="73">
        <f>S6/$U$22*100</f>
        <v>0</v>
      </c>
      <c r="BA3" s="74">
        <f>T6/$U$22*100</f>
        <v>0</v>
      </c>
      <c r="BB3" s="75">
        <f>F6/$U$22*100</f>
        <v>0</v>
      </c>
      <c r="BC3" s="72">
        <f>G6/$U$22*100</f>
        <v>0</v>
      </c>
      <c r="BD3" s="73">
        <f>J6/$U$22*100</f>
        <v>0</v>
      </c>
      <c r="BE3" s="73">
        <f>K6/$U$22*100</f>
        <v>0</v>
      </c>
      <c r="BF3" s="73">
        <f>M6/$U$22*100</f>
        <v>0</v>
      </c>
      <c r="BG3" s="74">
        <f>P6/$U$22*100</f>
        <v>0</v>
      </c>
      <c r="BH3" s="72">
        <f>B6/$U$22*100</f>
        <v>0</v>
      </c>
      <c r="BI3" s="73">
        <f>D6/$U$22*100</f>
        <v>0</v>
      </c>
      <c r="BJ3" s="73">
        <f>H6/$U$22*100</f>
        <v>0</v>
      </c>
      <c r="BK3" s="74">
        <f>I6/$U$22*100</f>
        <v>0</v>
      </c>
      <c r="BL3" s="73">
        <f>C6/$U$22*100</f>
        <v>0</v>
      </c>
      <c r="BM3" s="73">
        <f>L6/$U$22*100</f>
        <v>0</v>
      </c>
      <c r="BN3" s="74">
        <f>O6/$U$22*100</f>
        <v>0</v>
      </c>
      <c r="BO3" s="88">
        <f t="shared" ref="BO3:BO21" si="21">SUM(AV3:BN3)</f>
        <v>0</v>
      </c>
      <c r="BQ3" s="98">
        <v>3.7878787878787873E-2</v>
      </c>
    </row>
    <row r="4" spans="1:69" x14ac:dyDescent="0.25">
      <c r="A4" s="5" t="s">
        <v>20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6">
        <v>0</v>
      </c>
      <c r="U4" s="6">
        <f t="shared" si="0"/>
        <v>0</v>
      </c>
      <c r="W4" s="42" t="s">
        <v>31</v>
      </c>
      <c r="X4" s="5">
        <f t="shared" si="1"/>
        <v>0</v>
      </c>
      <c r="Y4" s="1">
        <f t="shared" si="2"/>
        <v>0</v>
      </c>
      <c r="Z4" s="1">
        <f t="shared" si="3"/>
        <v>0</v>
      </c>
      <c r="AA4" s="1">
        <f t="shared" si="4"/>
        <v>0</v>
      </c>
      <c r="AB4" s="1">
        <f t="shared" si="5"/>
        <v>0</v>
      </c>
      <c r="AC4" s="1">
        <f t="shared" si="6"/>
        <v>0</v>
      </c>
      <c r="AD4" s="1">
        <f t="shared" si="7"/>
        <v>0</v>
      </c>
      <c r="AE4" s="1">
        <f t="shared" si="8"/>
        <v>0</v>
      </c>
      <c r="AF4" s="1">
        <f t="shared" si="9"/>
        <v>0</v>
      </c>
      <c r="AG4" s="1">
        <f t="shared" si="10"/>
        <v>0</v>
      </c>
      <c r="AH4" s="1">
        <f t="shared" si="11"/>
        <v>0</v>
      </c>
      <c r="AI4" s="1">
        <f t="shared" si="12"/>
        <v>0</v>
      </c>
      <c r="AJ4" s="1">
        <f t="shared" si="13"/>
        <v>0</v>
      </c>
      <c r="AK4" s="1">
        <f t="shared" si="14"/>
        <v>0</v>
      </c>
      <c r="AL4" s="1">
        <f t="shared" si="15"/>
        <v>0</v>
      </c>
      <c r="AM4" s="1">
        <f t="shared" si="16"/>
        <v>0</v>
      </c>
      <c r="AN4" s="1">
        <f t="shared" si="17"/>
        <v>0</v>
      </c>
      <c r="AO4" s="1">
        <f t="shared" si="18"/>
        <v>0</v>
      </c>
      <c r="AP4" s="6">
        <f t="shared" si="19"/>
        <v>0</v>
      </c>
      <c r="AQ4" s="46">
        <f t="shared" si="20"/>
        <v>0</v>
      </c>
      <c r="AU4" s="62" t="s">
        <v>7</v>
      </c>
      <c r="AV4" s="76">
        <f>E15/$U$22*100</f>
        <v>0</v>
      </c>
      <c r="AW4" s="77">
        <f>N15/$U$22*100</f>
        <v>0</v>
      </c>
      <c r="AX4" s="77">
        <f>Q15/$U$22*100</f>
        <v>0</v>
      </c>
      <c r="AY4" s="77">
        <f>R15/$U$22*100</f>
        <v>9.4696969696969696E-2</v>
      </c>
      <c r="AZ4" s="77">
        <f>S15/$U$22*100</f>
        <v>0</v>
      </c>
      <c r="BA4" s="78">
        <f>T15/$U$22*100</f>
        <v>0</v>
      </c>
      <c r="BB4" s="79">
        <f>F15/$U$22*100</f>
        <v>0</v>
      </c>
      <c r="BC4" s="76">
        <f>G15/$U$22*100</f>
        <v>0</v>
      </c>
      <c r="BD4" s="77">
        <f>J15/$U$22*100</f>
        <v>0</v>
      </c>
      <c r="BE4" s="77">
        <f>K15/$U$22*100</f>
        <v>9.4696969696969696E-2</v>
      </c>
      <c r="BF4" s="77">
        <f>M15/$U$22*100</f>
        <v>0</v>
      </c>
      <c r="BG4" s="78">
        <f>P15/$U$22*100</f>
        <v>0</v>
      </c>
      <c r="BH4" s="76">
        <f>B15/$U$22*100</f>
        <v>0.18939393939393939</v>
      </c>
      <c r="BI4" s="77">
        <f>D15/$U$22*100</f>
        <v>0</v>
      </c>
      <c r="BJ4" s="77">
        <f>H15/$U$22*100</f>
        <v>9.4696969696969696E-2</v>
      </c>
      <c r="BK4" s="78">
        <f>I15/$U$22*100</f>
        <v>0</v>
      </c>
      <c r="BL4" s="77">
        <f>C15/$U$22*100</f>
        <v>0</v>
      </c>
      <c r="BM4" s="77">
        <f>L15/$U$22*100</f>
        <v>0</v>
      </c>
      <c r="BN4" s="78">
        <f>O15/$U$22*100</f>
        <v>0</v>
      </c>
      <c r="BO4" s="89">
        <f t="shared" si="21"/>
        <v>0.47348484848484851</v>
      </c>
      <c r="BQ4" s="98"/>
    </row>
    <row r="5" spans="1:69" x14ac:dyDescent="0.25">
      <c r="A5" s="5" t="s">
        <v>16</v>
      </c>
      <c r="B5" s="5">
        <v>1</v>
      </c>
      <c r="C5" s="1">
        <v>4</v>
      </c>
      <c r="D5" s="1">
        <v>19</v>
      </c>
      <c r="E5" s="1">
        <v>2</v>
      </c>
      <c r="F5" s="1">
        <v>3</v>
      </c>
      <c r="G5" s="1">
        <v>28</v>
      </c>
      <c r="H5" s="1">
        <v>1</v>
      </c>
      <c r="I5" s="1">
        <v>9</v>
      </c>
      <c r="J5" s="1">
        <v>1</v>
      </c>
      <c r="K5" s="1">
        <v>8</v>
      </c>
      <c r="L5" s="1">
        <v>0</v>
      </c>
      <c r="M5" s="1">
        <v>0</v>
      </c>
      <c r="N5" s="1">
        <v>3</v>
      </c>
      <c r="O5" s="1">
        <v>6</v>
      </c>
      <c r="P5" s="1">
        <v>8</v>
      </c>
      <c r="Q5" s="94">
        <v>0</v>
      </c>
      <c r="R5" s="1">
        <v>1</v>
      </c>
      <c r="S5" s="1">
        <v>0</v>
      </c>
      <c r="T5" s="6">
        <v>0</v>
      </c>
      <c r="U5" s="6">
        <f t="shared" si="0"/>
        <v>94</v>
      </c>
      <c r="W5" s="42" t="s">
        <v>32</v>
      </c>
      <c r="X5" s="5">
        <f t="shared" si="1"/>
        <v>9.4696969696969696E-2</v>
      </c>
      <c r="Y5" s="1">
        <f t="shared" si="2"/>
        <v>0.37878787878787878</v>
      </c>
      <c r="Z5" s="1">
        <f t="shared" si="3"/>
        <v>1.7992424242424243</v>
      </c>
      <c r="AA5" s="1">
        <f t="shared" si="4"/>
        <v>0.18939393939393939</v>
      </c>
      <c r="AB5" s="1">
        <f t="shared" si="5"/>
        <v>0.28409090909090912</v>
      </c>
      <c r="AC5" s="1">
        <f t="shared" si="6"/>
        <v>2.6515151515151514</v>
      </c>
      <c r="AD5" s="1">
        <f t="shared" si="7"/>
        <v>9.4696969696969696E-2</v>
      </c>
      <c r="AE5" s="1">
        <f t="shared" si="8"/>
        <v>0.85227272727272718</v>
      </c>
      <c r="AF5" s="1">
        <f t="shared" si="9"/>
        <v>9.4696969696969696E-2</v>
      </c>
      <c r="AG5" s="1">
        <f t="shared" si="10"/>
        <v>0.75757575757575757</v>
      </c>
      <c r="AH5" s="1">
        <f t="shared" si="11"/>
        <v>0</v>
      </c>
      <c r="AI5" s="1">
        <f t="shared" si="12"/>
        <v>0</v>
      </c>
      <c r="AJ5" s="1">
        <f t="shared" si="13"/>
        <v>0.28409090909090912</v>
      </c>
      <c r="AK5" s="1">
        <f t="shared" si="14"/>
        <v>0.56818181818181823</v>
      </c>
      <c r="AL5" s="1">
        <f t="shared" si="15"/>
        <v>0.75757575757575757</v>
      </c>
      <c r="AM5" s="1">
        <f t="shared" si="16"/>
        <v>0</v>
      </c>
      <c r="AN5" s="1">
        <f t="shared" si="17"/>
        <v>9.4696969696969696E-2</v>
      </c>
      <c r="AO5" s="1">
        <f t="shared" si="18"/>
        <v>0</v>
      </c>
      <c r="AP5" s="6">
        <f t="shared" si="19"/>
        <v>0</v>
      </c>
      <c r="AQ5" s="46">
        <f t="shared" si="20"/>
        <v>8.9015151515151523</v>
      </c>
      <c r="AU5" s="62" t="s">
        <v>37</v>
      </c>
      <c r="AV5" s="76">
        <f>E18/$U$22*100</f>
        <v>0</v>
      </c>
      <c r="AW5" s="77">
        <f>N18/$U$22*100</f>
        <v>0.37878787878787878</v>
      </c>
      <c r="AX5" s="77">
        <f t="shared" ref="AX5:BA8" si="22">Q18/$U$22*100</f>
        <v>0</v>
      </c>
      <c r="AY5" s="77">
        <f t="shared" si="22"/>
        <v>0</v>
      </c>
      <c r="AZ5" s="77">
        <f t="shared" si="22"/>
        <v>0</v>
      </c>
      <c r="BA5" s="78">
        <f t="shared" si="22"/>
        <v>0.85227272727272718</v>
      </c>
      <c r="BB5" s="79">
        <f t="shared" ref="BB5:BC8" si="23">F18/$U$22*100</f>
        <v>0</v>
      </c>
      <c r="BC5" s="76">
        <f t="shared" si="23"/>
        <v>0</v>
      </c>
      <c r="BD5" s="77">
        <f t="shared" ref="BD5:BE8" si="24">J18/$U$22*100</f>
        <v>0</v>
      </c>
      <c r="BE5" s="77">
        <f t="shared" si="24"/>
        <v>0</v>
      </c>
      <c r="BF5" s="77">
        <f>M18/$U$22*100</f>
        <v>0</v>
      </c>
      <c r="BG5" s="78">
        <f>P18/$U$22*100</f>
        <v>0</v>
      </c>
      <c r="BH5" s="76">
        <f>B18/$U$22*100</f>
        <v>0</v>
      </c>
      <c r="BI5" s="77">
        <f>D18/$U$22*100</f>
        <v>0</v>
      </c>
      <c r="BJ5" s="77">
        <f t="shared" ref="BJ5:BK8" si="25">H18/$U$22*100</f>
        <v>0</v>
      </c>
      <c r="BK5" s="78">
        <f t="shared" si="25"/>
        <v>0</v>
      </c>
      <c r="BL5" s="77">
        <f>C18/$U$22*100</f>
        <v>0</v>
      </c>
      <c r="BM5" s="77">
        <f>L18/$U$22*100</f>
        <v>0</v>
      </c>
      <c r="BN5" s="78">
        <f>O18/$U$22*100</f>
        <v>9.4696969696969696E-2</v>
      </c>
      <c r="BO5" s="89">
        <f t="shared" si="21"/>
        <v>1.3257575757575757</v>
      </c>
      <c r="BQ5" s="97"/>
    </row>
    <row r="6" spans="1:69" x14ac:dyDescent="0.25">
      <c r="A6" s="5" t="s">
        <v>9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6">
        <v>0</v>
      </c>
      <c r="U6" s="6">
        <f t="shared" si="0"/>
        <v>0</v>
      </c>
      <c r="W6" s="42" t="s">
        <v>9</v>
      </c>
      <c r="X6" s="5">
        <f t="shared" si="1"/>
        <v>0</v>
      </c>
      <c r="Y6" s="1">
        <f t="shared" si="2"/>
        <v>0</v>
      </c>
      <c r="Z6" s="1">
        <f t="shared" si="3"/>
        <v>0</v>
      </c>
      <c r="AA6" s="1">
        <f t="shared" si="4"/>
        <v>0</v>
      </c>
      <c r="AB6" s="1">
        <f t="shared" si="5"/>
        <v>0</v>
      </c>
      <c r="AC6" s="1">
        <f t="shared" si="6"/>
        <v>0</v>
      </c>
      <c r="AD6" s="1">
        <f t="shared" si="7"/>
        <v>0</v>
      </c>
      <c r="AE6" s="1">
        <f t="shared" si="8"/>
        <v>0</v>
      </c>
      <c r="AF6" s="1">
        <f t="shared" si="9"/>
        <v>0</v>
      </c>
      <c r="AG6" s="1">
        <f t="shared" si="10"/>
        <v>0</v>
      </c>
      <c r="AH6" s="1">
        <f t="shared" si="11"/>
        <v>0</v>
      </c>
      <c r="AI6" s="1">
        <f t="shared" si="12"/>
        <v>0</v>
      </c>
      <c r="AJ6" s="1">
        <f t="shared" si="13"/>
        <v>0</v>
      </c>
      <c r="AK6" s="1">
        <f t="shared" si="14"/>
        <v>0</v>
      </c>
      <c r="AL6" s="1">
        <f t="shared" si="15"/>
        <v>0</v>
      </c>
      <c r="AM6" s="1">
        <f t="shared" si="16"/>
        <v>0</v>
      </c>
      <c r="AN6" s="1">
        <f t="shared" si="17"/>
        <v>0</v>
      </c>
      <c r="AO6" s="1">
        <f t="shared" si="18"/>
        <v>0</v>
      </c>
      <c r="AP6" s="6">
        <f t="shared" si="19"/>
        <v>0</v>
      </c>
      <c r="AQ6" s="46">
        <f t="shared" si="20"/>
        <v>0</v>
      </c>
      <c r="AU6" s="62" t="s">
        <v>8</v>
      </c>
      <c r="AV6" s="76">
        <f>E19/$U$22*100</f>
        <v>0</v>
      </c>
      <c r="AW6" s="77">
        <f>N19/$U$22*100</f>
        <v>0.56818181818181823</v>
      </c>
      <c r="AX6" s="77">
        <f t="shared" si="22"/>
        <v>0</v>
      </c>
      <c r="AY6" s="77">
        <f t="shared" si="22"/>
        <v>0</v>
      </c>
      <c r="AZ6" s="77">
        <f t="shared" si="22"/>
        <v>0</v>
      </c>
      <c r="BA6" s="78">
        <f t="shared" si="22"/>
        <v>0</v>
      </c>
      <c r="BB6" s="79">
        <f t="shared" si="23"/>
        <v>0</v>
      </c>
      <c r="BC6" s="76">
        <f t="shared" si="23"/>
        <v>0</v>
      </c>
      <c r="BD6" s="77">
        <f t="shared" si="24"/>
        <v>0</v>
      </c>
      <c r="BE6" s="77">
        <f t="shared" si="24"/>
        <v>0</v>
      </c>
      <c r="BF6" s="77">
        <f>M19/$U$22*100</f>
        <v>0</v>
      </c>
      <c r="BG6" s="78">
        <f>P19/$U$22*100</f>
        <v>9.4696969696969696E-2</v>
      </c>
      <c r="BH6" s="76">
        <f>B19/$U$22*100</f>
        <v>0</v>
      </c>
      <c r="BI6" s="77">
        <f>D19/$U$22*100</f>
        <v>0</v>
      </c>
      <c r="BJ6" s="77">
        <f t="shared" si="25"/>
        <v>0</v>
      </c>
      <c r="BK6" s="78">
        <f t="shared" si="25"/>
        <v>0</v>
      </c>
      <c r="BL6" s="77">
        <f>C19/$U$22*100</f>
        <v>0.18939393939393939</v>
      </c>
      <c r="BM6" s="77">
        <f>L19/$U$22*100</f>
        <v>0</v>
      </c>
      <c r="BN6" s="78">
        <f>O19/$U$22*100</f>
        <v>9.4696969696969696E-2</v>
      </c>
      <c r="BO6" s="89">
        <f t="shared" si="21"/>
        <v>0.94696969696969702</v>
      </c>
      <c r="BQ6" s="97"/>
    </row>
    <row r="7" spans="1:69" x14ac:dyDescent="0.25">
      <c r="A7" s="5" t="s">
        <v>5</v>
      </c>
      <c r="B7" s="5">
        <v>0</v>
      </c>
      <c r="C7" s="1">
        <v>8</v>
      </c>
      <c r="D7" s="1">
        <v>0</v>
      </c>
      <c r="E7" s="1">
        <v>7</v>
      </c>
      <c r="F7" s="1">
        <v>184</v>
      </c>
      <c r="G7" s="1">
        <v>4</v>
      </c>
      <c r="H7" s="1">
        <v>0</v>
      </c>
      <c r="I7" s="1">
        <v>0</v>
      </c>
      <c r="J7" s="1">
        <v>0</v>
      </c>
      <c r="K7" s="1">
        <v>2</v>
      </c>
      <c r="L7" s="1">
        <v>10</v>
      </c>
      <c r="M7" s="1">
        <v>0</v>
      </c>
      <c r="N7" s="1">
        <v>1</v>
      </c>
      <c r="O7" s="1">
        <v>10</v>
      </c>
      <c r="P7" s="1">
        <v>4</v>
      </c>
      <c r="Q7" s="1">
        <v>0</v>
      </c>
      <c r="R7" s="1">
        <v>1</v>
      </c>
      <c r="S7" s="1">
        <v>0</v>
      </c>
      <c r="T7" s="6">
        <v>2</v>
      </c>
      <c r="U7" s="6">
        <f t="shared" si="0"/>
        <v>233</v>
      </c>
      <c r="W7" s="42" t="s">
        <v>5</v>
      </c>
      <c r="X7" s="5">
        <f t="shared" si="1"/>
        <v>0</v>
      </c>
      <c r="Y7" s="1">
        <f t="shared" si="2"/>
        <v>0.75757575757575757</v>
      </c>
      <c r="Z7" s="1">
        <f t="shared" si="3"/>
        <v>0</v>
      </c>
      <c r="AA7" s="1">
        <f t="shared" si="4"/>
        <v>0.66287878787878785</v>
      </c>
      <c r="AB7" s="1">
        <f t="shared" si="5"/>
        <v>17.424242424242426</v>
      </c>
      <c r="AC7" s="1">
        <f t="shared" si="6"/>
        <v>0.37878787878787878</v>
      </c>
      <c r="AD7" s="1">
        <f t="shared" si="7"/>
        <v>0</v>
      </c>
      <c r="AE7" s="1">
        <f t="shared" si="8"/>
        <v>0</v>
      </c>
      <c r="AF7" s="1">
        <f t="shared" si="9"/>
        <v>0</v>
      </c>
      <c r="AG7" s="1">
        <f t="shared" si="10"/>
        <v>0.18939393939393939</v>
      </c>
      <c r="AH7" s="1">
        <f t="shared" si="11"/>
        <v>0.94696969696969702</v>
      </c>
      <c r="AI7" s="1">
        <f t="shared" si="12"/>
        <v>0</v>
      </c>
      <c r="AJ7" s="1">
        <f t="shared" si="13"/>
        <v>9.4696969696969696E-2</v>
      </c>
      <c r="AK7" s="1">
        <f t="shared" si="14"/>
        <v>0.94696969696969702</v>
      </c>
      <c r="AL7" s="1">
        <f t="shared" si="15"/>
        <v>0.37878787878787878</v>
      </c>
      <c r="AM7" s="1">
        <f t="shared" si="16"/>
        <v>0</v>
      </c>
      <c r="AN7" s="1">
        <f t="shared" si="17"/>
        <v>9.4696969696969696E-2</v>
      </c>
      <c r="AO7" s="1">
        <f t="shared" si="18"/>
        <v>0</v>
      </c>
      <c r="AP7" s="6">
        <f t="shared" si="19"/>
        <v>0.18939393939393939</v>
      </c>
      <c r="AQ7" s="46">
        <f t="shared" si="20"/>
        <v>22.064393939393934</v>
      </c>
      <c r="AU7" s="62" t="s">
        <v>10</v>
      </c>
      <c r="AV7" s="76">
        <f>E20/$U$22*100</f>
        <v>0</v>
      </c>
      <c r="AW7" s="77">
        <f>N20/$U$22*100</f>
        <v>0.75757575757575757</v>
      </c>
      <c r="AX7" s="77">
        <f t="shared" si="22"/>
        <v>0</v>
      </c>
      <c r="AY7" s="77">
        <f t="shared" si="22"/>
        <v>0</v>
      </c>
      <c r="AZ7" s="77">
        <f t="shared" si="22"/>
        <v>0</v>
      </c>
      <c r="BA7" s="78">
        <f t="shared" si="22"/>
        <v>9.4696969696969696E-2</v>
      </c>
      <c r="BB7" s="79">
        <f t="shared" si="23"/>
        <v>0</v>
      </c>
      <c r="BC7" s="76">
        <f t="shared" si="23"/>
        <v>0</v>
      </c>
      <c r="BD7" s="77">
        <f t="shared" si="24"/>
        <v>0</v>
      </c>
      <c r="BE7" s="77">
        <f t="shared" si="24"/>
        <v>0</v>
      </c>
      <c r="BF7" s="77">
        <f>M20/$U$22*100</f>
        <v>0.18939393939393939</v>
      </c>
      <c r="BG7" s="78">
        <f>P20/$U$22*100</f>
        <v>0</v>
      </c>
      <c r="BH7" s="76">
        <f>B20/$U$22*100</f>
        <v>0</v>
      </c>
      <c r="BI7" s="77">
        <f>D20/$U$22*100</f>
        <v>0</v>
      </c>
      <c r="BJ7" s="77">
        <f t="shared" si="25"/>
        <v>0</v>
      </c>
      <c r="BK7" s="78">
        <f t="shared" si="25"/>
        <v>0</v>
      </c>
      <c r="BL7" s="77">
        <f>C20/$U$22*100</f>
        <v>0</v>
      </c>
      <c r="BM7" s="77">
        <f>L20/$U$22*100</f>
        <v>0</v>
      </c>
      <c r="BN7" s="78">
        <f>O20/$U$22*100</f>
        <v>0</v>
      </c>
      <c r="BO7" s="89">
        <f t="shared" si="21"/>
        <v>1.0416666666666667</v>
      </c>
      <c r="BQ7" s="97"/>
    </row>
    <row r="8" spans="1:69" ht="15.75" thickBot="1" x14ac:dyDescent="0.3">
      <c r="A8" s="5" t="s">
        <v>14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10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6">
        <v>0</v>
      </c>
      <c r="U8" s="6">
        <f t="shared" si="0"/>
        <v>14</v>
      </c>
      <c r="W8" s="42" t="s">
        <v>14</v>
      </c>
      <c r="X8" s="5">
        <f t="shared" si="1"/>
        <v>0</v>
      </c>
      <c r="Y8" s="1">
        <f t="shared" si="2"/>
        <v>0</v>
      </c>
      <c r="Z8" s="1">
        <f t="shared" si="3"/>
        <v>0</v>
      </c>
      <c r="AA8" s="1">
        <f t="shared" si="4"/>
        <v>0</v>
      </c>
      <c r="AB8" s="1">
        <f t="shared" si="5"/>
        <v>0</v>
      </c>
      <c r="AC8" s="1">
        <f t="shared" si="6"/>
        <v>0.94696969696969702</v>
      </c>
      <c r="AD8" s="1">
        <f t="shared" si="7"/>
        <v>0</v>
      </c>
      <c r="AE8" s="1">
        <f t="shared" si="8"/>
        <v>0</v>
      </c>
      <c r="AF8" s="1">
        <f t="shared" si="9"/>
        <v>0</v>
      </c>
      <c r="AG8" s="1">
        <f t="shared" si="10"/>
        <v>0</v>
      </c>
      <c r="AH8" s="1">
        <f t="shared" si="11"/>
        <v>0</v>
      </c>
      <c r="AI8" s="1">
        <f t="shared" si="12"/>
        <v>0.37878787878787878</v>
      </c>
      <c r="AJ8" s="1">
        <f t="shared" si="13"/>
        <v>0</v>
      </c>
      <c r="AK8" s="1">
        <f t="shared" si="14"/>
        <v>0</v>
      </c>
      <c r="AL8" s="1">
        <f t="shared" si="15"/>
        <v>0</v>
      </c>
      <c r="AM8" s="1">
        <f t="shared" si="16"/>
        <v>0</v>
      </c>
      <c r="AN8" s="1">
        <f t="shared" si="17"/>
        <v>0</v>
      </c>
      <c r="AO8" s="1">
        <f t="shared" si="18"/>
        <v>0</v>
      </c>
      <c r="AP8" s="6">
        <f t="shared" si="19"/>
        <v>0</v>
      </c>
      <c r="AQ8" s="46">
        <f t="shared" si="20"/>
        <v>1.3257575757575757</v>
      </c>
      <c r="AU8" s="63" t="s">
        <v>11</v>
      </c>
      <c r="AV8" s="80">
        <f>E21/$U$22*100</f>
        <v>0</v>
      </c>
      <c r="AW8" s="81">
        <f>N21/$U$22*100</f>
        <v>0</v>
      </c>
      <c r="AX8" s="81">
        <f t="shared" si="22"/>
        <v>0</v>
      </c>
      <c r="AY8" s="81">
        <f t="shared" si="22"/>
        <v>0</v>
      </c>
      <c r="AZ8" s="81">
        <f t="shared" si="22"/>
        <v>0</v>
      </c>
      <c r="BA8" s="82">
        <f t="shared" si="22"/>
        <v>0</v>
      </c>
      <c r="BB8" s="83">
        <f t="shared" si="23"/>
        <v>0</v>
      </c>
      <c r="BC8" s="80">
        <f t="shared" si="23"/>
        <v>0</v>
      </c>
      <c r="BD8" s="81">
        <f t="shared" si="24"/>
        <v>0</v>
      </c>
      <c r="BE8" s="81">
        <f t="shared" si="24"/>
        <v>0</v>
      </c>
      <c r="BF8" s="81">
        <f>M21/$U$22*100</f>
        <v>0</v>
      </c>
      <c r="BG8" s="82">
        <f>P21/$U$22*100</f>
        <v>0</v>
      </c>
      <c r="BH8" s="80">
        <f>B21/$U$22*100</f>
        <v>0</v>
      </c>
      <c r="BI8" s="81">
        <f>D21/$U$22*100</f>
        <v>0</v>
      </c>
      <c r="BJ8" s="81">
        <f t="shared" si="25"/>
        <v>0</v>
      </c>
      <c r="BK8" s="82">
        <f t="shared" si="25"/>
        <v>0</v>
      </c>
      <c r="BL8" s="81">
        <f>C21/$U$22*100</f>
        <v>0</v>
      </c>
      <c r="BM8" s="81">
        <f>L21/$U$22*100</f>
        <v>0</v>
      </c>
      <c r="BN8" s="82">
        <f>O21/$U$22*100</f>
        <v>0</v>
      </c>
      <c r="BO8" s="90">
        <f t="shared" si="21"/>
        <v>0</v>
      </c>
      <c r="BQ8" s="97"/>
    </row>
    <row r="9" spans="1:69" ht="15.75" thickBot="1" x14ac:dyDescent="0.3">
      <c r="A9" s="5" t="s">
        <v>22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6">
        <v>0</v>
      </c>
      <c r="U9" s="6">
        <f t="shared" si="0"/>
        <v>9</v>
      </c>
      <c r="W9" s="42" t="s">
        <v>33</v>
      </c>
      <c r="X9" s="5">
        <f t="shared" si="1"/>
        <v>0</v>
      </c>
      <c r="Y9" s="1">
        <f t="shared" si="2"/>
        <v>0</v>
      </c>
      <c r="Z9" s="1">
        <f t="shared" si="3"/>
        <v>0</v>
      </c>
      <c r="AA9" s="1">
        <f t="shared" si="4"/>
        <v>0</v>
      </c>
      <c r="AB9" s="1">
        <f t="shared" si="5"/>
        <v>0</v>
      </c>
      <c r="AC9" s="1">
        <f t="shared" si="6"/>
        <v>0</v>
      </c>
      <c r="AD9" s="1">
        <f t="shared" si="7"/>
        <v>0</v>
      </c>
      <c r="AE9" s="1">
        <f t="shared" si="8"/>
        <v>0.85227272727272718</v>
      </c>
      <c r="AF9" s="1">
        <f t="shared" si="9"/>
        <v>0</v>
      </c>
      <c r="AG9" s="1">
        <f t="shared" si="10"/>
        <v>0</v>
      </c>
      <c r="AH9" s="1">
        <f t="shared" si="11"/>
        <v>0</v>
      </c>
      <c r="AI9" s="1">
        <f t="shared" si="12"/>
        <v>0</v>
      </c>
      <c r="AJ9" s="1">
        <f t="shared" si="13"/>
        <v>0</v>
      </c>
      <c r="AK9" s="1">
        <f t="shared" si="14"/>
        <v>0</v>
      </c>
      <c r="AL9" s="1">
        <f t="shared" si="15"/>
        <v>0</v>
      </c>
      <c r="AM9" s="1">
        <f t="shared" si="16"/>
        <v>0</v>
      </c>
      <c r="AN9" s="1">
        <f t="shared" si="17"/>
        <v>0</v>
      </c>
      <c r="AO9" s="1">
        <f t="shared" si="18"/>
        <v>0</v>
      </c>
      <c r="AP9" s="6">
        <f t="shared" si="19"/>
        <v>0</v>
      </c>
      <c r="AQ9" s="46">
        <f t="shared" si="20"/>
        <v>0.85227272727272718</v>
      </c>
      <c r="AU9" s="64" t="s">
        <v>5</v>
      </c>
      <c r="AV9" s="84">
        <f>E7/$U$22*100</f>
        <v>0.66287878787878785</v>
      </c>
      <c r="AW9" s="85">
        <f>N7/$U$22*100</f>
        <v>9.4696969696969696E-2</v>
      </c>
      <c r="AX9" s="85">
        <f t="shared" ref="AX9:BA10" si="26">Q7/$U$22*100</f>
        <v>0</v>
      </c>
      <c r="AY9" s="85">
        <f t="shared" si="26"/>
        <v>9.4696969696969696E-2</v>
      </c>
      <c r="AZ9" s="85">
        <f t="shared" si="26"/>
        <v>0</v>
      </c>
      <c r="BA9" s="86">
        <f t="shared" si="26"/>
        <v>0.18939393939393939</v>
      </c>
      <c r="BB9" s="87">
        <f>F7/$U$22*100</f>
        <v>17.424242424242426</v>
      </c>
      <c r="BC9" s="84">
        <f>G7/$U$22*100</f>
        <v>0.37878787878787878</v>
      </c>
      <c r="BD9" s="85">
        <f>J7/$U$22*100</f>
        <v>0</v>
      </c>
      <c r="BE9" s="85">
        <f>K7/$U$22*100</f>
        <v>0.18939393939393939</v>
      </c>
      <c r="BF9" s="85">
        <f>M7/$U$22*100</f>
        <v>0</v>
      </c>
      <c r="BG9" s="86">
        <f>P7/$U$22*100</f>
        <v>0.37878787878787878</v>
      </c>
      <c r="BH9" s="84">
        <f>B7/$U$22*100</f>
        <v>0</v>
      </c>
      <c r="BI9" s="85">
        <f>D7/$U$22*100</f>
        <v>0</v>
      </c>
      <c r="BJ9" s="85">
        <f>H7/$U$22*100</f>
        <v>0</v>
      </c>
      <c r="BK9" s="86">
        <f>I7/$U$22*100</f>
        <v>0</v>
      </c>
      <c r="BL9" s="85">
        <f>C7/$U$22*100</f>
        <v>0.75757575757575757</v>
      </c>
      <c r="BM9" s="85">
        <f>L7/$U$22*100</f>
        <v>0.94696969696969702</v>
      </c>
      <c r="BN9" s="86">
        <f>O7/$U$22*100</f>
        <v>0.94696969696969702</v>
      </c>
      <c r="BO9" s="91">
        <f t="shared" si="21"/>
        <v>22.064393939393938</v>
      </c>
      <c r="BQ9" s="99">
        <v>0.22</v>
      </c>
    </row>
    <row r="10" spans="1:69" x14ac:dyDescent="0.25">
      <c r="A10" s="5" t="s">
        <v>23</v>
      </c>
      <c r="B10" s="5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2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6">
        <v>0</v>
      </c>
      <c r="U10" s="6">
        <f t="shared" si="0"/>
        <v>5</v>
      </c>
      <c r="W10" s="42" t="s">
        <v>34</v>
      </c>
      <c r="X10" s="5">
        <f t="shared" si="1"/>
        <v>0</v>
      </c>
      <c r="Y10" s="1">
        <f t="shared" si="2"/>
        <v>0</v>
      </c>
      <c r="Z10" s="1">
        <f t="shared" si="3"/>
        <v>0</v>
      </c>
      <c r="AA10" s="1">
        <f t="shared" si="4"/>
        <v>0</v>
      </c>
      <c r="AB10" s="1">
        <f t="shared" si="5"/>
        <v>0</v>
      </c>
      <c r="AC10" s="1">
        <f t="shared" si="6"/>
        <v>0</v>
      </c>
      <c r="AD10" s="1">
        <f t="shared" si="7"/>
        <v>0</v>
      </c>
      <c r="AE10" s="1">
        <f t="shared" si="8"/>
        <v>0.18939393939393939</v>
      </c>
      <c r="AF10" s="1">
        <f t="shared" si="9"/>
        <v>0</v>
      </c>
      <c r="AG10" s="1">
        <f t="shared" si="10"/>
        <v>0.18939393939393939</v>
      </c>
      <c r="AH10" s="1">
        <f t="shared" si="11"/>
        <v>0</v>
      </c>
      <c r="AI10" s="1">
        <f t="shared" si="12"/>
        <v>0</v>
      </c>
      <c r="AJ10" s="1">
        <f t="shared" si="13"/>
        <v>0</v>
      </c>
      <c r="AK10" s="1">
        <f t="shared" si="14"/>
        <v>9.4696969696969696E-2</v>
      </c>
      <c r="AL10" s="1">
        <f t="shared" si="15"/>
        <v>0</v>
      </c>
      <c r="AM10" s="1">
        <f t="shared" si="16"/>
        <v>0</v>
      </c>
      <c r="AN10" s="1">
        <f t="shared" si="17"/>
        <v>0</v>
      </c>
      <c r="AO10" s="1">
        <f t="shared" si="18"/>
        <v>0</v>
      </c>
      <c r="AP10" s="6">
        <f t="shared" si="19"/>
        <v>0</v>
      </c>
      <c r="AQ10" s="46">
        <f t="shared" si="20"/>
        <v>0.47348484848484851</v>
      </c>
      <c r="AU10" s="65" t="s">
        <v>14</v>
      </c>
      <c r="AV10" s="72">
        <f>E8/$U$22*100</f>
        <v>0</v>
      </c>
      <c r="AW10" s="73">
        <f>N8/$U$22*100</f>
        <v>0</v>
      </c>
      <c r="AX10" s="73">
        <f t="shared" si="26"/>
        <v>0</v>
      </c>
      <c r="AY10" s="73">
        <f t="shared" si="26"/>
        <v>0</v>
      </c>
      <c r="AZ10" s="73">
        <f t="shared" si="26"/>
        <v>0</v>
      </c>
      <c r="BA10" s="74">
        <f t="shared" si="26"/>
        <v>0</v>
      </c>
      <c r="BB10" s="75">
        <f>F8/$U$22*100</f>
        <v>0</v>
      </c>
      <c r="BC10" s="72">
        <f>G8/$U$22*100</f>
        <v>0.94696969696969702</v>
      </c>
      <c r="BD10" s="73">
        <f>J8/$U$22*100</f>
        <v>0</v>
      </c>
      <c r="BE10" s="73">
        <f>K8/$U$22*100</f>
        <v>0</v>
      </c>
      <c r="BF10" s="73">
        <f>M8/$U$22*100</f>
        <v>0.37878787878787878</v>
      </c>
      <c r="BG10" s="74">
        <f>P8/$U$22*100</f>
        <v>0</v>
      </c>
      <c r="BH10" s="72">
        <f>B8/$U$22*100</f>
        <v>0</v>
      </c>
      <c r="BI10" s="73">
        <f>D8/$U$22*100</f>
        <v>0</v>
      </c>
      <c r="BJ10" s="73">
        <f>H8/$U$22*100</f>
        <v>0</v>
      </c>
      <c r="BK10" s="74">
        <f>I8/$U$22*100</f>
        <v>0</v>
      </c>
      <c r="BL10" s="73">
        <f>C8/$U$22*100</f>
        <v>0</v>
      </c>
      <c r="BM10" s="73">
        <f>L8/$U$22*100</f>
        <v>0</v>
      </c>
      <c r="BN10" s="74">
        <f>O8/$U$22*100</f>
        <v>0</v>
      </c>
      <c r="BO10" s="88">
        <f t="shared" si="21"/>
        <v>1.3257575757575757</v>
      </c>
      <c r="BQ10" s="98">
        <v>0.19412878787878787</v>
      </c>
    </row>
    <row r="11" spans="1:69" x14ac:dyDescent="0.25">
      <c r="A11" s="5" t="s">
        <v>6</v>
      </c>
      <c r="B11" s="5">
        <v>0</v>
      </c>
      <c r="C11" s="1">
        <v>0</v>
      </c>
      <c r="D11" s="1">
        <v>0</v>
      </c>
      <c r="E11" s="1">
        <v>1</v>
      </c>
      <c r="F11" s="1">
        <v>1</v>
      </c>
      <c r="G11" s="1">
        <v>5</v>
      </c>
      <c r="H11" s="1">
        <v>0</v>
      </c>
      <c r="I11" s="1">
        <v>0</v>
      </c>
      <c r="J11" s="1">
        <v>2</v>
      </c>
      <c r="K11" s="1">
        <v>0</v>
      </c>
      <c r="L11" s="1">
        <v>0</v>
      </c>
      <c r="M11" s="1">
        <v>20</v>
      </c>
      <c r="N11" s="1">
        <v>0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6">
        <v>0</v>
      </c>
      <c r="U11" s="6">
        <f t="shared" si="0"/>
        <v>31</v>
      </c>
      <c r="W11" s="42" t="s">
        <v>6</v>
      </c>
      <c r="X11" s="5">
        <f t="shared" si="1"/>
        <v>0</v>
      </c>
      <c r="Y11" s="1">
        <f t="shared" si="2"/>
        <v>0</v>
      </c>
      <c r="Z11" s="1">
        <f t="shared" si="3"/>
        <v>0</v>
      </c>
      <c r="AA11" s="1">
        <f t="shared" si="4"/>
        <v>9.4696969696969696E-2</v>
      </c>
      <c r="AB11" s="1">
        <f t="shared" si="5"/>
        <v>9.4696969696969696E-2</v>
      </c>
      <c r="AC11" s="1">
        <f t="shared" si="6"/>
        <v>0.47348484848484851</v>
      </c>
      <c r="AD11" s="1">
        <f t="shared" si="7"/>
        <v>0</v>
      </c>
      <c r="AE11" s="1">
        <f t="shared" si="8"/>
        <v>0</v>
      </c>
      <c r="AF11" s="1">
        <f t="shared" si="9"/>
        <v>0.18939393939393939</v>
      </c>
      <c r="AG11" s="1">
        <f t="shared" si="10"/>
        <v>0</v>
      </c>
      <c r="AH11" s="1">
        <f t="shared" si="11"/>
        <v>0</v>
      </c>
      <c r="AI11" s="1">
        <f t="shared" si="12"/>
        <v>1.893939393939394</v>
      </c>
      <c r="AJ11" s="1">
        <f t="shared" si="13"/>
        <v>0</v>
      </c>
      <c r="AK11" s="1">
        <f t="shared" si="14"/>
        <v>0</v>
      </c>
      <c r="AL11" s="1">
        <f t="shared" si="15"/>
        <v>0.18939393939393939</v>
      </c>
      <c r="AM11" s="1">
        <f t="shared" si="16"/>
        <v>0</v>
      </c>
      <c r="AN11" s="1">
        <f t="shared" si="17"/>
        <v>0</v>
      </c>
      <c r="AO11" s="1">
        <f t="shared" si="18"/>
        <v>0</v>
      </c>
      <c r="AP11" s="6">
        <f t="shared" si="19"/>
        <v>0</v>
      </c>
      <c r="AQ11" s="46">
        <f t="shared" si="20"/>
        <v>2.9356060606060606</v>
      </c>
      <c r="AU11" s="66" t="s">
        <v>6</v>
      </c>
      <c r="AV11" s="76">
        <f>E11/$U$22*100</f>
        <v>9.4696969696969696E-2</v>
      </c>
      <c r="AW11" s="77">
        <f>N11/$U$22*100</f>
        <v>0</v>
      </c>
      <c r="AX11" s="77">
        <f t="shared" ref="AX11:BA12" si="27">Q11/$U$22*100</f>
        <v>0</v>
      </c>
      <c r="AY11" s="77">
        <f t="shared" si="27"/>
        <v>0</v>
      </c>
      <c r="AZ11" s="77">
        <f t="shared" si="27"/>
        <v>0</v>
      </c>
      <c r="BA11" s="78">
        <f t="shared" si="27"/>
        <v>0</v>
      </c>
      <c r="BB11" s="79">
        <f>F11/$U$22*100</f>
        <v>9.4696969696969696E-2</v>
      </c>
      <c r="BC11" s="76">
        <f>G11/$U$22*100</f>
        <v>0.47348484848484851</v>
      </c>
      <c r="BD11" s="77">
        <f>J11/$U$22*100</f>
        <v>0.18939393939393939</v>
      </c>
      <c r="BE11" s="77">
        <f>K11/$U$22*100</f>
        <v>0</v>
      </c>
      <c r="BF11" s="77">
        <f>M11/$U$22*100</f>
        <v>1.893939393939394</v>
      </c>
      <c r="BG11" s="78">
        <f>P11/$U$22*100</f>
        <v>0.18939393939393939</v>
      </c>
      <c r="BH11" s="76">
        <f>B11/$U$22*100</f>
        <v>0</v>
      </c>
      <c r="BI11" s="77">
        <f>D11/$U$22*100</f>
        <v>0</v>
      </c>
      <c r="BJ11" s="77">
        <f>H11/$U$22*100</f>
        <v>0</v>
      </c>
      <c r="BK11" s="78">
        <f>I11/$U$22*100</f>
        <v>0</v>
      </c>
      <c r="BL11" s="77">
        <f>C11/$U$22*100</f>
        <v>0</v>
      </c>
      <c r="BM11" s="77">
        <f>L11/$U$22*100</f>
        <v>0</v>
      </c>
      <c r="BN11" s="78">
        <f>O11/$U$22*100</f>
        <v>0</v>
      </c>
      <c r="BO11" s="89">
        <f t="shared" si="21"/>
        <v>2.9356060606060606</v>
      </c>
      <c r="BQ11" s="97"/>
    </row>
    <row r="12" spans="1:69" x14ac:dyDescent="0.25">
      <c r="A12" s="5" t="s">
        <v>15</v>
      </c>
      <c r="B12" s="5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6">
        <v>0</v>
      </c>
      <c r="U12" s="6">
        <f t="shared" si="0"/>
        <v>0</v>
      </c>
      <c r="W12" s="42" t="s">
        <v>15</v>
      </c>
      <c r="X12" s="5">
        <f t="shared" si="1"/>
        <v>0</v>
      </c>
      <c r="Y12" s="1">
        <f t="shared" si="2"/>
        <v>0</v>
      </c>
      <c r="Z12" s="1">
        <f t="shared" si="3"/>
        <v>0</v>
      </c>
      <c r="AA12" s="1">
        <f t="shared" si="4"/>
        <v>0</v>
      </c>
      <c r="AB12" s="1">
        <f t="shared" si="5"/>
        <v>0</v>
      </c>
      <c r="AC12" s="1">
        <f t="shared" si="6"/>
        <v>0</v>
      </c>
      <c r="AD12" s="1">
        <f t="shared" si="7"/>
        <v>0</v>
      </c>
      <c r="AE12" s="1">
        <f t="shared" si="8"/>
        <v>0</v>
      </c>
      <c r="AF12" s="1">
        <f t="shared" si="9"/>
        <v>0</v>
      </c>
      <c r="AG12" s="1">
        <f t="shared" si="10"/>
        <v>0</v>
      </c>
      <c r="AH12" s="1">
        <f t="shared" si="11"/>
        <v>0</v>
      </c>
      <c r="AI12" s="1">
        <f t="shared" si="12"/>
        <v>0</v>
      </c>
      <c r="AJ12" s="1">
        <f t="shared" si="13"/>
        <v>0</v>
      </c>
      <c r="AK12" s="1">
        <f t="shared" si="14"/>
        <v>0</v>
      </c>
      <c r="AL12" s="1">
        <f t="shared" si="15"/>
        <v>0</v>
      </c>
      <c r="AM12" s="1">
        <f t="shared" si="16"/>
        <v>0</v>
      </c>
      <c r="AN12" s="1">
        <f t="shared" si="17"/>
        <v>0</v>
      </c>
      <c r="AO12" s="1">
        <f t="shared" si="18"/>
        <v>0</v>
      </c>
      <c r="AP12" s="6">
        <f t="shared" si="19"/>
        <v>0</v>
      </c>
      <c r="AQ12" s="47">
        <f t="shared" si="20"/>
        <v>0</v>
      </c>
      <c r="AU12" s="66" t="s">
        <v>15</v>
      </c>
      <c r="AV12" s="76">
        <f>E12/$U$22*100</f>
        <v>0</v>
      </c>
      <c r="AW12" s="77">
        <f>N12/$U$22*100</f>
        <v>0</v>
      </c>
      <c r="AX12" s="77">
        <f t="shared" si="27"/>
        <v>0</v>
      </c>
      <c r="AY12" s="77">
        <f t="shared" si="27"/>
        <v>0</v>
      </c>
      <c r="AZ12" s="77">
        <f t="shared" si="27"/>
        <v>0</v>
      </c>
      <c r="BA12" s="78">
        <f t="shared" si="27"/>
        <v>0</v>
      </c>
      <c r="BB12" s="79">
        <f>F12/$U$22*100</f>
        <v>0</v>
      </c>
      <c r="BC12" s="76">
        <f>G12/$U$22*100</f>
        <v>0</v>
      </c>
      <c r="BD12" s="77">
        <f>J12/$U$22*100</f>
        <v>0</v>
      </c>
      <c r="BE12" s="77">
        <f>K12/$U$22*100</f>
        <v>0</v>
      </c>
      <c r="BF12" s="77">
        <f>M12/$U$22*100</f>
        <v>0</v>
      </c>
      <c r="BG12" s="78">
        <f>P12/$U$22*100</f>
        <v>0</v>
      </c>
      <c r="BH12" s="76">
        <f>B12/$U$22*100</f>
        <v>0</v>
      </c>
      <c r="BI12" s="77">
        <f>D12/$U$22*100</f>
        <v>0</v>
      </c>
      <c r="BJ12" s="77">
        <f>H12/$U$22*100</f>
        <v>0</v>
      </c>
      <c r="BK12" s="78">
        <f>I12/$U$22*100</f>
        <v>0</v>
      </c>
      <c r="BL12" s="77">
        <f>C12/$U$22*100</f>
        <v>0</v>
      </c>
      <c r="BM12" s="77">
        <f>L12/$U$22*100</f>
        <v>0</v>
      </c>
      <c r="BN12" s="78">
        <f>O12/$U$22*100</f>
        <v>0</v>
      </c>
      <c r="BO12" s="92">
        <f t="shared" si="21"/>
        <v>0</v>
      </c>
      <c r="BQ12" s="97"/>
    </row>
    <row r="13" spans="1:69" x14ac:dyDescent="0.25">
      <c r="A13" s="5" t="s">
        <v>19</v>
      </c>
      <c r="B13" s="5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6">
        <v>0</v>
      </c>
      <c r="U13" s="6">
        <f t="shared" si="0"/>
        <v>7</v>
      </c>
      <c r="W13" s="42" t="s">
        <v>19</v>
      </c>
      <c r="X13" s="5">
        <f t="shared" si="1"/>
        <v>0</v>
      </c>
      <c r="Y13" s="1">
        <f t="shared" si="2"/>
        <v>0</v>
      </c>
      <c r="Z13" s="1">
        <f t="shared" si="3"/>
        <v>0</v>
      </c>
      <c r="AA13" s="1">
        <f t="shared" si="4"/>
        <v>0</v>
      </c>
      <c r="AB13" s="1">
        <f t="shared" si="5"/>
        <v>0</v>
      </c>
      <c r="AC13" s="1">
        <f t="shared" si="6"/>
        <v>0</v>
      </c>
      <c r="AD13" s="1">
        <f t="shared" si="7"/>
        <v>0</v>
      </c>
      <c r="AE13" s="1">
        <f t="shared" si="8"/>
        <v>0</v>
      </c>
      <c r="AF13" s="1">
        <f t="shared" si="9"/>
        <v>0</v>
      </c>
      <c r="AG13" s="1">
        <f t="shared" si="10"/>
        <v>0</v>
      </c>
      <c r="AH13" s="1">
        <f t="shared" si="11"/>
        <v>0.47348484848484851</v>
      </c>
      <c r="AI13" s="1">
        <f t="shared" si="12"/>
        <v>0.18939393939393939</v>
      </c>
      <c r="AJ13" s="1">
        <f t="shared" si="13"/>
        <v>0</v>
      </c>
      <c r="AK13" s="1">
        <f t="shared" si="14"/>
        <v>0</v>
      </c>
      <c r="AL13" s="1">
        <f t="shared" si="15"/>
        <v>0</v>
      </c>
      <c r="AM13" s="1">
        <f t="shared" si="16"/>
        <v>0</v>
      </c>
      <c r="AN13" s="1">
        <f t="shared" si="17"/>
        <v>0</v>
      </c>
      <c r="AO13" s="1">
        <f t="shared" si="18"/>
        <v>0</v>
      </c>
      <c r="AP13" s="6">
        <f t="shared" si="19"/>
        <v>0</v>
      </c>
      <c r="AQ13" s="46">
        <f t="shared" si="20"/>
        <v>0.66287878787878785</v>
      </c>
      <c r="AU13" s="66" t="s">
        <v>4</v>
      </c>
      <c r="AV13" s="76">
        <f>E14/$U$22*100</f>
        <v>0</v>
      </c>
      <c r="AW13" s="77">
        <f>N14/$U$22*100</f>
        <v>9.4696969696969696E-2</v>
      </c>
      <c r="AX13" s="77">
        <f>Q14/$U$22*100</f>
        <v>0</v>
      </c>
      <c r="AY13" s="77">
        <f>R14/$U$22*100</f>
        <v>0</v>
      </c>
      <c r="AZ13" s="77">
        <f>S14/$U$22*100</f>
        <v>0</v>
      </c>
      <c r="BA13" s="78">
        <f>T14/$U$22*100</f>
        <v>0</v>
      </c>
      <c r="BB13" s="79">
        <f>F14/$U$22*100</f>
        <v>0</v>
      </c>
      <c r="BC13" s="76">
        <f>G14/$U$22*100</f>
        <v>0</v>
      </c>
      <c r="BD13" s="77">
        <f>J14/$U$22*100</f>
        <v>0</v>
      </c>
      <c r="BE13" s="77">
        <f>K14/$U$22*100</f>
        <v>0</v>
      </c>
      <c r="BF13" s="77">
        <f>M14/$U$22*100</f>
        <v>13.731060606060606</v>
      </c>
      <c r="BG13" s="78">
        <f>P14/$U$22*100</f>
        <v>0</v>
      </c>
      <c r="BH13" s="76">
        <f>B14/$U$22*100</f>
        <v>0</v>
      </c>
      <c r="BI13" s="77">
        <f>D14/$U$22*100</f>
        <v>0</v>
      </c>
      <c r="BJ13" s="77">
        <f>H14/$U$22*100</f>
        <v>0</v>
      </c>
      <c r="BK13" s="78">
        <f>I14/$U$22*100</f>
        <v>0</v>
      </c>
      <c r="BL13" s="77">
        <f>C14/$U$22*100</f>
        <v>0</v>
      </c>
      <c r="BM13" s="77">
        <f>L14/$U$22*100</f>
        <v>0</v>
      </c>
      <c r="BN13" s="78">
        <f>O14/$U$22*100</f>
        <v>0</v>
      </c>
      <c r="BO13" s="89">
        <f t="shared" si="21"/>
        <v>13.825757575757574</v>
      </c>
      <c r="BQ13" s="97"/>
    </row>
    <row r="14" spans="1:69" ht="15.75" thickBot="1" x14ac:dyDescent="0.3">
      <c r="A14" s="5" t="s">
        <v>4</v>
      </c>
      <c r="B14" s="5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145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6">
        <v>0</v>
      </c>
      <c r="U14" s="6">
        <f t="shared" si="0"/>
        <v>146</v>
      </c>
      <c r="W14" s="42" t="s">
        <v>4</v>
      </c>
      <c r="X14" s="5">
        <f t="shared" si="1"/>
        <v>0</v>
      </c>
      <c r="Y14" s="1">
        <f t="shared" si="2"/>
        <v>0</v>
      </c>
      <c r="Z14" s="1">
        <f t="shared" si="3"/>
        <v>0</v>
      </c>
      <c r="AA14" s="1">
        <f t="shared" si="4"/>
        <v>0</v>
      </c>
      <c r="AB14" s="1">
        <f t="shared" si="5"/>
        <v>0</v>
      </c>
      <c r="AC14" s="1">
        <f t="shared" si="6"/>
        <v>0</v>
      </c>
      <c r="AD14" s="1">
        <f t="shared" si="7"/>
        <v>0</v>
      </c>
      <c r="AE14" s="1">
        <f t="shared" si="8"/>
        <v>0</v>
      </c>
      <c r="AF14" s="1">
        <f t="shared" si="9"/>
        <v>0</v>
      </c>
      <c r="AG14" s="1">
        <f t="shared" si="10"/>
        <v>0</v>
      </c>
      <c r="AH14" s="1">
        <f t="shared" si="11"/>
        <v>0</v>
      </c>
      <c r="AI14" s="1">
        <f t="shared" si="12"/>
        <v>13.731060606060606</v>
      </c>
      <c r="AJ14" s="1">
        <f t="shared" si="13"/>
        <v>9.4696969696969696E-2</v>
      </c>
      <c r="AK14" s="1">
        <f t="shared" si="14"/>
        <v>0</v>
      </c>
      <c r="AL14" s="1">
        <f t="shared" si="15"/>
        <v>0</v>
      </c>
      <c r="AM14" s="1">
        <f t="shared" si="16"/>
        <v>0</v>
      </c>
      <c r="AN14" s="1">
        <f t="shared" si="17"/>
        <v>0</v>
      </c>
      <c r="AO14" s="1">
        <f t="shared" si="18"/>
        <v>0</v>
      </c>
      <c r="AP14" s="6">
        <f t="shared" si="19"/>
        <v>0</v>
      </c>
      <c r="AQ14" s="46">
        <f t="shared" si="20"/>
        <v>13.825757575757574</v>
      </c>
      <c r="AU14" s="67" t="s">
        <v>36</v>
      </c>
      <c r="AV14" s="80">
        <f>E17/$U$22*100</f>
        <v>0</v>
      </c>
      <c r="AW14" s="81">
        <f>N17/$U$22*100</f>
        <v>0</v>
      </c>
      <c r="AX14" s="81">
        <f>Q17/$U$22*100</f>
        <v>0</v>
      </c>
      <c r="AY14" s="81">
        <f>R17/$U$22*100</f>
        <v>0</v>
      </c>
      <c r="AZ14" s="81">
        <f>S17/$U$22*100</f>
        <v>0</v>
      </c>
      <c r="BA14" s="82">
        <f>T17/$U$22*100</f>
        <v>0</v>
      </c>
      <c r="BB14" s="83">
        <f>F17/$U$22*100</f>
        <v>0</v>
      </c>
      <c r="BC14" s="80">
        <f>G17/$U$22*100</f>
        <v>0</v>
      </c>
      <c r="BD14" s="81">
        <f>J17/$U$22*100</f>
        <v>0</v>
      </c>
      <c r="BE14" s="81">
        <f>K17/$U$22*100</f>
        <v>0.18939393939393939</v>
      </c>
      <c r="BF14" s="81">
        <f>M17/$U$22*100</f>
        <v>0.66287878787878785</v>
      </c>
      <c r="BG14" s="82">
        <f>P17/$U$22*100</f>
        <v>0.47348484848484851</v>
      </c>
      <c r="BH14" s="80">
        <f>B17/$U$22*100</f>
        <v>0</v>
      </c>
      <c r="BI14" s="81">
        <f>D17/$U$22*100</f>
        <v>0</v>
      </c>
      <c r="BJ14" s="81">
        <f>H17/$U$22*100</f>
        <v>0</v>
      </c>
      <c r="BK14" s="82">
        <f>I17/$U$22*100</f>
        <v>0</v>
      </c>
      <c r="BL14" s="81">
        <f>C17/$U$22*100</f>
        <v>0</v>
      </c>
      <c r="BM14" s="81">
        <f>L17/$U$22*100</f>
        <v>0</v>
      </c>
      <c r="BN14" s="82">
        <f>O17/$U$22*100</f>
        <v>0</v>
      </c>
      <c r="BO14" s="90">
        <f t="shared" si="21"/>
        <v>1.3257575757575757</v>
      </c>
      <c r="BQ14" s="97"/>
    </row>
    <row r="15" spans="1:69" x14ac:dyDescent="0.25">
      <c r="A15" s="5" t="s">
        <v>7</v>
      </c>
      <c r="B15" s="5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6">
        <v>0</v>
      </c>
      <c r="U15" s="6">
        <f t="shared" si="0"/>
        <v>5</v>
      </c>
      <c r="W15" s="42" t="s">
        <v>7</v>
      </c>
      <c r="X15" s="5">
        <f t="shared" si="1"/>
        <v>0.18939393939393939</v>
      </c>
      <c r="Y15" s="1">
        <f t="shared" si="2"/>
        <v>0</v>
      </c>
      <c r="Z15" s="1">
        <f t="shared" si="3"/>
        <v>0</v>
      </c>
      <c r="AA15" s="1">
        <f t="shared" si="4"/>
        <v>0</v>
      </c>
      <c r="AB15" s="1">
        <f t="shared" si="5"/>
        <v>0</v>
      </c>
      <c r="AC15" s="1">
        <f t="shared" si="6"/>
        <v>0</v>
      </c>
      <c r="AD15" s="1">
        <f t="shared" si="7"/>
        <v>9.4696969696969696E-2</v>
      </c>
      <c r="AE15" s="1">
        <f t="shared" si="8"/>
        <v>0</v>
      </c>
      <c r="AF15" s="1">
        <f t="shared" si="9"/>
        <v>0</v>
      </c>
      <c r="AG15" s="1">
        <f t="shared" si="10"/>
        <v>9.4696969696969696E-2</v>
      </c>
      <c r="AH15" s="1">
        <f t="shared" si="11"/>
        <v>0</v>
      </c>
      <c r="AI15" s="1">
        <f t="shared" si="12"/>
        <v>0</v>
      </c>
      <c r="AJ15" s="1">
        <f t="shared" si="13"/>
        <v>0</v>
      </c>
      <c r="AK15" s="1">
        <f t="shared" si="14"/>
        <v>0</v>
      </c>
      <c r="AL15" s="1">
        <f t="shared" si="15"/>
        <v>0</v>
      </c>
      <c r="AM15" s="1">
        <f t="shared" si="16"/>
        <v>0</v>
      </c>
      <c r="AN15" s="1">
        <f t="shared" si="17"/>
        <v>9.4696969696969696E-2</v>
      </c>
      <c r="AO15" s="1">
        <f t="shared" si="18"/>
        <v>0</v>
      </c>
      <c r="AP15" s="6">
        <f t="shared" si="19"/>
        <v>0</v>
      </c>
      <c r="AQ15" s="46">
        <f t="shared" si="20"/>
        <v>0.47348484848484851</v>
      </c>
      <c r="AU15" s="68" t="s">
        <v>30</v>
      </c>
      <c r="AV15" s="76">
        <f>E3/$U$22*100</f>
        <v>0.28409090909090912</v>
      </c>
      <c r="AW15" s="77">
        <f>N3/$U$22*100</f>
        <v>0</v>
      </c>
      <c r="AX15" s="77">
        <f>Q3/$U$22*100</f>
        <v>0</v>
      </c>
      <c r="AY15" s="77">
        <f>R3/$U$22*100</f>
        <v>0</v>
      </c>
      <c r="AZ15" s="77">
        <f>S3/$U$22*100</f>
        <v>0</v>
      </c>
      <c r="BA15" s="78">
        <f>T3/$U$22*100</f>
        <v>0</v>
      </c>
      <c r="BB15" s="79">
        <f>F3/$U$22*100</f>
        <v>0.37878787878787878</v>
      </c>
      <c r="BC15" s="76">
        <f>G3/$U$22*100</f>
        <v>0</v>
      </c>
      <c r="BD15" s="77">
        <f>J3/$U$22*100</f>
        <v>0</v>
      </c>
      <c r="BE15" s="77">
        <f>K3/$U$22*100</f>
        <v>2.1780303030303032</v>
      </c>
      <c r="BF15" s="77">
        <f>M3/$U$22*100</f>
        <v>0.56818181818181823</v>
      </c>
      <c r="BG15" s="78">
        <f>P3/$U$22*100</f>
        <v>1.0416666666666665</v>
      </c>
      <c r="BH15" s="76">
        <f>B3/$U$22*100</f>
        <v>0.18939393939393939</v>
      </c>
      <c r="BI15" s="77">
        <f>D3/$U$22*100</f>
        <v>3.6931818181818183</v>
      </c>
      <c r="BJ15" s="77">
        <f>H3/$U$22*100</f>
        <v>0.47348484848484851</v>
      </c>
      <c r="BK15" s="78">
        <f>I3/$U$22*100</f>
        <v>3.4090909090909087</v>
      </c>
      <c r="BL15" s="77">
        <f>C3/$U$22*100</f>
        <v>0.28409090909090912</v>
      </c>
      <c r="BM15" s="77">
        <f>L3/$U$22*100</f>
        <v>9.4696969696969696E-2</v>
      </c>
      <c r="BN15" s="78">
        <f>O3/$U$22*100</f>
        <v>2.2727272727272729</v>
      </c>
      <c r="BO15" s="89">
        <f t="shared" si="21"/>
        <v>14.86742424242424</v>
      </c>
      <c r="BQ15" s="98">
        <v>0.25094696969696967</v>
      </c>
    </row>
    <row r="16" spans="1:69" x14ac:dyDescent="0.25">
      <c r="A16" s="5" t="s">
        <v>18</v>
      </c>
      <c r="B16" s="5">
        <v>0</v>
      </c>
      <c r="C16" s="1">
        <v>26</v>
      </c>
      <c r="D16" s="1">
        <v>8</v>
      </c>
      <c r="E16" s="1">
        <v>7</v>
      </c>
      <c r="F16" s="1">
        <v>3</v>
      </c>
      <c r="G16" s="1">
        <v>1</v>
      </c>
      <c r="H16" s="1">
        <v>1</v>
      </c>
      <c r="I16" s="1">
        <v>4</v>
      </c>
      <c r="J16" s="1">
        <v>6</v>
      </c>
      <c r="K16" s="1">
        <v>7</v>
      </c>
      <c r="L16" s="1">
        <v>25</v>
      </c>
      <c r="M16" s="1">
        <v>98</v>
      </c>
      <c r="N16" s="1">
        <v>0</v>
      </c>
      <c r="O16" s="1">
        <v>115</v>
      </c>
      <c r="P16" s="1">
        <v>4</v>
      </c>
      <c r="Q16" s="1">
        <v>0</v>
      </c>
      <c r="R16" s="1">
        <v>0</v>
      </c>
      <c r="S16" s="1">
        <v>1</v>
      </c>
      <c r="T16" s="6">
        <v>0</v>
      </c>
      <c r="U16" s="6">
        <f t="shared" si="0"/>
        <v>306</v>
      </c>
      <c r="W16" s="42" t="s">
        <v>35</v>
      </c>
      <c r="X16" s="5">
        <f t="shared" si="1"/>
        <v>0</v>
      </c>
      <c r="Y16" s="1">
        <f t="shared" si="2"/>
        <v>2.4621212121212119</v>
      </c>
      <c r="Z16" s="1">
        <f t="shared" si="3"/>
        <v>0.75757575757575757</v>
      </c>
      <c r="AA16" s="1">
        <f t="shared" si="4"/>
        <v>0.66287878787878785</v>
      </c>
      <c r="AB16" s="1">
        <f t="shared" si="5"/>
        <v>0.28409090909090912</v>
      </c>
      <c r="AC16" s="1">
        <f t="shared" si="6"/>
        <v>9.4696969696969696E-2</v>
      </c>
      <c r="AD16" s="1">
        <f t="shared" si="7"/>
        <v>9.4696969696969696E-2</v>
      </c>
      <c r="AE16" s="1">
        <f t="shared" si="8"/>
        <v>0.37878787878787878</v>
      </c>
      <c r="AF16" s="1">
        <f t="shared" si="9"/>
        <v>0.56818181818181823</v>
      </c>
      <c r="AG16" s="1">
        <f t="shared" si="10"/>
        <v>0.66287878787878785</v>
      </c>
      <c r="AH16" s="1">
        <f t="shared" si="11"/>
        <v>2.3674242424242422</v>
      </c>
      <c r="AI16" s="1">
        <f t="shared" si="12"/>
        <v>9.2803030303030312</v>
      </c>
      <c r="AJ16" s="1">
        <f t="shared" si="13"/>
        <v>0</v>
      </c>
      <c r="AK16" s="1">
        <f t="shared" si="14"/>
        <v>10.890151515151516</v>
      </c>
      <c r="AL16" s="1">
        <f t="shared" si="15"/>
        <v>0.37878787878787878</v>
      </c>
      <c r="AM16" s="1">
        <f t="shared" si="16"/>
        <v>0</v>
      </c>
      <c r="AN16" s="1">
        <f t="shared" si="17"/>
        <v>0</v>
      </c>
      <c r="AO16" s="1">
        <f t="shared" si="18"/>
        <v>9.4696969696969696E-2</v>
      </c>
      <c r="AP16" s="6">
        <f t="shared" si="19"/>
        <v>0</v>
      </c>
      <c r="AQ16" s="46">
        <f t="shared" si="20"/>
        <v>28.97727272727273</v>
      </c>
      <c r="AU16" s="68" t="s">
        <v>32</v>
      </c>
      <c r="AV16" s="76">
        <f>E5/$U$22*100</f>
        <v>0.18939393939393939</v>
      </c>
      <c r="AW16" s="77">
        <f>N5/$U$22*100</f>
        <v>0.28409090909090912</v>
      </c>
      <c r="AX16" s="77">
        <f>Q5/$U$22*100</f>
        <v>0</v>
      </c>
      <c r="AY16" s="77">
        <f>R5/$U$22*100</f>
        <v>9.4696969696969696E-2</v>
      </c>
      <c r="AZ16" s="77">
        <f>S5/$U$22*100</f>
        <v>0</v>
      </c>
      <c r="BA16" s="78">
        <f>T5/$U$22*100</f>
        <v>0</v>
      </c>
      <c r="BB16" s="79">
        <f>F5/$U$22*100</f>
        <v>0.28409090909090912</v>
      </c>
      <c r="BC16" s="76">
        <f>G5/$U$22*100</f>
        <v>2.6515151515151514</v>
      </c>
      <c r="BD16" s="77">
        <f>J5/$U$22*100</f>
        <v>9.4696969696969696E-2</v>
      </c>
      <c r="BE16" s="77">
        <f>K5/$U$22*100</f>
        <v>0.75757575757575757</v>
      </c>
      <c r="BF16" s="77">
        <f>M5/$U$22*100</f>
        <v>0</v>
      </c>
      <c r="BG16" s="78">
        <f>P5/$U$22*100</f>
        <v>0.75757575757575757</v>
      </c>
      <c r="BH16" s="76">
        <f>B5/$U$22*100</f>
        <v>9.4696969696969696E-2</v>
      </c>
      <c r="BI16" s="77">
        <f>D5/$U$22*100</f>
        <v>1.7992424242424243</v>
      </c>
      <c r="BJ16" s="77">
        <f>H5/$U$22*100</f>
        <v>9.4696969696969696E-2</v>
      </c>
      <c r="BK16" s="78">
        <f>I5/$U$22*100</f>
        <v>0.85227272727272718</v>
      </c>
      <c r="BL16" s="77">
        <f>C5/$U$22*100</f>
        <v>0.37878787878787878</v>
      </c>
      <c r="BM16" s="77">
        <f>L5/$U$22*100</f>
        <v>0</v>
      </c>
      <c r="BN16" s="78">
        <f>O5/$U$22*100</f>
        <v>0.56818181818181823</v>
      </c>
      <c r="BO16" s="89">
        <f t="shared" si="21"/>
        <v>8.9015151515151523</v>
      </c>
      <c r="BQ16" s="97"/>
    </row>
    <row r="17" spans="1:69" x14ac:dyDescent="0.25">
      <c r="A17" s="5" t="s">
        <v>13</v>
      </c>
      <c r="B17" s="5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</v>
      </c>
      <c r="L17" s="1">
        <v>0</v>
      </c>
      <c r="M17" s="1">
        <v>7</v>
      </c>
      <c r="N17" s="1">
        <v>0</v>
      </c>
      <c r="O17" s="1">
        <v>0</v>
      </c>
      <c r="P17" s="1">
        <v>5</v>
      </c>
      <c r="Q17" s="1">
        <v>0</v>
      </c>
      <c r="R17" s="1">
        <v>0</v>
      </c>
      <c r="S17" s="1">
        <v>0</v>
      </c>
      <c r="T17" s="6">
        <v>0</v>
      </c>
      <c r="U17" s="6">
        <f t="shared" si="0"/>
        <v>14</v>
      </c>
      <c r="W17" s="42" t="s">
        <v>36</v>
      </c>
      <c r="X17" s="5">
        <f t="shared" si="1"/>
        <v>0</v>
      </c>
      <c r="Y17" s="1">
        <f t="shared" si="2"/>
        <v>0</v>
      </c>
      <c r="Z17" s="1">
        <f t="shared" si="3"/>
        <v>0</v>
      </c>
      <c r="AA17" s="1">
        <f t="shared" si="4"/>
        <v>0</v>
      </c>
      <c r="AB17" s="1">
        <f t="shared" si="5"/>
        <v>0</v>
      </c>
      <c r="AC17" s="1">
        <f t="shared" si="6"/>
        <v>0</v>
      </c>
      <c r="AD17" s="1">
        <f t="shared" si="7"/>
        <v>0</v>
      </c>
      <c r="AE17" s="1">
        <f t="shared" si="8"/>
        <v>0</v>
      </c>
      <c r="AF17" s="1">
        <f t="shared" si="9"/>
        <v>0</v>
      </c>
      <c r="AG17" s="1">
        <f t="shared" si="10"/>
        <v>0.18939393939393939</v>
      </c>
      <c r="AH17" s="1">
        <f t="shared" si="11"/>
        <v>0</v>
      </c>
      <c r="AI17" s="1">
        <f t="shared" si="12"/>
        <v>0.66287878787878785</v>
      </c>
      <c r="AJ17" s="1">
        <f t="shared" si="13"/>
        <v>0</v>
      </c>
      <c r="AK17" s="1">
        <f t="shared" si="14"/>
        <v>0</v>
      </c>
      <c r="AL17" s="1">
        <f t="shared" si="15"/>
        <v>0.47348484848484851</v>
      </c>
      <c r="AM17" s="1">
        <f t="shared" si="16"/>
        <v>0</v>
      </c>
      <c r="AN17" s="1">
        <f t="shared" si="17"/>
        <v>0</v>
      </c>
      <c r="AO17" s="1">
        <f t="shared" si="18"/>
        <v>0</v>
      </c>
      <c r="AP17" s="6">
        <f t="shared" si="19"/>
        <v>0</v>
      </c>
      <c r="AQ17" s="46">
        <f t="shared" si="20"/>
        <v>1.3257575757575757</v>
      </c>
      <c r="AU17" s="68" t="s">
        <v>33</v>
      </c>
      <c r="AV17" s="76">
        <f>E9/$U$22*100</f>
        <v>0</v>
      </c>
      <c r="AW17" s="77">
        <f>N9/$U$22*100</f>
        <v>0</v>
      </c>
      <c r="AX17" s="77">
        <f t="shared" ref="AX17:BA18" si="28">Q9/$U$22*100</f>
        <v>0</v>
      </c>
      <c r="AY17" s="77">
        <f t="shared" si="28"/>
        <v>0</v>
      </c>
      <c r="AZ17" s="77">
        <f t="shared" si="28"/>
        <v>0</v>
      </c>
      <c r="BA17" s="78">
        <f t="shared" si="28"/>
        <v>0</v>
      </c>
      <c r="BB17" s="79">
        <f>F9/$U$22*100</f>
        <v>0</v>
      </c>
      <c r="BC17" s="76">
        <f>G9/$U$22*100</f>
        <v>0</v>
      </c>
      <c r="BD17" s="77">
        <f>J9/$U$22*100</f>
        <v>0</v>
      </c>
      <c r="BE17" s="77">
        <f>K9/$U$22*100</f>
        <v>0</v>
      </c>
      <c r="BF17" s="77">
        <f>M9/$U$22*100</f>
        <v>0</v>
      </c>
      <c r="BG17" s="78">
        <f>P9/$U$22*100</f>
        <v>0</v>
      </c>
      <c r="BH17" s="76">
        <f>B9/$U$22*100</f>
        <v>0</v>
      </c>
      <c r="BI17" s="77">
        <f>D9/$U$22*100</f>
        <v>0</v>
      </c>
      <c r="BJ17" s="77">
        <f>H9/$U$22*100</f>
        <v>0</v>
      </c>
      <c r="BK17" s="78">
        <f>I9/$U$22*100</f>
        <v>0.85227272727272718</v>
      </c>
      <c r="BL17" s="77">
        <f>C9/$U$22*100</f>
        <v>0</v>
      </c>
      <c r="BM17" s="77">
        <f>L9/$U$22*100</f>
        <v>0</v>
      </c>
      <c r="BN17" s="78">
        <f>O9/$U$22*100</f>
        <v>0</v>
      </c>
      <c r="BO17" s="89">
        <f t="shared" si="21"/>
        <v>0.85227272727272718</v>
      </c>
      <c r="BQ17" s="97"/>
    </row>
    <row r="18" spans="1:69" ht="15.75" thickBot="1" x14ac:dyDescent="0.3">
      <c r="A18" s="5" t="s">
        <v>21</v>
      </c>
      <c r="B18" s="5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6">
        <v>9</v>
      </c>
      <c r="U18" s="6">
        <f t="shared" si="0"/>
        <v>14</v>
      </c>
      <c r="W18" s="42" t="s">
        <v>37</v>
      </c>
      <c r="X18" s="5">
        <f t="shared" si="1"/>
        <v>0</v>
      </c>
      <c r="Y18" s="1">
        <f t="shared" si="2"/>
        <v>0</v>
      </c>
      <c r="Z18" s="1">
        <f t="shared" si="3"/>
        <v>0</v>
      </c>
      <c r="AA18" s="1">
        <f t="shared" si="4"/>
        <v>0</v>
      </c>
      <c r="AB18" s="1">
        <f t="shared" si="5"/>
        <v>0</v>
      </c>
      <c r="AC18" s="1">
        <f t="shared" si="6"/>
        <v>0</v>
      </c>
      <c r="AD18" s="1">
        <f t="shared" si="7"/>
        <v>0</v>
      </c>
      <c r="AE18" s="1">
        <f t="shared" si="8"/>
        <v>0</v>
      </c>
      <c r="AF18" s="1">
        <f t="shared" si="9"/>
        <v>0</v>
      </c>
      <c r="AG18" s="1">
        <f t="shared" si="10"/>
        <v>0</v>
      </c>
      <c r="AH18" s="1">
        <f t="shared" si="11"/>
        <v>0</v>
      </c>
      <c r="AI18" s="1">
        <f t="shared" si="12"/>
        <v>0</v>
      </c>
      <c r="AJ18" s="1">
        <f t="shared" si="13"/>
        <v>0.37878787878787878</v>
      </c>
      <c r="AK18" s="1">
        <f t="shared" si="14"/>
        <v>9.4696969696969696E-2</v>
      </c>
      <c r="AL18" s="1">
        <f t="shared" si="15"/>
        <v>0</v>
      </c>
      <c r="AM18" s="1">
        <f t="shared" si="16"/>
        <v>0</v>
      </c>
      <c r="AN18" s="1">
        <f t="shared" si="17"/>
        <v>0</v>
      </c>
      <c r="AO18" s="1">
        <f t="shared" si="18"/>
        <v>0</v>
      </c>
      <c r="AP18" s="6">
        <f t="shared" si="19"/>
        <v>0.85227272727272718</v>
      </c>
      <c r="AQ18" s="46">
        <f t="shared" si="20"/>
        <v>1.3257575757575757</v>
      </c>
      <c r="AU18" s="68" t="s">
        <v>34</v>
      </c>
      <c r="AV18" s="76">
        <f>E10/$U$22*100</f>
        <v>0</v>
      </c>
      <c r="AW18" s="77">
        <f>N10/$U$22*100</f>
        <v>0</v>
      </c>
      <c r="AX18" s="77">
        <f t="shared" si="28"/>
        <v>0</v>
      </c>
      <c r="AY18" s="77">
        <f t="shared" si="28"/>
        <v>0</v>
      </c>
      <c r="AZ18" s="77">
        <f t="shared" si="28"/>
        <v>0</v>
      </c>
      <c r="BA18" s="78">
        <f t="shared" si="28"/>
        <v>0</v>
      </c>
      <c r="BB18" s="79">
        <f>F10/$U$22*100</f>
        <v>0</v>
      </c>
      <c r="BC18" s="76">
        <f>G10/$U$22*100</f>
        <v>0</v>
      </c>
      <c r="BD18" s="77">
        <f>J10/$U$22*100</f>
        <v>0</v>
      </c>
      <c r="BE18" s="77">
        <f>K10/$U$22*100</f>
        <v>0.18939393939393939</v>
      </c>
      <c r="BF18" s="77">
        <f>M10/$U$22*100</f>
        <v>0</v>
      </c>
      <c r="BG18" s="78">
        <f>P10/$U$22*100</f>
        <v>0</v>
      </c>
      <c r="BH18" s="76">
        <f>B10/$U$22*100</f>
        <v>0</v>
      </c>
      <c r="BI18" s="77">
        <f>D10/$U$22*100</f>
        <v>0</v>
      </c>
      <c r="BJ18" s="77">
        <f>H10/$U$22*100</f>
        <v>0</v>
      </c>
      <c r="BK18" s="78">
        <f>I10/$U$22*100</f>
        <v>0.18939393939393939</v>
      </c>
      <c r="BL18" s="77">
        <f>C10/$U$22*100</f>
        <v>0</v>
      </c>
      <c r="BM18" s="77">
        <f>L10/$U$22*100</f>
        <v>0</v>
      </c>
      <c r="BN18" s="78">
        <f>O10/$U$22*100</f>
        <v>9.4696969696969696E-2</v>
      </c>
      <c r="BO18" s="89">
        <f t="shared" si="21"/>
        <v>0.47348484848484851</v>
      </c>
      <c r="BQ18" s="97"/>
    </row>
    <row r="19" spans="1:69" x14ac:dyDescent="0.25">
      <c r="A19" s="5" t="s">
        <v>8</v>
      </c>
      <c r="B19" s="5">
        <v>0</v>
      </c>
      <c r="C19" s="1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6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6">
        <v>0</v>
      </c>
      <c r="U19" s="6">
        <f t="shared" si="0"/>
        <v>10</v>
      </c>
      <c r="W19" s="42" t="s">
        <v>8</v>
      </c>
      <c r="X19" s="5">
        <f t="shared" si="1"/>
        <v>0</v>
      </c>
      <c r="Y19" s="1">
        <f t="shared" si="2"/>
        <v>0.18939393939393939</v>
      </c>
      <c r="Z19" s="1">
        <f t="shared" si="3"/>
        <v>0</v>
      </c>
      <c r="AA19" s="1">
        <f t="shared" si="4"/>
        <v>0</v>
      </c>
      <c r="AB19" s="1">
        <f t="shared" si="5"/>
        <v>0</v>
      </c>
      <c r="AC19" s="1">
        <f t="shared" si="6"/>
        <v>0</v>
      </c>
      <c r="AD19" s="1">
        <f t="shared" si="7"/>
        <v>0</v>
      </c>
      <c r="AE19" s="1">
        <f t="shared" si="8"/>
        <v>0</v>
      </c>
      <c r="AF19" s="1">
        <f t="shared" si="9"/>
        <v>0</v>
      </c>
      <c r="AG19" s="1">
        <f t="shared" si="10"/>
        <v>0</v>
      </c>
      <c r="AH19" s="1">
        <f t="shared" si="11"/>
        <v>0</v>
      </c>
      <c r="AI19" s="1">
        <f t="shared" si="12"/>
        <v>0</v>
      </c>
      <c r="AJ19" s="1">
        <f t="shared" si="13"/>
        <v>0.56818181818181823</v>
      </c>
      <c r="AK19" s="1">
        <f t="shared" si="14"/>
        <v>9.4696969696969696E-2</v>
      </c>
      <c r="AL19" s="1">
        <f t="shared" si="15"/>
        <v>9.4696969696969696E-2</v>
      </c>
      <c r="AM19" s="1">
        <f t="shared" si="16"/>
        <v>0</v>
      </c>
      <c r="AN19" s="1">
        <f t="shared" si="17"/>
        <v>0</v>
      </c>
      <c r="AO19" s="1">
        <f t="shared" si="18"/>
        <v>0</v>
      </c>
      <c r="AP19" s="6">
        <f t="shared" si="19"/>
        <v>0</v>
      </c>
      <c r="AQ19" s="46">
        <f t="shared" si="20"/>
        <v>0.94696969696969702</v>
      </c>
      <c r="AU19" s="69" t="s">
        <v>31</v>
      </c>
      <c r="AV19" s="72">
        <f>E4/$U$22*100</f>
        <v>0</v>
      </c>
      <c r="AW19" s="73">
        <f>N4/$U$22*100</f>
        <v>0</v>
      </c>
      <c r="AX19" s="73">
        <f>Q4/$U$22*100</f>
        <v>0</v>
      </c>
      <c r="AY19" s="73">
        <f>R4/$U$22*100</f>
        <v>0</v>
      </c>
      <c r="AZ19" s="73">
        <f>S4/$U$22*100</f>
        <v>0</v>
      </c>
      <c r="BA19" s="74">
        <f>T4/$U$22*100</f>
        <v>0</v>
      </c>
      <c r="BB19" s="75">
        <f>F4/$U$22*100</f>
        <v>0</v>
      </c>
      <c r="BC19" s="72">
        <f>G4/$U$22*100</f>
        <v>0</v>
      </c>
      <c r="BD19" s="73">
        <f>J4/$U$22*100</f>
        <v>0</v>
      </c>
      <c r="BE19" s="73">
        <f>K4/$U$22*100</f>
        <v>0</v>
      </c>
      <c r="BF19" s="73">
        <f>M4/$U$22*100</f>
        <v>0</v>
      </c>
      <c r="BG19" s="74">
        <f>P4/$U$22*100</f>
        <v>0</v>
      </c>
      <c r="BH19" s="72">
        <f>B4/$U$22*100</f>
        <v>0</v>
      </c>
      <c r="BI19" s="73">
        <f>D4/$U$22*100</f>
        <v>0</v>
      </c>
      <c r="BJ19" s="73">
        <f>H4/$U$22*100</f>
        <v>0</v>
      </c>
      <c r="BK19" s="74">
        <f>I4/$U$22*100</f>
        <v>0</v>
      </c>
      <c r="BL19" s="73">
        <f>C4/$U$22*100</f>
        <v>0</v>
      </c>
      <c r="BM19" s="73">
        <f>L4/$U$22*100</f>
        <v>0</v>
      </c>
      <c r="BN19" s="74">
        <f>O4/$U$22*100</f>
        <v>0</v>
      </c>
      <c r="BO19" s="88">
        <f t="shared" si="21"/>
        <v>0</v>
      </c>
      <c r="BQ19" s="98">
        <v>0.29640151515151514</v>
      </c>
    </row>
    <row r="20" spans="1:69" x14ac:dyDescent="0.25">
      <c r="A20" s="5" t="s">
        <v>10</v>
      </c>
      <c r="B20" s="5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8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6">
        <v>1</v>
      </c>
      <c r="U20" s="6">
        <f t="shared" si="0"/>
        <v>11</v>
      </c>
      <c r="W20" s="42" t="s">
        <v>10</v>
      </c>
      <c r="X20" s="5">
        <f t="shared" si="1"/>
        <v>0</v>
      </c>
      <c r="Y20" s="1">
        <f t="shared" si="2"/>
        <v>0</v>
      </c>
      <c r="Z20" s="1">
        <f t="shared" si="3"/>
        <v>0</v>
      </c>
      <c r="AA20" s="1">
        <f t="shared" si="4"/>
        <v>0</v>
      </c>
      <c r="AB20" s="1">
        <f t="shared" si="5"/>
        <v>0</v>
      </c>
      <c r="AC20" s="1">
        <f t="shared" si="6"/>
        <v>0</v>
      </c>
      <c r="AD20" s="1">
        <f t="shared" si="7"/>
        <v>0</v>
      </c>
      <c r="AE20" s="1">
        <f t="shared" si="8"/>
        <v>0</v>
      </c>
      <c r="AF20" s="1">
        <f t="shared" si="9"/>
        <v>0</v>
      </c>
      <c r="AG20" s="1">
        <f t="shared" si="10"/>
        <v>0</v>
      </c>
      <c r="AH20" s="1">
        <f t="shared" si="11"/>
        <v>0</v>
      </c>
      <c r="AI20" s="1">
        <f t="shared" si="12"/>
        <v>0.18939393939393939</v>
      </c>
      <c r="AJ20" s="1">
        <f t="shared" si="13"/>
        <v>0.75757575757575757</v>
      </c>
      <c r="AK20" s="1">
        <f t="shared" si="14"/>
        <v>0</v>
      </c>
      <c r="AL20" s="1">
        <f t="shared" si="15"/>
        <v>0</v>
      </c>
      <c r="AM20" s="1">
        <f t="shared" si="16"/>
        <v>0</v>
      </c>
      <c r="AN20" s="1">
        <f t="shared" si="17"/>
        <v>0</v>
      </c>
      <c r="AO20" s="1">
        <f t="shared" si="18"/>
        <v>0</v>
      </c>
      <c r="AP20" s="6">
        <f t="shared" si="19"/>
        <v>9.4696969696969696E-2</v>
      </c>
      <c r="AQ20" s="46">
        <f t="shared" si="20"/>
        <v>1.0416666666666667</v>
      </c>
      <c r="AU20" s="70" t="s">
        <v>19</v>
      </c>
      <c r="AV20" s="76">
        <f>E13/$U$22*100</f>
        <v>0</v>
      </c>
      <c r="AW20" s="77">
        <f>N13/$U$22*100</f>
        <v>0</v>
      </c>
      <c r="AX20" s="77">
        <f>Q13/$U$22*100</f>
        <v>0</v>
      </c>
      <c r="AY20" s="77">
        <f>R13/$U$22*100</f>
        <v>0</v>
      </c>
      <c r="AZ20" s="77">
        <f>S13/$U$22*100</f>
        <v>0</v>
      </c>
      <c r="BA20" s="78">
        <f>T13/$U$22*100</f>
        <v>0</v>
      </c>
      <c r="BB20" s="79">
        <f>F13/$U$22*100</f>
        <v>0</v>
      </c>
      <c r="BC20" s="76">
        <f>G13/$U$22*100</f>
        <v>0</v>
      </c>
      <c r="BD20" s="77">
        <f>J13/$U$22*100</f>
        <v>0</v>
      </c>
      <c r="BE20" s="77">
        <f>K13/$U$22*100</f>
        <v>0</v>
      </c>
      <c r="BF20" s="77">
        <f>M13/$U$22*100</f>
        <v>0.18939393939393939</v>
      </c>
      <c r="BG20" s="78">
        <f>P13/$U$22*100</f>
        <v>0</v>
      </c>
      <c r="BH20" s="76">
        <f>B13/$U$22*100</f>
        <v>0</v>
      </c>
      <c r="BI20" s="77">
        <f>D13/$U$22*100</f>
        <v>0</v>
      </c>
      <c r="BJ20" s="77">
        <f>H13/$U$22*100</f>
        <v>0</v>
      </c>
      <c r="BK20" s="78">
        <f>I13/$U$22*100</f>
        <v>0</v>
      </c>
      <c r="BL20" s="77">
        <f>C13/$U$22*100</f>
        <v>0</v>
      </c>
      <c r="BM20" s="77">
        <f>L13/$U$22*100</f>
        <v>0.47348484848484851</v>
      </c>
      <c r="BN20" s="78">
        <f>O13/$U$22*100</f>
        <v>0</v>
      </c>
      <c r="BO20" s="89">
        <f t="shared" si="21"/>
        <v>0.66287878787878785</v>
      </c>
      <c r="BQ20" s="97"/>
    </row>
    <row r="21" spans="1:69" ht="15.75" thickBot="1" x14ac:dyDescent="0.3">
      <c r="A21" s="7" t="s">
        <v>11</v>
      </c>
      <c r="B21" s="7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9">
        <v>0</v>
      </c>
      <c r="U21" s="6">
        <f t="shared" si="0"/>
        <v>0</v>
      </c>
      <c r="W21" s="43" t="s">
        <v>11</v>
      </c>
      <c r="X21" s="5">
        <f t="shared" si="1"/>
        <v>0</v>
      </c>
      <c r="Y21" s="1">
        <f t="shared" si="2"/>
        <v>0</v>
      </c>
      <c r="Z21" s="1">
        <f t="shared" si="3"/>
        <v>0</v>
      </c>
      <c r="AA21" s="1">
        <f t="shared" si="4"/>
        <v>0</v>
      </c>
      <c r="AB21" s="1">
        <f t="shared" si="5"/>
        <v>0</v>
      </c>
      <c r="AC21" s="1">
        <f t="shared" si="6"/>
        <v>0</v>
      </c>
      <c r="AD21" s="1">
        <f t="shared" si="7"/>
        <v>0</v>
      </c>
      <c r="AE21" s="1">
        <f t="shared" si="8"/>
        <v>0</v>
      </c>
      <c r="AF21" s="1">
        <f t="shared" si="9"/>
        <v>0</v>
      </c>
      <c r="AG21" s="1">
        <f t="shared" si="10"/>
        <v>0</v>
      </c>
      <c r="AH21" s="1">
        <f t="shared" si="11"/>
        <v>0</v>
      </c>
      <c r="AI21" s="1">
        <f t="shared" si="12"/>
        <v>0</v>
      </c>
      <c r="AJ21" s="1">
        <f t="shared" si="13"/>
        <v>0</v>
      </c>
      <c r="AK21" s="1">
        <f t="shared" si="14"/>
        <v>0</v>
      </c>
      <c r="AL21" s="1">
        <f t="shared" si="15"/>
        <v>0</v>
      </c>
      <c r="AM21" s="1">
        <f t="shared" si="16"/>
        <v>0</v>
      </c>
      <c r="AN21" s="1">
        <f t="shared" si="17"/>
        <v>0</v>
      </c>
      <c r="AO21" s="1">
        <f t="shared" si="18"/>
        <v>0</v>
      </c>
      <c r="AP21" s="6">
        <f t="shared" si="19"/>
        <v>0</v>
      </c>
      <c r="AQ21" s="47">
        <f t="shared" si="20"/>
        <v>0</v>
      </c>
      <c r="AU21" s="71" t="s">
        <v>35</v>
      </c>
      <c r="AV21" s="80">
        <f>E16/$U$22*100</f>
        <v>0.66287878787878785</v>
      </c>
      <c r="AW21" s="81">
        <f>N16/$U$22*100</f>
        <v>0</v>
      </c>
      <c r="AX21" s="81">
        <f>Q16/$U$22*100</f>
        <v>0</v>
      </c>
      <c r="AY21" s="81">
        <f>R16/$U$22*100</f>
        <v>0</v>
      </c>
      <c r="AZ21" s="81">
        <f>S16/$U$22*100</f>
        <v>9.4696969696969696E-2</v>
      </c>
      <c r="BA21" s="82">
        <f>T16/$U$22*100</f>
        <v>0</v>
      </c>
      <c r="BB21" s="83">
        <f>F16/$U$22*100</f>
        <v>0.28409090909090912</v>
      </c>
      <c r="BC21" s="80">
        <f>G16/$U$22*100</f>
        <v>9.4696969696969696E-2</v>
      </c>
      <c r="BD21" s="81">
        <f>J16/$U$22*100</f>
        <v>0.56818181818181823</v>
      </c>
      <c r="BE21" s="81">
        <f>K16/$U$22*100</f>
        <v>0.66287878787878785</v>
      </c>
      <c r="BF21" s="81">
        <f>M16/$U$22*100</f>
        <v>9.2803030303030312</v>
      </c>
      <c r="BG21" s="82">
        <f>P16/$U$22*100</f>
        <v>0.37878787878787878</v>
      </c>
      <c r="BH21" s="80">
        <f>B16/$U$22*100</f>
        <v>0</v>
      </c>
      <c r="BI21" s="81">
        <f>D16/$U$22*100</f>
        <v>0.75757575757575757</v>
      </c>
      <c r="BJ21" s="81">
        <f>H16/$U$22*100</f>
        <v>9.4696969696969696E-2</v>
      </c>
      <c r="BK21" s="82">
        <f>I16/$U$22*100</f>
        <v>0.37878787878787878</v>
      </c>
      <c r="BL21" s="81">
        <f>C16/$U$22*100</f>
        <v>2.4621212121212119</v>
      </c>
      <c r="BM21" s="81">
        <f>L16/$U$22*100</f>
        <v>2.3674242424242422</v>
      </c>
      <c r="BN21" s="82">
        <f>O16/$U$22*100</f>
        <v>10.890151515151516</v>
      </c>
      <c r="BO21" s="93">
        <f t="shared" si="21"/>
        <v>28.977272727272727</v>
      </c>
      <c r="BQ21" s="97"/>
    </row>
    <row r="22" spans="1:69" ht="15.75" thickBot="1" x14ac:dyDescent="0.3">
      <c r="B22" s="7">
        <f t="shared" ref="B22:U22" si="29">SUM(B3:B21)</f>
        <v>5</v>
      </c>
      <c r="C22" s="8">
        <f t="shared" si="29"/>
        <v>43</v>
      </c>
      <c r="D22" s="8">
        <f t="shared" si="29"/>
        <v>66</v>
      </c>
      <c r="E22" s="8">
        <f t="shared" si="29"/>
        <v>20</v>
      </c>
      <c r="F22" s="8">
        <f t="shared" si="29"/>
        <v>195</v>
      </c>
      <c r="G22" s="8">
        <f t="shared" si="29"/>
        <v>48</v>
      </c>
      <c r="H22" s="8">
        <f t="shared" si="29"/>
        <v>8</v>
      </c>
      <c r="I22" s="8">
        <f t="shared" si="29"/>
        <v>60</v>
      </c>
      <c r="J22" s="8">
        <f t="shared" si="29"/>
        <v>9</v>
      </c>
      <c r="K22" s="8">
        <f t="shared" si="29"/>
        <v>45</v>
      </c>
      <c r="L22" s="8">
        <f t="shared" si="29"/>
        <v>41</v>
      </c>
      <c r="M22" s="8">
        <f t="shared" si="29"/>
        <v>284</v>
      </c>
      <c r="N22" s="8">
        <f t="shared" si="29"/>
        <v>23</v>
      </c>
      <c r="O22" s="8">
        <f t="shared" si="29"/>
        <v>158</v>
      </c>
      <c r="P22" s="8">
        <f t="shared" si="29"/>
        <v>35</v>
      </c>
      <c r="Q22" s="8">
        <f t="shared" si="29"/>
        <v>0</v>
      </c>
      <c r="R22" s="8">
        <f t="shared" si="29"/>
        <v>3</v>
      </c>
      <c r="S22" s="8">
        <f t="shared" si="29"/>
        <v>1</v>
      </c>
      <c r="T22" s="8">
        <f t="shared" si="29"/>
        <v>12</v>
      </c>
      <c r="U22" s="10">
        <f t="shared" si="29"/>
        <v>1056</v>
      </c>
      <c r="X22" s="35">
        <f t="shared" ref="X22:AQ22" si="30">SUM(X3:X21)</f>
        <v>0.47348484848484845</v>
      </c>
      <c r="Y22" s="36">
        <f t="shared" si="30"/>
        <v>4.0719696969696964</v>
      </c>
      <c r="Z22" s="36">
        <f t="shared" si="30"/>
        <v>6.25</v>
      </c>
      <c r="AA22" s="36">
        <f t="shared" si="30"/>
        <v>1.8939393939393938</v>
      </c>
      <c r="AB22" s="36">
        <f t="shared" si="30"/>
        <v>18.465909090909093</v>
      </c>
      <c r="AC22" s="36">
        <f t="shared" si="30"/>
        <v>4.5454545454545459</v>
      </c>
      <c r="AD22" s="36">
        <f t="shared" si="30"/>
        <v>0.75757575757575768</v>
      </c>
      <c r="AE22" s="36">
        <f t="shared" si="30"/>
        <v>5.6818181818181817</v>
      </c>
      <c r="AF22" s="36">
        <f t="shared" si="30"/>
        <v>0.85227272727272729</v>
      </c>
      <c r="AG22" s="36">
        <f t="shared" si="30"/>
        <v>4.2613636363636367</v>
      </c>
      <c r="AH22" s="36">
        <f t="shared" si="30"/>
        <v>3.8825757575757573</v>
      </c>
      <c r="AI22" s="36">
        <f t="shared" si="30"/>
        <v>26.893939393939394</v>
      </c>
      <c r="AJ22" s="36">
        <f t="shared" si="30"/>
        <v>2.1780303030303028</v>
      </c>
      <c r="AK22" s="36">
        <f t="shared" si="30"/>
        <v>14.962121212121211</v>
      </c>
      <c r="AL22" s="36">
        <f t="shared" si="30"/>
        <v>3.3143939393939394</v>
      </c>
      <c r="AM22" s="36">
        <f t="shared" si="30"/>
        <v>0</v>
      </c>
      <c r="AN22" s="36">
        <f t="shared" si="30"/>
        <v>0.28409090909090906</v>
      </c>
      <c r="AO22" s="36">
        <f t="shared" si="30"/>
        <v>9.4696969696969696E-2</v>
      </c>
      <c r="AP22" s="44">
        <f t="shared" si="30"/>
        <v>1.1363636363636362</v>
      </c>
      <c r="AQ22" s="48">
        <f t="shared" si="30"/>
        <v>100.00000000000001</v>
      </c>
      <c r="AU22" s="100" t="s">
        <v>41</v>
      </c>
      <c r="AV22" s="84">
        <f t="shared" ref="AV22:BO22" si="31">SUM(AV3:AV21)</f>
        <v>1.893939393939394</v>
      </c>
      <c r="AW22" s="85">
        <f t="shared" si="31"/>
        <v>2.1780303030303032</v>
      </c>
      <c r="AX22" s="85">
        <f t="shared" si="31"/>
        <v>0</v>
      </c>
      <c r="AY22" s="85">
        <f t="shared" si="31"/>
        <v>0.28409090909090906</v>
      </c>
      <c r="AZ22" s="85">
        <f t="shared" si="31"/>
        <v>9.4696969696969696E-2</v>
      </c>
      <c r="BA22" s="86">
        <f t="shared" si="31"/>
        <v>1.1363636363636362</v>
      </c>
      <c r="BB22" s="87">
        <f t="shared" si="31"/>
        <v>18.465909090909093</v>
      </c>
      <c r="BC22" s="84">
        <f t="shared" si="31"/>
        <v>4.5454545454545459</v>
      </c>
      <c r="BD22" s="85">
        <f t="shared" si="31"/>
        <v>0.85227272727272729</v>
      </c>
      <c r="BE22" s="85">
        <f t="shared" si="31"/>
        <v>4.2613636363636367</v>
      </c>
      <c r="BF22" s="85">
        <f t="shared" si="31"/>
        <v>26.893939393939391</v>
      </c>
      <c r="BG22" s="86">
        <f t="shared" si="31"/>
        <v>3.3143939393939394</v>
      </c>
      <c r="BH22" s="84">
        <f t="shared" si="31"/>
        <v>0.47348484848484851</v>
      </c>
      <c r="BI22" s="85">
        <f t="shared" si="31"/>
        <v>6.25</v>
      </c>
      <c r="BJ22" s="85">
        <f t="shared" si="31"/>
        <v>0.75757575757575768</v>
      </c>
      <c r="BK22" s="86">
        <f t="shared" si="31"/>
        <v>5.6818181818181817</v>
      </c>
      <c r="BL22" s="85">
        <f t="shared" si="31"/>
        <v>4.0719696969696972</v>
      </c>
      <c r="BM22" s="85">
        <f t="shared" si="31"/>
        <v>3.8825757575757573</v>
      </c>
      <c r="BN22" s="86">
        <f t="shared" si="31"/>
        <v>14.962121212121213</v>
      </c>
      <c r="BO22" s="48">
        <f t="shared" si="31"/>
        <v>100</v>
      </c>
      <c r="BQ22" s="97"/>
    </row>
    <row r="24" spans="1:69" x14ac:dyDescent="0.25">
      <c r="AV24" s="95">
        <v>5.5871212121212113E-2</v>
      </c>
      <c r="AW24" s="96"/>
      <c r="AX24" s="96"/>
      <c r="AY24" s="96"/>
      <c r="AZ24" s="96"/>
      <c r="BA24" s="96"/>
      <c r="BB24" s="95">
        <v>0.18465909090909091</v>
      </c>
      <c r="BC24" s="95">
        <v>0.39867424242424243</v>
      </c>
      <c r="BD24" s="96"/>
      <c r="BE24" s="96"/>
      <c r="BF24" s="96"/>
      <c r="BG24" s="96"/>
      <c r="BH24" s="95">
        <v>0.13162878787878787</v>
      </c>
      <c r="BI24" s="96"/>
      <c r="BJ24" s="96"/>
      <c r="BK24" s="96"/>
      <c r="BL24" s="95">
        <v>0.22916666666666666</v>
      </c>
      <c r="BM24" s="96"/>
      <c r="BN24" s="96"/>
    </row>
    <row r="26" spans="1:69" x14ac:dyDescent="0.25">
      <c r="A26" t="s">
        <v>38</v>
      </c>
    </row>
    <row r="27" spans="1:69" x14ac:dyDescent="0.25">
      <c r="A27" t="s">
        <v>39</v>
      </c>
    </row>
    <row r="28" spans="1:69" x14ac:dyDescent="0.25">
      <c r="A28" s="5" t="s">
        <v>12</v>
      </c>
    </row>
    <row r="29" spans="1:69" x14ac:dyDescent="0.25">
      <c r="A29" s="94" t="s">
        <v>40</v>
      </c>
    </row>
    <row r="33" spans="47:69" ht="15.75" thickBot="1" x14ac:dyDescent="0.3"/>
    <row r="34" spans="47:69" ht="199.5" thickBot="1" x14ac:dyDescent="0.3">
      <c r="AU34" s="40" t="s">
        <v>29</v>
      </c>
      <c r="AV34" s="53" t="s">
        <v>9</v>
      </c>
      <c r="AW34" s="54" t="s">
        <v>7</v>
      </c>
      <c r="AX34" s="54" t="s">
        <v>37</v>
      </c>
      <c r="AY34" s="54" t="s">
        <v>8</v>
      </c>
      <c r="AZ34" s="54" t="s">
        <v>10</v>
      </c>
      <c r="BA34" s="55" t="s">
        <v>11</v>
      </c>
      <c r="BB34" s="52" t="s">
        <v>5</v>
      </c>
      <c r="BC34" s="49" t="s">
        <v>14</v>
      </c>
      <c r="BD34" s="50" t="s">
        <v>6</v>
      </c>
      <c r="BE34" s="50" t="s">
        <v>15</v>
      </c>
      <c r="BF34" s="50" t="s">
        <v>4</v>
      </c>
      <c r="BG34" s="51" t="s">
        <v>36</v>
      </c>
      <c r="BH34" s="58" t="s">
        <v>30</v>
      </c>
      <c r="BI34" s="59" t="s">
        <v>32</v>
      </c>
      <c r="BJ34" s="59" t="s">
        <v>33</v>
      </c>
      <c r="BK34" s="60" t="s">
        <v>34</v>
      </c>
      <c r="BL34" s="56" t="s">
        <v>31</v>
      </c>
      <c r="BM34" s="56" t="s">
        <v>19</v>
      </c>
      <c r="BN34" s="57" t="s">
        <v>35</v>
      </c>
      <c r="BO34" s="101" t="s">
        <v>42</v>
      </c>
      <c r="BQ34" s="97"/>
    </row>
    <row r="35" spans="47:69" x14ac:dyDescent="0.25">
      <c r="AU35" s="61" t="s">
        <v>9</v>
      </c>
      <c r="AV35" s="103">
        <f>AV$54-$BO35</f>
        <v>1.893939393939394</v>
      </c>
      <c r="AW35" s="73">
        <f t="shared" ref="AW35:BN49" si="32">AW$54-$BO35</f>
        <v>2.1780303030303032</v>
      </c>
      <c r="AX35" s="73">
        <f t="shared" si="32"/>
        <v>0</v>
      </c>
      <c r="AY35" s="73">
        <f t="shared" si="32"/>
        <v>0.28409090909090906</v>
      </c>
      <c r="AZ35" s="73">
        <f t="shared" si="32"/>
        <v>9.4696969696969696E-2</v>
      </c>
      <c r="BA35" s="74">
        <f t="shared" si="32"/>
        <v>1.1363636363636362</v>
      </c>
      <c r="BB35" s="75">
        <f t="shared" si="32"/>
        <v>18.465909090909093</v>
      </c>
      <c r="BC35" s="72">
        <f t="shared" si="32"/>
        <v>4.5454545454545459</v>
      </c>
      <c r="BD35" s="73">
        <f t="shared" si="32"/>
        <v>0.85227272727272729</v>
      </c>
      <c r="BE35" s="73">
        <f t="shared" si="32"/>
        <v>4.2613636363636367</v>
      </c>
      <c r="BF35" s="73">
        <f t="shared" si="32"/>
        <v>26.893939393939391</v>
      </c>
      <c r="BG35" s="74">
        <f t="shared" si="32"/>
        <v>3.3143939393939394</v>
      </c>
      <c r="BH35" s="72">
        <f t="shared" si="32"/>
        <v>0.47348484848484851</v>
      </c>
      <c r="BI35" s="73">
        <f t="shared" si="32"/>
        <v>6.25</v>
      </c>
      <c r="BJ35" s="73">
        <f t="shared" si="32"/>
        <v>0.75757575757575768</v>
      </c>
      <c r="BK35" s="74">
        <f t="shared" si="32"/>
        <v>5.6818181818181817</v>
      </c>
      <c r="BL35" s="73">
        <f t="shared" si="32"/>
        <v>4.0719696969696972</v>
      </c>
      <c r="BM35" s="73">
        <f t="shared" si="32"/>
        <v>3.8825757575757573</v>
      </c>
      <c r="BN35" s="74">
        <f t="shared" si="32"/>
        <v>14.962121212121213</v>
      </c>
      <c r="BO35" s="88">
        <v>0</v>
      </c>
      <c r="BQ35" s="98">
        <v>3.7878787878787873E-2</v>
      </c>
    </row>
    <row r="36" spans="47:69" x14ac:dyDescent="0.25">
      <c r="AU36" s="62" t="s">
        <v>7</v>
      </c>
      <c r="AV36" s="76">
        <f t="shared" ref="AV36:BK53" si="33">AV$54-$BO36</f>
        <v>1.4204545454545454</v>
      </c>
      <c r="AW36" s="77">
        <f t="shared" si="33"/>
        <v>1.7045454545454546</v>
      </c>
      <c r="AX36" s="77">
        <f t="shared" si="33"/>
        <v>-0.47348484848484851</v>
      </c>
      <c r="AY36" s="77">
        <f t="shared" si="33"/>
        <v>-0.18939393939393945</v>
      </c>
      <c r="AZ36" s="77">
        <f t="shared" si="33"/>
        <v>-0.37878787878787878</v>
      </c>
      <c r="BA36" s="78">
        <f t="shared" si="33"/>
        <v>0.66287878787878773</v>
      </c>
      <c r="BB36" s="79">
        <f t="shared" si="33"/>
        <v>17.992424242424246</v>
      </c>
      <c r="BC36" s="76">
        <f t="shared" si="33"/>
        <v>4.0719696969696972</v>
      </c>
      <c r="BD36" s="77">
        <f t="shared" si="33"/>
        <v>0.37878787878787878</v>
      </c>
      <c r="BE36" s="77">
        <f t="shared" si="33"/>
        <v>3.7878787878787881</v>
      </c>
      <c r="BF36" s="77">
        <f t="shared" si="33"/>
        <v>26.420454545454543</v>
      </c>
      <c r="BG36" s="78">
        <f t="shared" si="33"/>
        <v>2.8409090909090908</v>
      </c>
      <c r="BH36" s="76">
        <f t="shared" si="33"/>
        <v>0</v>
      </c>
      <c r="BI36" s="77">
        <f t="shared" si="33"/>
        <v>5.7765151515151514</v>
      </c>
      <c r="BJ36" s="77">
        <f t="shared" si="33"/>
        <v>0.28409090909090917</v>
      </c>
      <c r="BK36" s="78">
        <f t="shared" si="33"/>
        <v>5.208333333333333</v>
      </c>
      <c r="BL36" s="77">
        <f t="shared" ref="BL36:BN53" si="34">BL$54-$BO36</f>
        <v>3.5984848484848486</v>
      </c>
      <c r="BM36" s="77">
        <f t="shared" si="34"/>
        <v>3.4090909090909087</v>
      </c>
      <c r="BN36" s="78">
        <f t="shared" si="34"/>
        <v>14.488636363636365</v>
      </c>
      <c r="BO36" s="89">
        <v>0.47348484848484851</v>
      </c>
      <c r="BQ36" s="98"/>
    </row>
    <row r="37" spans="47:69" x14ac:dyDescent="0.25">
      <c r="AU37" s="62" t="s">
        <v>37</v>
      </c>
      <c r="AV37" s="76">
        <f t="shared" si="33"/>
        <v>0.56818181818181834</v>
      </c>
      <c r="AW37" s="77">
        <f t="shared" si="33"/>
        <v>0.85227272727272751</v>
      </c>
      <c r="AX37" s="77">
        <f t="shared" si="33"/>
        <v>-1.3257575757575757</v>
      </c>
      <c r="AY37" s="77">
        <f t="shared" si="33"/>
        <v>-1.0416666666666665</v>
      </c>
      <c r="AZ37" s="77">
        <f t="shared" si="33"/>
        <v>-1.231060606060606</v>
      </c>
      <c r="BA37" s="78">
        <f t="shared" si="33"/>
        <v>-0.18939393939393945</v>
      </c>
      <c r="BB37" s="79">
        <f t="shared" si="33"/>
        <v>17.140151515151519</v>
      </c>
      <c r="BC37" s="76">
        <f t="shared" si="33"/>
        <v>3.2196969696969702</v>
      </c>
      <c r="BD37" s="77">
        <f t="shared" si="33"/>
        <v>-0.4734848484848484</v>
      </c>
      <c r="BE37" s="77">
        <f t="shared" si="33"/>
        <v>2.935606060606061</v>
      </c>
      <c r="BF37" s="77">
        <f t="shared" si="33"/>
        <v>25.568181818181817</v>
      </c>
      <c r="BG37" s="78">
        <f t="shared" si="33"/>
        <v>1.9886363636363638</v>
      </c>
      <c r="BH37" s="76">
        <f t="shared" si="33"/>
        <v>-0.85227272727272718</v>
      </c>
      <c r="BI37" s="77">
        <f t="shared" si="33"/>
        <v>4.9242424242424239</v>
      </c>
      <c r="BJ37" s="77">
        <f t="shared" si="33"/>
        <v>-0.56818181818181801</v>
      </c>
      <c r="BK37" s="78">
        <f t="shared" si="33"/>
        <v>4.3560606060606055</v>
      </c>
      <c r="BL37" s="77">
        <f t="shared" si="34"/>
        <v>2.7462121212121215</v>
      </c>
      <c r="BM37" s="77">
        <f t="shared" si="34"/>
        <v>2.5568181818181817</v>
      </c>
      <c r="BN37" s="78">
        <f t="shared" si="34"/>
        <v>13.636363636363637</v>
      </c>
      <c r="BO37" s="89">
        <v>1.3257575757575757</v>
      </c>
      <c r="BQ37" s="97"/>
    </row>
    <row r="38" spans="47:69" x14ac:dyDescent="0.25">
      <c r="AU38" s="62" t="s">
        <v>8</v>
      </c>
      <c r="AV38" s="76">
        <f t="shared" si="33"/>
        <v>0.94696969696969702</v>
      </c>
      <c r="AW38" s="77">
        <f t="shared" si="33"/>
        <v>1.2310606060606062</v>
      </c>
      <c r="AX38" s="77">
        <f t="shared" si="33"/>
        <v>-0.94696969696969702</v>
      </c>
      <c r="AY38" s="77">
        <f t="shared" si="33"/>
        <v>-0.66287878787878796</v>
      </c>
      <c r="AZ38" s="77">
        <f t="shared" si="33"/>
        <v>-0.85227272727272729</v>
      </c>
      <c r="BA38" s="78">
        <f t="shared" si="33"/>
        <v>0.18939393939393923</v>
      </c>
      <c r="BB38" s="79">
        <f t="shared" si="33"/>
        <v>17.518939393939398</v>
      </c>
      <c r="BC38" s="76">
        <f t="shared" si="33"/>
        <v>3.5984848484848486</v>
      </c>
      <c r="BD38" s="77">
        <f t="shared" si="33"/>
        <v>-9.4696969696969724E-2</v>
      </c>
      <c r="BE38" s="77">
        <f t="shared" si="33"/>
        <v>3.3143939393939394</v>
      </c>
      <c r="BF38" s="77">
        <f t="shared" si="33"/>
        <v>25.946969696969695</v>
      </c>
      <c r="BG38" s="78">
        <f t="shared" si="33"/>
        <v>2.3674242424242422</v>
      </c>
      <c r="BH38" s="76">
        <f t="shared" si="33"/>
        <v>-0.47348484848484851</v>
      </c>
      <c r="BI38" s="77">
        <f t="shared" si="33"/>
        <v>5.3030303030303028</v>
      </c>
      <c r="BJ38" s="77">
        <f t="shared" si="33"/>
        <v>-0.18939393939393934</v>
      </c>
      <c r="BK38" s="78">
        <f t="shared" si="33"/>
        <v>4.7348484848484844</v>
      </c>
      <c r="BL38" s="77">
        <f t="shared" si="34"/>
        <v>3.125</v>
      </c>
      <c r="BM38" s="77">
        <f t="shared" si="34"/>
        <v>2.9356060606060606</v>
      </c>
      <c r="BN38" s="78">
        <f t="shared" si="34"/>
        <v>14.015151515151516</v>
      </c>
      <c r="BO38" s="89">
        <v>0.94696969696969702</v>
      </c>
      <c r="BQ38" s="97"/>
    </row>
    <row r="39" spans="47:69" x14ac:dyDescent="0.25">
      <c r="AU39" s="62" t="s">
        <v>10</v>
      </c>
      <c r="AV39" s="76">
        <f t="shared" si="33"/>
        <v>0.85227272727272729</v>
      </c>
      <c r="AW39" s="77">
        <f t="shared" si="33"/>
        <v>1.1363636363636365</v>
      </c>
      <c r="AX39" s="77">
        <f t="shared" si="33"/>
        <v>-1.0416666666666667</v>
      </c>
      <c r="AY39" s="77">
        <f t="shared" si="33"/>
        <v>-0.75757575757575768</v>
      </c>
      <c r="AZ39" s="77">
        <f t="shared" si="33"/>
        <v>-0.94696969696969702</v>
      </c>
      <c r="BA39" s="78">
        <f t="shared" si="33"/>
        <v>9.4696969696969502E-2</v>
      </c>
      <c r="BB39" s="79">
        <f t="shared" si="33"/>
        <v>17.424242424242426</v>
      </c>
      <c r="BC39" s="76">
        <f t="shared" si="33"/>
        <v>3.5037878787878789</v>
      </c>
      <c r="BD39" s="77">
        <f t="shared" si="33"/>
        <v>-0.18939393939393945</v>
      </c>
      <c r="BE39" s="77">
        <f t="shared" si="33"/>
        <v>3.2196969696969697</v>
      </c>
      <c r="BF39" s="77">
        <f t="shared" si="33"/>
        <v>25.852272727272723</v>
      </c>
      <c r="BG39" s="78">
        <f t="shared" si="33"/>
        <v>2.2727272727272725</v>
      </c>
      <c r="BH39" s="76">
        <f t="shared" si="33"/>
        <v>-0.56818181818181823</v>
      </c>
      <c r="BI39" s="77">
        <f t="shared" si="33"/>
        <v>5.208333333333333</v>
      </c>
      <c r="BJ39" s="77">
        <f t="shared" si="33"/>
        <v>-0.28409090909090906</v>
      </c>
      <c r="BK39" s="78">
        <f t="shared" si="33"/>
        <v>4.6401515151515147</v>
      </c>
      <c r="BL39" s="77">
        <f t="shared" si="34"/>
        <v>3.0303030303030303</v>
      </c>
      <c r="BM39" s="77">
        <f t="shared" si="34"/>
        <v>2.8409090909090908</v>
      </c>
      <c r="BN39" s="78">
        <f t="shared" si="34"/>
        <v>13.920454545454547</v>
      </c>
      <c r="BO39" s="89">
        <v>1.0416666666666667</v>
      </c>
      <c r="BQ39" s="97"/>
    </row>
    <row r="40" spans="47:69" ht="15.75" thickBot="1" x14ac:dyDescent="0.3">
      <c r="AU40" s="63" t="s">
        <v>11</v>
      </c>
      <c r="AV40" s="80">
        <f t="shared" si="33"/>
        <v>1.893939393939394</v>
      </c>
      <c r="AW40" s="81">
        <f t="shared" si="33"/>
        <v>2.1780303030303032</v>
      </c>
      <c r="AX40" s="81">
        <f t="shared" si="33"/>
        <v>0</v>
      </c>
      <c r="AY40" s="81">
        <f t="shared" si="33"/>
        <v>0.28409090909090906</v>
      </c>
      <c r="AZ40" s="81">
        <f t="shared" si="33"/>
        <v>9.4696969696969696E-2</v>
      </c>
      <c r="BA40" s="82">
        <f t="shared" si="33"/>
        <v>1.1363636363636362</v>
      </c>
      <c r="BB40" s="83">
        <f t="shared" si="33"/>
        <v>18.465909090909093</v>
      </c>
      <c r="BC40" s="80">
        <f t="shared" si="33"/>
        <v>4.5454545454545459</v>
      </c>
      <c r="BD40" s="81">
        <f t="shared" si="33"/>
        <v>0.85227272727272729</v>
      </c>
      <c r="BE40" s="81">
        <f t="shared" si="33"/>
        <v>4.2613636363636367</v>
      </c>
      <c r="BF40" s="81">
        <f t="shared" si="33"/>
        <v>26.893939393939391</v>
      </c>
      <c r="BG40" s="82">
        <f t="shared" si="33"/>
        <v>3.3143939393939394</v>
      </c>
      <c r="BH40" s="80">
        <f t="shared" si="33"/>
        <v>0.47348484848484851</v>
      </c>
      <c r="BI40" s="81">
        <f t="shared" si="33"/>
        <v>6.25</v>
      </c>
      <c r="BJ40" s="81">
        <f t="shared" si="33"/>
        <v>0.75757575757575768</v>
      </c>
      <c r="BK40" s="82">
        <f t="shared" si="33"/>
        <v>5.6818181818181817</v>
      </c>
      <c r="BL40" s="81">
        <f t="shared" si="34"/>
        <v>4.0719696969696972</v>
      </c>
      <c r="BM40" s="81">
        <f t="shared" si="34"/>
        <v>3.8825757575757573</v>
      </c>
      <c r="BN40" s="82">
        <f t="shared" si="34"/>
        <v>14.962121212121213</v>
      </c>
      <c r="BO40" s="90">
        <v>0</v>
      </c>
      <c r="BQ40" s="97"/>
    </row>
    <row r="41" spans="47:69" ht="15.75" thickBot="1" x14ac:dyDescent="0.3">
      <c r="AU41" s="64" t="s">
        <v>5</v>
      </c>
      <c r="AV41" s="84">
        <f t="shared" si="33"/>
        <v>-20.170454545454543</v>
      </c>
      <c r="AW41" s="85">
        <f t="shared" si="33"/>
        <v>-19.886363636363633</v>
      </c>
      <c r="AX41" s="85">
        <f t="shared" si="33"/>
        <v>-22.064393939393938</v>
      </c>
      <c r="AY41" s="85">
        <f t="shared" si="33"/>
        <v>-21.780303030303028</v>
      </c>
      <c r="AZ41" s="85">
        <f t="shared" si="33"/>
        <v>-21.969696969696969</v>
      </c>
      <c r="BA41" s="86">
        <f t="shared" si="33"/>
        <v>-20.928030303030301</v>
      </c>
      <c r="BB41" s="87">
        <f t="shared" si="33"/>
        <v>-3.5984848484848442</v>
      </c>
      <c r="BC41" s="84">
        <f t="shared" si="33"/>
        <v>-17.518939393939391</v>
      </c>
      <c r="BD41" s="85">
        <f t="shared" si="33"/>
        <v>-21.212121212121211</v>
      </c>
      <c r="BE41" s="85">
        <f t="shared" si="33"/>
        <v>-17.803030303030301</v>
      </c>
      <c r="BF41" s="85">
        <f t="shared" si="33"/>
        <v>4.8295454545454533</v>
      </c>
      <c r="BG41" s="86">
        <f t="shared" si="33"/>
        <v>-18.75</v>
      </c>
      <c r="BH41" s="84">
        <f t="shared" si="33"/>
        <v>-21.59090909090909</v>
      </c>
      <c r="BI41" s="85">
        <f t="shared" si="33"/>
        <v>-15.814393939393938</v>
      </c>
      <c r="BJ41" s="85">
        <f t="shared" si="33"/>
        <v>-21.30681818181818</v>
      </c>
      <c r="BK41" s="86">
        <f t="shared" si="33"/>
        <v>-16.382575757575758</v>
      </c>
      <c r="BL41" s="85">
        <f t="shared" si="34"/>
        <v>-17.992424242424242</v>
      </c>
      <c r="BM41" s="85">
        <f t="shared" si="34"/>
        <v>-18.18181818181818</v>
      </c>
      <c r="BN41" s="86">
        <f t="shared" si="34"/>
        <v>-7.1022727272727249</v>
      </c>
      <c r="BO41" s="91">
        <v>22.064393939393938</v>
      </c>
      <c r="BQ41" s="99">
        <v>0.22</v>
      </c>
    </row>
    <row r="42" spans="47:69" x14ac:dyDescent="0.25">
      <c r="AU42" s="65" t="s">
        <v>14</v>
      </c>
      <c r="AV42" s="72">
        <f t="shared" si="33"/>
        <v>0.56818181818181834</v>
      </c>
      <c r="AW42" s="73">
        <f t="shared" si="33"/>
        <v>0.85227272727272751</v>
      </c>
      <c r="AX42" s="73">
        <f t="shared" si="33"/>
        <v>-1.3257575757575757</v>
      </c>
      <c r="AY42" s="73">
        <f t="shared" si="33"/>
        <v>-1.0416666666666665</v>
      </c>
      <c r="AZ42" s="73">
        <f t="shared" si="33"/>
        <v>-1.231060606060606</v>
      </c>
      <c r="BA42" s="74">
        <f t="shared" si="33"/>
        <v>-0.18939393939393945</v>
      </c>
      <c r="BB42" s="75">
        <f t="shared" si="33"/>
        <v>17.140151515151519</v>
      </c>
      <c r="BC42" s="72">
        <f t="shared" si="33"/>
        <v>3.2196969696969702</v>
      </c>
      <c r="BD42" s="73">
        <f t="shared" si="33"/>
        <v>-0.4734848484848484</v>
      </c>
      <c r="BE42" s="73">
        <f t="shared" si="33"/>
        <v>2.935606060606061</v>
      </c>
      <c r="BF42" s="73">
        <f t="shared" si="33"/>
        <v>25.568181818181817</v>
      </c>
      <c r="BG42" s="74">
        <f t="shared" si="33"/>
        <v>1.9886363636363638</v>
      </c>
      <c r="BH42" s="72">
        <f t="shared" si="33"/>
        <v>-0.85227272727272718</v>
      </c>
      <c r="BI42" s="73">
        <f t="shared" si="33"/>
        <v>4.9242424242424239</v>
      </c>
      <c r="BJ42" s="73">
        <f t="shared" si="33"/>
        <v>-0.56818181818181801</v>
      </c>
      <c r="BK42" s="74">
        <f t="shared" si="33"/>
        <v>4.3560606060606055</v>
      </c>
      <c r="BL42" s="73">
        <f t="shared" si="34"/>
        <v>2.7462121212121215</v>
      </c>
      <c r="BM42" s="73">
        <f t="shared" si="34"/>
        <v>2.5568181818181817</v>
      </c>
      <c r="BN42" s="74">
        <f t="shared" si="34"/>
        <v>13.636363636363637</v>
      </c>
      <c r="BO42" s="88">
        <v>1.3257575757575757</v>
      </c>
      <c r="BQ42" s="98">
        <v>0.19412878787878787</v>
      </c>
    </row>
    <row r="43" spans="47:69" x14ac:dyDescent="0.25">
      <c r="AU43" s="66" t="s">
        <v>6</v>
      </c>
      <c r="AV43" s="76">
        <f t="shared" si="33"/>
        <v>-1.0416666666666665</v>
      </c>
      <c r="AW43" s="77">
        <f t="shared" si="33"/>
        <v>-0.75757575757575735</v>
      </c>
      <c r="AX43" s="77">
        <f t="shared" si="33"/>
        <v>-2.9356060606060606</v>
      </c>
      <c r="AY43" s="77">
        <f t="shared" si="33"/>
        <v>-2.6515151515151514</v>
      </c>
      <c r="AZ43" s="77">
        <f t="shared" si="33"/>
        <v>-2.8409090909090908</v>
      </c>
      <c r="BA43" s="78">
        <f t="shared" si="33"/>
        <v>-1.7992424242424243</v>
      </c>
      <c r="BB43" s="79">
        <f t="shared" si="33"/>
        <v>15.530303030303033</v>
      </c>
      <c r="BC43" s="76">
        <f t="shared" si="33"/>
        <v>1.6098484848484853</v>
      </c>
      <c r="BD43" s="77">
        <f t="shared" si="33"/>
        <v>-2.083333333333333</v>
      </c>
      <c r="BE43" s="77">
        <f t="shared" si="33"/>
        <v>1.3257575757575761</v>
      </c>
      <c r="BF43" s="77">
        <f t="shared" si="33"/>
        <v>23.958333333333329</v>
      </c>
      <c r="BG43" s="78">
        <f t="shared" si="33"/>
        <v>0.3787878787878789</v>
      </c>
      <c r="BH43" s="76">
        <f t="shared" si="33"/>
        <v>-2.4621212121212119</v>
      </c>
      <c r="BI43" s="77">
        <f t="shared" si="33"/>
        <v>3.3143939393939394</v>
      </c>
      <c r="BJ43" s="77">
        <f t="shared" si="33"/>
        <v>-2.1780303030303028</v>
      </c>
      <c r="BK43" s="78">
        <f t="shared" si="33"/>
        <v>2.7462121212121211</v>
      </c>
      <c r="BL43" s="77">
        <f t="shared" si="34"/>
        <v>1.1363636363636367</v>
      </c>
      <c r="BM43" s="77">
        <f t="shared" si="34"/>
        <v>0.94696969696969679</v>
      </c>
      <c r="BN43" s="78">
        <f t="shared" si="34"/>
        <v>12.026515151515152</v>
      </c>
      <c r="BO43" s="89">
        <v>2.9356060606060606</v>
      </c>
      <c r="BQ43" s="97"/>
    </row>
    <row r="44" spans="47:69" x14ac:dyDescent="0.25">
      <c r="AU44" s="66" t="s">
        <v>15</v>
      </c>
      <c r="AV44" s="76">
        <f t="shared" si="33"/>
        <v>1.893939393939394</v>
      </c>
      <c r="AW44" s="77">
        <f t="shared" si="33"/>
        <v>2.1780303030303032</v>
      </c>
      <c r="AX44" s="77">
        <f t="shared" si="33"/>
        <v>0</v>
      </c>
      <c r="AY44" s="77">
        <f t="shared" si="33"/>
        <v>0.28409090909090906</v>
      </c>
      <c r="AZ44" s="77">
        <f t="shared" si="33"/>
        <v>9.4696969696969696E-2</v>
      </c>
      <c r="BA44" s="78">
        <f t="shared" si="33"/>
        <v>1.1363636363636362</v>
      </c>
      <c r="BB44" s="79">
        <f t="shared" si="33"/>
        <v>18.465909090909093</v>
      </c>
      <c r="BC44" s="76">
        <f t="shared" si="33"/>
        <v>4.5454545454545459</v>
      </c>
      <c r="BD44" s="77">
        <f t="shared" si="33"/>
        <v>0.85227272727272729</v>
      </c>
      <c r="BE44" s="77">
        <f t="shared" si="33"/>
        <v>4.2613636363636367</v>
      </c>
      <c r="BF44" s="77">
        <f t="shared" si="33"/>
        <v>26.893939393939391</v>
      </c>
      <c r="BG44" s="78">
        <f t="shared" si="33"/>
        <v>3.3143939393939394</v>
      </c>
      <c r="BH44" s="76">
        <f t="shared" si="33"/>
        <v>0.47348484848484851</v>
      </c>
      <c r="BI44" s="77">
        <f t="shared" si="33"/>
        <v>6.25</v>
      </c>
      <c r="BJ44" s="77">
        <f t="shared" si="33"/>
        <v>0.75757575757575768</v>
      </c>
      <c r="BK44" s="78">
        <f t="shared" si="33"/>
        <v>5.6818181818181817</v>
      </c>
      <c r="BL44" s="77">
        <f t="shared" si="34"/>
        <v>4.0719696969696972</v>
      </c>
      <c r="BM44" s="77">
        <f t="shared" si="34"/>
        <v>3.8825757575757573</v>
      </c>
      <c r="BN44" s="78">
        <f t="shared" si="34"/>
        <v>14.962121212121213</v>
      </c>
      <c r="BO44" s="92">
        <v>0</v>
      </c>
      <c r="BQ44" s="97"/>
    </row>
    <row r="45" spans="47:69" x14ac:dyDescent="0.25">
      <c r="AU45" s="66" t="s">
        <v>4</v>
      </c>
      <c r="AV45" s="76">
        <f t="shared" si="33"/>
        <v>-11.93181818181818</v>
      </c>
      <c r="AW45" s="77">
        <f t="shared" si="33"/>
        <v>-11.647727272727272</v>
      </c>
      <c r="AX45" s="77">
        <f t="shared" si="33"/>
        <v>-13.825757575757574</v>
      </c>
      <c r="AY45" s="77">
        <f t="shared" si="33"/>
        <v>-13.541666666666666</v>
      </c>
      <c r="AZ45" s="77">
        <f t="shared" si="33"/>
        <v>-13.731060606060606</v>
      </c>
      <c r="BA45" s="78">
        <f t="shared" si="33"/>
        <v>-12.689393939393938</v>
      </c>
      <c r="BB45" s="79">
        <f t="shared" si="33"/>
        <v>4.6401515151515191</v>
      </c>
      <c r="BC45" s="76">
        <f t="shared" si="33"/>
        <v>-9.2803030303030276</v>
      </c>
      <c r="BD45" s="77">
        <f t="shared" si="33"/>
        <v>-12.973484848484848</v>
      </c>
      <c r="BE45" s="77">
        <f t="shared" si="33"/>
        <v>-9.5643939393939377</v>
      </c>
      <c r="BF45" s="77">
        <f t="shared" si="33"/>
        <v>13.068181818181817</v>
      </c>
      <c r="BG45" s="78">
        <f t="shared" si="33"/>
        <v>-10.511363636363635</v>
      </c>
      <c r="BH45" s="76">
        <f t="shared" si="33"/>
        <v>-13.352272727272727</v>
      </c>
      <c r="BI45" s="77">
        <f t="shared" si="33"/>
        <v>-7.5757575757575744</v>
      </c>
      <c r="BJ45" s="77">
        <f t="shared" si="33"/>
        <v>-13.068181818181817</v>
      </c>
      <c r="BK45" s="78">
        <f t="shared" si="33"/>
        <v>-8.1439393939393927</v>
      </c>
      <c r="BL45" s="77">
        <f t="shared" si="34"/>
        <v>-9.7537878787878771</v>
      </c>
      <c r="BM45" s="77">
        <f t="shared" si="34"/>
        <v>-9.9431818181818166</v>
      </c>
      <c r="BN45" s="78">
        <f t="shared" si="34"/>
        <v>1.1363636363636385</v>
      </c>
      <c r="BO45" s="89">
        <v>13.825757575757574</v>
      </c>
      <c r="BQ45" s="97"/>
    </row>
    <row r="46" spans="47:69" ht="15.75" thickBot="1" x14ac:dyDescent="0.3">
      <c r="AU46" s="67" t="s">
        <v>36</v>
      </c>
      <c r="AV46" s="80">
        <f t="shared" si="33"/>
        <v>0.56818181818181834</v>
      </c>
      <c r="AW46" s="81">
        <f t="shared" si="33"/>
        <v>0.85227272727272751</v>
      </c>
      <c r="AX46" s="81">
        <f t="shared" si="33"/>
        <v>-1.3257575757575757</v>
      </c>
      <c r="AY46" s="81">
        <f t="shared" si="33"/>
        <v>-1.0416666666666665</v>
      </c>
      <c r="AZ46" s="81">
        <f t="shared" si="33"/>
        <v>-1.231060606060606</v>
      </c>
      <c r="BA46" s="82">
        <f t="shared" si="33"/>
        <v>-0.18939393939393945</v>
      </c>
      <c r="BB46" s="83">
        <f t="shared" si="33"/>
        <v>17.140151515151519</v>
      </c>
      <c r="BC46" s="80">
        <f t="shared" si="33"/>
        <v>3.2196969696969702</v>
      </c>
      <c r="BD46" s="81">
        <f t="shared" si="33"/>
        <v>-0.4734848484848484</v>
      </c>
      <c r="BE46" s="81">
        <f t="shared" si="33"/>
        <v>2.935606060606061</v>
      </c>
      <c r="BF46" s="81">
        <f t="shared" si="33"/>
        <v>25.568181818181817</v>
      </c>
      <c r="BG46" s="82">
        <f t="shared" si="33"/>
        <v>1.9886363636363638</v>
      </c>
      <c r="BH46" s="80">
        <f t="shared" si="33"/>
        <v>-0.85227272727272718</v>
      </c>
      <c r="BI46" s="81">
        <f t="shared" si="33"/>
        <v>4.9242424242424239</v>
      </c>
      <c r="BJ46" s="81">
        <f t="shared" si="33"/>
        <v>-0.56818181818181801</v>
      </c>
      <c r="BK46" s="82">
        <f t="shared" si="33"/>
        <v>4.3560606060606055</v>
      </c>
      <c r="BL46" s="81">
        <f t="shared" si="34"/>
        <v>2.7462121212121215</v>
      </c>
      <c r="BM46" s="81">
        <f t="shared" si="34"/>
        <v>2.5568181818181817</v>
      </c>
      <c r="BN46" s="82">
        <f t="shared" si="34"/>
        <v>13.636363636363637</v>
      </c>
      <c r="BO46" s="90">
        <v>1.3257575757575757</v>
      </c>
      <c r="BQ46" s="97"/>
    </row>
    <row r="47" spans="47:69" x14ac:dyDescent="0.25">
      <c r="AU47" s="68" t="s">
        <v>30</v>
      </c>
      <c r="AV47" s="76">
        <f t="shared" si="33"/>
        <v>-12.973484848484846</v>
      </c>
      <c r="AW47" s="77">
        <f t="shared" si="33"/>
        <v>-12.689393939393938</v>
      </c>
      <c r="AX47" s="77">
        <f t="shared" si="33"/>
        <v>-14.86742424242424</v>
      </c>
      <c r="AY47" s="77">
        <f t="shared" si="33"/>
        <v>-14.583333333333332</v>
      </c>
      <c r="AZ47" s="77">
        <f t="shared" si="33"/>
        <v>-14.772727272727272</v>
      </c>
      <c r="BA47" s="78">
        <f t="shared" si="33"/>
        <v>-13.731060606060604</v>
      </c>
      <c r="BB47" s="79">
        <f t="shared" si="33"/>
        <v>3.5984848484848531</v>
      </c>
      <c r="BC47" s="76">
        <f t="shared" si="33"/>
        <v>-10.321969696969695</v>
      </c>
      <c r="BD47" s="77">
        <f t="shared" si="33"/>
        <v>-14.015151515151514</v>
      </c>
      <c r="BE47" s="77">
        <f t="shared" si="33"/>
        <v>-10.606060606060604</v>
      </c>
      <c r="BF47" s="77">
        <f t="shared" si="33"/>
        <v>12.02651515151515</v>
      </c>
      <c r="BG47" s="78">
        <f t="shared" si="33"/>
        <v>-11.553030303030301</v>
      </c>
      <c r="BH47" s="76">
        <f t="shared" si="33"/>
        <v>-14.393939393939393</v>
      </c>
      <c r="BI47" s="77">
        <f t="shared" si="33"/>
        <v>-8.6174242424242404</v>
      </c>
      <c r="BJ47" s="77">
        <f t="shared" si="33"/>
        <v>-14.109848484848483</v>
      </c>
      <c r="BK47" s="78">
        <f t="shared" si="33"/>
        <v>-9.1856060606060588</v>
      </c>
      <c r="BL47" s="77">
        <f t="shared" si="34"/>
        <v>-10.795454545454543</v>
      </c>
      <c r="BM47" s="77">
        <f t="shared" si="34"/>
        <v>-10.984848484848483</v>
      </c>
      <c r="BN47" s="78">
        <f t="shared" si="34"/>
        <v>9.4696969696972388E-2</v>
      </c>
      <c r="BO47" s="89">
        <v>14.86742424242424</v>
      </c>
      <c r="BQ47" s="98">
        <v>0.25094696969696967</v>
      </c>
    </row>
    <row r="48" spans="47:69" x14ac:dyDescent="0.25">
      <c r="AU48" s="68" t="s">
        <v>32</v>
      </c>
      <c r="AV48" s="76">
        <f t="shared" si="33"/>
        <v>-7.0075757575757578</v>
      </c>
      <c r="AW48" s="77">
        <f t="shared" si="33"/>
        <v>-6.7234848484848495</v>
      </c>
      <c r="AX48" s="77">
        <f t="shared" si="33"/>
        <v>-8.9015151515151523</v>
      </c>
      <c r="AY48" s="77">
        <f t="shared" si="33"/>
        <v>-8.617424242424244</v>
      </c>
      <c r="AZ48" s="77">
        <f t="shared" si="33"/>
        <v>-8.8068181818181834</v>
      </c>
      <c r="BA48" s="78">
        <f t="shared" si="33"/>
        <v>-7.7651515151515156</v>
      </c>
      <c r="BB48" s="79">
        <f t="shared" si="33"/>
        <v>9.5643939393939412</v>
      </c>
      <c r="BC48" s="76">
        <f t="shared" si="33"/>
        <v>-4.3560606060606064</v>
      </c>
      <c r="BD48" s="77">
        <f t="shared" si="33"/>
        <v>-8.0492424242424256</v>
      </c>
      <c r="BE48" s="77">
        <f t="shared" si="33"/>
        <v>-4.6401515151515156</v>
      </c>
      <c r="BF48" s="77">
        <f t="shared" si="33"/>
        <v>17.992424242424239</v>
      </c>
      <c r="BG48" s="78">
        <f t="shared" si="33"/>
        <v>-5.5871212121212128</v>
      </c>
      <c r="BH48" s="76">
        <f t="shared" si="33"/>
        <v>-8.4280303030303045</v>
      </c>
      <c r="BI48" s="77">
        <f t="shared" si="33"/>
        <v>-2.6515151515151523</v>
      </c>
      <c r="BJ48" s="77">
        <f t="shared" si="33"/>
        <v>-8.1439393939393945</v>
      </c>
      <c r="BK48" s="78">
        <f t="shared" si="33"/>
        <v>-3.2196969696969706</v>
      </c>
      <c r="BL48" s="77">
        <f t="shared" si="34"/>
        <v>-4.829545454545455</v>
      </c>
      <c r="BM48" s="77">
        <f t="shared" si="34"/>
        <v>-5.0189393939393945</v>
      </c>
      <c r="BN48" s="78">
        <f t="shared" si="34"/>
        <v>6.0606060606060606</v>
      </c>
      <c r="BO48" s="89">
        <v>8.9015151515151523</v>
      </c>
      <c r="BQ48" s="97"/>
    </row>
    <row r="49" spans="47:69" x14ac:dyDescent="0.25">
      <c r="AU49" s="68" t="s">
        <v>33</v>
      </c>
      <c r="AV49" s="76">
        <f t="shared" si="33"/>
        <v>1.041666666666667</v>
      </c>
      <c r="AW49" s="77">
        <f t="shared" si="33"/>
        <v>1.3257575757575761</v>
      </c>
      <c r="AX49" s="77">
        <f t="shared" si="33"/>
        <v>-0.85227272727272718</v>
      </c>
      <c r="AY49" s="77">
        <f t="shared" si="33"/>
        <v>-0.56818181818181812</v>
      </c>
      <c r="AZ49" s="77">
        <f t="shared" si="33"/>
        <v>-0.75757575757575746</v>
      </c>
      <c r="BA49" s="78">
        <f t="shared" si="33"/>
        <v>0.28409090909090906</v>
      </c>
      <c r="BB49" s="79">
        <f t="shared" si="33"/>
        <v>17.613636363636367</v>
      </c>
      <c r="BC49" s="76">
        <f t="shared" si="33"/>
        <v>3.6931818181818188</v>
      </c>
      <c r="BD49" s="77">
        <f t="shared" si="33"/>
        <v>0</v>
      </c>
      <c r="BE49" s="77">
        <f t="shared" si="33"/>
        <v>3.4090909090909096</v>
      </c>
      <c r="BF49" s="77">
        <f t="shared" si="33"/>
        <v>26.041666666666664</v>
      </c>
      <c r="BG49" s="78">
        <f t="shared" si="33"/>
        <v>2.4621212121212124</v>
      </c>
      <c r="BH49" s="76">
        <f t="shared" si="33"/>
        <v>-0.37878787878787867</v>
      </c>
      <c r="BI49" s="77">
        <f t="shared" si="33"/>
        <v>5.3977272727272725</v>
      </c>
      <c r="BJ49" s="77">
        <f t="shared" si="33"/>
        <v>-9.4696969696969502E-2</v>
      </c>
      <c r="BK49" s="78">
        <f t="shared" si="33"/>
        <v>4.8295454545454541</v>
      </c>
      <c r="BL49" s="77">
        <f t="shared" si="34"/>
        <v>3.2196969696969702</v>
      </c>
      <c r="BM49" s="77">
        <f t="shared" si="34"/>
        <v>3.0303030303030303</v>
      </c>
      <c r="BN49" s="78">
        <f t="shared" si="34"/>
        <v>14.109848484848486</v>
      </c>
      <c r="BO49" s="89">
        <v>0.85227272727272718</v>
      </c>
      <c r="BQ49" s="97"/>
    </row>
    <row r="50" spans="47:69" ht="15.75" thickBot="1" x14ac:dyDescent="0.3">
      <c r="AU50" s="68" t="s">
        <v>34</v>
      </c>
      <c r="AV50" s="76">
        <f t="shared" si="33"/>
        <v>1.4204545454545454</v>
      </c>
      <c r="AW50" s="77">
        <f t="shared" si="33"/>
        <v>1.7045454545454546</v>
      </c>
      <c r="AX50" s="77">
        <f t="shared" si="33"/>
        <v>-0.47348484848484851</v>
      </c>
      <c r="AY50" s="77">
        <f t="shared" si="33"/>
        <v>-0.18939393939393945</v>
      </c>
      <c r="AZ50" s="77">
        <f t="shared" si="33"/>
        <v>-0.37878787878787878</v>
      </c>
      <c r="BA50" s="78">
        <f t="shared" si="33"/>
        <v>0.66287878787878773</v>
      </c>
      <c r="BB50" s="79">
        <f t="shared" si="33"/>
        <v>17.992424242424246</v>
      </c>
      <c r="BC50" s="76">
        <f t="shared" si="33"/>
        <v>4.0719696969696972</v>
      </c>
      <c r="BD50" s="77">
        <f t="shared" si="33"/>
        <v>0.37878787878787878</v>
      </c>
      <c r="BE50" s="77">
        <f t="shared" si="33"/>
        <v>3.7878787878787881</v>
      </c>
      <c r="BF50" s="77">
        <f t="shared" si="33"/>
        <v>26.420454545454543</v>
      </c>
      <c r="BG50" s="78">
        <f t="shared" si="33"/>
        <v>2.8409090909090908</v>
      </c>
      <c r="BH50" s="76">
        <f t="shared" si="33"/>
        <v>0</v>
      </c>
      <c r="BI50" s="77">
        <f t="shared" si="33"/>
        <v>5.7765151515151514</v>
      </c>
      <c r="BJ50" s="77">
        <f t="shared" si="33"/>
        <v>0.28409090909090917</v>
      </c>
      <c r="BK50" s="78">
        <f t="shared" si="33"/>
        <v>5.208333333333333</v>
      </c>
      <c r="BL50" s="77">
        <f t="shared" si="34"/>
        <v>3.5984848484848486</v>
      </c>
      <c r="BM50" s="77">
        <f t="shared" si="34"/>
        <v>3.4090909090909087</v>
      </c>
      <c r="BN50" s="78">
        <f t="shared" si="34"/>
        <v>14.488636363636365</v>
      </c>
      <c r="BO50" s="89">
        <v>0.47348484848484851</v>
      </c>
      <c r="BQ50" s="97"/>
    </row>
    <row r="51" spans="47:69" x14ac:dyDescent="0.25">
      <c r="AU51" s="69" t="s">
        <v>31</v>
      </c>
      <c r="AV51" s="72">
        <f t="shared" si="33"/>
        <v>1.893939393939394</v>
      </c>
      <c r="AW51" s="73">
        <f t="shared" si="33"/>
        <v>2.1780303030303032</v>
      </c>
      <c r="AX51" s="73">
        <f t="shared" si="33"/>
        <v>0</v>
      </c>
      <c r="AY51" s="73">
        <f t="shared" si="33"/>
        <v>0.28409090909090906</v>
      </c>
      <c r="AZ51" s="73">
        <f t="shared" si="33"/>
        <v>9.4696969696969696E-2</v>
      </c>
      <c r="BA51" s="74">
        <f t="shared" si="33"/>
        <v>1.1363636363636362</v>
      </c>
      <c r="BB51" s="75">
        <f t="shared" si="33"/>
        <v>18.465909090909093</v>
      </c>
      <c r="BC51" s="72">
        <f t="shared" si="33"/>
        <v>4.5454545454545459</v>
      </c>
      <c r="BD51" s="73">
        <f t="shared" si="33"/>
        <v>0.85227272727272729</v>
      </c>
      <c r="BE51" s="73">
        <f t="shared" si="33"/>
        <v>4.2613636363636367</v>
      </c>
      <c r="BF51" s="73">
        <f t="shared" si="33"/>
        <v>26.893939393939391</v>
      </c>
      <c r="BG51" s="74">
        <f t="shared" si="33"/>
        <v>3.3143939393939394</v>
      </c>
      <c r="BH51" s="72">
        <f t="shared" si="33"/>
        <v>0.47348484848484851</v>
      </c>
      <c r="BI51" s="73">
        <f t="shared" si="33"/>
        <v>6.25</v>
      </c>
      <c r="BJ51" s="73">
        <f t="shared" si="33"/>
        <v>0.75757575757575768</v>
      </c>
      <c r="BK51" s="74">
        <f t="shared" ref="BK51:BN53" si="35">BK$54-$BO51</f>
        <v>5.6818181818181817</v>
      </c>
      <c r="BL51" s="73">
        <f t="shared" si="35"/>
        <v>4.0719696969696972</v>
      </c>
      <c r="BM51" s="73">
        <f t="shared" si="35"/>
        <v>3.8825757575757573</v>
      </c>
      <c r="BN51" s="74">
        <f t="shared" si="35"/>
        <v>14.962121212121213</v>
      </c>
      <c r="BO51" s="88">
        <v>0</v>
      </c>
      <c r="BQ51" s="98">
        <v>0.29640151515151514</v>
      </c>
    </row>
    <row r="52" spans="47:69" x14ac:dyDescent="0.25">
      <c r="AU52" s="70" t="s">
        <v>19</v>
      </c>
      <c r="AV52" s="76">
        <f t="shared" ref="AV52:BK53" si="36">AV$54-$BO52</f>
        <v>1.2310606060606062</v>
      </c>
      <c r="AW52" s="77">
        <f t="shared" si="36"/>
        <v>1.5151515151515154</v>
      </c>
      <c r="AX52" s="77">
        <f t="shared" si="36"/>
        <v>-0.66287878787878785</v>
      </c>
      <c r="AY52" s="77">
        <f t="shared" si="36"/>
        <v>-0.37878787878787878</v>
      </c>
      <c r="AZ52" s="77">
        <f t="shared" si="36"/>
        <v>-0.56818181818181812</v>
      </c>
      <c r="BA52" s="78">
        <f t="shared" si="36"/>
        <v>0.4734848484848484</v>
      </c>
      <c r="BB52" s="79">
        <f t="shared" si="36"/>
        <v>17.803030303030305</v>
      </c>
      <c r="BC52" s="76">
        <f t="shared" si="36"/>
        <v>3.8825757575757578</v>
      </c>
      <c r="BD52" s="77">
        <f t="shared" si="36"/>
        <v>0.18939393939393945</v>
      </c>
      <c r="BE52" s="77">
        <f t="shared" si="36"/>
        <v>3.5984848484848486</v>
      </c>
      <c r="BF52" s="77">
        <f t="shared" si="36"/>
        <v>26.231060606060602</v>
      </c>
      <c r="BG52" s="78">
        <f t="shared" si="36"/>
        <v>2.6515151515151514</v>
      </c>
      <c r="BH52" s="76">
        <f t="shared" si="36"/>
        <v>-0.18939393939393934</v>
      </c>
      <c r="BI52" s="77">
        <f t="shared" si="36"/>
        <v>5.5871212121212119</v>
      </c>
      <c r="BJ52" s="77">
        <f t="shared" si="36"/>
        <v>9.4696969696969835E-2</v>
      </c>
      <c r="BK52" s="78">
        <f t="shared" si="36"/>
        <v>5.0189393939393936</v>
      </c>
      <c r="BL52" s="77">
        <f t="shared" si="35"/>
        <v>3.4090909090909092</v>
      </c>
      <c r="BM52" s="77">
        <f t="shared" si="35"/>
        <v>3.2196969696969697</v>
      </c>
      <c r="BN52" s="78">
        <f t="shared" si="35"/>
        <v>14.299242424242426</v>
      </c>
      <c r="BO52" s="89">
        <v>0.66287878787878785</v>
      </c>
      <c r="BQ52" s="97"/>
    </row>
    <row r="53" spans="47:69" ht="15.75" thickBot="1" x14ac:dyDescent="0.3">
      <c r="AU53" s="71" t="s">
        <v>35</v>
      </c>
      <c r="AV53" s="80">
        <f t="shared" si="36"/>
        <v>-27.083333333333332</v>
      </c>
      <c r="AW53" s="81">
        <f t="shared" si="36"/>
        <v>-26.799242424242422</v>
      </c>
      <c r="AX53" s="81">
        <f t="shared" si="36"/>
        <v>-28.977272727272727</v>
      </c>
      <c r="AY53" s="81">
        <f t="shared" si="36"/>
        <v>-28.693181818181817</v>
      </c>
      <c r="AZ53" s="81">
        <f t="shared" si="36"/>
        <v>-28.882575757575758</v>
      </c>
      <c r="BA53" s="82">
        <f t="shared" si="36"/>
        <v>-27.84090909090909</v>
      </c>
      <c r="BB53" s="83">
        <f t="shared" si="36"/>
        <v>-10.511363636363633</v>
      </c>
      <c r="BC53" s="80">
        <f t="shared" si="36"/>
        <v>-24.43181818181818</v>
      </c>
      <c r="BD53" s="81">
        <f t="shared" si="36"/>
        <v>-28.125</v>
      </c>
      <c r="BE53" s="81">
        <f t="shared" si="36"/>
        <v>-24.71590909090909</v>
      </c>
      <c r="BF53" s="81">
        <f t="shared" si="36"/>
        <v>-2.0833333333333357</v>
      </c>
      <c r="BG53" s="82">
        <f t="shared" si="36"/>
        <v>-25.662878787878789</v>
      </c>
      <c r="BH53" s="80">
        <f t="shared" si="36"/>
        <v>-28.503787878787879</v>
      </c>
      <c r="BI53" s="81">
        <f t="shared" si="36"/>
        <v>-22.727272727272727</v>
      </c>
      <c r="BJ53" s="81">
        <f t="shared" si="36"/>
        <v>-28.219696969696969</v>
      </c>
      <c r="BK53" s="82">
        <f t="shared" si="36"/>
        <v>-23.295454545454547</v>
      </c>
      <c r="BL53" s="81">
        <f t="shared" si="35"/>
        <v>-24.905303030303031</v>
      </c>
      <c r="BM53" s="81">
        <f t="shared" si="35"/>
        <v>-25.094696969696969</v>
      </c>
      <c r="BN53" s="82">
        <f t="shared" si="35"/>
        <v>-14.015151515151514</v>
      </c>
      <c r="BO53" s="93">
        <v>28.977272727272727</v>
      </c>
      <c r="BQ53" s="97"/>
    </row>
    <row r="54" spans="47:69" ht="15.75" thickBot="1" x14ac:dyDescent="0.3">
      <c r="AU54" s="100" t="s">
        <v>41</v>
      </c>
      <c r="AV54" s="84">
        <v>1.893939393939394</v>
      </c>
      <c r="AW54" s="85">
        <v>2.1780303030303032</v>
      </c>
      <c r="AX54" s="85">
        <v>0</v>
      </c>
      <c r="AY54" s="85">
        <v>0.28409090909090906</v>
      </c>
      <c r="AZ54" s="85">
        <v>9.4696969696969696E-2</v>
      </c>
      <c r="BA54" s="86">
        <v>1.1363636363636362</v>
      </c>
      <c r="BB54" s="87">
        <v>18.465909090909093</v>
      </c>
      <c r="BC54" s="84">
        <v>4.5454545454545459</v>
      </c>
      <c r="BD54" s="85">
        <v>0.85227272727272729</v>
      </c>
      <c r="BE54" s="85">
        <v>4.2613636363636367</v>
      </c>
      <c r="BF54" s="85">
        <v>26.893939393939391</v>
      </c>
      <c r="BG54" s="86">
        <v>3.3143939393939394</v>
      </c>
      <c r="BH54" s="84">
        <v>0.47348484848484851</v>
      </c>
      <c r="BI54" s="85">
        <v>6.25</v>
      </c>
      <c r="BJ54" s="85">
        <v>0.75757575757575768</v>
      </c>
      <c r="BK54" s="86">
        <v>5.6818181818181817</v>
      </c>
      <c r="BL54" s="85">
        <v>4.0719696969696972</v>
      </c>
      <c r="BM54" s="85">
        <v>3.8825757575757573</v>
      </c>
      <c r="BN54" s="86">
        <v>14.962121212121213</v>
      </c>
      <c r="BO54" s="48">
        <v>100</v>
      </c>
      <c r="BQ54" s="97"/>
    </row>
    <row r="56" spans="47:69" x14ac:dyDescent="0.25">
      <c r="AV56" s="95">
        <v>5.5871212121212113E-2</v>
      </c>
      <c r="AW56" s="96"/>
      <c r="AX56" s="96"/>
      <c r="AY56" s="96"/>
      <c r="AZ56" s="96"/>
      <c r="BA56" s="96"/>
      <c r="BB56" s="95">
        <v>0.18465909090909091</v>
      </c>
      <c r="BC56" s="95">
        <v>0.39867424242424243</v>
      </c>
      <c r="BD56" s="96"/>
      <c r="BE56" s="96"/>
      <c r="BF56" s="96"/>
      <c r="BG56" s="96"/>
      <c r="BH56" s="95">
        <v>0.13162878787878787</v>
      </c>
      <c r="BI56" s="96"/>
      <c r="BJ56" s="96"/>
      <c r="BK56" s="96"/>
      <c r="BL56" s="95">
        <v>0.22916666666666666</v>
      </c>
      <c r="BM56" s="96"/>
      <c r="BN56" s="96"/>
    </row>
  </sheetData>
  <conditionalFormatting sqref="X3:AP21">
    <cfRule type="colorScale" priority="22">
      <colorScale>
        <cfvo type="min"/>
        <cfvo type="max"/>
        <color rgb="FFFCFCFF"/>
        <color rgb="FF63BE7B"/>
      </colorScale>
    </cfRule>
  </conditionalFormatting>
  <conditionalFormatting sqref="AV3:BN2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V35:BN53">
    <cfRule type="colorScale" priority="1">
      <colorScale>
        <cfvo type="num" val="-100"/>
        <cfvo type="num" val="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USOS_GENERAL</vt:lpstr>
      <vt:lpstr>USOS_ESPECIFICOS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2024-09-17T16:45:44Z</dcterms:created>
  <dcterms:modified xsi:type="dcterms:W3CDTF">2024-11-25T10:43:22Z</dcterms:modified>
</cp:coreProperties>
</file>