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3275" activeTab="2"/>
  </bookViews>
  <sheets>
    <sheet name="Лист3" sheetId="3" r:id="rId1"/>
    <sheet name="Лист2" sheetId="2" r:id="rId2"/>
    <sheet name="Лист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M19" i="1" l="1"/>
  <c r="M18" i="1"/>
  <c r="M16" i="1"/>
  <c r="M15" i="1"/>
  <c r="M9" i="1"/>
  <c r="M6" i="1"/>
  <c r="M7" i="1"/>
  <c r="M12" i="1" s="1"/>
  <c r="M13" i="1" l="1"/>
  <c r="M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10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3" i="1"/>
  <c r="D4" i="1"/>
  <c r="M2" i="1"/>
  <c r="D2" i="1" l="1"/>
</calcChain>
</file>

<file path=xl/sharedStrings.xml><?xml version="1.0" encoding="utf-8"?>
<sst xmlns="http://schemas.openxmlformats.org/spreadsheetml/2006/main" count="47" uniqueCount="42">
  <si>
    <t>Area</t>
  </si>
  <si>
    <t>Max IP</t>
  </si>
  <si>
    <t>Num</t>
  </si>
  <si>
    <t>Среднее значение x</t>
  </si>
  <si>
    <t>Среднее значение y</t>
  </si>
  <si>
    <t>Дисперсия D(x)</t>
  </si>
  <si>
    <t>Дисперсия D(y)</t>
  </si>
  <si>
    <t>Несмещенная оценка дисперсии</t>
  </si>
  <si>
    <t>Число степеней свободы(n)</t>
  </si>
  <si>
    <t>Число степеней свободы(m)</t>
  </si>
  <si>
    <t>Среднее квадратическое отклонение(σ)</t>
  </si>
  <si>
    <t>Оценка среднеквадратического отклонения(s)</t>
  </si>
  <si>
    <t>Zнабл</t>
  </si>
  <si>
    <t>Доверительная вероятность (α)</t>
  </si>
  <si>
    <t>Табл. Знач t-статистики Стьюдента</t>
  </si>
  <si>
    <t>Доверительный уровень (1 - α)</t>
  </si>
  <si>
    <t>Альфа(α)</t>
  </si>
  <si>
    <t>Доверительный Интевал</t>
  </si>
  <si>
    <t>Нижняя граница доверительного интервала</t>
  </si>
  <si>
    <t>Верхняя граница доверительного интервала</t>
  </si>
  <si>
    <t>Т.к. |Zнабл| &gt; Zкр – нулевую гипотезу отвергают</t>
  </si>
  <si>
    <t>Ф(Zкр)/ из таблицы Лапласа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</si>
  <si>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</si>
  <si>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</si>
  <si>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</si>
  <si>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</si>
  <si>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</si>
  <si>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</si>
  <si>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</si>
  <si>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</si>
  <si>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</si>
  <si>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</si>
  <si>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</si>
  <si>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</si>
  <si>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</si>
  <si>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z-тест для средних</t>
  </si>
  <si>
    <t>Известная дисперсия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</si>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</sst>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2" fontId="0" fillId="0" borderId="18" xfId="0" applyNumberFormat="1" applyBorder="1"/>
    <xf numFmtId="2" fontId="0" fillId="0" borderId="18" xfId="0" applyNumberFormat="1" applyFill="1" applyBorder="1"/>
    <xf numFmtId="10" fontId="0" fillId="0" borderId="18" xfId="0" applyNumberFormat="1" applyBorder="1"/>
    <xf numFmtId="0" fontId="0" fillId="0" borderId="18" xfId="0" applyBorder="1"/>
    <xf numFmtId="0" fontId="0" fillId="0" borderId="21" xfId="0" applyBorder="1"/>
    <xf numFmtId="2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7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12" xfId="0" applyFill="1" applyBorder="1" applyAlignment="1"/>
    <xf numFmtId="0" fontId="2" fillId="0" borderId="2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136493</xdr:colOff>
      <xdr:row>0</xdr:row>
      <xdr:rowOff>70326</xdr:rowOff>
    </xdr:from>
    <xdr:ext cx="68191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93918" y="70326"/>
              <a:ext cx="6819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93918" y="70326"/>
              <a:ext cx="6819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ru-RU" sz="1100" b="0" i="0">
                  <a:latin typeface="Cambria Math" panose="02040503050406030204" pitchFamily="18" charset="0"/>
                </a:rPr>
                <a:t>ср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0</xdr:row>
      <xdr:rowOff>47625</xdr:rowOff>
    </xdr:from>
    <xdr:ext cx="685893" cy="191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57550" y="47625"/>
              <a:ext cx="685893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57550" y="47625"/>
              <a:ext cx="685893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</a:t>
              </a:r>
              <a:r>
                <a:rPr lang="ru-RU" sz="1100" b="0" i="0">
                  <a:latin typeface="Cambria Math" panose="02040503050406030204" pitchFamily="18" charset="0"/>
                </a:rPr>
                <a:t>ср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4" name="AutoShape 2" descr="data:image/png;charset=utf-8;base64,iVBORw0KGgoAAAANSUhEUgAAAEsAAAAWCAYAAACIXmHDAAAAAXNSR0IArs4c6QAAAARnQU1BAACxjwv8YQUAAAAJcEhZcwAADsMAAA7DAcdvqGQAAAGDSURBVFhH7daBTcMwEIXh7MAGLMACTMAEbMAGbMAKzMAI7MAKzMAK4E/JSZaVum7jRDTKL53qusqd+/LukuHg4ODg4Ca5S/Ga4ifF77Ru5jnF57jcFW8p5oR4TPExLoenFARr4n2KvcIIX+NylvsUTUah6h4dVcIMp1rNbwQ7C8Upv3eIYT6ZVTna9GFc1pFAr5YJQG2/cR4k9b3pDnRgjfrfKSIfcqGsq7iQ2iX2DUAJDEHO29J9a9U3bqIV5SN+HlVcWJtXIeYlw788wFy0ck39GrlYF3NOLO3pzzX19Ar0rr9IrFNtGGgDfb5lC+b0rr9IrNqAl9QhHVgRd3dL0Wr1fRLR2bXoy7S27+Z7ws/9p3LAX0z56hACxp5B6wC1du1JS33fiUeQ2HdNCOGhQMAceV03J2IzCtTebv8bxJu7ccQKuLJsNw68ugVzJOr1xFkbzghn5RAr9kpncWlXQ0i4VastJWaUCLdYO398RruZeV0ctSeIdNBAOO1WRsneGIY/zWRw+5LibB8AAAAASUVORK5CYII=">
          <a:extLst>
            <a:ext uri="{FF2B5EF4-FFF2-40B4-BE49-F238E27FC236}">
              <a16:creationId xmlns:a16="http://schemas.microsoft.com/office/drawing/2014/main" xmlns="" id="{EDCDAFB7-B7ED-4A4C-87E4-A8A0BD0E4C4D}"/>
            </a:ext>
          </a:extLst>
        </xdr:cNvPr>
        <xdr:cNvSpPr>
          <a:spLocks noChangeAspect="1" noChangeArrowheads="1"/>
        </xdr:cNvSpPr>
      </xdr:nvSpPr>
      <xdr:spPr bwMode="auto">
        <a:xfrm>
          <a:off x="9496425" y="17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104775</xdr:colOff>
      <xdr:row>3</xdr:row>
      <xdr:rowOff>19050</xdr:rowOff>
    </xdr:from>
    <xdr:ext cx="49269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6EB4F4DE-AF93-4E75-B0ED-CFDB6ED80F73}"/>
                </a:ext>
              </a:extLst>
            </xdr:cNvPr>
            <xdr:cNvSpPr txBox="1"/>
          </xdr:nvSpPr>
          <xdr:spPr>
            <a:xfrm>
              <a:off x="7419975" y="895350"/>
              <a:ext cx="4926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6EB4F4DE-AF93-4E75-B0ED-CFDB6ED80F73}"/>
                </a:ext>
              </a:extLst>
            </xdr:cNvPr>
            <xdr:cNvSpPr txBox="1"/>
          </xdr:nvSpPr>
          <xdr:spPr>
            <a:xfrm>
              <a:off x="7419975" y="895350"/>
              <a:ext cx="4926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(𝑆^2 (𝑥))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7" name="AutoShape 2" descr="data:image/png;charset=utf-8;base64,iVBORw0KGgoAAAANSUhEUgAAAEsAAAAWCAYAAACIXmHDAAAAAXNSR0IArs4c6QAAAARnQU1BAACxjwv8YQUAAAAJcEhZcwAADsMAAA7DAcdvqGQAAAGDSURBVFhH7daBTcMwEIXh7MAGLMACTMAEbMAGbMAKzMAI7MAKzMAK4E/JSZaVum7jRDTKL53qusqd+/LukuHg4ODg4Ca5S/Ga4ifF77Ru5jnF57jcFW8p5oR4TPExLoenFARr4n2KvcIIX+NylvsUTUah6h4dVcIMp1rNbwQ7C8Upv3eIYT6ZVTna9GFc1pFAr5YJQG2/cR4k9b3pDnRgjfrfKSIfcqGsq7iQ2iX2DUAJDEHO29J9a9U3bqIV5SN+HlVcWJtXIeYlw788wFy0ck39GrlYF3NOLO3pzzX19Ar0rr9IrFNtGGgDfb5lC+b0rr9IrNqAl9QhHVgRd3dL0Wr1fRLR2bXoy7S27+Z7ws/9p3LAX0z56hACxp5B6wC1du1JS33fiUeQ2HdNCOGhQMAceV03J2IzCtTebv8bxJu7ccQKuLJsNw68ugVzJOr1xFkbzghn5RAr9kpncWlXQ0i4VastJWaUCLdYO398RruZeV0ctSeIdNBAOO1WRsneGIY/zWRw+5LibB8AAAAASUVORK5CYII=">
          <a:extLst>
            <a:ext uri="{FF2B5EF4-FFF2-40B4-BE49-F238E27FC236}">
              <a16:creationId xmlns:a16="http://schemas.microsoft.com/office/drawing/2014/main" xmlns="" id="{EDCDAFB7-B7ED-4A4C-87E4-A8A0BD0E4C4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41.5703125" customWidth="1"/>
    <col min="2" max="2" width="16.28515625" customWidth="1"/>
    <col min="3" max="3" width="24.85546875" customWidth="1"/>
  </cols>
  <sheetData>
    <row r="1" spans="1:3" x14ac:dyDescent="0.25">
      <c r="A1" t="s">
        <v>35</v>
      </c>
    </row>
    <row r="2" spans="1:3" ht="15.75" thickBot="1" x14ac:dyDescent="0.3"/>
    <row r="3" spans="1:3" x14ac:dyDescent="0.25">
      <c r="A3" s="40"/>
      <c r="B3" s="40" t="s">
        <v>23</v>
      </c>
      <c r="C3" s="40" t="s">
        <v>24</v>
      </c>
    </row>
    <row r="4" spans="1:3" x14ac:dyDescent="0.25">
      <c r="A4" s="14" t="s">
        <v>25</v>
      </c>
      <c r="B4" s="14">
        <v>7335.155161276416</v>
      </c>
      <c r="C4" s="14">
        <v>75.381258361594334</v>
      </c>
    </row>
    <row r="5" spans="1:3" x14ac:dyDescent="0.25">
      <c r="A5" s="14" t="s">
        <v>36</v>
      </c>
      <c r="B5" s="14">
        <v>341971207.56</v>
      </c>
      <c r="C5" s="14">
        <v>12237.05</v>
      </c>
    </row>
    <row r="6" spans="1:3" x14ac:dyDescent="0.25">
      <c r="A6" s="14" t="s">
        <v>27</v>
      </c>
      <c r="B6" s="14">
        <v>106</v>
      </c>
      <c r="C6" s="14">
        <v>106</v>
      </c>
    </row>
    <row r="7" spans="1:3" x14ac:dyDescent="0.25">
      <c r="A7" s="14" t="s">
        <v>28</v>
      </c>
      <c r="B7" s="14">
        <v>0</v>
      </c>
      <c r="C7" s="14"/>
    </row>
    <row r="8" spans="1:3" x14ac:dyDescent="0.25">
      <c r="A8" s="14" t="s">
        <v>37</v>
      </c>
      <c r="B8" s="14">
        <v>4.0417875961295957</v>
      </c>
      <c r="C8" s="14"/>
    </row>
    <row r="9" spans="1:3" x14ac:dyDescent="0.25">
      <c r="A9" s="14" t="s">
        <v>38</v>
      </c>
      <c r="B9" s="14">
        <v>2.6522635527714833E-5</v>
      </c>
      <c r="C9" s="14"/>
    </row>
    <row r="10" spans="1:3" x14ac:dyDescent="0.25">
      <c r="A10" s="14" t="s">
        <v>39</v>
      </c>
      <c r="B10" s="14">
        <v>1.6448536269514715</v>
      </c>
      <c r="C10" s="14"/>
    </row>
    <row r="11" spans="1:3" x14ac:dyDescent="0.25">
      <c r="A11" s="14" t="s">
        <v>40</v>
      </c>
      <c r="B11" s="14">
        <v>5.3045271055429666E-5</v>
      </c>
      <c r="C11" s="14"/>
    </row>
    <row r="12" spans="1:3" ht="15.75" thickBot="1" x14ac:dyDescent="0.3">
      <c r="A12" s="39" t="s">
        <v>41</v>
      </c>
      <c r="B12" s="39">
        <v>1.9599639845400536</v>
      </c>
      <c r="C1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8" sqref="B28"/>
    </sheetView>
  </sheetViews>
  <sheetFormatPr defaultRowHeight="15" x14ac:dyDescent="0.25"/>
  <cols>
    <col min="1" max="1" width="44.85546875" customWidth="1"/>
    <col min="2" max="2" width="31.28515625" customWidth="1"/>
    <col min="3" max="3" width="33.5703125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40"/>
      <c r="B3" s="40" t="s">
        <v>23</v>
      </c>
      <c r="C3" s="40" t="s">
        <v>24</v>
      </c>
    </row>
    <row r="4" spans="1:3" x14ac:dyDescent="0.25">
      <c r="A4" s="14" t="s">
        <v>25</v>
      </c>
      <c r="B4" s="14">
        <v>7335.155161276416</v>
      </c>
      <c r="C4" s="14">
        <v>75.381258361594334</v>
      </c>
    </row>
    <row r="5" spans="1:3" x14ac:dyDescent="0.25">
      <c r="A5" s="14" t="s">
        <v>26</v>
      </c>
      <c r="B5" s="14">
        <v>345228076.20388234</v>
      </c>
      <c r="C5" s="14">
        <v>6617.1453745935369</v>
      </c>
    </row>
    <row r="6" spans="1:3" x14ac:dyDescent="0.25">
      <c r="A6" s="14" t="s">
        <v>27</v>
      </c>
      <c r="B6" s="14">
        <v>106</v>
      </c>
      <c r="C6" s="14">
        <v>106</v>
      </c>
    </row>
    <row r="7" spans="1:3" x14ac:dyDescent="0.25">
      <c r="A7" s="14" t="s">
        <v>28</v>
      </c>
      <c r="B7" s="14">
        <v>0</v>
      </c>
      <c r="C7" s="14"/>
    </row>
    <row r="8" spans="1:3" x14ac:dyDescent="0.25">
      <c r="A8" s="14" t="s">
        <v>29</v>
      </c>
      <c r="B8" s="14">
        <v>105</v>
      </c>
      <c r="C8" s="14"/>
    </row>
    <row r="9" spans="1:3" x14ac:dyDescent="0.25">
      <c r="A9" s="14" t="s">
        <v>30</v>
      </c>
      <c r="B9" s="14">
        <v>4.0227108026621394</v>
      </c>
      <c r="C9" s="14"/>
    </row>
    <row r="10" spans="1:3" x14ac:dyDescent="0.25">
      <c r="A10" s="14" t="s">
        <v>31</v>
      </c>
      <c r="B10" s="14">
        <v>5.4342150329641512E-5</v>
      </c>
      <c r="C10" s="14"/>
    </row>
    <row r="11" spans="1:3" x14ac:dyDescent="0.25">
      <c r="A11" s="14" t="s">
        <v>32</v>
      </c>
      <c r="B11" s="14">
        <v>1.6594953834068058</v>
      </c>
      <c r="C11" s="14"/>
    </row>
    <row r="12" spans="1:3" x14ac:dyDescent="0.25">
      <c r="A12" s="14" t="s">
        <v>33</v>
      </c>
      <c r="B12" s="14">
        <v>1.0868430065928302E-4</v>
      </c>
      <c r="C12" s="14"/>
    </row>
    <row r="13" spans="1:3" ht="15.75" thickBot="1" x14ac:dyDescent="0.3">
      <c r="A13" s="39" t="s">
        <v>34</v>
      </c>
      <c r="B13" s="39">
        <v>1.9828152737950464</v>
      </c>
      <c r="C13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workbookViewId="0">
      <selection activeCell="M13" sqref="M13"/>
    </sheetView>
  </sheetViews>
  <sheetFormatPr defaultRowHeight="15" x14ac:dyDescent="0.25"/>
  <cols>
    <col min="1" max="1" width="4.28515625" customWidth="1"/>
    <col min="2" max="2" width="14.28515625" customWidth="1"/>
    <col min="3" max="3" width="15.28515625" customWidth="1"/>
    <col min="4" max="4" width="15.7109375" customWidth="1"/>
    <col min="5" max="5" width="14.42578125" customWidth="1"/>
    <col min="12" max="12" width="13.140625" customWidth="1"/>
    <col min="13" max="13" width="13.85546875" customWidth="1"/>
    <col min="22" max="22" width="13.85546875" customWidth="1"/>
  </cols>
  <sheetData>
    <row r="1" spans="1:22" ht="24" customHeight="1" thickBot="1" x14ac:dyDescent="0.3">
      <c r="A1" s="11" t="s">
        <v>2</v>
      </c>
      <c r="B1" s="12" t="s">
        <v>0</v>
      </c>
      <c r="C1" s="11" t="s">
        <v>1</v>
      </c>
      <c r="D1" s="3"/>
      <c r="E1" s="3"/>
    </row>
    <row r="2" spans="1:22" x14ac:dyDescent="0.25">
      <c r="A2" s="2">
        <v>1</v>
      </c>
      <c r="B2" s="3">
        <v>6843.598481</v>
      </c>
      <c r="C2" s="8">
        <v>60.204879759999997</v>
      </c>
      <c r="D2" s="8">
        <f>(B2-$M$2)^2</f>
        <v>241627.9699243707</v>
      </c>
      <c r="E2" s="3">
        <f>(C2-$V$2)^2</f>
        <v>3624.6275469160573</v>
      </c>
      <c r="H2" s="25" t="s">
        <v>3</v>
      </c>
      <c r="I2" s="26"/>
      <c r="J2" s="26"/>
      <c r="K2" s="26"/>
      <c r="L2" s="26"/>
      <c r="M2" s="20">
        <f>AVERAGE(B2:B107)</f>
        <v>7335.155161276416</v>
      </c>
      <c r="R2" s="38"/>
      <c r="S2" s="38"/>
      <c r="V2" s="13"/>
    </row>
    <row r="3" spans="1:22" x14ac:dyDescent="0.25">
      <c r="A3" s="4">
        <v>2</v>
      </c>
      <c r="B3" s="5">
        <v>3163.2394720000002</v>
      </c>
      <c r="C3" s="9">
        <v>69.717361449999999</v>
      </c>
      <c r="D3" s="9">
        <f t="shared" ref="D3:D66" si="0">(B3-$M$2)^2</f>
        <v>17404880.518430714</v>
      </c>
      <c r="E3" s="5">
        <f t="shared" ref="E3:E66" si="1">(C3-$V$2)^2</f>
        <v>4860.5104875499455</v>
      </c>
      <c r="H3" s="35" t="s">
        <v>5</v>
      </c>
      <c r="I3" s="36"/>
      <c r="J3" s="36"/>
      <c r="K3" s="36"/>
      <c r="L3" s="36"/>
      <c r="M3" s="16">
        <f>AVERAGE(D2:D107)</f>
        <v>341971207.56044948</v>
      </c>
    </row>
    <row r="4" spans="1:22" x14ac:dyDescent="0.25">
      <c r="A4" s="4">
        <v>3</v>
      </c>
      <c r="B4" s="5">
        <v>11888.39183</v>
      </c>
      <c r="C4" s="9">
        <v>77.793296810000001</v>
      </c>
      <c r="D4" s="9">
        <f t="shared" si="0"/>
        <v>20731964.161409047</v>
      </c>
      <c r="E4" s="5">
        <f t="shared" si="1"/>
        <v>6051.7970285687561</v>
      </c>
      <c r="H4" s="33" t="s">
        <v>7</v>
      </c>
      <c r="I4" s="34"/>
      <c r="J4" s="34"/>
      <c r="K4" s="34"/>
      <c r="L4" s="34"/>
      <c r="M4" s="15">
        <f>SUM(D2:D107)/(M3-1)</f>
        <v>106.00000030996762</v>
      </c>
      <c r="R4" s="37"/>
      <c r="S4" s="37"/>
      <c r="V4" s="13"/>
    </row>
    <row r="5" spans="1:22" x14ac:dyDescent="0.25">
      <c r="A5" s="4">
        <v>4</v>
      </c>
      <c r="B5" s="5">
        <v>5402.1711800000003</v>
      </c>
      <c r="C5" s="9">
        <v>88.758445739999999</v>
      </c>
      <c r="D5" s="9">
        <f t="shared" si="0"/>
        <v>3736427.0718712229</v>
      </c>
      <c r="E5" s="5">
        <f t="shared" si="1"/>
        <v>7878.0616901805242</v>
      </c>
      <c r="H5" s="35" t="s">
        <v>8</v>
      </c>
      <c r="I5" s="36"/>
      <c r="J5" s="36"/>
      <c r="K5" s="36"/>
      <c r="L5" s="36"/>
      <c r="M5" s="16">
        <v>106</v>
      </c>
    </row>
    <row r="6" spans="1:22" x14ac:dyDescent="0.25">
      <c r="A6" s="4">
        <v>5</v>
      </c>
      <c r="B6" s="5">
        <v>3290.462446</v>
      </c>
      <c r="C6" s="9">
        <v>69.389389039999998</v>
      </c>
      <c r="D6" s="9">
        <f t="shared" si="0"/>
        <v>16359539.161010107</v>
      </c>
      <c r="E6" s="5">
        <f t="shared" si="1"/>
        <v>4814.8873113444715</v>
      </c>
      <c r="H6" s="35" t="s">
        <v>10</v>
      </c>
      <c r="I6" s="36"/>
      <c r="J6" s="36"/>
      <c r="K6" s="36"/>
      <c r="L6" s="36"/>
      <c r="M6" s="15">
        <f>SQRT(M3)</f>
        <v>18492.463534111659</v>
      </c>
    </row>
    <row r="7" spans="1:22" x14ac:dyDescent="0.25">
      <c r="A7" s="4">
        <v>6</v>
      </c>
      <c r="B7" s="5">
        <v>2475.5570779999998</v>
      </c>
      <c r="C7" s="9">
        <v>49.757148739999998</v>
      </c>
      <c r="D7" s="9">
        <f t="shared" si="0"/>
        <v>23615693.530983817</v>
      </c>
      <c r="E7" s="5">
        <f t="shared" si="1"/>
        <v>2475.7738507344834</v>
      </c>
      <c r="H7" s="35" t="s">
        <v>11</v>
      </c>
      <c r="I7" s="36"/>
      <c r="J7" s="36"/>
      <c r="K7" s="36"/>
      <c r="L7" s="36"/>
      <c r="M7" s="15">
        <f>SQRT(M4)</f>
        <v>10.295630156040358</v>
      </c>
    </row>
    <row r="8" spans="1:22" x14ac:dyDescent="0.25">
      <c r="A8" s="4">
        <v>7</v>
      </c>
      <c r="B8" s="5">
        <v>1189.5452130000001</v>
      </c>
      <c r="C8" s="9">
        <v>35.703330989999998</v>
      </c>
      <c r="D8" s="9">
        <f t="shared" si="0"/>
        <v>37768521.636354052</v>
      </c>
      <c r="E8" s="5">
        <f t="shared" si="1"/>
        <v>1274.7278437814941</v>
      </c>
      <c r="H8" s="35" t="s">
        <v>13</v>
      </c>
      <c r="I8" s="36"/>
      <c r="J8" s="36"/>
      <c r="K8" s="36"/>
      <c r="L8" s="36"/>
      <c r="M8" s="15">
        <v>0.05</v>
      </c>
      <c r="R8" s="14"/>
    </row>
    <row r="9" spans="1:22" x14ac:dyDescent="0.25">
      <c r="A9" s="4">
        <v>8</v>
      </c>
      <c r="B9" s="5">
        <v>1756.234837</v>
      </c>
      <c r="C9" s="9">
        <v>39.305183409999998</v>
      </c>
      <c r="D9" s="9">
        <f t="shared" si="0"/>
        <v>31124351.984624472</v>
      </c>
      <c r="E9" s="5">
        <f t="shared" si="1"/>
        <v>1544.897442893739</v>
      </c>
      <c r="H9" s="35" t="s">
        <v>14</v>
      </c>
      <c r="I9" s="36"/>
      <c r="J9" s="36"/>
      <c r="K9" s="36"/>
      <c r="L9" s="36"/>
      <c r="M9" s="15">
        <f>TINV(M8,M5-2)</f>
        <v>1.9830375264837292</v>
      </c>
    </row>
    <row r="10" spans="1:22" x14ac:dyDescent="0.25">
      <c r="A10" s="4">
        <v>9</v>
      </c>
      <c r="B10" s="5">
        <v>8185.3608370000002</v>
      </c>
      <c r="C10" s="9">
        <v>84.482482910000002</v>
      </c>
      <c r="D10" s="9">
        <f t="shared" si="0"/>
        <v>722849.69103259628</v>
      </c>
      <c r="E10" s="5">
        <f t="shared" si="1"/>
        <v>7137.289918638442</v>
      </c>
      <c r="H10" s="21" t="s">
        <v>15</v>
      </c>
      <c r="I10" s="22"/>
      <c r="J10" s="22"/>
      <c r="K10" s="22"/>
      <c r="L10" s="22"/>
      <c r="M10" s="17">
        <v>0.95</v>
      </c>
    </row>
    <row r="11" spans="1:22" x14ac:dyDescent="0.25">
      <c r="A11" s="4">
        <v>10</v>
      </c>
      <c r="B11" s="5">
        <v>6108.1062970000003</v>
      </c>
      <c r="C11" s="9">
        <v>79.056350710000004</v>
      </c>
      <c r="D11" s="9">
        <f t="shared" si="0"/>
        <v>1505648.9153220418</v>
      </c>
      <c r="E11" s="5">
        <f t="shared" si="1"/>
        <v>6249.9065875825181</v>
      </c>
      <c r="H11" s="21" t="s">
        <v>16</v>
      </c>
      <c r="I11" s="22"/>
      <c r="J11" s="22"/>
      <c r="K11" s="22"/>
      <c r="L11" s="22"/>
      <c r="M11" s="17">
        <v>0.05</v>
      </c>
    </row>
    <row r="12" spans="1:22" x14ac:dyDescent="0.25">
      <c r="A12" s="4">
        <v>11</v>
      </c>
      <c r="B12" s="5">
        <v>10622.54711</v>
      </c>
      <c r="C12" s="9">
        <v>67.523208620000005</v>
      </c>
      <c r="D12" s="9">
        <f t="shared" si="0"/>
        <v>10806945.824532639</v>
      </c>
      <c r="E12" s="5">
        <f t="shared" si="1"/>
        <v>4559.3837023400429</v>
      </c>
      <c r="H12" s="21" t="s">
        <v>17</v>
      </c>
      <c r="I12" s="22"/>
      <c r="J12" s="22"/>
      <c r="K12" s="22"/>
      <c r="L12" s="22"/>
      <c r="M12" s="15">
        <f>_xlfn.CONFIDENCE.T(M11,M7,M5)</f>
        <v>1.9828152766941431</v>
      </c>
    </row>
    <row r="13" spans="1:22" x14ac:dyDescent="0.25">
      <c r="A13" s="4">
        <v>12</v>
      </c>
      <c r="B13" s="5">
        <v>9819.4496139999992</v>
      </c>
      <c r="C13" s="9">
        <v>76.868499760000006</v>
      </c>
      <c r="D13" s="9">
        <f t="shared" si="0"/>
        <v>6171718.9278331678</v>
      </c>
      <c r="E13" s="5">
        <f t="shared" si="1"/>
        <v>5908.7662553531209</v>
      </c>
      <c r="H13" s="21" t="s">
        <v>18</v>
      </c>
      <c r="I13" s="22"/>
      <c r="J13" s="22"/>
      <c r="K13" s="22"/>
      <c r="L13" s="22"/>
      <c r="M13" s="15">
        <f>M2-M12</f>
        <v>7333.172345999722</v>
      </c>
    </row>
    <row r="14" spans="1:22" x14ac:dyDescent="0.25">
      <c r="A14" s="4">
        <v>13</v>
      </c>
      <c r="B14" s="5">
        <v>4879.4955760000003</v>
      </c>
      <c r="C14" s="9">
        <v>80.791778559999997</v>
      </c>
      <c r="D14" s="9">
        <f t="shared" si="0"/>
        <v>6030263.9987599384</v>
      </c>
      <c r="E14" s="5">
        <f t="shared" si="1"/>
        <v>6527.3114828880753</v>
      </c>
      <c r="H14" s="21" t="s">
        <v>19</v>
      </c>
      <c r="I14" s="22"/>
      <c r="J14" s="22"/>
      <c r="K14" s="22"/>
      <c r="L14" s="22"/>
      <c r="M14" s="15">
        <f>M2+M12</f>
        <v>7337.1379765531101</v>
      </c>
    </row>
    <row r="15" spans="1:22" x14ac:dyDescent="0.25">
      <c r="A15" s="4">
        <v>14</v>
      </c>
      <c r="B15" s="5">
        <v>7064.8159089999999</v>
      </c>
      <c r="C15" s="9">
        <v>75.604324340000005</v>
      </c>
      <c r="D15" s="9">
        <f t="shared" si="0"/>
        <v>73083.311321371759</v>
      </c>
      <c r="E15" s="5">
        <f t="shared" si="1"/>
        <v>5716.013858907917</v>
      </c>
      <c r="H15" s="33" t="s">
        <v>4</v>
      </c>
      <c r="I15" s="34"/>
      <c r="J15" s="34"/>
      <c r="K15" s="34"/>
      <c r="L15" s="34"/>
      <c r="M15" s="15">
        <f>AVERAGE(C2:C107)</f>
        <v>75.381258361594334</v>
      </c>
    </row>
    <row r="16" spans="1:22" x14ac:dyDescent="0.25">
      <c r="A16" s="4">
        <v>15</v>
      </c>
      <c r="B16" s="5">
        <v>8135.9683590000004</v>
      </c>
      <c r="C16" s="9">
        <v>64.855445860000003</v>
      </c>
      <c r="D16" s="9">
        <f t="shared" si="0"/>
        <v>641301.77764827269</v>
      </c>
      <c r="E16" s="5">
        <f t="shared" si="1"/>
        <v>4206.2288576993915</v>
      </c>
      <c r="H16" s="35" t="s">
        <v>6</v>
      </c>
      <c r="I16" s="36"/>
      <c r="J16" s="36"/>
      <c r="K16" s="36"/>
      <c r="L16" s="36"/>
      <c r="M16" s="15">
        <f>AVERAGE(E2:E107)</f>
        <v>12237.053587010656</v>
      </c>
    </row>
    <row r="17" spans="1:16" x14ac:dyDescent="0.25">
      <c r="A17" s="4">
        <v>16</v>
      </c>
      <c r="B17" s="5">
        <v>10055.836869999999</v>
      </c>
      <c r="C17" s="9">
        <v>70.324783330000002</v>
      </c>
      <c r="D17" s="9">
        <f t="shared" si="0"/>
        <v>7402108.9601830766</v>
      </c>
      <c r="E17" s="5">
        <f t="shared" si="1"/>
        <v>4945.575150411446</v>
      </c>
      <c r="H17" s="35" t="s">
        <v>9</v>
      </c>
      <c r="I17" s="36"/>
      <c r="J17" s="36"/>
      <c r="K17" s="36"/>
      <c r="L17" s="36"/>
      <c r="M17" s="18">
        <v>106</v>
      </c>
    </row>
    <row r="18" spans="1:16" x14ac:dyDescent="0.25">
      <c r="A18" s="4">
        <v>17</v>
      </c>
      <c r="B18" s="5">
        <v>1963.6052480000001</v>
      </c>
      <c r="C18" s="9">
        <v>44.740154269999998</v>
      </c>
      <c r="D18" s="9">
        <f t="shared" si="0"/>
        <v>28853548.470819876</v>
      </c>
      <c r="E18" s="5">
        <f t="shared" si="1"/>
        <v>2001.681404103399</v>
      </c>
      <c r="H18" s="21" t="s">
        <v>12</v>
      </c>
      <c r="I18" s="22"/>
      <c r="J18" s="22"/>
      <c r="K18" s="22"/>
      <c r="L18" s="22"/>
      <c r="M18" s="18">
        <f>(M2-M15)/SQRT((M3/M5)+(M16/M17))</f>
        <v>4.0417875961057428</v>
      </c>
    </row>
    <row r="19" spans="1:16" ht="15.75" thickBot="1" x14ac:dyDescent="0.3">
      <c r="A19" s="4">
        <v>18</v>
      </c>
      <c r="B19" s="5">
        <v>3039.561303</v>
      </c>
      <c r="C19" s="9">
        <v>51.35397339</v>
      </c>
      <c r="D19" s="9">
        <f t="shared" si="0"/>
        <v>18452126.595262062</v>
      </c>
      <c r="E19" s="5">
        <f t="shared" si="1"/>
        <v>2637.2305829408283</v>
      </c>
      <c r="H19" s="23" t="s">
        <v>21</v>
      </c>
      <c r="I19" s="24"/>
      <c r="J19" s="24"/>
      <c r="K19" s="24"/>
      <c r="L19" s="24"/>
      <c r="M19" s="19">
        <f>(1-2*0.05)/2</f>
        <v>0.45</v>
      </c>
    </row>
    <row r="20" spans="1:16" x14ac:dyDescent="0.25">
      <c r="A20" s="4">
        <v>19</v>
      </c>
      <c r="B20" s="5">
        <v>5705.3320899999999</v>
      </c>
      <c r="C20" s="9">
        <v>35.602714540000001</v>
      </c>
      <c r="D20" s="9">
        <f t="shared" si="0"/>
        <v>2656323.2436648901</v>
      </c>
      <c r="E20" s="5">
        <f t="shared" si="1"/>
        <v>1267.5532826167275</v>
      </c>
      <c r="H20" s="27" t="s">
        <v>20</v>
      </c>
      <c r="I20" s="28"/>
      <c r="J20" s="28"/>
      <c r="K20" s="28"/>
      <c r="L20" s="28"/>
      <c r="M20" s="29"/>
    </row>
    <row r="21" spans="1:16" ht="15.75" thickBot="1" x14ac:dyDescent="0.3">
      <c r="A21" s="4">
        <v>20</v>
      </c>
      <c r="B21" s="5">
        <v>5541.2561260000002</v>
      </c>
      <c r="C21" s="9">
        <v>36.765796659999999</v>
      </c>
      <c r="D21" s="9">
        <f t="shared" si="0"/>
        <v>3218073.7487656553</v>
      </c>
      <c r="E21" s="5">
        <f t="shared" si="1"/>
        <v>1351.7238040444672</v>
      </c>
      <c r="H21" s="30"/>
      <c r="I21" s="31"/>
      <c r="J21" s="31"/>
      <c r="K21" s="31"/>
      <c r="L21" s="31"/>
      <c r="M21" s="32"/>
    </row>
    <row r="22" spans="1:16" x14ac:dyDescent="0.25">
      <c r="A22" s="4">
        <v>21</v>
      </c>
      <c r="B22" s="5">
        <v>3055.0129630000001</v>
      </c>
      <c r="C22" s="9">
        <v>96.563369750000007</v>
      </c>
      <c r="D22" s="9">
        <f t="shared" si="0"/>
        <v>18319617.237466469</v>
      </c>
      <c r="E22" s="5">
        <f t="shared" si="1"/>
        <v>9324.4843774752171</v>
      </c>
      <c r="M22" s="13"/>
    </row>
    <row r="23" spans="1:16" x14ac:dyDescent="0.25">
      <c r="A23" s="4">
        <v>22</v>
      </c>
      <c r="B23" s="5">
        <v>151.98457759999999</v>
      </c>
      <c r="C23" s="9">
        <v>14.268374440000001</v>
      </c>
      <c r="D23" s="9">
        <f t="shared" si="0"/>
        <v>51597939.63419418</v>
      </c>
      <c r="E23" s="5">
        <f t="shared" si="1"/>
        <v>203.58650916004532</v>
      </c>
      <c r="M23" s="13"/>
    </row>
    <row r="24" spans="1:16" x14ac:dyDescent="0.25">
      <c r="A24" s="4">
        <v>23</v>
      </c>
      <c r="B24" s="5">
        <v>82.058888530000004</v>
      </c>
      <c r="C24" s="9">
        <v>7.9687833789999996</v>
      </c>
      <c r="D24" s="9">
        <f t="shared" si="0"/>
        <v>52607405.541727945</v>
      </c>
      <c r="E24" s="5">
        <f t="shared" si="1"/>
        <v>63.501508541426652</v>
      </c>
      <c r="H24" s="38"/>
      <c r="I24" s="38"/>
      <c r="L24" s="13"/>
      <c r="M24" s="13"/>
    </row>
    <row r="25" spans="1:16" x14ac:dyDescent="0.25">
      <c r="A25" s="4">
        <v>24</v>
      </c>
      <c r="B25" s="5">
        <v>1235.983356</v>
      </c>
      <c r="C25" s="9">
        <v>42.152015689999999</v>
      </c>
      <c r="D25" s="9">
        <f t="shared" si="0"/>
        <v>37199896.710278779</v>
      </c>
      <c r="E25" s="5">
        <f t="shared" si="1"/>
        <v>1776.7924267300061</v>
      </c>
      <c r="P25" s="13"/>
    </row>
    <row r="26" spans="1:16" x14ac:dyDescent="0.25">
      <c r="A26" s="4">
        <v>25</v>
      </c>
      <c r="B26" s="5">
        <v>1066.1578460000001</v>
      </c>
      <c r="C26" s="9">
        <v>43.691925050000002</v>
      </c>
      <c r="D26" s="9">
        <f t="shared" si="0"/>
        <v>39300327.338942908</v>
      </c>
      <c r="E26" s="5">
        <f t="shared" si="1"/>
        <v>1908.9843145748177</v>
      </c>
      <c r="H26" s="37"/>
      <c r="I26" s="37"/>
      <c r="L26" s="13"/>
      <c r="M26" s="13"/>
    </row>
    <row r="27" spans="1:16" x14ac:dyDescent="0.25">
      <c r="A27" s="4">
        <v>26</v>
      </c>
      <c r="B27" s="5">
        <v>383.92845299999999</v>
      </c>
      <c r="C27" s="9">
        <v>9.9913482669999993</v>
      </c>
      <c r="D27" s="9">
        <f t="shared" si="0"/>
        <v>48319552.749855369</v>
      </c>
      <c r="E27" s="5">
        <f t="shared" si="1"/>
        <v>99.827040192483892</v>
      </c>
      <c r="P27" s="13"/>
    </row>
    <row r="28" spans="1:16" x14ac:dyDescent="0.25">
      <c r="A28" s="4">
        <v>27</v>
      </c>
      <c r="B28" s="5">
        <v>465.087265</v>
      </c>
      <c r="C28" s="9">
        <v>17.506837839999999</v>
      </c>
      <c r="D28" s="9">
        <f t="shared" si="0"/>
        <v>47197832.899447858</v>
      </c>
      <c r="E28" s="5">
        <f t="shared" si="1"/>
        <v>306.48937115605582</v>
      </c>
      <c r="H28" s="14"/>
    </row>
    <row r="29" spans="1:16" x14ac:dyDescent="0.25">
      <c r="A29" s="4">
        <v>28</v>
      </c>
      <c r="B29" s="5">
        <v>652.90134939999996</v>
      </c>
      <c r="C29" s="9">
        <v>17.77698135</v>
      </c>
      <c r="D29" s="9">
        <f t="shared" si="0"/>
        <v>44652516.00633689</v>
      </c>
      <c r="E29" s="5">
        <f t="shared" si="1"/>
        <v>316.02106591824781</v>
      </c>
    </row>
    <row r="30" spans="1:16" x14ac:dyDescent="0.25">
      <c r="A30" s="4">
        <v>29</v>
      </c>
      <c r="B30" s="5">
        <v>220.81090660000001</v>
      </c>
      <c r="C30" s="9">
        <v>10.67576408</v>
      </c>
      <c r="D30" s="9">
        <f t="shared" si="0"/>
        <v>50613894.174047336</v>
      </c>
      <c r="E30" s="5">
        <f t="shared" si="1"/>
        <v>113.97193869181825</v>
      </c>
    </row>
    <row r="31" spans="1:16" x14ac:dyDescent="0.25">
      <c r="A31" s="4">
        <v>30</v>
      </c>
      <c r="B31" s="5">
        <v>1033.854245</v>
      </c>
      <c r="C31" s="9">
        <v>27.562662119999999</v>
      </c>
      <c r="D31" s="9">
        <f t="shared" si="0"/>
        <v>39706393.237465993</v>
      </c>
      <c r="E31" s="5">
        <f t="shared" si="1"/>
        <v>759.70034314128281</v>
      </c>
    </row>
    <row r="32" spans="1:16" x14ac:dyDescent="0.25">
      <c r="A32" s="4">
        <v>31</v>
      </c>
      <c r="B32" s="5">
        <v>718.94631019999997</v>
      </c>
      <c r="C32" s="9">
        <v>20.085556029999999</v>
      </c>
      <c r="D32" s="9">
        <f t="shared" si="0"/>
        <v>43774219.561061911</v>
      </c>
      <c r="E32" s="5">
        <f t="shared" si="1"/>
        <v>403.42956103426934</v>
      </c>
    </row>
    <row r="33" spans="1:5" x14ac:dyDescent="0.25">
      <c r="A33" s="4">
        <v>32</v>
      </c>
      <c r="B33" s="5">
        <v>1370.838068</v>
      </c>
      <c r="C33" s="9">
        <v>29.028968809999999</v>
      </c>
      <c r="D33" s="9">
        <f t="shared" si="0"/>
        <v>35573078.389149234</v>
      </c>
      <c r="E33" s="5">
        <f t="shared" si="1"/>
        <v>842.68103017195278</v>
      </c>
    </row>
    <row r="34" spans="1:5" x14ac:dyDescent="0.25">
      <c r="A34" s="4">
        <v>33</v>
      </c>
      <c r="B34" s="5">
        <v>341.88146219999999</v>
      </c>
      <c r="C34" s="9">
        <v>30.889163969999998</v>
      </c>
      <c r="D34" s="9">
        <f t="shared" si="0"/>
        <v>48905877.03019394</v>
      </c>
      <c r="E34" s="5">
        <f t="shared" si="1"/>
        <v>954.14045076554612</v>
      </c>
    </row>
    <row r="35" spans="1:5" x14ac:dyDescent="0.25">
      <c r="A35" s="4">
        <v>34</v>
      </c>
      <c r="B35" s="5">
        <v>942.77319060000002</v>
      </c>
      <c r="C35" s="9">
        <v>29.045677189999999</v>
      </c>
      <c r="D35" s="9">
        <f t="shared" si="0"/>
        <v>40862547.259028904</v>
      </c>
      <c r="E35" s="5">
        <f t="shared" si="1"/>
        <v>843.65136342568621</v>
      </c>
    </row>
    <row r="36" spans="1:5" x14ac:dyDescent="0.25">
      <c r="A36" s="4">
        <v>35</v>
      </c>
      <c r="B36" s="5">
        <v>415.11160100000001</v>
      </c>
      <c r="C36" s="9">
        <v>25.836502079999999</v>
      </c>
      <c r="D36" s="9">
        <f t="shared" si="0"/>
        <v>47887002.876123101</v>
      </c>
      <c r="E36" s="5">
        <f t="shared" si="1"/>
        <v>667.5248397298443</v>
      </c>
    </row>
    <row r="37" spans="1:5" x14ac:dyDescent="0.25">
      <c r="A37" s="4">
        <v>36</v>
      </c>
      <c r="B37" s="5">
        <v>70.426238810000001</v>
      </c>
      <c r="C37" s="9">
        <v>18.13101387</v>
      </c>
      <c r="D37" s="9">
        <f t="shared" si="0"/>
        <v>52776286.316920057</v>
      </c>
      <c r="E37" s="5">
        <f t="shared" si="1"/>
        <v>328.7336639541324</v>
      </c>
    </row>
    <row r="38" spans="1:5" x14ac:dyDescent="0.25">
      <c r="A38" s="4">
        <v>37</v>
      </c>
      <c r="B38" s="5">
        <v>489.44052049999999</v>
      </c>
      <c r="C38" s="9">
        <v>35.747795099999998</v>
      </c>
      <c r="D38" s="9">
        <f t="shared" si="0"/>
        <v>46863808.94294057</v>
      </c>
      <c r="E38" s="5">
        <f t="shared" si="1"/>
        <v>1277.9048545115838</v>
      </c>
    </row>
    <row r="39" spans="1:5" x14ac:dyDescent="0.25">
      <c r="A39" s="4">
        <v>38</v>
      </c>
      <c r="B39" s="5">
        <v>328.38405160000002</v>
      </c>
      <c r="C39" s="9">
        <v>35.0238266</v>
      </c>
      <c r="D39" s="9">
        <f t="shared" si="0"/>
        <v>49094841.383396074</v>
      </c>
      <c r="E39" s="5">
        <f t="shared" si="1"/>
        <v>1226.6684297068675</v>
      </c>
    </row>
    <row r="40" spans="1:5" x14ac:dyDescent="0.25">
      <c r="A40" s="4">
        <v>39</v>
      </c>
      <c r="B40" s="5">
        <v>1342.277648</v>
      </c>
      <c r="C40" s="9">
        <v>37.384723659999999</v>
      </c>
      <c r="D40" s="9">
        <f t="shared" si="0"/>
        <v>35914580.889134116</v>
      </c>
      <c r="E40" s="5">
        <f t="shared" si="1"/>
        <v>1397.6175631345636</v>
      </c>
    </row>
    <row r="41" spans="1:5" x14ac:dyDescent="0.25">
      <c r="A41" s="4">
        <v>40</v>
      </c>
      <c r="B41" s="5">
        <v>224.14578729999999</v>
      </c>
      <c r="C41" s="9">
        <v>9.1021757129999994</v>
      </c>
      <c r="D41" s="9">
        <f t="shared" si="0"/>
        <v>50566454.316780463</v>
      </c>
      <c r="E41" s="5">
        <f t="shared" si="1"/>
        <v>82.849602710327048</v>
      </c>
    </row>
    <row r="42" spans="1:5" x14ac:dyDescent="0.25">
      <c r="A42" s="4">
        <v>41</v>
      </c>
      <c r="B42" s="5">
        <v>331.0803904</v>
      </c>
      <c r="C42" s="9">
        <v>19.825580599999999</v>
      </c>
      <c r="D42" s="9">
        <f t="shared" si="0"/>
        <v>49057063.396027513</v>
      </c>
      <c r="E42" s="5">
        <f t="shared" si="1"/>
        <v>393.05364612709633</v>
      </c>
    </row>
    <row r="43" spans="1:5" x14ac:dyDescent="0.25">
      <c r="A43" s="4">
        <v>42</v>
      </c>
      <c r="B43" s="5">
        <v>236.8801115</v>
      </c>
      <c r="C43" s="9">
        <v>36.006622309999997</v>
      </c>
      <c r="D43" s="9">
        <f t="shared" si="0"/>
        <v>50385508.682278387</v>
      </c>
      <c r="E43" s="5">
        <f t="shared" si="1"/>
        <v>1296.4768501749895</v>
      </c>
    </row>
    <row r="44" spans="1:5" x14ac:dyDescent="0.25">
      <c r="A44" s="4">
        <v>43</v>
      </c>
      <c r="B44" s="5">
        <v>1154.3382389999999</v>
      </c>
      <c r="C44" s="9">
        <v>33.929130549999996</v>
      </c>
      <c r="D44" s="9">
        <f t="shared" si="0"/>
        <v>38202497.826698512</v>
      </c>
      <c r="E44" s="5">
        <f t="shared" si="1"/>
        <v>1151.185899878943</v>
      </c>
    </row>
    <row r="45" spans="1:5" x14ac:dyDescent="0.25">
      <c r="A45" s="4">
        <v>44</v>
      </c>
      <c r="B45" s="5">
        <v>493.79042290000001</v>
      </c>
      <c r="C45" s="9">
        <v>25.541145319999998</v>
      </c>
      <c r="D45" s="9">
        <f t="shared" si="0"/>
        <v>46804271.483500212</v>
      </c>
      <c r="E45" s="5">
        <f t="shared" si="1"/>
        <v>652.35010425735777</v>
      </c>
    </row>
    <row r="46" spans="1:5" x14ac:dyDescent="0.25">
      <c r="A46" s="4">
        <v>45</v>
      </c>
      <c r="B46" s="5">
        <v>192.21814789999999</v>
      </c>
      <c r="C46" s="9">
        <v>19.32208061</v>
      </c>
      <c r="D46" s="9">
        <f t="shared" si="0"/>
        <v>51021549.177062795</v>
      </c>
      <c r="E46" s="5">
        <f t="shared" si="1"/>
        <v>373.34279909933798</v>
      </c>
    </row>
    <row r="47" spans="1:5" x14ac:dyDescent="0.25">
      <c r="A47" s="4">
        <v>46</v>
      </c>
      <c r="B47" s="5">
        <v>144.46651320000001</v>
      </c>
      <c r="C47" s="9">
        <v>22.021080019999999</v>
      </c>
      <c r="D47" s="9">
        <f t="shared" si="0"/>
        <v>51706003.233575039</v>
      </c>
      <c r="E47" s="5">
        <f t="shared" si="1"/>
        <v>484.92796524724315</v>
      </c>
    </row>
    <row r="48" spans="1:5" x14ac:dyDescent="0.25">
      <c r="A48" s="4">
        <v>47</v>
      </c>
      <c r="B48" s="5">
        <v>843.26252750000003</v>
      </c>
      <c r="C48" s="9">
        <v>34.149414059999998</v>
      </c>
      <c r="D48" s="9">
        <f t="shared" si="0"/>
        <v>42144669.96848049</v>
      </c>
      <c r="E48" s="5">
        <f t="shared" si="1"/>
        <v>1166.1824806413256</v>
      </c>
    </row>
    <row r="49" spans="1:5" x14ac:dyDescent="0.25">
      <c r="A49" s="4">
        <v>48</v>
      </c>
      <c r="B49" s="5">
        <v>1308.1204299999999</v>
      </c>
      <c r="C49" s="9">
        <v>31.367031099999998</v>
      </c>
      <c r="D49" s="9">
        <f t="shared" si="0"/>
        <v>36325147.652012184</v>
      </c>
      <c r="E49" s="5">
        <f t="shared" si="1"/>
        <v>983.8906400283671</v>
      </c>
    </row>
    <row r="50" spans="1:5" x14ac:dyDescent="0.25">
      <c r="A50" s="4">
        <v>49</v>
      </c>
      <c r="B50" s="5">
        <v>277.2590343</v>
      </c>
      <c r="C50" s="9">
        <v>17.86866951</v>
      </c>
      <c r="D50" s="9">
        <f t="shared" si="0"/>
        <v>49813897.739188693</v>
      </c>
      <c r="E50" s="5">
        <f t="shared" si="1"/>
        <v>319.28935005760366</v>
      </c>
    </row>
    <row r="51" spans="1:5" x14ac:dyDescent="0.25">
      <c r="A51" s="4">
        <v>50</v>
      </c>
      <c r="B51" s="5">
        <v>1189.2902329999999</v>
      </c>
      <c r="C51" s="9">
        <v>29.41222191</v>
      </c>
      <c r="D51" s="9">
        <f t="shared" si="0"/>
        <v>37771655.716618083</v>
      </c>
      <c r="E51" s="5">
        <f t="shared" si="1"/>
        <v>865.07879768308408</v>
      </c>
    </row>
    <row r="52" spans="1:5" x14ac:dyDescent="0.25">
      <c r="A52" s="4">
        <v>51</v>
      </c>
      <c r="B52" s="5">
        <v>2741.032044</v>
      </c>
      <c r="C52" s="9">
        <v>49.32786179</v>
      </c>
      <c r="D52" s="9">
        <f t="shared" si="0"/>
        <v>21105967.216693576</v>
      </c>
      <c r="E52" s="5">
        <f t="shared" si="1"/>
        <v>2433.2379487733419</v>
      </c>
    </row>
    <row r="53" spans="1:5" x14ac:dyDescent="0.25">
      <c r="A53" s="4">
        <v>52</v>
      </c>
      <c r="B53" s="5">
        <v>1217.415651</v>
      </c>
      <c r="C53" s="9">
        <v>40.849678040000001</v>
      </c>
      <c r="D53" s="9">
        <f t="shared" si="0"/>
        <v>37426736.715597123</v>
      </c>
      <c r="E53" s="5">
        <f t="shared" si="1"/>
        <v>1668.6961959716582</v>
      </c>
    </row>
    <row r="54" spans="1:5" x14ac:dyDescent="0.25">
      <c r="A54" s="4">
        <v>53</v>
      </c>
      <c r="B54" s="5">
        <v>5305.1232060000002</v>
      </c>
      <c r="C54" s="9">
        <v>46.384334559999999</v>
      </c>
      <c r="D54" s="9">
        <f t="shared" si="0"/>
        <v>4121029.7394433878</v>
      </c>
      <c r="E54" s="5">
        <f t="shared" si="1"/>
        <v>2151.5064925740103</v>
      </c>
    </row>
    <row r="55" spans="1:5" x14ac:dyDescent="0.25">
      <c r="A55" s="4">
        <v>54</v>
      </c>
      <c r="B55" s="5">
        <v>1664.674076</v>
      </c>
      <c r="C55" s="9">
        <v>43.221691130000004</v>
      </c>
      <c r="D55" s="9">
        <f t="shared" si="0"/>
        <v>32154355.738477599</v>
      </c>
      <c r="E55" s="5">
        <f t="shared" si="1"/>
        <v>1868.114584137121</v>
      </c>
    </row>
    <row r="56" spans="1:5" x14ac:dyDescent="0.25">
      <c r="A56" s="4">
        <v>55</v>
      </c>
      <c r="B56" s="5">
        <v>2657.910367</v>
      </c>
      <c r="C56" s="9">
        <v>47.560630799999998</v>
      </c>
      <c r="D56" s="9">
        <f t="shared" si="0"/>
        <v>21876618.86558583</v>
      </c>
      <c r="E56" s="5">
        <f t="shared" si="1"/>
        <v>2262.0136020939085</v>
      </c>
    </row>
    <row r="57" spans="1:5" x14ac:dyDescent="0.25">
      <c r="A57" s="4">
        <v>56</v>
      </c>
      <c r="B57" s="5">
        <v>197.0125405</v>
      </c>
      <c r="C57" s="9">
        <v>30.45487404</v>
      </c>
      <c r="D57" s="9">
        <f t="shared" si="0"/>
        <v>50953080.074544802</v>
      </c>
      <c r="E57" s="5">
        <f t="shared" si="1"/>
        <v>927.49935279226588</v>
      </c>
    </row>
    <row r="58" spans="1:5" x14ac:dyDescent="0.25">
      <c r="A58" s="4">
        <v>57</v>
      </c>
      <c r="B58" s="5">
        <v>94.354327960000006</v>
      </c>
      <c r="C58" s="9">
        <v>31.279277799999999</v>
      </c>
      <c r="D58" s="9">
        <f t="shared" si="0"/>
        <v>52429196.707755707</v>
      </c>
      <c r="E58" s="5">
        <f t="shared" si="1"/>
        <v>978.39321968957279</v>
      </c>
    </row>
    <row r="59" spans="1:5" x14ac:dyDescent="0.25">
      <c r="A59" s="4">
        <v>58</v>
      </c>
      <c r="B59" s="5">
        <v>102.500309</v>
      </c>
      <c r="C59" s="9">
        <v>21.830841060000001</v>
      </c>
      <c r="D59" s="9">
        <f t="shared" si="0"/>
        <v>52311296.212157585</v>
      </c>
      <c r="E59" s="5">
        <f t="shared" si="1"/>
        <v>476.58562138698198</v>
      </c>
    </row>
    <row r="60" spans="1:5" x14ac:dyDescent="0.25">
      <c r="A60" s="4">
        <v>59</v>
      </c>
      <c r="B60" s="5">
        <v>180.76124379999999</v>
      </c>
      <c r="C60" s="9">
        <v>26.14209747</v>
      </c>
      <c r="D60" s="9">
        <f t="shared" si="0"/>
        <v>51185352.326423541</v>
      </c>
      <c r="E60" s="5">
        <f t="shared" si="1"/>
        <v>683.40926013098033</v>
      </c>
    </row>
    <row r="61" spans="1:5" x14ac:dyDescent="0.25">
      <c r="A61" s="4">
        <v>60</v>
      </c>
      <c r="B61" s="5">
        <v>409.64714129999999</v>
      </c>
      <c r="C61" s="9">
        <v>26.992807389999999</v>
      </c>
      <c r="D61" s="9">
        <f t="shared" si="0"/>
        <v>47962661.334757656</v>
      </c>
      <c r="E61" s="5">
        <f t="shared" si="1"/>
        <v>728.61165079363855</v>
      </c>
    </row>
    <row r="62" spans="1:5" x14ac:dyDescent="0.25">
      <c r="A62" s="4">
        <v>61</v>
      </c>
      <c r="B62" s="5">
        <v>409.64714129999999</v>
      </c>
      <c r="C62" s="9">
        <v>26.992807389999999</v>
      </c>
      <c r="D62" s="9">
        <f t="shared" si="0"/>
        <v>47962661.334757656</v>
      </c>
      <c r="E62" s="5">
        <f t="shared" si="1"/>
        <v>728.61165079363855</v>
      </c>
    </row>
    <row r="63" spans="1:5" x14ac:dyDescent="0.25">
      <c r="A63" s="4">
        <v>62</v>
      </c>
      <c r="B63" s="5">
        <v>280.44548650000002</v>
      </c>
      <c r="C63" s="9">
        <v>22.79053497</v>
      </c>
      <c r="D63" s="9">
        <f t="shared" si="0"/>
        <v>49768928.595383972</v>
      </c>
      <c r="E63" s="5">
        <f t="shared" si="1"/>
        <v>519.40848421879286</v>
      </c>
    </row>
    <row r="64" spans="1:5" x14ac:dyDescent="0.25">
      <c r="A64" s="4">
        <v>63</v>
      </c>
      <c r="B64" s="5">
        <v>474.4046993</v>
      </c>
      <c r="C64" s="9">
        <v>25.92082787</v>
      </c>
      <c r="D64" s="9">
        <f t="shared" si="0"/>
        <v>47069896.901509605</v>
      </c>
      <c r="E64" s="5">
        <f t="shared" si="1"/>
        <v>671.88931746616879</v>
      </c>
    </row>
    <row r="65" spans="1:5" x14ac:dyDescent="0.25">
      <c r="A65" s="4">
        <v>64</v>
      </c>
      <c r="B65" s="5">
        <v>361.74798029999999</v>
      </c>
      <c r="C65" s="9">
        <v>26.86076164</v>
      </c>
      <c r="D65" s="9">
        <f t="shared" si="0"/>
        <v>48628407.711693451</v>
      </c>
      <c r="E65" s="5">
        <f t="shared" si="1"/>
        <v>721.50051588089548</v>
      </c>
    </row>
    <row r="66" spans="1:5" x14ac:dyDescent="0.25">
      <c r="A66" s="4">
        <v>65</v>
      </c>
      <c r="B66" s="5">
        <v>265.14978960000002</v>
      </c>
      <c r="C66" s="9">
        <v>22.13147163</v>
      </c>
      <c r="D66" s="9">
        <f t="shared" si="0"/>
        <v>49984975.955533378</v>
      </c>
      <c r="E66" s="5">
        <f t="shared" si="1"/>
        <v>489.80203650949488</v>
      </c>
    </row>
    <row r="67" spans="1:5" x14ac:dyDescent="0.25">
      <c r="A67" s="4">
        <v>66</v>
      </c>
      <c r="B67" s="5">
        <v>834.27273049999997</v>
      </c>
      <c r="C67" s="9">
        <v>33.33114243</v>
      </c>
      <c r="D67" s="9">
        <f t="shared" ref="D67:D107" si="2">(B67-$M$2)^2</f>
        <v>42261472.378777489</v>
      </c>
      <c r="E67" s="5">
        <f t="shared" ref="E67:E107" si="3">(C67-$V$2)^2</f>
        <v>1110.9650556889462</v>
      </c>
    </row>
    <row r="68" spans="1:5" x14ac:dyDescent="0.25">
      <c r="A68" s="4">
        <v>67</v>
      </c>
      <c r="B68" s="5">
        <v>79.705424579999999</v>
      </c>
      <c r="C68" s="9">
        <v>18.226491930000002</v>
      </c>
      <c r="D68" s="9">
        <f t="shared" si="2"/>
        <v>52641550.88172809</v>
      </c>
      <c r="E68" s="5">
        <f t="shared" si="3"/>
        <v>332.20500807435519</v>
      </c>
    </row>
    <row r="69" spans="1:5" x14ac:dyDescent="0.25">
      <c r="A69" s="4">
        <v>68</v>
      </c>
      <c r="B69" s="5">
        <v>82.455561560000007</v>
      </c>
      <c r="C69" s="9">
        <v>20.303081509999998</v>
      </c>
      <c r="D69" s="9">
        <f t="shared" si="2"/>
        <v>52601651.483726658</v>
      </c>
      <c r="E69" s="5">
        <f t="shared" si="3"/>
        <v>412.2151188017038</v>
      </c>
    </row>
    <row r="70" spans="1:5" x14ac:dyDescent="0.25">
      <c r="A70" s="4">
        <v>69</v>
      </c>
      <c r="B70" s="5">
        <v>78.342793839999999</v>
      </c>
      <c r="C70" s="9">
        <v>18.462398530000002</v>
      </c>
      <c r="D70" s="9">
        <f t="shared" si="2"/>
        <v>52661325.736178122</v>
      </c>
      <c r="E70" s="5">
        <f t="shared" si="3"/>
        <v>340.8601594805462</v>
      </c>
    </row>
    <row r="71" spans="1:5" x14ac:dyDescent="0.25">
      <c r="A71" s="4">
        <v>70</v>
      </c>
      <c r="B71" s="5">
        <v>78.258473719999998</v>
      </c>
      <c r="C71" s="9">
        <v>22.32360268</v>
      </c>
      <c r="D71" s="9">
        <f t="shared" si="2"/>
        <v>52662549.533867277</v>
      </c>
      <c r="E71" s="5">
        <f t="shared" si="3"/>
        <v>498.34323661450321</v>
      </c>
    </row>
    <row r="72" spans="1:5" x14ac:dyDescent="0.25">
      <c r="A72" s="4">
        <v>71</v>
      </c>
      <c r="B72" s="5">
        <v>3053.9668900000001</v>
      </c>
      <c r="C72" s="9">
        <v>71.427589420000004</v>
      </c>
      <c r="D72" s="9">
        <f t="shared" si="2"/>
        <v>18328573.014114749</v>
      </c>
      <c r="E72" s="5">
        <f t="shared" si="3"/>
        <v>5101.9005303520962</v>
      </c>
    </row>
    <row r="73" spans="1:5" x14ac:dyDescent="0.25">
      <c r="A73" s="4">
        <v>72</v>
      </c>
      <c r="B73" s="5">
        <v>8785.0287329999992</v>
      </c>
      <c r="C73" s="9">
        <v>143.0921936</v>
      </c>
      <c r="D73" s="9">
        <f t="shared" si="2"/>
        <v>2102133.3739825003</v>
      </c>
      <c r="E73" s="5">
        <f t="shared" si="3"/>
        <v>20475.375869259882</v>
      </c>
    </row>
    <row r="74" spans="1:5" x14ac:dyDescent="0.25">
      <c r="A74" s="4">
        <v>73</v>
      </c>
      <c r="B74" s="5">
        <v>2937.9715449999999</v>
      </c>
      <c r="C74" s="9">
        <v>66.563629149999997</v>
      </c>
      <c r="D74" s="9">
        <f t="shared" si="2"/>
        <v>19335223.755249735</v>
      </c>
      <c r="E74" s="5">
        <f t="shared" si="3"/>
        <v>4430.7167256187295</v>
      </c>
    </row>
    <row r="75" spans="1:5" x14ac:dyDescent="0.25">
      <c r="A75" s="4">
        <v>74</v>
      </c>
      <c r="B75" s="5">
        <v>3344.4326780000001</v>
      </c>
      <c r="C75" s="9">
        <v>50.547470089999997</v>
      </c>
      <c r="D75" s="9">
        <f t="shared" si="2"/>
        <v>15925865.938527884</v>
      </c>
      <c r="E75" s="5">
        <f t="shared" si="3"/>
        <v>2555.0467324994443</v>
      </c>
    </row>
    <row r="76" spans="1:5" x14ac:dyDescent="0.25">
      <c r="A76" s="4">
        <v>75</v>
      </c>
      <c r="B76" s="5">
        <v>4759.4545459999999</v>
      </c>
      <c r="C76" s="9">
        <v>78.445976259999995</v>
      </c>
      <c r="D76" s="9">
        <f t="shared" si="2"/>
        <v>6634233.6595353084</v>
      </c>
      <c r="E76" s="5">
        <f t="shared" si="3"/>
        <v>6153.7711913844823</v>
      </c>
    </row>
    <row r="77" spans="1:5" x14ac:dyDescent="0.25">
      <c r="A77" s="4">
        <v>76</v>
      </c>
      <c r="B77" s="5">
        <v>346.09131150000002</v>
      </c>
      <c r="C77" s="9">
        <v>25.22233009</v>
      </c>
      <c r="D77" s="9">
        <f t="shared" si="2"/>
        <v>48847013.496251531</v>
      </c>
      <c r="E77" s="5">
        <f t="shared" si="3"/>
        <v>636.16593516891942</v>
      </c>
    </row>
    <row r="78" spans="1:5" x14ac:dyDescent="0.25">
      <c r="A78" s="4">
        <v>77</v>
      </c>
      <c r="B78" s="5">
        <v>427.53406790000003</v>
      </c>
      <c r="C78" s="9">
        <v>33.76516342</v>
      </c>
      <c r="D78" s="9">
        <f t="shared" si="2"/>
        <v>47715229.169658795</v>
      </c>
      <c r="E78" s="5">
        <f t="shared" si="3"/>
        <v>1140.086260779306</v>
      </c>
    </row>
    <row r="79" spans="1:5" x14ac:dyDescent="0.25">
      <c r="A79" s="4">
        <v>78</v>
      </c>
      <c r="B79" s="5">
        <v>304.27071810000001</v>
      </c>
      <c r="C79" s="9">
        <v>23.975717540000002</v>
      </c>
      <c r="D79" s="9">
        <f t="shared" si="2"/>
        <v>49433336.05330015</v>
      </c>
      <c r="E79" s="5">
        <f t="shared" si="3"/>
        <v>574.83503155786377</v>
      </c>
    </row>
    <row r="80" spans="1:5" x14ac:dyDescent="0.25">
      <c r="A80" s="4">
        <v>79</v>
      </c>
      <c r="B80" s="5">
        <v>5574.0028199999997</v>
      </c>
      <c r="C80" s="9">
        <v>57.231479640000003</v>
      </c>
      <c r="D80" s="9">
        <f t="shared" si="2"/>
        <v>3101657.5691834027</v>
      </c>
      <c r="E80" s="5">
        <f t="shared" si="3"/>
        <v>3275.4422617837349</v>
      </c>
    </row>
    <row r="81" spans="1:5" x14ac:dyDescent="0.25">
      <c r="A81" s="4">
        <v>80</v>
      </c>
      <c r="B81" s="5">
        <v>11071.997799999999</v>
      </c>
      <c r="C81" s="9">
        <v>108.28691860000001</v>
      </c>
      <c r="D81" s="9">
        <f t="shared" si="2"/>
        <v>13963992.906582631</v>
      </c>
      <c r="E81" s="5">
        <f t="shared" si="3"/>
        <v>11726.056739883028</v>
      </c>
    </row>
    <row r="82" spans="1:5" x14ac:dyDescent="0.25">
      <c r="A82" s="4">
        <v>81</v>
      </c>
      <c r="B82" s="5">
        <v>7659.7421340000001</v>
      </c>
      <c r="C82" s="9">
        <v>86.025123600000001</v>
      </c>
      <c r="D82" s="9">
        <f t="shared" si="2"/>
        <v>105356.70286186069</v>
      </c>
      <c r="E82" s="5">
        <f t="shared" si="3"/>
        <v>7400.3218903952775</v>
      </c>
    </row>
    <row r="83" spans="1:5" x14ac:dyDescent="0.25">
      <c r="A83" s="4">
        <v>82</v>
      </c>
      <c r="B83" s="5">
        <v>3612.9683329999998</v>
      </c>
      <c r="C83" s="9">
        <v>68.781669620000002</v>
      </c>
      <c r="D83" s="9">
        <f t="shared" si="2"/>
        <v>13854674.784594446</v>
      </c>
      <c r="E83" s="5">
        <f t="shared" si="3"/>
        <v>4730.9180757148315</v>
      </c>
    </row>
    <row r="84" spans="1:5" x14ac:dyDescent="0.25">
      <c r="A84" s="4">
        <v>83</v>
      </c>
      <c r="B84" s="5">
        <v>11852.485060000001</v>
      </c>
      <c r="C84" s="9">
        <v>111.43591309999999</v>
      </c>
      <c r="D84" s="9">
        <f t="shared" si="2"/>
        <v>20406269.413902033</v>
      </c>
      <c r="E84" s="5">
        <f t="shared" si="3"/>
        <v>12417.96272843075</v>
      </c>
    </row>
    <row r="85" spans="1:5" x14ac:dyDescent="0.25">
      <c r="A85" s="4">
        <v>84</v>
      </c>
      <c r="B85" s="5">
        <v>10814.05017</v>
      </c>
      <c r="C85" s="9">
        <v>96.610397340000006</v>
      </c>
      <c r="D85" s="9">
        <f t="shared" si="2"/>
        <v>12102710.481721869</v>
      </c>
      <c r="E85" s="5">
        <f t="shared" si="3"/>
        <v>9333.5688741926806</v>
      </c>
    </row>
    <row r="86" spans="1:5" x14ac:dyDescent="0.25">
      <c r="A86" s="4">
        <v>85</v>
      </c>
      <c r="B86" s="5">
        <v>16640.723620000001</v>
      </c>
      <c r="C86" s="9">
        <v>125.9004135</v>
      </c>
      <c r="D86" s="9">
        <f t="shared" si="2"/>
        <v>86593604.339991227</v>
      </c>
      <c r="E86" s="5">
        <f t="shared" si="3"/>
        <v>15850.914119470983</v>
      </c>
    </row>
    <row r="87" spans="1:5" x14ac:dyDescent="0.25">
      <c r="A87" s="4">
        <v>86</v>
      </c>
      <c r="B87" s="5">
        <v>4406.1543309999997</v>
      </c>
      <c r="C87" s="9">
        <v>67.625328060000001</v>
      </c>
      <c r="D87" s="9">
        <f t="shared" si="2"/>
        <v>8579045.8637599368</v>
      </c>
      <c r="E87" s="5">
        <f t="shared" si="3"/>
        <v>4573.1849952226239</v>
      </c>
    </row>
    <row r="88" spans="1:5" x14ac:dyDescent="0.25">
      <c r="A88" s="4">
        <v>87</v>
      </c>
      <c r="B88" s="5">
        <v>35671.606290000003</v>
      </c>
      <c r="C88" s="9">
        <v>436.0996399</v>
      </c>
      <c r="D88" s="9">
        <f t="shared" si="2"/>
        <v>802954462.57054031</v>
      </c>
      <c r="E88" s="5">
        <f t="shared" si="3"/>
        <v>190182.89592090968</v>
      </c>
    </row>
    <row r="89" spans="1:5" x14ac:dyDescent="0.25">
      <c r="A89" s="4">
        <v>88</v>
      </c>
      <c r="B89" s="5">
        <v>1402.231665</v>
      </c>
      <c r="C89" s="9">
        <v>51.854766849999997</v>
      </c>
      <c r="D89" s="9">
        <f t="shared" si="2"/>
        <v>35199581.212668769</v>
      </c>
      <c r="E89" s="5">
        <f t="shared" si="3"/>
        <v>2688.9168450678585</v>
      </c>
    </row>
    <row r="90" spans="1:5" x14ac:dyDescent="0.25">
      <c r="A90" s="4">
        <v>89</v>
      </c>
      <c r="B90" s="5">
        <v>12331.103090000001</v>
      </c>
      <c r="C90" s="9">
        <v>120.29731750000001</v>
      </c>
      <c r="D90" s="9">
        <f t="shared" si="2"/>
        <v>24959495.706517473</v>
      </c>
      <c r="E90" s="5">
        <f t="shared" si="3"/>
        <v>14471.444597695807</v>
      </c>
    </row>
    <row r="91" spans="1:5" x14ac:dyDescent="0.25">
      <c r="A91" s="4">
        <v>90</v>
      </c>
      <c r="B91" s="5">
        <v>3212.0770550000002</v>
      </c>
      <c r="C91" s="9">
        <v>101.4558487</v>
      </c>
      <c r="D91" s="9">
        <f t="shared" si="2"/>
        <v>16999773.07045592</v>
      </c>
      <c r="E91" s="5">
        <f t="shared" si="3"/>
        <v>10293.289235437293</v>
      </c>
    </row>
    <row r="92" spans="1:5" x14ac:dyDescent="0.25">
      <c r="A92" s="4">
        <v>91</v>
      </c>
      <c r="B92" s="5">
        <v>13113.203090000001</v>
      </c>
      <c r="C92" s="9">
        <v>160.06546019999999</v>
      </c>
      <c r="D92" s="9">
        <f t="shared" si="2"/>
        <v>33385837.866626911</v>
      </c>
      <c r="E92" s="5">
        <f t="shared" si="3"/>
        <v>25620.951549037782</v>
      </c>
    </row>
    <row r="93" spans="1:5" x14ac:dyDescent="0.25">
      <c r="A93" s="4">
        <v>92</v>
      </c>
      <c r="B93" s="5">
        <v>27758.64026</v>
      </c>
      <c r="C93" s="9">
        <v>289.56906129999999</v>
      </c>
      <c r="D93" s="9">
        <f t="shared" si="2"/>
        <v>417118743.5777843</v>
      </c>
      <c r="E93" s="5">
        <f t="shared" si="3"/>
        <v>83850.241262163152</v>
      </c>
    </row>
    <row r="94" spans="1:5" x14ac:dyDescent="0.25">
      <c r="A94" s="4">
        <v>93</v>
      </c>
      <c r="B94" s="5">
        <v>15021.553889999999</v>
      </c>
      <c r="C94" s="9">
        <v>217.83396909999999</v>
      </c>
      <c r="D94" s="9">
        <f t="shared" si="2"/>
        <v>59080725.416923515</v>
      </c>
      <c r="E94" s="5">
        <f t="shared" si="3"/>
        <v>47451.63809385975</v>
      </c>
    </row>
    <row r="95" spans="1:5" x14ac:dyDescent="0.25">
      <c r="A95" s="4">
        <v>94</v>
      </c>
      <c r="B95" s="5">
        <v>7481.5934699999998</v>
      </c>
      <c r="C95" s="9">
        <v>138.3592682</v>
      </c>
      <c r="D95" s="9">
        <f t="shared" si="2"/>
        <v>21444.178261823628</v>
      </c>
      <c r="E95" s="5">
        <f t="shared" si="3"/>
        <v>19143.287096839533</v>
      </c>
    </row>
    <row r="96" spans="1:5" x14ac:dyDescent="0.25">
      <c r="A96" s="4">
        <v>95</v>
      </c>
      <c r="B96" s="5">
        <v>13831.72489</v>
      </c>
      <c r="C96" s="9">
        <v>157.57000729999999</v>
      </c>
      <c r="D96" s="9">
        <f t="shared" si="2"/>
        <v>42205418.240167618</v>
      </c>
      <c r="E96" s="5">
        <f t="shared" si="3"/>
        <v>24828.307200522049</v>
      </c>
    </row>
    <row r="97" spans="1:5" x14ac:dyDescent="0.25">
      <c r="A97" s="4">
        <v>96</v>
      </c>
      <c r="B97" s="5">
        <v>8644.9842370000006</v>
      </c>
      <c r="C97" s="9">
        <v>208.73997499999999</v>
      </c>
      <c r="D97" s="9">
        <f t="shared" si="2"/>
        <v>1715652.2076108998</v>
      </c>
      <c r="E97" s="5">
        <f t="shared" si="3"/>
        <v>43572.377163000623</v>
      </c>
    </row>
    <row r="98" spans="1:5" x14ac:dyDescent="0.25">
      <c r="A98" s="4">
        <v>97</v>
      </c>
      <c r="B98" s="5">
        <v>5824.895192</v>
      </c>
      <c r="C98" s="9">
        <v>81.239570619999995</v>
      </c>
      <c r="D98" s="9">
        <f t="shared" si="2"/>
        <v>2280885.1747988011</v>
      </c>
      <c r="E98" s="5">
        <f t="shared" si="3"/>
        <v>6599.867834521966</v>
      </c>
    </row>
    <row r="99" spans="1:5" x14ac:dyDescent="0.25">
      <c r="A99" s="4">
        <v>98</v>
      </c>
      <c r="B99" s="5">
        <v>31388.652880000001</v>
      </c>
      <c r="C99" s="9">
        <v>298.58297729999998</v>
      </c>
      <c r="D99" s="9">
        <f t="shared" si="2"/>
        <v>578570752.5046407</v>
      </c>
      <c r="E99" s="5">
        <f t="shared" si="3"/>
        <v>89151.794333332306</v>
      </c>
    </row>
    <row r="100" spans="1:5" x14ac:dyDescent="0.25">
      <c r="A100" s="4">
        <v>99</v>
      </c>
      <c r="B100" s="5">
        <v>25369.039919999999</v>
      </c>
      <c r="C100" s="9">
        <v>336.07516479999998</v>
      </c>
      <c r="D100" s="9">
        <f t="shared" si="2"/>
        <v>325220999.49092275</v>
      </c>
      <c r="E100" s="5">
        <f t="shared" si="3"/>
        <v>112946.51639534715</v>
      </c>
    </row>
    <row r="101" spans="1:5" x14ac:dyDescent="0.25">
      <c r="A101" s="4">
        <v>100</v>
      </c>
      <c r="B101" s="5">
        <v>37939.255570000001</v>
      </c>
      <c r="C101" s="9">
        <v>261.34817500000003</v>
      </c>
      <c r="D101" s="9">
        <f t="shared" si="2"/>
        <v>936610961.8272351</v>
      </c>
      <c r="E101" s="5">
        <f t="shared" si="3"/>
        <v>68302.868575830638</v>
      </c>
    </row>
    <row r="102" spans="1:5" x14ac:dyDescent="0.25">
      <c r="A102" s="4">
        <v>101</v>
      </c>
      <c r="B102" s="5">
        <v>15381.097690000001</v>
      </c>
      <c r="C102" s="9">
        <v>169.19798280000001</v>
      </c>
      <c r="D102" s="9">
        <f t="shared" si="2"/>
        <v>64737191.175522871</v>
      </c>
      <c r="E102" s="5">
        <f t="shared" si="3"/>
        <v>28627.957383589099</v>
      </c>
    </row>
    <row r="103" spans="1:5" x14ac:dyDescent="0.25">
      <c r="A103" s="4">
        <v>102</v>
      </c>
      <c r="B103" s="5">
        <v>40087.920980000003</v>
      </c>
      <c r="C103" s="9">
        <v>204.09034729999999</v>
      </c>
      <c r="D103" s="9">
        <f t="shared" si="2"/>
        <v>1072743668.7761481</v>
      </c>
      <c r="E103" s="5">
        <f t="shared" si="3"/>
        <v>41652.869861034611</v>
      </c>
    </row>
    <row r="104" spans="1:5" x14ac:dyDescent="0.25">
      <c r="A104" s="4">
        <v>103</v>
      </c>
      <c r="B104" s="5">
        <v>174480.4762</v>
      </c>
      <c r="C104" s="9">
        <v>418.6872864</v>
      </c>
      <c r="D104" s="9">
        <f t="shared" si="2"/>
        <v>27937558345.13797</v>
      </c>
      <c r="E104" s="5">
        <f t="shared" si="3"/>
        <v>175299.04379299562</v>
      </c>
    </row>
    <row r="105" spans="1:5" x14ac:dyDescent="0.25">
      <c r="A105" s="4">
        <v>104</v>
      </c>
      <c r="B105" s="5">
        <v>12655.342130000001</v>
      </c>
      <c r="C105" s="9">
        <v>103.7327042</v>
      </c>
      <c r="D105" s="9">
        <f t="shared" si="2"/>
        <v>28304389.382176246</v>
      </c>
      <c r="E105" s="5">
        <f t="shared" si="3"/>
        <v>10760.473920644698</v>
      </c>
    </row>
    <row r="106" spans="1:5" x14ac:dyDescent="0.25">
      <c r="A106" s="4">
        <v>105</v>
      </c>
      <c r="B106" s="5">
        <v>5086.2924970000004</v>
      </c>
      <c r="C106" s="9">
        <v>178.69174190000001</v>
      </c>
      <c r="D106" s="9">
        <f t="shared" si="2"/>
        <v>5057383.2827764191</v>
      </c>
      <c r="E106" s="5">
        <f t="shared" si="3"/>
        <v>31930.73862325622</v>
      </c>
    </row>
    <row r="107" spans="1:5" x14ac:dyDescent="0.25">
      <c r="A107" s="6">
        <v>106</v>
      </c>
      <c r="B107" s="7">
        <v>39845.773699999998</v>
      </c>
      <c r="C107" s="10">
        <v>154.1226044</v>
      </c>
      <c r="D107" s="10">
        <f t="shared" si="2"/>
        <v>1056940317.7703974</v>
      </c>
      <c r="E107" s="7">
        <f t="shared" si="3"/>
        <v>23753.777187038901</v>
      </c>
    </row>
    <row r="108" spans="1:5" x14ac:dyDescent="0.25">
      <c r="A108" s="1"/>
    </row>
    <row r="109" spans="1:5" x14ac:dyDescent="0.25">
      <c r="A109" s="1"/>
    </row>
    <row r="110" spans="1:5" x14ac:dyDescent="0.25">
      <c r="A110" s="1"/>
    </row>
    <row r="111" spans="1:5" x14ac:dyDescent="0.25">
      <c r="A111" s="1"/>
    </row>
    <row r="112" spans="1:5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</sheetData>
  <mergeCells count="23">
    <mergeCell ref="H26:I26"/>
    <mergeCell ref="R2:S2"/>
    <mergeCell ref="R4:S4"/>
    <mergeCell ref="H24:I24"/>
    <mergeCell ref="H3:L3"/>
    <mergeCell ref="H4:L4"/>
    <mergeCell ref="H5:L5"/>
    <mergeCell ref="H6:L6"/>
    <mergeCell ref="H7:L7"/>
    <mergeCell ref="H18:L18"/>
    <mergeCell ref="H19:L19"/>
    <mergeCell ref="H2:L2"/>
    <mergeCell ref="H20:M21"/>
    <mergeCell ref="H13:L13"/>
    <mergeCell ref="H14:L14"/>
    <mergeCell ref="H15:L15"/>
    <mergeCell ref="H16:L16"/>
    <mergeCell ref="H17:L17"/>
    <mergeCell ref="H8:L8"/>
    <mergeCell ref="H9:L9"/>
    <mergeCell ref="H10:L10"/>
    <mergeCell ref="H11:L11"/>
    <mergeCell ref="H12:L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Basko</dc:creator>
  <cp:lastModifiedBy>Basko</cp:lastModifiedBy>
  <dcterms:created xsi:type="dcterms:W3CDTF">2021-02-10T09:45:26Z</dcterms:created>
  <dcterms:modified xsi:type="dcterms:W3CDTF">2021-02-10T16:12:45Z</dcterms:modified>
</cp:coreProperties>
</file>