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/>
</workbook>
</file>

<file path=xl/calcChain.xml><?xml version="1.0" encoding="utf-8"?>
<calcChain xmlns="http://schemas.openxmlformats.org/spreadsheetml/2006/main">
  <c r="F20" i="9"/>
  <c r="B20"/>
  <c r="F19"/>
  <c r="B19"/>
  <c r="F17"/>
  <c r="B17"/>
  <c r="F15"/>
  <c r="B15"/>
  <c r="F12"/>
  <c r="B12"/>
  <c r="F10"/>
  <c r="B10"/>
  <c r="F8"/>
  <c r="B8"/>
  <c r="F5"/>
  <c r="B5"/>
  <c r="F3"/>
  <c r="B3"/>
  <c r="F4"/>
  <c r="F6"/>
  <c r="F7"/>
  <c r="F9"/>
  <c r="F11"/>
  <c r="F13"/>
  <c r="F14"/>
  <c r="F16"/>
  <c r="F18"/>
  <c r="F2"/>
  <c r="C22" i="8"/>
  <c r="C21"/>
  <c r="C19"/>
  <c r="C17"/>
  <c r="C15"/>
  <c r="C13"/>
  <c r="C11"/>
  <c r="C9"/>
  <c r="C7"/>
  <c r="C5"/>
  <c r="C3"/>
  <c r="D5" i="7" l="1"/>
  <c r="C5"/>
  <c r="B5"/>
  <c r="E4"/>
  <c r="D4"/>
  <c r="C4"/>
  <c r="B4"/>
  <c r="E3"/>
  <c r="D3"/>
  <c r="C3"/>
  <c r="B3"/>
  <c r="E2"/>
  <c r="D2"/>
  <c r="C2"/>
  <c r="B2"/>
  <c r="B3" i="6" l="1"/>
  <c r="C3"/>
  <c r="D3"/>
  <c r="E3"/>
  <c r="B4"/>
  <c r="C4"/>
  <c r="D4"/>
  <c r="E4"/>
  <c r="C2"/>
  <c r="D2"/>
  <c r="E2"/>
  <c r="B2"/>
  <c r="E3" i="5"/>
  <c r="E4"/>
  <c r="E5"/>
  <c r="E6"/>
  <c r="E7"/>
  <c r="E8"/>
  <c r="E9"/>
  <c r="E10"/>
  <c r="E11"/>
  <c r="E2"/>
  <c r="E13" i="4"/>
  <c r="D3" i="3"/>
  <c r="D4"/>
  <c r="D5"/>
  <c r="D6"/>
  <c r="D7"/>
  <c r="D8"/>
  <c r="D9"/>
  <c r="D10"/>
  <c r="D11"/>
  <c r="D2"/>
  <c r="D4" i="1"/>
  <c r="D5"/>
  <c r="D6"/>
  <c r="D7"/>
  <c r="D8"/>
  <c r="D9"/>
  <c r="D10"/>
  <c r="D11"/>
  <c r="D12"/>
  <c r="D3"/>
  <c r="C14"/>
</calcChain>
</file>

<file path=xl/sharedStrings.xml><?xml version="1.0" encoding="utf-8"?>
<sst xmlns="http://schemas.openxmlformats.org/spreadsheetml/2006/main" count="162" uniqueCount="83">
  <si>
    <t>Agent vanzari</t>
  </si>
  <si>
    <t>Vol vanzari</t>
  </si>
  <si>
    <t>Cuantum</t>
  </si>
  <si>
    <t>Nr. Crt</t>
  </si>
  <si>
    <t>Sami</t>
  </si>
  <si>
    <t>Alexandru</t>
  </si>
  <si>
    <t>Iosua</t>
  </si>
  <si>
    <t>Mathias</t>
  </si>
  <si>
    <t>Daniel</t>
  </si>
  <si>
    <t>George</t>
  </si>
  <si>
    <t>Eusebiu</t>
  </si>
  <si>
    <t>Raluca</t>
  </si>
  <si>
    <t>Anita</t>
  </si>
  <si>
    <t>Simo</t>
  </si>
  <si>
    <t>Nume angajat</t>
  </si>
  <si>
    <t>Varsta</t>
  </si>
  <si>
    <t>Nr crt</t>
  </si>
  <si>
    <t xml:space="preserve">nume produs </t>
  </si>
  <si>
    <t>pret euro</t>
  </si>
  <si>
    <t>pret ron</t>
  </si>
  <si>
    <t>Lapte</t>
  </si>
  <si>
    <t>Pc</t>
  </si>
  <si>
    <t>Laptop</t>
  </si>
  <si>
    <t>Branza</t>
  </si>
  <si>
    <t>Fasole</t>
  </si>
  <si>
    <t>Pita</t>
  </si>
  <si>
    <t>Oii</t>
  </si>
  <si>
    <t>Miei</t>
  </si>
  <si>
    <t>Nutella</t>
  </si>
  <si>
    <t>Smartphone</t>
  </si>
  <si>
    <t>1 euro=</t>
  </si>
  <si>
    <t>nr. Crt</t>
  </si>
  <si>
    <t xml:space="preserve">nume </t>
  </si>
  <si>
    <t>prenume</t>
  </si>
  <si>
    <t>Plesa</t>
  </si>
  <si>
    <t>Vasilescu</t>
  </si>
  <si>
    <t>Popescu</t>
  </si>
  <si>
    <t>Ceausescu</t>
  </si>
  <si>
    <t>Mitica</t>
  </si>
  <si>
    <t>Dumitru</t>
  </si>
  <si>
    <t>Barbulescu</t>
  </si>
  <si>
    <t>Grosan</t>
  </si>
  <si>
    <t>Bobes</t>
  </si>
  <si>
    <t>alergre rezistenta 100 m(s)</t>
  </si>
  <si>
    <t>Enache</t>
  </si>
  <si>
    <t xml:space="preserve">timp mediu obtinut </t>
  </si>
  <si>
    <t>nota</t>
  </si>
  <si>
    <t>promovabilitate</t>
  </si>
  <si>
    <t>puteri         x</t>
  </si>
  <si>
    <t>x</t>
  </si>
  <si>
    <t>1</t>
  </si>
  <si>
    <t>3</t>
  </si>
  <si>
    <t>6</t>
  </si>
  <si>
    <t>9</t>
  </si>
  <si>
    <t>f(x)</t>
  </si>
  <si>
    <t>g(X)</t>
  </si>
  <si>
    <t>h(x)</t>
  </si>
  <si>
    <t>u(x)</t>
  </si>
  <si>
    <t>nume</t>
  </si>
  <si>
    <t>suma achitata(RON)</t>
  </si>
  <si>
    <t>data</t>
  </si>
  <si>
    <t>31.09.2017</t>
  </si>
  <si>
    <t>2 Total</t>
  </si>
  <si>
    <t>9 Total</t>
  </si>
  <si>
    <t>5 Total</t>
  </si>
  <si>
    <t>7 Total</t>
  </si>
  <si>
    <t>6 Total</t>
  </si>
  <si>
    <t>3 Total</t>
  </si>
  <si>
    <t>4 Total</t>
  </si>
  <si>
    <t>8 Total</t>
  </si>
  <si>
    <t>1 Total</t>
  </si>
  <si>
    <t>10 Total</t>
  </si>
  <si>
    <t>Grand Total</t>
  </si>
  <si>
    <t>Nume Vanzator</t>
  </si>
  <si>
    <t>Tip Produs</t>
  </si>
  <si>
    <t>Cant Vanduta</t>
  </si>
  <si>
    <t>Pret</t>
  </si>
  <si>
    <t>Pret Vanzare</t>
  </si>
  <si>
    <t>Sami Total</t>
  </si>
  <si>
    <t>Anita Total</t>
  </si>
  <si>
    <t>George Total</t>
  </si>
  <si>
    <t>Daniel Total</t>
  </si>
  <si>
    <t>Raluca Total</t>
  </si>
</sst>
</file>

<file path=xl/styles.xml><?xml version="1.0" encoding="utf-8"?>
<styleSheet xmlns="http://schemas.openxmlformats.org/spreadsheetml/2006/main">
  <numFmts count="2">
    <numFmt numFmtId="164" formatCode="#,##0.00\ &quot;lei&quot;"/>
    <numFmt numFmtId="165" formatCode="#,##0.00\ &quot;lei&quot;;[Red]#,##0.00\ &quot;lei&quot;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1" applyNumberFormat="1" applyFont="1"/>
    <xf numFmtId="16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NumberFormat="1" applyBorder="1"/>
    <xf numFmtId="0" fontId="3" fillId="0" borderId="0" xfId="0" applyFont="1" applyBorder="1"/>
    <xf numFmtId="0" fontId="3" fillId="0" borderId="0" xfId="0" applyNumberFormat="1" applyFont="1" applyBorder="1"/>
    <xf numFmtId="14" fontId="0" fillId="0" borderId="0" xfId="0" applyNumberFormat="1"/>
    <xf numFmtId="0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16">
    <dxf>
      <numFmt numFmtId="0" formatCode="General"/>
    </dxf>
    <dxf>
      <numFmt numFmtId="0" formatCode="General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BE5F1"/>
          <bgColor rgb="FFDBE5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9" defaultPivotStyle="PivotStyleLight16">
    <tableStyle name="TableStyleMedium9 2" pivot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plotArea>
      <c:layout/>
      <c:scatterChart>
        <c:scatterStyle val="smoothMarker"/>
        <c:ser>
          <c:idx val="0"/>
          <c:order val="0"/>
          <c:xVal>
            <c:strRef>
              <c:f>Sheet3!$B$2:$B$11</c:f>
              <c:strCache>
                <c:ptCount val="10"/>
                <c:pt idx="0">
                  <c:v>Lapte</c:v>
                </c:pt>
                <c:pt idx="1">
                  <c:v>Smartphone</c:v>
                </c:pt>
                <c:pt idx="2">
                  <c:v>Pc</c:v>
                </c:pt>
                <c:pt idx="3">
                  <c:v>Laptop</c:v>
                </c:pt>
                <c:pt idx="4">
                  <c:v>Branza</c:v>
                </c:pt>
                <c:pt idx="5">
                  <c:v>Fasole</c:v>
                </c:pt>
                <c:pt idx="6">
                  <c:v>Pita</c:v>
                </c:pt>
                <c:pt idx="7">
                  <c:v>Oii</c:v>
                </c:pt>
                <c:pt idx="8">
                  <c:v>Miei</c:v>
                </c:pt>
                <c:pt idx="9">
                  <c:v>Nutella</c:v>
                </c:pt>
              </c:strCache>
            </c:strRef>
          </c:xVal>
          <c:yVal>
            <c:numRef>
              <c:f>Sheet3!$D$2:$D$11</c:f>
              <c:numCache>
                <c:formatCode>#,##0.00\ "lei"</c:formatCode>
                <c:ptCount val="10"/>
                <c:pt idx="0">
                  <c:v>4559</c:v>
                </c:pt>
                <c:pt idx="1">
                  <c:v>4559</c:v>
                </c:pt>
                <c:pt idx="2">
                  <c:v>9118</c:v>
                </c:pt>
                <c:pt idx="3">
                  <c:v>13677</c:v>
                </c:pt>
                <c:pt idx="4">
                  <c:v>36472</c:v>
                </c:pt>
                <c:pt idx="5">
                  <c:v>191478</c:v>
                </c:pt>
                <c:pt idx="6">
                  <c:v>232509</c:v>
                </c:pt>
                <c:pt idx="7">
                  <c:v>1481675</c:v>
                </c:pt>
                <c:pt idx="8">
                  <c:v>1969488</c:v>
                </c:pt>
                <c:pt idx="9">
                  <c:v>2274941</c:v>
                </c:pt>
              </c:numCache>
            </c:numRef>
          </c:yVal>
          <c:smooth val="1"/>
        </c:ser>
        <c:axId val="71048192"/>
        <c:axId val="71058176"/>
      </c:scatterChart>
      <c:valAx>
        <c:axId val="71048192"/>
        <c:scaling>
          <c:orientation val="minMax"/>
        </c:scaling>
        <c:axPos val="b"/>
        <c:tickLblPos val="nextTo"/>
        <c:crossAx val="71058176"/>
        <c:crosses val="autoZero"/>
        <c:crossBetween val="midCat"/>
      </c:valAx>
      <c:valAx>
        <c:axId val="71058176"/>
        <c:scaling>
          <c:orientation val="minMax"/>
        </c:scaling>
        <c:axPos val="l"/>
        <c:majorGridlines/>
        <c:numFmt formatCode="#,##0.00\ &quot;lei&quot;" sourceLinked="1"/>
        <c:tickLblPos val="nextTo"/>
        <c:crossAx val="71048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style val="44"/>
  <c:chart>
    <c:autoTitleDeleted val="1"/>
    <c:view3D>
      <c:perspective val="30"/>
    </c:view3D>
    <c:plotArea>
      <c:layout>
        <c:manualLayout>
          <c:layoutTarget val="inner"/>
          <c:xMode val="edge"/>
          <c:yMode val="edge"/>
          <c:x val="0.22954243219597562"/>
          <c:y val="2.8252405949256338E-2"/>
          <c:w val="0.63253849518810179"/>
          <c:h val="0.51967957130358755"/>
        </c:manualLayout>
      </c:layout>
      <c:bar3DChart>
        <c:barDir val="col"/>
        <c:grouping val="standard"/>
        <c:ser>
          <c:idx val="0"/>
          <c:order val="0"/>
          <c:cat>
            <c:multiLvlStrRef>
              <c:f>Sheet4!$B$2:$C$11</c:f>
              <c:multiLvlStrCache>
                <c:ptCount val="10"/>
                <c:lvl>
                  <c:pt idx="0">
                    <c:v>Barbulescu</c:v>
                  </c:pt>
                  <c:pt idx="1">
                    <c:v>Bobes</c:v>
                  </c:pt>
                  <c:pt idx="2">
                    <c:v>Ceausescu</c:v>
                  </c:pt>
                  <c:pt idx="3">
                    <c:v>Dumitru</c:v>
                  </c:pt>
                  <c:pt idx="4">
                    <c:v>Enache</c:v>
                  </c:pt>
                  <c:pt idx="5">
                    <c:v>Grosan</c:v>
                  </c:pt>
                  <c:pt idx="6">
                    <c:v>Mitica</c:v>
                  </c:pt>
                  <c:pt idx="7">
                    <c:v>Plesa</c:v>
                  </c:pt>
                  <c:pt idx="8">
                    <c:v>Popescu</c:v>
                  </c:pt>
                  <c:pt idx="9">
                    <c:v>Vasilescu</c:v>
                  </c:pt>
                </c:lvl>
                <c:lvl>
                  <c:pt idx="0">
                    <c:v>Eusebiu</c:v>
                  </c:pt>
                  <c:pt idx="1">
                    <c:v>Anita</c:v>
                  </c:pt>
                  <c:pt idx="2">
                    <c:v>Mathias</c:v>
                  </c:pt>
                  <c:pt idx="3">
                    <c:v>George</c:v>
                  </c:pt>
                  <c:pt idx="4">
                    <c:v>Simo</c:v>
                  </c:pt>
                  <c:pt idx="5">
                    <c:v>Raluca</c:v>
                  </c:pt>
                  <c:pt idx="6">
                    <c:v>Daniel</c:v>
                  </c:pt>
                  <c:pt idx="7">
                    <c:v>Sami</c:v>
                  </c:pt>
                  <c:pt idx="8">
                    <c:v>Iosua</c:v>
                  </c:pt>
                  <c:pt idx="9">
                    <c:v>Alexandru</c:v>
                  </c:pt>
                </c:lvl>
              </c:multiLvlStrCache>
            </c:multiLvlStrRef>
          </c:cat>
          <c:val>
            <c:numRef>
              <c:f>Sheet4!$D$2:$D$11</c:f>
              <c:numCache>
                <c:formatCode>General</c:formatCode>
                <c:ptCount val="10"/>
                <c:pt idx="0">
                  <c:v>54</c:v>
                </c:pt>
                <c:pt idx="1">
                  <c:v>65</c:v>
                </c:pt>
                <c:pt idx="2">
                  <c:v>72</c:v>
                </c:pt>
                <c:pt idx="3">
                  <c:v>40</c:v>
                </c:pt>
                <c:pt idx="4">
                  <c:v>70</c:v>
                </c:pt>
                <c:pt idx="5">
                  <c:v>73</c:v>
                </c:pt>
                <c:pt idx="6">
                  <c:v>38</c:v>
                </c:pt>
                <c:pt idx="7">
                  <c:v>50</c:v>
                </c:pt>
                <c:pt idx="8">
                  <c:v>44</c:v>
                </c:pt>
                <c:pt idx="9">
                  <c:v>35</c:v>
                </c:pt>
              </c:numCache>
            </c:numRef>
          </c:val>
        </c:ser>
        <c:shape val="pyramid"/>
        <c:axId val="71131904"/>
        <c:axId val="71133440"/>
        <c:axId val="70774784"/>
      </c:bar3DChart>
      <c:catAx>
        <c:axId val="71131904"/>
        <c:scaling>
          <c:orientation val="minMax"/>
        </c:scaling>
        <c:axPos val="b"/>
        <c:tickLblPos val="nextTo"/>
        <c:crossAx val="71133440"/>
        <c:crosses val="autoZero"/>
        <c:auto val="1"/>
        <c:lblAlgn val="ctr"/>
        <c:lblOffset val="100"/>
      </c:catAx>
      <c:valAx>
        <c:axId val="71133440"/>
        <c:scaling>
          <c:orientation val="minMax"/>
        </c:scaling>
        <c:axPos val="l"/>
        <c:majorGridlines/>
        <c:numFmt formatCode="General" sourceLinked="1"/>
        <c:tickLblPos val="nextTo"/>
        <c:crossAx val="71131904"/>
        <c:crosses val="autoZero"/>
        <c:crossBetween val="between"/>
      </c:valAx>
      <c:serAx>
        <c:axId val="70774784"/>
        <c:scaling>
          <c:orientation val="minMax"/>
        </c:scaling>
        <c:axPos val="b"/>
        <c:tickLblPos val="nextTo"/>
        <c:crossAx val="71133440"/>
        <c:crosses val="autoZero"/>
      </c:ser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161925</xdr:rowOff>
    </xdr:from>
    <xdr:to>
      <xdr:col>13</xdr:col>
      <xdr:colOff>19050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19050</xdr:rowOff>
    </xdr:from>
    <xdr:to>
      <xdr:col>14</xdr:col>
      <xdr:colOff>304800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5" totalsRowShown="0">
  <autoFilter ref="A1:E5"/>
  <tableColumns count="5">
    <tableColumn id="1" name="x"/>
    <tableColumn id="2" name="1" dataDxfId="1"/>
    <tableColumn id="3" name="3" dataDxfId="0">
      <calculatedColumnFormula>LOG(C1,3)</calculatedColumnFormula>
    </tableColumn>
    <tableColumn id="4" name="6"/>
    <tableColumn id="5" name="9"/>
  </tableColumns>
  <tableStyleInfo name="TableStyleMedium9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workbookViewId="0">
      <selection activeCell="C3" sqref="C3:C12"/>
    </sheetView>
  </sheetViews>
  <sheetFormatPr defaultRowHeight="15"/>
  <cols>
    <col min="2" max="2" width="12.42578125" customWidth="1"/>
    <col min="3" max="3" width="11.7109375" customWidth="1"/>
  </cols>
  <sheetData>
    <row r="2" spans="1:4">
      <c r="A2" t="s">
        <v>3</v>
      </c>
      <c r="B2" t="s">
        <v>0</v>
      </c>
      <c r="C2" t="s">
        <v>1</v>
      </c>
      <c r="D2" t="s">
        <v>2</v>
      </c>
    </row>
    <row r="3" spans="1:4">
      <c r="A3">
        <v>1</v>
      </c>
      <c r="B3" t="s">
        <v>4</v>
      </c>
      <c r="C3">
        <v>123</v>
      </c>
      <c r="D3" s="1">
        <f>C3/$C$14</f>
        <v>9.3678598629093682E-3</v>
      </c>
    </row>
    <row r="4" spans="1:4">
      <c r="A4">
        <v>2</v>
      </c>
      <c r="B4" t="s">
        <v>5</v>
      </c>
      <c r="C4">
        <v>3534</v>
      </c>
      <c r="D4" s="1">
        <f t="shared" ref="D4:D12" si="0">C4/$C$14</f>
        <v>0.26915460776846917</v>
      </c>
    </row>
    <row r="5" spans="1:4">
      <c r="A5">
        <v>3</v>
      </c>
      <c r="B5" t="s">
        <v>6</v>
      </c>
      <c r="C5">
        <v>7745</v>
      </c>
      <c r="D5" s="1">
        <f t="shared" si="0"/>
        <v>0.58987052551408992</v>
      </c>
    </row>
    <row r="6" spans="1:4">
      <c r="A6">
        <v>4</v>
      </c>
      <c r="B6" t="s">
        <v>7</v>
      </c>
      <c r="C6">
        <v>234</v>
      </c>
      <c r="D6" s="1">
        <f t="shared" si="0"/>
        <v>1.782178217821782E-2</v>
      </c>
    </row>
    <row r="7" spans="1:4">
      <c r="A7">
        <v>5</v>
      </c>
      <c r="B7" t="s">
        <v>8</v>
      </c>
      <c r="C7">
        <v>46</v>
      </c>
      <c r="D7" s="1">
        <f t="shared" si="0"/>
        <v>3.5034272658035033E-3</v>
      </c>
    </row>
    <row r="8" spans="1:4">
      <c r="A8">
        <v>6</v>
      </c>
      <c r="B8" t="s">
        <v>9</v>
      </c>
      <c r="C8">
        <v>25</v>
      </c>
      <c r="D8" s="1">
        <f t="shared" si="0"/>
        <v>1.904036557501904E-3</v>
      </c>
    </row>
    <row r="9" spans="1:4">
      <c r="A9">
        <v>7</v>
      </c>
      <c r="B9" t="s">
        <v>10</v>
      </c>
      <c r="C9">
        <v>675</v>
      </c>
      <c r="D9" s="1">
        <f t="shared" si="0"/>
        <v>5.1408987052551411E-2</v>
      </c>
    </row>
    <row r="10" spans="1:4">
      <c r="A10">
        <v>8</v>
      </c>
      <c r="B10" t="s">
        <v>11</v>
      </c>
      <c r="C10">
        <v>257</v>
      </c>
      <c r="D10" s="1">
        <f t="shared" si="0"/>
        <v>1.9573495811119574E-2</v>
      </c>
    </row>
    <row r="11" spans="1:4">
      <c r="A11">
        <v>9</v>
      </c>
      <c r="B11" t="s">
        <v>12</v>
      </c>
      <c r="C11">
        <v>256</v>
      </c>
      <c r="D11" s="1">
        <f t="shared" si="0"/>
        <v>1.9497334348819496E-2</v>
      </c>
    </row>
    <row r="12" spans="1:4">
      <c r="A12">
        <v>10</v>
      </c>
      <c r="B12" t="s">
        <v>13</v>
      </c>
      <c r="C12">
        <v>235</v>
      </c>
      <c r="D12" s="1">
        <f t="shared" si="0"/>
        <v>1.7897943640517899E-2</v>
      </c>
    </row>
    <row r="14" spans="1:4">
      <c r="C14">
        <f>SUM(C3:C12)</f>
        <v>13130</v>
      </c>
    </row>
  </sheetData>
  <conditionalFormatting sqref="D3:D12">
    <cfRule type="cellIs" dxfId="8" priority="3" operator="greaterThan">
      <formula>0.05</formula>
    </cfRule>
    <cfRule type="cellIs" dxfId="7" priority="2" operator="lessThan">
      <formula>0.2959</formula>
    </cfRule>
    <cfRule type="cellIs" dxfId="6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2" sqref="B2:B11"/>
    </sheetView>
  </sheetViews>
  <sheetFormatPr defaultRowHeight="15"/>
  <cols>
    <col min="2" max="2" width="14.28515625" customWidth="1"/>
  </cols>
  <sheetData>
    <row r="1" spans="1:3">
      <c r="A1" t="s">
        <v>3</v>
      </c>
      <c r="B1" t="s">
        <v>14</v>
      </c>
      <c r="C1" t="s">
        <v>15</v>
      </c>
    </row>
    <row r="2" spans="1:3">
      <c r="A2">
        <v>1</v>
      </c>
      <c r="B2" t="s">
        <v>4</v>
      </c>
      <c r="C2">
        <v>18</v>
      </c>
    </row>
    <row r="3" spans="1:3">
      <c r="A3">
        <v>2</v>
      </c>
      <c r="B3" t="s">
        <v>5</v>
      </c>
      <c r="C3">
        <v>6</v>
      </c>
    </row>
    <row r="4" spans="1:3">
      <c r="A4">
        <v>3</v>
      </c>
      <c r="B4" t="s">
        <v>6</v>
      </c>
      <c r="C4">
        <v>5</v>
      </c>
    </row>
    <row r="5" spans="1:3">
      <c r="A5">
        <v>4</v>
      </c>
      <c r="B5" t="s">
        <v>7</v>
      </c>
      <c r="C5">
        <v>4</v>
      </c>
    </row>
    <row r="6" spans="1:3">
      <c r="A6">
        <v>5</v>
      </c>
      <c r="B6" t="s">
        <v>8</v>
      </c>
      <c r="C6">
        <v>9</v>
      </c>
    </row>
    <row r="7" spans="1:3">
      <c r="A7">
        <v>6</v>
      </c>
      <c r="B7" t="s">
        <v>9</v>
      </c>
      <c r="C7">
        <v>20</v>
      </c>
    </row>
    <row r="8" spans="1:3">
      <c r="A8">
        <v>7</v>
      </c>
      <c r="B8" t="s">
        <v>10</v>
      </c>
      <c r="C8">
        <v>19</v>
      </c>
    </row>
    <row r="9" spans="1:3">
      <c r="A9">
        <v>8</v>
      </c>
      <c r="B9" t="s">
        <v>11</v>
      </c>
      <c r="C9">
        <v>19</v>
      </c>
    </row>
    <row r="10" spans="1:3">
      <c r="A10">
        <v>9</v>
      </c>
      <c r="B10" t="s">
        <v>12</v>
      </c>
      <c r="C10">
        <v>18</v>
      </c>
    </row>
    <row r="11" spans="1:3">
      <c r="A11">
        <v>10</v>
      </c>
      <c r="B11" t="s">
        <v>13</v>
      </c>
      <c r="C11">
        <v>18</v>
      </c>
    </row>
  </sheetData>
  <dataValidations count="1">
    <dataValidation type="whole" errorStyle="warning" operator="greaterThan" allowBlank="1" showInputMessage="1" showErrorMessage="1" errorTitle="Varsta incorecta" error="Concediat" sqref="C2:C11">
      <formula1>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2" sqref="B2:B11"/>
    </sheetView>
  </sheetViews>
  <sheetFormatPr defaultRowHeight="15"/>
  <cols>
    <col min="2" max="2" width="12.5703125" customWidth="1"/>
    <col min="3" max="3" width="11.85546875" bestFit="1" customWidth="1"/>
    <col min="4" max="4" width="14.5703125" bestFit="1" customWidth="1"/>
  </cols>
  <sheetData>
    <row r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>
        <v>1</v>
      </c>
      <c r="B2" t="s">
        <v>20</v>
      </c>
      <c r="C2">
        <v>1</v>
      </c>
      <c r="D2" s="4">
        <f>C2*$C$14</f>
        <v>4559</v>
      </c>
    </row>
    <row r="3" spans="1:4">
      <c r="A3">
        <v>2</v>
      </c>
      <c r="B3" t="s">
        <v>29</v>
      </c>
      <c r="C3">
        <v>1</v>
      </c>
      <c r="D3" s="4">
        <f t="shared" ref="D3:D11" si="0">C3*$C$14</f>
        <v>4559</v>
      </c>
    </row>
    <row r="4" spans="1:4">
      <c r="A4">
        <v>3</v>
      </c>
      <c r="B4" t="s">
        <v>21</v>
      </c>
      <c r="C4">
        <v>2</v>
      </c>
      <c r="D4" s="4">
        <f t="shared" si="0"/>
        <v>9118</v>
      </c>
    </row>
    <row r="5" spans="1:4">
      <c r="A5">
        <v>4</v>
      </c>
      <c r="B5" t="s">
        <v>22</v>
      </c>
      <c r="C5">
        <v>3</v>
      </c>
      <c r="D5" s="4">
        <f t="shared" si="0"/>
        <v>13677</v>
      </c>
    </row>
    <row r="6" spans="1:4">
      <c r="A6">
        <v>5</v>
      </c>
      <c r="B6" t="s">
        <v>23</v>
      </c>
      <c r="C6">
        <v>8</v>
      </c>
      <c r="D6" s="4">
        <f t="shared" si="0"/>
        <v>36472</v>
      </c>
    </row>
    <row r="7" spans="1:4">
      <c r="A7">
        <v>6</v>
      </c>
      <c r="B7" t="s">
        <v>24</v>
      </c>
      <c r="C7">
        <v>42</v>
      </c>
      <c r="D7" s="4">
        <f t="shared" si="0"/>
        <v>191478</v>
      </c>
    </row>
    <row r="8" spans="1:4">
      <c r="A8">
        <v>7</v>
      </c>
      <c r="B8" t="s">
        <v>25</v>
      </c>
      <c r="C8">
        <v>51</v>
      </c>
      <c r="D8" s="4">
        <f t="shared" si="0"/>
        <v>232509</v>
      </c>
    </row>
    <row r="9" spans="1:4">
      <c r="A9">
        <v>8</v>
      </c>
      <c r="B9" t="s">
        <v>26</v>
      </c>
      <c r="C9">
        <v>325</v>
      </c>
      <c r="D9" s="4">
        <f t="shared" si="0"/>
        <v>1481675</v>
      </c>
    </row>
    <row r="10" spans="1:4">
      <c r="A10">
        <v>9</v>
      </c>
      <c r="B10" t="s">
        <v>27</v>
      </c>
      <c r="C10">
        <v>432</v>
      </c>
      <c r="D10" s="4">
        <f t="shared" si="0"/>
        <v>1969488</v>
      </c>
    </row>
    <row r="11" spans="1:4">
      <c r="A11">
        <v>10</v>
      </c>
      <c r="B11" t="s">
        <v>28</v>
      </c>
      <c r="C11">
        <v>499</v>
      </c>
      <c r="D11" s="4">
        <f t="shared" si="0"/>
        <v>2274941</v>
      </c>
    </row>
    <row r="12" spans="1:4">
      <c r="D12" s="3"/>
    </row>
    <row r="13" spans="1:4">
      <c r="C13" s="2"/>
    </row>
    <row r="14" spans="1:4">
      <c r="B14" t="s">
        <v>30</v>
      </c>
      <c r="C14" s="4">
        <v>4559</v>
      </c>
      <c r="D14" s="5"/>
    </row>
  </sheetData>
  <sortState ref="C2:C11">
    <sortCondition ref="C2:C11"/>
  </sortState>
  <conditionalFormatting sqref="D2:D11">
    <cfRule type="cellIs" dxfId="5" priority="3" operator="greaterThan">
      <formula>10</formula>
    </cfRule>
    <cfRule type="cellIs" dxfId="4" priority="2" operator="greaterThan">
      <formula>10000</formula>
    </cfRule>
  </conditionalFormatting>
  <conditionalFormatting sqref="D2:D4">
    <cfRule type="cellIs" dxfId="3" priority="1" operator="greaterThan">
      <formula>1568984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2" sqref="D2:D11"/>
    </sheetView>
  </sheetViews>
  <sheetFormatPr defaultRowHeight="15"/>
  <cols>
    <col min="3" max="3" width="16" customWidth="1"/>
    <col min="4" max="4" width="26" customWidth="1"/>
  </cols>
  <sheetData>
    <row r="1" spans="1:5">
      <c r="A1" t="s">
        <v>31</v>
      </c>
      <c r="B1" t="s">
        <v>32</v>
      </c>
      <c r="C1" t="s">
        <v>33</v>
      </c>
      <c r="D1" t="s">
        <v>43</v>
      </c>
    </row>
    <row r="2" spans="1:5">
      <c r="A2">
        <v>7</v>
      </c>
      <c r="B2" t="s">
        <v>10</v>
      </c>
      <c r="C2" t="s">
        <v>40</v>
      </c>
      <c r="D2">
        <v>54</v>
      </c>
    </row>
    <row r="3" spans="1:5">
      <c r="A3">
        <v>9</v>
      </c>
      <c r="B3" t="s">
        <v>12</v>
      </c>
      <c r="C3" t="s">
        <v>42</v>
      </c>
      <c r="D3">
        <v>65</v>
      </c>
    </row>
    <row r="4" spans="1:5">
      <c r="A4">
        <v>4</v>
      </c>
      <c r="B4" t="s">
        <v>7</v>
      </c>
      <c r="C4" t="s">
        <v>37</v>
      </c>
      <c r="D4">
        <v>72</v>
      </c>
    </row>
    <row r="5" spans="1:5">
      <c r="A5">
        <v>6</v>
      </c>
      <c r="B5" t="s">
        <v>9</v>
      </c>
      <c r="C5" t="s">
        <v>39</v>
      </c>
      <c r="D5">
        <v>40</v>
      </c>
    </row>
    <row r="6" spans="1:5">
      <c r="A6">
        <v>10</v>
      </c>
      <c r="B6" t="s">
        <v>13</v>
      </c>
      <c r="C6" t="s">
        <v>44</v>
      </c>
      <c r="D6">
        <v>70</v>
      </c>
    </row>
    <row r="7" spans="1:5">
      <c r="A7">
        <v>8</v>
      </c>
      <c r="B7" t="s">
        <v>11</v>
      </c>
      <c r="C7" t="s">
        <v>41</v>
      </c>
      <c r="D7">
        <v>73</v>
      </c>
    </row>
    <row r="8" spans="1:5">
      <c r="A8">
        <v>5</v>
      </c>
      <c r="B8" t="s">
        <v>8</v>
      </c>
      <c r="C8" t="s">
        <v>38</v>
      </c>
      <c r="D8">
        <v>38</v>
      </c>
    </row>
    <row r="9" spans="1:5">
      <c r="A9">
        <v>1</v>
      </c>
      <c r="B9" t="s">
        <v>4</v>
      </c>
      <c r="C9" t="s">
        <v>34</v>
      </c>
      <c r="D9">
        <v>50</v>
      </c>
    </row>
    <row r="10" spans="1:5">
      <c r="A10">
        <v>3</v>
      </c>
      <c r="B10" t="s">
        <v>6</v>
      </c>
      <c r="C10" t="s">
        <v>36</v>
      </c>
      <c r="D10">
        <v>44</v>
      </c>
    </row>
    <row r="11" spans="1:5">
      <c r="A11">
        <v>2</v>
      </c>
      <c r="B11" t="s">
        <v>5</v>
      </c>
      <c r="C11" t="s">
        <v>35</v>
      </c>
      <c r="D11">
        <v>35</v>
      </c>
    </row>
    <row r="13" spans="1:5">
      <c r="D13" t="s">
        <v>45</v>
      </c>
      <c r="E13">
        <f>AVERAGE(D2:D11)</f>
        <v>54.1</v>
      </c>
    </row>
  </sheetData>
  <sortState ref="A2:D11">
    <sortCondition ref="C2"/>
  </sortState>
  <conditionalFormatting sqref="D2:D11">
    <cfRule type="cellIs" dxfId="2" priority="1" operator="greaterThan">
      <formula>4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7" sqref="E7"/>
    </sheetView>
  </sheetViews>
  <sheetFormatPr defaultRowHeight="15"/>
  <cols>
    <col min="3" max="3" width="12.7109375" customWidth="1"/>
    <col min="5" max="5" width="20.42578125" customWidth="1"/>
  </cols>
  <sheetData>
    <row r="1" spans="1:5">
      <c r="A1" t="s">
        <v>31</v>
      </c>
      <c r="B1" t="s">
        <v>32</v>
      </c>
      <c r="C1" t="s">
        <v>33</v>
      </c>
      <c r="D1" t="s">
        <v>46</v>
      </c>
      <c r="E1" t="s">
        <v>47</v>
      </c>
    </row>
    <row r="2" spans="1:5">
      <c r="A2">
        <v>7</v>
      </c>
      <c r="B2" t="s">
        <v>10</v>
      </c>
      <c r="C2" t="s">
        <v>40</v>
      </c>
      <c r="D2" s="6">
        <v>4.2</v>
      </c>
      <c r="E2" t="str">
        <f>IF(D2&gt;5,"Admis","Respins")</f>
        <v>Respins</v>
      </c>
    </row>
    <row r="3" spans="1:5">
      <c r="A3">
        <v>9</v>
      </c>
      <c r="B3" t="s">
        <v>12</v>
      </c>
      <c r="C3" t="s">
        <v>42</v>
      </c>
      <c r="D3" s="6">
        <v>6.8</v>
      </c>
      <c r="E3" t="str">
        <f t="shared" ref="E3:E11" si="0">IF(D3&gt;5,"Admis","Respins")</f>
        <v>Admis</v>
      </c>
    </row>
    <row r="4" spans="1:5">
      <c r="A4">
        <v>4</v>
      </c>
      <c r="B4" t="s">
        <v>7</v>
      </c>
      <c r="C4" t="s">
        <v>37</v>
      </c>
      <c r="D4" s="6">
        <v>5.6</v>
      </c>
      <c r="E4" t="str">
        <f t="shared" si="0"/>
        <v>Admis</v>
      </c>
    </row>
    <row r="5" spans="1:5">
      <c r="A5">
        <v>6</v>
      </c>
      <c r="B5" t="s">
        <v>9</v>
      </c>
      <c r="C5" t="s">
        <v>39</v>
      </c>
      <c r="D5" s="6">
        <v>7.2</v>
      </c>
      <c r="E5" t="str">
        <f t="shared" si="0"/>
        <v>Admis</v>
      </c>
    </row>
    <row r="6" spans="1:5">
      <c r="A6">
        <v>10</v>
      </c>
      <c r="B6" t="s">
        <v>13</v>
      </c>
      <c r="C6" t="s">
        <v>44</v>
      </c>
      <c r="D6" s="6">
        <v>8.9</v>
      </c>
      <c r="E6" t="str">
        <f t="shared" si="0"/>
        <v>Admis</v>
      </c>
    </row>
    <row r="7" spans="1:5">
      <c r="A7">
        <v>8</v>
      </c>
      <c r="B7" t="s">
        <v>11</v>
      </c>
      <c r="C7" t="s">
        <v>41</v>
      </c>
      <c r="D7" s="6">
        <v>3.2</v>
      </c>
      <c r="E7" t="str">
        <f t="shared" si="0"/>
        <v>Respins</v>
      </c>
    </row>
    <row r="8" spans="1:5">
      <c r="A8">
        <v>5</v>
      </c>
      <c r="B8" t="s">
        <v>8</v>
      </c>
      <c r="C8" t="s">
        <v>38</v>
      </c>
      <c r="D8" s="6">
        <v>10</v>
      </c>
      <c r="E8" t="str">
        <f t="shared" si="0"/>
        <v>Admis</v>
      </c>
    </row>
    <row r="9" spans="1:5">
      <c r="A9">
        <v>1</v>
      </c>
      <c r="B9" t="s">
        <v>4</v>
      </c>
      <c r="C9" t="s">
        <v>34</v>
      </c>
      <c r="D9" s="6">
        <v>7.3</v>
      </c>
      <c r="E9" t="str">
        <f t="shared" si="0"/>
        <v>Admis</v>
      </c>
    </row>
    <row r="10" spans="1:5">
      <c r="A10">
        <v>3</v>
      </c>
      <c r="B10" t="s">
        <v>6</v>
      </c>
      <c r="C10" t="s">
        <v>36</v>
      </c>
      <c r="D10" s="6">
        <v>8.6999999999999993</v>
      </c>
      <c r="E10" t="str">
        <f t="shared" si="0"/>
        <v>Admis</v>
      </c>
    </row>
    <row r="11" spans="1:5">
      <c r="A11">
        <v>2</v>
      </c>
      <c r="B11" t="s">
        <v>5</v>
      </c>
      <c r="C11" t="s">
        <v>35</v>
      </c>
      <c r="D11" s="6">
        <v>4.9000000000000004</v>
      </c>
      <c r="E11" t="str">
        <f t="shared" si="0"/>
        <v>Respins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G11" sqref="G11"/>
    </sheetView>
  </sheetViews>
  <sheetFormatPr defaultRowHeight="15"/>
  <cols>
    <col min="1" max="1" width="11.140625" customWidth="1"/>
  </cols>
  <sheetData>
    <row r="1" spans="1:5" ht="24.75" customHeight="1">
      <c r="A1" s="7" t="s">
        <v>48</v>
      </c>
      <c r="B1">
        <v>11</v>
      </c>
      <c r="C1">
        <v>13</v>
      </c>
      <c r="D1">
        <v>17</v>
      </c>
      <c r="E1">
        <v>19</v>
      </c>
    </row>
    <row r="2" spans="1:5">
      <c r="A2">
        <v>2</v>
      </c>
      <c r="B2">
        <f>POWER(B1,$A$2)</f>
        <v>121</v>
      </c>
      <c r="C2">
        <f t="shared" ref="C2:E2" si="0">POWER(C1,$A$2)</f>
        <v>169</v>
      </c>
      <c r="D2">
        <f t="shared" si="0"/>
        <v>289</v>
      </c>
      <c r="E2">
        <f t="shared" si="0"/>
        <v>361</v>
      </c>
    </row>
    <row r="3" spans="1:5">
      <c r="A3">
        <v>3</v>
      </c>
      <c r="B3">
        <f t="shared" ref="B3:B4" si="1">POWER(B2,$A$2)</f>
        <v>14641</v>
      </c>
      <c r="C3">
        <f t="shared" ref="C3:C4" si="2">POWER(C2,$A$2)</f>
        <v>28561</v>
      </c>
      <c r="D3">
        <f t="shared" ref="D3:D4" si="3">POWER(D2,$A$2)</f>
        <v>83521</v>
      </c>
      <c r="E3">
        <f t="shared" ref="E3:E4" si="4">POWER(E2,$A$2)</f>
        <v>130321</v>
      </c>
    </row>
    <row r="4" spans="1:5">
      <c r="A4">
        <v>5</v>
      </c>
      <c r="B4">
        <f t="shared" si="1"/>
        <v>214358881</v>
      </c>
      <c r="C4">
        <f t="shared" si="2"/>
        <v>815730721</v>
      </c>
      <c r="D4">
        <f t="shared" si="3"/>
        <v>6975757441</v>
      </c>
      <c r="E4">
        <f t="shared" si="4"/>
        <v>16983563041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8" sqref="B28"/>
    </sheetView>
  </sheetViews>
  <sheetFormatPr defaultRowHeight="15"/>
  <sheetData>
    <row r="1" spans="1:5">
      <c r="A1" s="10" t="s">
        <v>49</v>
      </c>
      <c r="B1" s="10" t="s">
        <v>50</v>
      </c>
      <c r="C1" s="10" t="s">
        <v>51</v>
      </c>
      <c r="D1" s="10" t="s">
        <v>52</v>
      </c>
      <c r="E1" s="10" t="s">
        <v>53</v>
      </c>
    </row>
    <row r="2" spans="1:5">
      <c r="A2" s="10" t="s">
        <v>54</v>
      </c>
      <c r="B2" s="10">
        <f>LOG(B1,3)</f>
        <v>0</v>
      </c>
      <c r="C2" s="11">
        <f>LOG(C1,3)</f>
        <v>1</v>
      </c>
      <c r="D2" s="11">
        <f t="shared" ref="D2:E2" si="0">LOG(D1,3)</f>
        <v>1.6309297535714573</v>
      </c>
      <c r="E2" s="11">
        <f t="shared" si="0"/>
        <v>2</v>
      </c>
    </row>
    <row r="3" spans="1:5">
      <c r="A3" s="10" t="s">
        <v>55</v>
      </c>
      <c r="B3" s="10">
        <f>LOG(B1,0.33)</f>
        <v>0</v>
      </c>
      <c r="C3" s="10">
        <f t="shared" ref="C3:E3" si="1">LOG(C1,0.33)</f>
        <v>-0.99093472113950076</v>
      </c>
      <c r="D3" s="10">
        <f t="shared" si="1"/>
        <v>-1.6161449205534468</v>
      </c>
      <c r="E3" s="10">
        <f t="shared" si="1"/>
        <v>-1.9818694422790015</v>
      </c>
    </row>
    <row r="4" spans="1:5">
      <c r="A4" s="10" t="s">
        <v>56</v>
      </c>
      <c r="B4" s="10">
        <f>LN(B1)</f>
        <v>0</v>
      </c>
      <c r="C4" s="10">
        <f t="shared" ref="C4:E4" si="2">LN(C1)</f>
        <v>1.0986122886681098</v>
      </c>
      <c r="D4" s="10">
        <f t="shared" si="2"/>
        <v>1.791759469228055</v>
      </c>
      <c r="E4" s="10">
        <f t="shared" si="2"/>
        <v>2.1972245773362196</v>
      </c>
    </row>
    <row r="5" spans="1:5">
      <c r="A5" s="10" t="s">
        <v>57</v>
      </c>
      <c r="B5" s="10">
        <f>LOG(B1,C$1)</f>
        <v>0</v>
      </c>
      <c r="C5" s="10">
        <f t="shared" ref="C5:D5" si="3">LOG(C1,D$1)</f>
        <v>0.61314719276545848</v>
      </c>
      <c r="D5" s="10">
        <f t="shared" si="3"/>
        <v>0.81546487678572865</v>
      </c>
      <c r="E5" s="10">
        <v>0</v>
      </c>
    </row>
    <row r="6" spans="1:5">
      <c r="B6" s="3"/>
      <c r="C6" s="3"/>
    </row>
    <row r="7" spans="1:5">
      <c r="B7" s="3"/>
      <c r="C7" s="3"/>
    </row>
    <row r="8" spans="1:5">
      <c r="A8" s="8"/>
      <c r="B8" s="9"/>
      <c r="C8" s="9"/>
      <c r="D8" s="8"/>
      <c r="E8" s="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2" sqref="B2:B21"/>
    </sheetView>
  </sheetViews>
  <sheetFormatPr defaultRowHeight="15" outlineLevelRow="2"/>
  <cols>
    <col min="2" max="2" width="10.140625" bestFit="1" customWidth="1"/>
    <col min="3" max="3" width="18.85546875" bestFit="1" customWidth="1"/>
    <col min="4" max="4" width="10.140625" bestFit="1" customWidth="1"/>
  </cols>
  <sheetData>
    <row r="1" spans="1:4">
      <c r="A1" t="s">
        <v>31</v>
      </c>
      <c r="B1" t="s">
        <v>58</v>
      </c>
      <c r="C1" t="s">
        <v>59</v>
      </c>
      <c r="D1" t="s">
        <v>60</v>
      </c>
    </row>
    <row r="2" spans="1:4" outlineLevel="2">
      <c r="A2">
        <v>2</v>
      </c>
      <c r="B2" t="s">
        <v>5</v>
      </c>
      <c r="C2">
        <v>3534</v>
      </c>
      <c r="D2" s="12">
        <v>42861</v>
      </c>
    </row>
    <row r="3" spans="1:4" outlineLevel="1">
      <c r="A3" s="13" t="s">
        <v>62</v>
      </c>
      <c r="C3">
        <f>SUBTOTAL(9,C2:C2)</f>
        <v>3534</v>
      </c>
      <c r="D3" s="12"/>
    </row>
    <row r="4" spans="1:4" outlineLevel="2">
      <c r="A4">
        <v>9</v>
      </c>
      <c r="B4" t="s">
        <v>12</v>
      </c>
      <c r="C4">
        <v>256</v>
      </c>
      <c r="D4" s="12">
        <v>42985</v>
      </c>
    </row>
    <row r="5" spans="1:4" outlineLevel="1">
      <c r="A5" s="14" t="s">
        <v>63</v>
      </c>
      <c r="C5">
        <f>SUBTOTAL(9,C4:C4)</f>
        <v>256</v>
      </c>
      <c r="D5" s="12"/>
    </row>
    <row r="6" spans="1:4" outlineLevel="2">
      <c r="A6">
        <v>5</v>
      </c>
      <c r="B6" t="s">
        <v>8</v>
      </c>
      <c r="C6">
        <v>46</v>
      </c>
      <c r="D6" s="12">
        <v>42990</v>
      </c>
    </row>
    <row r="7" spans="1:4" outlineLevel="1">
      <c r="A7" s="14" t="s">
        <v>64</v>
      </c>
      <c r="C7">
        <f>SUBTOTAL(9,C6:C6)</f>
        <v>46</v>
      </c>
      <c r="D7" s="12"/>
    </row>
    <row r="8" spans="1:4" outlineLevel="2">
      <c r="A8">
        <v>7</v>
      </c>
      <c r="B8" t="s">
        <v>10</v>
      </c>
      <c r="C8">
        <v>675</v>
      </c>
      <c r="D8" s="12">
        <v>42989</v>
      </c>
    </row>
    <row r="9" spans="1:4" outlineLevel="1">
      <c r="A9" s="14" t="s">
        <v>65</v>
      </c>
      <c r="C9">
        <f>SUBTOTAL(9,C8:C8)</f>
        <v>675</v>
      </c>
      <c r="D9" s="12"/>
    </row>
    <row r="10" spans="1:4" outlineLevel="2">
      <c r="A10">
        <v>6</v>
      </c>
      <c r="B10" t="s">
        <v>9</v>
      </c>
      <c r="C10">
        <v>25</v>
      </c>
      <c r="D10" s="12">
        <v>42999</v>
      </c>
    </row>
    <row r="11" spans="1:4" outlineLevel="1">
      <c r="A11" s="14" t="s">
        <v>66</v>
      </c>
      <c r="C11">
        <f>SUBTOTAL(9,C10:C10)</f>
        <v>25</v>
      </c>
      <c r="D11" s="12"/>
    </row>
    <row r="12" spans="1:4" outlineLevel="2">
      <c r="A12">
        <v>3</v>
      </c>
      <c r="B12" t="s">
        <v>6</v>
      </c>
      <c r="C12">
        <v>7745</v>
      </c>
      <c r="D12" s="12">
        <v>43003</v>
      </c>
    </row>
    <row r="13" spans="1:4" outlineLevel="1">
      <c r="A13" s="14" t="s">
        <v>67</v>
      </c>
      <c r="C13">
        <f>SUBTOTAL(9,C12:C12)</f>
        <v>7745</v>
      </c>
      <c r="D13" s="12"/>
    </row>
    <row r="14" spans="1:4" outlineLevel="2">
      <c r="A14">
        <v>4</v>
      </c>
      <c r="B14" t="s">
        <v>7</v>
      </c>
      <c r="C14">
        <v>234</v>
      </c>
      <c r="D14" s="12" t="s">
        <v>61</v>
      </c>
    </row>
    <row r="15" spans="1:4" outlineLevel="1">
      <c r="A15" s="14" t="s">
        <v>68</v>
      </c>
      <c r="C15">
        <f>SUBTOTAL(9,C14:C14)</f>
        <v>234</v>
      </c>
      <c r="D15" s="12"/>
    </row>
    <row r="16" spans="1:4" outlineLevel="2">
      <c r="A16">
        <v>8</v>
      </c>
      <c r="B16" t="s">
        <v>11</v>
      </c>
      <c r="C16">
        <v>257</v>
      </c>
      <c r="D16" s="12">
        <v>42984</v>
      </c>
    </row>
    <row r="17" spans="1:4" outlineLevel="1">
      <c r="A17" s="14" t="s">
        <v>69</v>
      </c>
      <c r="C17">
        <f>SUBTOTAL(9,C16:C16)</f>
        <v>257</v>
      </c>
      <c r="D17" s="12"/>
    </row>
    <row r="18" spans="1:4" outlineLevel="2">
      <c r="A18">
        <v>1</v>
      </c>
      <c r="B18" t="s">
        <v>4</v>
      </c>
      <c r="C18">
        <v>123</v>
      </c>
      <c r="D18" s="12">
        <v>42979</v>
      </c>
    </row>
    <row r="19" spans="1:4" outlineLevel="1">
      <c r="A19" s="14" t="s">
        <v>70</v>
      </c>
      <c r="C19">
        <f>SUBTOTAL(9,C18:C18)</f>
        <v>123</v>
      </c>
      <c r="D19" s="12"/>
    </row>
    <row r="20" spans="1:4" outlineLevel="2">
      <c r="A20">
        <v>10</v>
      </c>
      <c r="B20" t="s">
        <v>13</v>
      </c>
      <c r="C20">
        <v>235</v>
      </c>
      <c r="D20" s="12">
        <v>42993</v>
      </c>
    </row>
    <row r="21" spans="1:4" outlineLevel="1">
      <c r="A21" s="14" t="s">
        <v>71</v>
      </c>
      <c r="C21">
        <f>SUBTOTAL(9,C20:C20)</f>
        <v>235</v>
      </c>
      <c r="D21" s="12"/>
    </row>
    <row r="22" spans="1:4">
      <c r="A22" s="14" t="s">
        <v>72</v>
      </c>
      <c r="C22">
        <f>SUBTOTAL(9,C2:C20)</f>
        <v>13130</v>
      </c>
      <c r="D22" s="12"/>
    </row>
  </sheetData>
  <sortState ref="A2:D11">
    <sortCondition ref="B2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B3" sqref="B3"/>
    </sheetView>
  </sheetViews>
  <sheetFormatPr defaultRowHeight="15" outlineLevelRow="2"/>
  <cols>
    <col min="2" max="2" width="14.85546875" bestFit="1" customWidth="1"/>
    <col min="3" max="3" width="11.85546875" bestFit="1" customWidth="1"/>
    <col min="4" max="4" width="12.85546875" bestFit="1" customWidth="1"/>
    <col min="5" max="5" width="5" bestFit="1" customWidth="1"/>
    <col min="6" max="6" width="12.28515625" bestFit="1" customWidth="1"/>
  </cols>
  <sheetData>
    <row r="1" spans="1:6"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outlineLevel="2">
      <c r="B2" t="s">
        <v>4</v>
      </c>
      <c r="C2" t="s">
        <v>20</v>
      </c>
      <c r="D2">
        <v>3</v>
      </c>
      <c r="E2">
        <v>123</v>
      </c>
      <c r="F2">
        <f>D2*E2</f>
        <v>369</v>
      </c>
    </row>
    <row r="3" spans="1:6" outlineLevel="1">
      <c r="A3" s="13" t="s">
        <v>78</v>
      </c>
      <c r="B3">
        <f>SUBTOTAL(9,B2:B2)</f>
        <v>0</v>
      </c>
      <c r="F3">
        <f>SUBTOTAL(9,F2:F2)</f>
        <v>369</v>
      </c>
    </row>
    <row r="4" spans="1:6" outlineLevel="2">
      <c r="B4" t="s">
        <v>12</v>
      </c>
      <c r="C4" t="s">
        <v>29</v>
      </c>
      <c r="D4">
        <v>5</v>
      </c>
      <c r="E4">
        <v>3534</v>
      </c>
      <c r="F4">
        <f t="shared" ref="F4:F18" si="0">D4*E4</f>
        <v>17670</v>
      </c>
    </row>
    <row r="5" spans="1:6" outlineLevel="1">
      <c r="A5" s="14" t="s">
        <v>79</v>
      </c>
      <c r="B5">
        <f>SUBTOTAL(9,B4:B4)</f>
        <v>0</v>
      </c>
      <c r="F5">
        <f>SUBTOTAL(9,F4:F4)</f>
        <v>17670</v>
      </c>
    </row>
    <row r="6" spans="1:6" outlineLevel="2">
      <c r="B6" t="s">
        <v>9</v>
      </c>
      <c r="C6" t="s">
        <v>21</v>
      </c>
      <c r="D6">
        <v>7</v>
      </c>
      <c r="E6">
        <v>7745</v>
      </c>
      <c r="F6">
        <f t="shared" si="0"/>
        <v>54215</v>
      </c>
    </row>
    <row r="7" spans="1:6" outlineLevel="2">
      <c r="B7" t="s">
        <v>9</v>
      </c>
      <c r="C7" t="s">
        <v>22</v>
      </c>
      <c r="D7">
        <v>14</v>
      </c>
      <c r="E7">
        <v>234</v>
      </c>
      <c r="F7">
        <f t="shared" si="0"/>
        <v>3276</v>
      </c>
    </row>
    <row r="8" spans="1:6" outlineLevel="1">
      <c r="A8" s="14" t="s">
        <v>80</v>
      </c>
      <c r="B8">
        <f>SUBTOTAL(9,B6:B7)</f>
        <v>0</v>
      </c>
      <c r="F8">
        <f>SUBTOTAL(9,F6:F7)</f>
        <v>57491</v>
      </c>
    </row>
    <row r="9" spans="1:6" outlineLevel="2">
      <c r="B9" t="s">
        <v>8</v>
      </c>
      <c r="C9" t="s">
        <v>23</v>
      </c>
      <c r="D9">
        <v>74</v>
      </c>
      <c r="E9">
        <v>46</v>
      </c>
      <c r="F9">
        <f t="shared" si="0"/>
        <v>3404</v>
      </c>
    </row>
    <row r="10" spans="1:6" outlineLevel="1">
      <c r="A10" s="14" t="s">
        <v>81</v>
      </c>
      <c r="B10">
        <f>SUBTOTAL(9,B9:B9)</f>
        <v>0</v>
      </c>
      <c r="F10">
        <f>SUBTOTAL(9,F9:F9)</f>
        <v>3404</v>
      </c>
    </row>
    <row r="11" spans="1:6" outlineLevel="2">
      <c r="B11" t="s">
        <v>9</v>
      </c>
      <c r="C11" t="s">
        <v>24</v>
      </c>
      <c r="D11">
        <v>5</v>
      </c>
      <c r="E11">
        <v>25</v>
      </c>
      <c r="F11">
        <f t="shared" si="0"/>
        <v>125</v>
      </c>
    </row>
    <row r="12" spans="1:6" outlineLevel="1">
      <c r="A12" s="14" t="s">
        <v>80</v>
      </c>
      <c r="B12">
        <f>SUBTOTAL(9,B11:B11)</f>
        <v>0</v>
      </c>
      <c r="F12">
        <f>SUBTOTAL(9,F11:F11)</f>
        <v>125</v>
      </c>
    </row>
    <row r="13" spans="1:6" outlineLevel="2">
      <c r="B13" t="s">
        <v>11</v>
      </c>
      <c r="C13" t="s">
        <v>25</v>
      </c>
      <c r="D13">
        <v>36</v>
      </c>
      <c r="E13">
        <v>675</v>
      </c>
      <c r="F13">
        <f t="shared" si="0"/>
        <v>24300</v>
      </c>
    </row>
    <row r="14" spans="1:6" outlineLevel="2">
      <c r="B14" t="s">
        <v>11</v>
      </c>
      <c r="C14" t="s">
        <v>26</v>
      </c>
      <c r="D14">
        <v>34</v>
      </c>
      <c r="E14">
        <v>257</v>
      </c>
      <c r="F14">
        <f t="shared" si="0"/>
        <v>8738</v>
      </c>
    </row>
    <row r="15" spans="1:6" outlineLevel="1">
      <c r="A15" s="14" t="s">
        <v>82</v>
      </c>
      <c r="B15">
        <f>SUBTOTAL(9,B13:B14)</f>
        <v>0</v>
      </c>
      <c r="F15">
        <f>SUBTOTAL(9,F13:F14)</f>
        <v>33038</v>
      </c>
    </row>
    <row r="16" spans="1:6" outlineLevel="2">
      <c r="B16" t="s">
        <v>12</v>
      </c>
      <c r="C16" t="s">
        <v>27</v>
      </c>
      <c r="D16">
        <v>24</v>
      </c>
      <c r="E16">
        <v>256</v>
      </c>
      <c r="F16">
        <f t="shared" si="0"/>
        <v>6144</v>
      </c>
    </row>
    <row r="17" spans="1:6" outlineLevel="1">
      <c r="A17" s="14" t="s">
        <v>79</v>
      </c>
      <c r="B17">
        <f>SUBTOTAL(9,B16:B16)</f>
        <v>0</v>
      </c>
      <c r="F17">
        <f>SUBTOTAL(9,F16:F16)</f>
        <v>6144</v>
      </c>
    </row>
    <row r="18" spans="1:6" outlineLevel="2">
      <c r="B18" t="s">
        <v>4</v>
      </c>
      <c r="C18" t="s">
        <v>28</v>
      </c>
      <c r="D18">
        <v>24</v>
      </c>
      <c r="E18">
        <v>235</v>
      </c>
      <c r="F18">
        <f t="shared" si="0"/>
        <v>5640</v>
      </c>
    </row>
    <row r="19" spans="1:6" outlineLevel="1">
      <c r="A19" s="14" t="s">
        <v>78</v>
      </c>
      <c r="B19">
        <f>SUBTOTAL(9,B18:B18)</f>
        <v>0</v>
      </c>
      <c r="F19">
        <f>SUBTOTAL(9,F18:F18)</f>
        <v>5640</v>
      </c>
    </row>
    <row r="20" spans="1:6">
      <c r="A20" s="14" t="s">
        <v>72</v>
      </c>
      <c r="B20">
        <f>SUBTOTAL(9,B2:B18)</f>
        <v>0</v>
      </c>
      <c r="F20">
        <f>SUBTOTAL(9,F2:F18)</f>
        <v>123881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P</dc:creator>
  <cp:lastModifiedBy>Sami P</cp:lastModifiedBy>
  <dcterms:created xsi:type="dcterms:W3CDTF">2017-10-17T07:06:54Z</dcterms:created>
  <dcterms:modified xsi:type="dcterms:W3CDTF">2017-10-24T07:46:19Z</dcterms:modified>
</cp:coreProperties>
</file>