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f\Documents\UFF\Projetos\@2019-2023_PETROBRAS_Parnaiba_CN\Tecnicos\CN\"/>
    </mc:Choice>
  </mc:AlternateContent>
  <xr:revisionPtr revIDLastSave="0" documentId="13_ncr:1_{49F92BD5-D2B7-41C4-A6F3-48B08D61D8C1}" xr6:coauthVersionLast="47" xr6:coauthVersionMax="47" xr10:uidLastSave="{00000000-0000-0000-0000-000000000000}"/>
  <bookViews>
    <workbookView xWindow="-108" yWindow="-108" windowWidth="23256" windowHeight="12456" activeTab="2" xr2:uid="{C5EF32C9-BAD1-4966-BAE3-F8052E379D6E}"/>
  </bookViews>
  <sheets>
    <sheet name="CODÓ" sheetId="3" r:id="rId1"/>
    <sheet name="LONGÁ" sheetId="2" r:id="rId2"/>
    <sheet name="Longá+Pimenteir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  <c r="E51" i="1"/>
  <c r="C52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H33" i="1"/>
  <c r="K32" i="1"/>
  <c r="H32" i="1"/>
  <c r="H31" i="1"/>
  <c r="H30" i="1"/>
  <c r="H29" i="1"/>
  <c r="K28" i="1"/>
  <c r="H28" i="1"/>
  <c r="K27" i="1"/>
  <c r="H27" i="1"/>
  <c r="K26" i="1"/>
  <c r="H26" i="1"/>
  <c r="K25" i="1"/>
  <c r="H25" i="1"/>
  <c r="K24" i="1"/>
  <c r="H24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H16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G6" i="3"/>
  <c r="G7" i="3"/>
  <c r="G8" i="3"/>
  <c r="G10" i="3"/>
  <c r="K38" i="1"/>
  <c r="K39" i="1"/>
  <c r="K40" i="1"/>
  <c r="K41" i="1"/>
  <c r="K42" i="1"/>
  <c r="K43" i="1"/>
  <c r="K44" i="1"/>
  <c r="K45" i="1"/>
  <c r="K46" i="1"/>
  <c r="K47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4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K2" i="2"/>
  <c r="K3" i="2"/>
  <c r="K4" i="2"/>
  <c r="K5" i="2"/>
  <c r="K6" i="2"/>
  <c r="K7" i="2"/>
  <c r="K8" i="2"/>
  <c r="K9" i="2"/>
  <c r="K10" i="2"/>
  <c r="K11" i="2"/>
  <c r="K12" i="2"/>
  <c r="K14" i="2"/>
  <c r="K17" i="2"/>
  <c r="K18" i="2"/>
  <c r="K19" i="2"/>
  <c r="K20" i="2"/>
  <c r="K21" i="2"/>
  <c r="K22" i="2"/>
  <c r="K24" i="2"/>
  <c r="K25" i="2"/>
  <c r="K26" i="2"/>
  <c r="K27" i="2"/>
  <c r="K28" i="2"/>
  <c r="K32" i="2"/>
  <c r="K13" i="2"/>
  <c r="G2" i="3"/>
</calcChain>
</file>

<file path=xl/sharedStrings.xml><?xml version="1.0" encoding="utf-8"?>
<sst xmlns="http://schemas.openxmlformats.org/spreadsheetml/2006/main" count="39" uniqueCount="19">
  <si>
    <t>Profundidade</t>
  </si>
  <si>
    <t>d15N</t>
  </si>
  <si>
    <t>d13C</t>
  </si>
  <si>
    <t>TC%</t>
  </si>
  <si>
    <t>TN%</t>
  </si>
  <si>
    <t>TOC%</t>
  </si>
  <si>
    <t>TOC/TN</t>
  </si>
  <si>
    <t>TS%</t>
  </si>
  <si>
    <t>TIC%</t>
  </si>
  <si>
    <t>Remessa</t>
  </si>
  <si>
    <t>PlacaSolosB1</t>
  </si>
  <si>
    <t>PlacaSolosB3</t>
  </si>
  <si>
    <t>Rut</t>
  </si>
  <si>
    <t>TS+TC_2</t>
  </si>
  <si>
    <t>TVDSS</t>
  </si>
  <si>
    <t>Formação</t>
  </si>
  <si>
    <t>Longá</t>
  </si>
  <si>
    <t>Pimenteiras</t>
  </si>
  <si>
    <t>d13C/d15N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</si>
</sst>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4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rgb="FFC5E0B4"/>
      </patternFill>
    </fill>
    <fill>
      <patternFill patternType="solid">
        <fgColor theme="7" tint="0.39997558519241921"/>
        <bgColor rgb="FFC5E0B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quotePrefix="1" applyFont="1"/>
    <xf numFmtId="2" fontId="3" fillId="0" borderId="0" xfId="0" quotePrefix="1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4" fillId="0" borderId="0" xfId="0" quotePrefix="1" applyNumberFormat="1" applyFont="1" applyAlignment="1">
      <alignment horizontal="right"/>
    </xf>
    <xf numFmtId="2" fontId="3" fillId="0" borderId="0" xfId="0" quotePrefix="1" applyNumberFormat="1" applyFont="1"/>
    <xf numFmtId="0" fontId="0" fillId="0" borderId="0" xfId="0" applyAlignment="1">
      <alignment horizontal="right"/>
    </xf>
    <xf numFmtId="2" fontId="4" fillId="0" borderId="1" xfId="0" quotePrefix="1" applyNumberFormat="1" applyFont="1" applyBorder="1"/>
    <xf numFmtId="2" fontId="3" fillId="0" borderId="1" xfId="0" quotePrefix="1" applyNumberFormat="1" applyFont="1" applyBorder="1"/>
    <xf numFmtId="10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2" fontId="3" fillId="0" borderId="1" xfId="0" quotePrefix="1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1" xfId="0" quotePrefix="1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0" fillId="0" borderId="1" xfId="0" quotePrefix="1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2" fontId="0" fillId="0" borderId="1" xfId="0" quotePrefix="1" applyNumberForma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5" fillId="0" borderId="0" xfId="0" applyFont="1"/>
    <xf numFmtId="2" fontId="0" fillId="0" borderId="2" xfId="0" quotePrefix="1" applyNumberFormat="1" applyBorder="1" applyAlignment="1">
      <alignment horizontal="right"/>
    </xf>
    <xf numFmtId="2" fontId="0" fillId="0" borderId="3" xfId="0" quotePrefix="1" applyNumberFormat="1" applyBorder="1" applyAlignment="1">
      <alignment horizontal="right"/>
    </xf>
    <xf numFmtId="0" fontId="3" fillId="2" borderId="4" xfId="0" applyFont="1" applyFill="1" applyBorder="1" applyAlignment="1">
      <alignment horizontal="center" wrapText="1"/>
    </xf>
    <xf numFmtId="2" fontId="3" fillId="0" borderId="4" xfId="0" quotePrefix="1" applyNumberFormat="1" applyFont="1" applyBorder="1" applyAlignment="1">
      <alignment horizontal="right"/>
    </xf>
    <xf numFmtId="2" fontId="4" fillId="0" borderId="4" xfId="0" quotePrefix="1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2" xfId="0" quotePrefix="1" applyNumberFormat="1" applyBorder="1"/>
    <xf numFmtId="2" fontId="0" fillId="0" borderId="3" xfId="0" quotePrefix="1" applyNumberFormat="1" applyBorder="1"/>
    <xf numFmtId="0" fontId="3" fillId="3" borderId="12" xfId="0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wrapText="1"/>
    </xf>
    <xf numFmtId="2" fontId="3" fillId="0" borderId="3" xfId="0" quotePrefix="1" applyNumberFormat="1" applyFont="1" applyBorder="1" applyAlignment="1">
      <alignment horizontal="right"/>
    </xf>
    <xf numFmtId="2" fontId="3" fillId="0" borderId="3" xfId="0" quotePrefix="1" applyNumberFormat="1" applyFont="1" applyBorder="1"/>
    <xf numFmtId="2" fontId="3" fillId="0" borderId="3" xfId="0" applyNumberFormat="1" applyFont="1" applyBorder="1" applyAlignment="1">
      <alignment horizontal="right"/>
    </xf>
    <xf numFmtId="2" fontId="3" fillId="0" borderId="18" xfId="0" applyNumberFormat="1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wrapText="1"/>
    </xf>
    <xf numFmtId="2" fontId="3" fillId="0" borderId="11" xfId="0" quotePrefix="1" applyNumberFormat="1" applyFont="1" applyBorder="1" applyAlignment="1">
      <alignment horizontal="right"/>
    </xf>
    <xf numFmtId="2" fontId="3" fillId="0" borderId="11" xfId="0" quotePrefix="1" applyNumberFormat="1" applyFont="1" applyBorder="1"/>
    <xf numFmtId="1" fontId="3" fillId="0" borderId="1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2" fontId="3" fillId="0" borderId="2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7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TIC%</c:v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CODÓ!$I$2:$I$10</c:f>
              <c:numCache>
                <c:formatCode>0.00%</c:formatCode>
                <c:ptCount val="9"/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D-4302-B9A7-B9E67AC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LONGÁ!$K$1</c:f>
              <c:strCache>
                <c:ptCount val="1"/>
                <c:pt idx="0">
                  <c:v>TIC%</c:v>
                </c:pt>
              </c:strCache>
            </c:strRef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LONGÁ!$K$2:$K$33</c:f>
              <c:numCache>
                <c:formatCode>0.00</c:formatCode>
                <c:ptCount val="32"/>
                <c:pt idx="0">
                  <c:v>0.36745060000000018</c:v>
                </c:pt>
                <c:pt idx="1">
                  <c:v>3.5620500000000055E-2</c:v>
                </c:pt>
                <c:pt idx="2">
                  <c:v>2.8469199999999972E-2</c:v>
                </c:pt>
                <c:pt idx="3">
                  <c:v>0.32966680000000004</c:v>
                </c:pt>
                <c:pt idx="4">
                  <c:v>6.0562499999999853E-2</c:v>
                </c:pt>
                <c:pt idx="5">
                  <c:v>0.5684555</c:v>
                </c:pt>
                <c:pt idx="6">
                  <c:v>0.19019619999999993</c:v>
                </c:pt>
                <c:pt idx="7">
                  <c:v>0.67959130000000001</c:v>
                </c:pt>
                <c:pt idx="8">
                  <c:v>0.21085280000000006</c:v>
                </c:pt>
                <c:pt idx="9">
                  <c:v>0.19360580000000005</c:v>
                </c:pt>
                <c:pt idx="10">
                  <c:v>0.30305730000000008</c:v>
                </c:pt>
                <c:pt idx="11">
                  <c:v>0.61107619999999985</c:v>
                </c:pt>
                <c:pt idx="12">
                  <c:v>0.56601670000000004</c:v>
                </c:pt>
                <c:pt idx="13">
                  <c:v>0</c:v>
                </c:pt>
                <c:pt idx="14">
                  <c:v>0</c:v>
                </c:pt>
                <c:pt idx="15">
                  <c:v>0.7874447</c:v>
                </c:pt>
                <c:pt idx="16">
                  <c:v>0.78028700000000017</c:v>
                </c:pt>
                <c:pt idx="17">
                  <c:v>1.8877544000000002</c:v>
                </c:pt>
                <c:pt idx="18">
                  <c:v>1.3577797999999999</c:v>
                </c:pt>
                <c:pt idx="19">
                  <c:v>0.96193089999999981</c:v>
                </c:pt>
                <c:pt idx="20">
                  <c:v>0.9644617000000002</c:v>
                </c:pt>
                <c:pt idx="21">
                  <c:v>0</c:v>
                </c:pt>
                <c:pt idx="22">
                  <c:v>0.58647939999999998</c:v>
                </c:pt>
                <c:pt idx="23">
                  <c:v>0.5767424000000001</c:v>
                </c:pt>
                <c:pt idx="24">
                  <c:v>0.21074939999999964</c:v>
                </c:pt>
                <c:pt idx="25">
                  <c:v>1.5664742</c:v>
                </c:pt>
                <c:pt idx="26">
                  <c:v>0.48348190000000013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0.84614509999999976</c:v>
                </c:pt>
                <c:pt idx="31">
                  <c:v>0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6-4A1D-A1CB-1E18C4ED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LONGÁ!$I$1</c:f>
              <c:strCache>
                <c:ptCount val="1"/>
                <c:pt idx="0">
                  <c:v>TS%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LONGÁ!$I$2:$I$33</c:f>
              <c:numCache>
                <c:formatCode>0.00</c:formatCode>
                <c:ptCount val="32"/>
                <c:pt idx="0">
                  <c:v>0.30099999999999999</c:v>
                </c:pt>
                <c:pt idx="1">
                  <c:v>0.21</c:v>
                </c:pt>
                <c:pt idx="2">
                  <c:v>0.23400000000000001</c:v>
                </c:pt>
                <c:pt idx="3">
                  <c:v>0.53099999999999992</c:v>
                </c:pt>
                <c:pt idx="4">
                  <c:v>0.85000000000000009</c:v>
                </c:pt>
                <c:pt idx="5">
                  <c:v>0.38400000000000001</c:v>
                </c:pt>
                <c:pt idx="6">
                  <c:v>0.48299999999999998</c:v>
                </c:pt>
                <c:pt idx="7">
                  <c:v>0.55900000000000005</c:v>
                </c:pt>
                <c:pt idx="8">
                  <c:v>0.61199999999999999</c:v>
                </c:pt>
                <c:pt idx="9">
                  <c:v>0.58199999999999996</c:v>
                </c:pt>
                <c:pt idx="10">
                  <c:v>1.02</c:v>
                </c:pt>
                <c:pt idx="11">
                  <c:v>0.9860000000000001</c:v>
                </c:pt>
                <c:pt idx="12">
                  <c:v>0.36199999999999999</c:v>
                </c:pt>
                <c:pt idx="13">
                  <c:v>0.25800000000000001</c:v>
                </c:pt>
                <c:pt idx="14">
                  <c:v>0.216</c:v>
                </c:pt>
                <c:pt idx="15">
                  <c:v>0.47600000000000003</c:v>
                </c:pt>
                <c:pt idx="16">
                  <c:v>0.58900000000000008</c:v>
                </c:pt>
                <c:pt idx="17">
                  <c:v>0.57800000000000007</c:v>
                </c:pt>
                <c:pt idx="18">
                  <c:v>0.60399999999999998</c:v>
                </c:pt>
                <c:pt idx="19">
                  <c:v>0.64700000000000002</c:v>
                </c:pt>
                <c:pt idx="20">
                  <c:v>0.59899999999999998</c:v>
                </c:pt>
                <c:pt idx="21">
                  <c:v>0.23600000000000002</c:v>
                </c:pt>
                <c:pt idx="22">
                  <c:v>0.182</c:v>
                </c:pt>
                <c:pt idx="23">
                  <c:v>0.47099999999999997</c:v>
                </c:pt>
                <c:pt idx="24">
                  <c:v>0.42900000000000005</c:v>
                </c:pt>
                <c:pt idx="25">
                  <c:v>0.38999999999999996</c:v>
                </c:pt>
                <c:pt idx="26">
                  <c:v>0.502</c:v>
                </c:pt>
                <c:pt idx="27">
                  <c:v>0.316</c:v>
                </c:pt>
                <c:pt idx="28">
                  <c:v>1.28</c:v>
                </c:pt>
                <c:pt idx="29">
                  <c:v>0.26900000000000002</c:v>
                </c:pt>
                <c:pt idx="30">
                  <c:v>0.309</c:v>
                </c:pt>
                <c:pt idx="31">
                  <c:v>0.47299999999999998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E-40CF-9809-37EC855B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25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LONGÁ!$H$1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LONGÁ!$H$2:$H$33</c:f>
              <c:numCache>
                <c:formatCode>0</c:formatCode>
                <c:ptCount val="32"/>
                <c:pt idx="0">
                  <c:v>19.217456112069005</c:v>
                </c:pt>
                <c:pt idx="1">
                  <c:v>21.854576764509478</c:v>
                </c:pt>
                <c:pt idx="2">
                  <c:v>18.91936665474072</c:v>
                </c:pt>
                <c:pt idx="3">
                  <c:v>18.317547686369554</c:v>
                </c:pt>
                <c:pt idx="4">
                  <c:v>19.404578101679313</c:v>
                </c:pt>
                <c:pt idx="5">
                  <c:v>19.864794345506695</c:v>
                </c:pt>
                <c:pt idx="6">
                  <c:v>19.513719376493654</c:v>
                </c:pt>
                <c:pt idx="7">
                  <c:v>18.935173593238911</c:v>
                </c:pt>
                <c:pt idx="8">
                  <c:v>16.604035150895385</c:v>
                </c:pt>
                <c:pt idx="9">
                  <c:v>15.654190470610549</c:v>
                </c:pt>
                <c:pt idx="10">
                  <c:v>16.67047536527453</c:v>
                </c:pt>
                <c:pt idx="11">
                  <c:v>15.441353660395251</c:v>
                </c:pt>
                <c:pt idx="12">
                  <c:v>17.763604511601628</c:v>
                </c:pt>
                <c:pt idx="13">
                  <c:v>16.101641647080879</c:v>
                </c:pt>
                <c:pt idx="14">
                  <c:v>14.396891241309715</c:v>
                </c:pt>
                <c:pt idx="15">
                  <c:v>18.32941443338246</c:v>
                </c:pt>
                <c:pt idx="16">
                  <c:v>18.072924342347651</c:v>
                </c:pt>
                <c:pt idx="17">
                  <c:v>29.30028260436077</c:v>
                </c:pt>
                <c:pt idx="18">
                  <c:v>27.932891420591943</c:v>
                </c:pt>
                <c:pt idx="19">
                  <c:v>23.62841875699122</c:v>
                </c:pt>
                <c:pt idx="20">
                  <c:v>23.557955516819469</c:v>
                </c:pt>
                <c:pt idx="21">
                  <c:v>22.639766973210495</c:v>
                </c:pt>
                <c:pt idx="22">
                  <c:v>24.884542500631841</c:v>
                </c:pt>
                <c:pt idx="23">
                  <c:v>23.982047522920073</c:v>
                </c:pt>
                <c:pt idx="24">
                  <c:v>27.964534972555565</c:v>
                </c:pt>
                <c:pt idx="25">
                  <c:v>28.476693971096918</c:v>
                </c:pt>
                <c:pt idx="26">
                  <c:v>30.765306503546686</c:v>
                </c:pt>
                <c:pt idx="27">
                  <c:v>30.911238744452756</c:v>
                </c:pt>
                <c:pt idx="28">
                  <c:v>39.775393008772937</c:v>
                </c:pt>
                <c:pt idx="29">
                  <c:v>22.877700654497566</c:v>
                </c:pt>
                <c:pt idx="30">
                  <c:v>18.544073724129291</c:v>
                </c:pt>
                <c:pt idx="31">
                  <c:v>19.491586678962474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7-48E3-B1ED-5F9F320F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LONGÁ!$G$1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LONGÁ!$G$2:$G$33</c:f>
              <c:numCache>
                <c:formatCode>0.00</c:formatCode>
                <c:ptCount val="32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8-48CE-B201-AAB3240A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520"/>
        <c:crossBetween val="midCat"/>
        <c:majorUnit val="1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LONGÁ!$F$1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LONGÁ!$F$2:$F$33</c:f>
              <c:numCache>
                <c:formatCode>0.00</c:formatCode>
                <c:ptCount val="32"/>
                <c:pt idx="0">
                  <c:v>0.82254939999999999</c:v>
                </c:pt>
                <c:pt idx="1">
                  <c:v>1.2043794999999999</c:v>
                </c:pt>
                <c:pt idx="2">
                  <c:v>1.2215308</c:v>
                </c:pt>
                <c:pt idx="3">
                  <c:v>1.0203332000000001</c:v>
                </c:pt>
                <c:pt idx="4">
                  <c:v>1.5094375</c:v>
                </c:pt>
                <c:pt idx="5">
                  <c:v>1.1115444999999999</c:v>
                </c:pt>
                <c:pt idx="6">
                  <c:v>1.7098038</c:v>
                </c:pt>
                <c:pt idx="7">
                  <c:v>1.1404087000000001</c:v>
                </c:pt>
                <c:pt idx="8">
                  <c:v>1.6691472000000001</c:v>
                </c:pt>
                <c:pt idx="9">
                  <c:v>1.5763942</c:v>
                </c:pt>
                <c:pt idx="10">
                  <c:v>1.6969426999999999</c:v>
                </c:pt>
                <c:pt idx="11">
                  <c:v>1.4589238</c:v>
                </c:pt>
                <c:pt idx="12">
                  <c:v>1.5939833000000001</c:v>
                </c:pt>
                <c:pt idx="13">
                  <c:v>1.3571639</c:v>
                </c:pt>
                <c:pt idx="14">
                  <c:v>1.4437835999999999</c:v>
                </c:pt>
                <c:pt idx="15">
                  <c:v>1.4625553</c:v>
                </c:pt>
                <c:pt idx="16">
                  <c:v>1.5697129999999999</c:v>
                </c:pt>
                <c:pt idx="17">
                  <c:v>0.85224560000000005</c:v>
                </c:pt>
                <c:pt idx="18">
                  <c:v>1.3122202000000001</c:v>
                </c:pt>
                <c:pt idx="19">
                  <c:v>1.4680690999999999</c:v>
                </c:pt>
                <c:pt idx="20">
                  <c:v>1.4055382999999999</c:v>
                </c:pt>
                <c:pt idx="21">
                  <c:v>1.636871</c:v>
                </c:pt>
                <c:pt idx="22">
                  <c:v>2.3335205999999999</c:v>
                </c:pt>
                <c:pt idx="23">
                  <c:v>2.2132575999999999</c:v>
                </c:pt>
                <c:pt idx="24">
                  <c:v>2.3792506000000002</c:v>
                </c:pt>
                <c:pt idx="25">
                  <c:v>1.0735258000000001</c:v>
                </c:pt>
                <c:pt idx="26">
                  <c:v>2.3065180999999999</c:v>
                </c:pt>
                <c:pt idx="27">
                  <c:v>2.3271557</c:v>
                </c:pt>
                <c:pt idx="28">
                  <c:v>1.5251954000000001</c:v>
                </c:pt>
                <c:pt idx="29">
                  <c:v>1.7788396</c:v>
                </c:pt>
                <c:pt idx="30">
                  <c:v>1.5838549</c:v>
                </c:pt>
                <c:pt idx="31">
                  <c:v>1.8008120999999999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8-40EF-9AA3-9F621A8E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LONGÁ!$E$1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LONGÁ!$E$2:$E$33</c:f>
              <c:numCache>
                <c:formatCode>0.00</c:formatCode>
                <c:ptCount val="32"/>
                <c:pt idx="1">
                  <c:v>0.8151744000000003</c:v>
                </c:pt>
                <c:pt idx="2">
                  <c:v>-3.1871108000000001</c:v>
                </c:pt>
                <c:pt idx="3">
                  <c:v>-4.7178129000000002</c:v>
                </c:pt>
                <c:pt idx="4">
                  <c:v>-1.0149908999999999</c:v>
                </c:pt>
                <c:pt idx="5">
                  <c:v>-1.2385766</c:v>
                </c:pt>
                <c:pt idx="6">
                  <c:v>1.2461586000000004</c:v>
                </c:pt>
                <c:pt idx="7">
                  <c:v>-0.89156349999999995</c:v>
                </c:pt>
                <c:pt idx="8">
                  <c:v>1.6235227000000003</c:v>
                </c:pt>
                <c:pt idx="9">
                  <c:v>-0.16617459999999973</c:v>
                </c:pt>
                <c:pt idx="10">
                  <c:v>1.0579824</c:v>
                </c:pt>
                <c:pt idx="11">
                  <c:v>0.34068710000000002</c:v>
                </c:pt>
                <c:pt idx="12">
                  <c:v>0.62902160000000018</c:v>
                </c:pt>
                <c:pt idx="13">
                  <c:v>0.69680550000000019</c:v>
                </c:pt>
                <c:pt idx="14">
                  <c:v>-0.26936799999999994</c:v>
                </c:pt>
                <c:pt idx="15">
                  <c:v>-1.1819214</c:v>
                </c:pt>
                <c:pt idx="16">
                  <c:v>0.37103810000000004</c:v>
                </c:pt>
                <c:pt idx="17">
                  <c:v>-5.2722245000000001</c:v>
                </c:pt>
                <c:pt idx="18">
                  <c:v>-3.2498361999999998</c:v>
                </c:pt>
                <c:pt idx="19">
                  <c:v>-2.3575168</c:v>
                </c:pt>
                <c:pt idx="20">
                  <c:v>-2.1440481</c:v>
                </c:pt>
                <c:pt idx="21">
                  <c:v>-1.9841994999999999</c:v>
                </c:pt>
                <c:pt idx="22">
                  <c:v>-0.26532119999999992</c:v>
                </c:pt>
                <c:pt idx="23">
                  <c:v>0.44590390000000024</c:v>
                </c:pt>
                <c:pt idx="24">
                  <c:v>-0.19349050000000001</c:v>
                </c:pt>
                <c:pt idx="25">
                  <c:v>-1.3943783999999999</c:v>
                </c:pt>
                <c:pt idx="26">
                  <c:v>1.1753396000000003</c:v>
                </c:pt>
                <c:pt idx="27">
                  <c:v>1.0458420000000002</c:v>
                </c:pt>
                <c:pt idx="28">
                  <c:v>-0.93101979999999984</c:v>
                </c:pt>
                <c:pt idx="29">
                  <c:v>-0.13683529999999999</c:v>
                </c:pt>
                <c:pt idx="30">
                  <c:v>3.2786638999999997</c:v>
                </c:pt>
                <c:pt idx="31">
                  <c:v>0.67758320000000016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A-4ED8-B854-9EA7A8B0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LONGÁ!$D$1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LONGÁ!$D$2:$D$33</c:f>
              <c:numCache>
                <c:formatCode>0.00</c:formatCode>
                <c:ptCount val="32"/>
                <c:pt idx="0">
                  <c:v>4.2802199999999999E-2</c:v>
                </c:pt>
                <c:pt idx="1">
                  <c:v>5.5108799999999999E-2</c:v>
                </c:pt>
                <c:pt idx="2">
                  <c:v>6.45651E-2</c:v>
                </c:pt>
                <c:pt idx="3">
                  <c:v>5.5702500000000002E-2</c:v>
                </c:pt>
                <c:pt idx="4">
                  <c:v>7.7787700000000001E-2</c:v>
                </c:pt>
                <c:pt idx="5">
                  <c:v>5.5955499999999998E-2</c:v>
                </c:pt>
                <c:pt idx="6">
                  <c:v>8.7620600000000007E-2</c:v>
                </c:pt>
                <c:pt idx="7">
                  <c:v>6.0227000000000003E-2</c:v>
                </c:pt>
                <c:pt idx="8">
                  <c:v>0.10052659999999999</c:v>
                </c:pt>
                <c:pt idx="9">
                  <c:v>0.1007011</c:v>
                </c:pt>
                <c:pt idx="10">
                  <c:v>0.1017933</c:v>
                </c:pt>
                <c:pt idx="11">
                  <c:v>9.4481599999999999E-2</c:v>
                </c:pt>
                <c:pt idx="12">
                  <c:v>8.9733099999999996E-2</c:v>
                </c:pt>
                <c:pt idx="13">
                  <c:v>8.4287299999999996E-2</c:v>
                </c:pt>
                <c:pt idx="14">
                  <c:v>0.1002844</c:v>
                </c:pt>
                <c:pt idx="15">
                  <c:v>7.9792799999999997E-2</c:v>
                </c:pt>
                <c:pt idx="16">
                  <c:v>8.6854399999999998E-2</c:v>
                </c:pt>
                <c:pt idx="17">
                  <c:v>2.9086600000000001E-2</c:v>
                </c:pt>
                <c:pt idx="18">
                  <c:v>4.6977600000000001E-2</c:v>
                </c:pt>
                <c:pt idx="19">
                  <c:v>6.2131499999999999E-2</c:v>
                </c:pt>
                <c:pt idx="20">
                  <c:v>5.9663000000000001E-2</c:v>
                </c:pt>
                <c:pt idx="21">
                  <c:v>7.2300699999999996E-2</c:v>
                </c:pt>
                <c:pt idx="22">
                  <c:v>9.3773899999999993E-2</c:v>
                </c:pt>
                <c:pt idx="23">
                  <c:v>9.2288099999999998E-2</c:v>
                </c:pt>
                <c:pt idx="24">
                  <c:v>8.5081000000000004E-2</c:v>
                </c:pt>
                <c:pt idx="25">
                  <c:v>3.76984E-2</c:v>
                </c:pt>
                <c:pt idx="26">
                  <c:v>7.4971399999999994E-2</c:v>
                </c:pt>
                <c:pt idx="27">
                  <c:v>7.5285099999999994E-2</c:v>
                </c:pt>
                <c:pt idx="28">
                  <c:v>3.8345200000000003E-2</c:v>
                </c:pt>
                <c:pt idx="29">
                  <c:v>7.7754299999999998E-2</c:v>
                </c:pt>
                <c:pt idx="30">
                  <c:v>8.5410299999999995E-2</c:v>
                </c:pt>
                <c:pt idx="31">
                  <c:v>9.2389200000000005E-2</c:v>
                </c:pt>
              </c:numCache>
            </c:numRef>
          </c:xVal>
          <c:yVal>
            <c:numRef>
              <c:f>LONGÁ!$A$2:$A$33</c:f>
              <c:numCache>
                <c:formatCode>General</c:formatCode>
                <c:ptCount val="32"/>
                <c:pt idx="0">
                  <c:v>1584</c:v>
                </c:pt>
                <c:pt idx="1">
                  <c:v>1587</c:v>
                </c:pt>
                <c:pt idx="2">
                  <c:v>1590</c:v>
                </c:pt>
                <c:pt idx="3">
                  <c:v>1593</c:v>
                </c:pt>
                <c:pt idx="4">
                  <c:v>1596</c:v>
                </c:pt>
                <c:pt idx="5">
                  <c:v>1599</c:v>
                </c:pt>
                <c:pt idx="6">
                  <c:v>1608</c:v>
                </c:pt>
                <c:pt idx="7">
                  <c:v>1611</c:v>
                </c:pt>
                <c:pt idx="8">
                  <c:v>1614</c:v>
                </c:pt>
                <c:pt idx="9">
                  <c:v>1617</c:v>
                </c:pt>
                <c:pt idx="10">
                  <c:v>1620</c:v>
                </c:pt>
                <c:pt idx="11">
                  <c:v>1623</c:v>
                </c:pt>
                <c:pt idx="12">
                  <c:v>1626</c:v>
                </c:pt>
                <c:pt idx="13">
                  <c:v>1629</c:v>
                </c:pt>
                <c:pt idx="14">
                  <c:v>1632</c:v>
                </c:pt>
                <c:pt idx="15">
                  <c:v>1635</c:v>
                </c:pt>
                <c:pt idx="16">
                  <c:v>1638</c:v>
                </c:pt>
                <c:pt idx="17">
                  <c:v>1641</c:v>
                </c:pt>
                <c:pt idx="18">
                  <c:v>1644</c:v>
                </c:pt>
                <c:pt idx="19">
                  <c:v>1647</c:v>
                </c:pt>
                <c:pt idx="20">
                  <c:v>1650</c:v>
                </c:pt>
                <c:pt idx="21">
                  <c:v>1653</c:v>
                </c:pt>
                <c:pt idx="22">
                  <c:v>1656</c:v>
                </c:pt>
                <c:pt idx="23">
                  <c:v>1659</c:v>
                </c:pt>
                <c:pt idx="24">
                  <c:v>1662</c:v>
                </c:pt>
                <c:pt idx="25">
                  <c:v>1665</c:v>
                </c:pt>
                <c:pt idx="26">
                  <c:v>1668</c:v>
                </c:pt>
                <c:pt idx="27">
                  <c:v>1671</c:v>
                </c:pt>
                <c:pt idx="28">
                  <c:v>1674</c:v>
                </c:pt>
                <c:pt idx="29">
                  <c:v>1677</c:v>
                </c:pt>
                <c:pt idx="30">
                  <c:v>1680</c:v>
                </c:pt>
                <c:pt idx="31">
                  <c:v>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3-49B5-A611-D217397B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1400000000000000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.0000000000000004E-2"/>
      </c:valAx>
      <c:valAx>
        <c:axId val="151753295"/>
        <c:scaling>
          <c:orientation val="maxMin"/>
          <c:max val="1690"/>
          <c:min val="1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LONGÁ!$H$2:$H$33</c:f>
              <c:numCache>
                <c:formatCode>0</c:formatCode>
                <c:ptCount val="32"/>
                <c:pt idx="0">
                  <c:v>19.217456112069005</c:v>
                </c:pt>
                <c:pt idx="1">
                  <c:v>21.854576764509478</c:v>
                </c:pt>
                <c:pt idx="2">
                  <c:v>18.91936665474072</c:v>
                </c:pt>
                <c:pt idx="3">
                  <c:v>18.317547686369554</c:v>
                </c:pt>
                <c:pt idx="4">
                  <c:v>19.404578101679313</c:v>
                </c:pt>
                <c:pt idx="5">
                  <c:v>19.864794345506695</c:v>
                </c:pt>
                <c:pt idx="6">
                  <c:v>19.513719376493654</c:v>
                </c:pt>
                <c:pt idx="7">
                  <c:v>18.935173593238911</c:v>
                </c:pt>
                <c:pt idx="8">
                  <c:v>16.604035150895385</c:v>
                </c:pt>
                <c:pt idx="9">
                  <c:v>15.654190470610549</c:v>
                </c:pt>
                <c:pt idx="10">
                  <c:v>16.67047536527453</c:v>
                </c:pt>
                <c:pt idx="11">
                  <c:v>15.441353660395251</c:v>
                </c:pt>
                <c:pt idx="12">
                  <c:v>17.763604511601628</c:v>
                </c:pt>
                <c:pt idx="13">
                  <c:v>16.101641647080879</c:v>
                </c:pt>
                <c:pt idx="14">
                  <c:v>14.396891241309715</c:v>
                </c:pt>
                <c:pt idx="15">
                  <c:v>18.32941443338246</c:v>
                </c:pt>
                <c:pt idx="16">
                  <c:v>18.072924342347651</c:v>
                </c:pt>
                <c:pt idx="17">
                  <c:v>29.30028260436077</c:v>
                </c:pt>
                <c:pt idx="18">
                  <c:v>27.932891420591943</c:v>
                </c:pt>
                <c:pt idx="19">
                  <c:v>23.62841875699122</c:v>
                </c:pt>
                <c:pt idx="20">
                  <c:v>23.557955516819469</c:v>
                </c:pt>
                <c:pt idx="21">
                  <c:v>22.639766973210495</c:v>
                </c:pt>
                <c:pt idx="22">
                  <c:v>24.884542500631841</c:v>
                </c:pt>
                <c:pt idx="23">
                  <c:v>23.982047522920073</c:v>
                </c:pt>
                <c:pt idx="24">
                  <c:v>27.964534972555565</c:v>
                </c:pt>
                <c:pt idx="25">
                  <c:v>28.476693971096918</c:v>
                </c:pt>
                <c:pt idx="26">
                  <c:v>30.765306503546686</c:v>
                </c:pt>
                <c:pt idx="27">
                  <c:v>30.911238744452756</c:v>
                </c:pt>
                <c:pt idx="28">
                  <c:v>39.775393008772937</c:v>
                </c:pt>
                <c:pt idx="29">
                  <c:v>22.877700654497566</c:v>
                </c:pt>
                <c:pt idx="30">
                  <c:v>18.544073724129291</c:v>
                </c:pt>
                <c:pt idx="31">
                  <c:v>19.491586678962474</c:v>
                </c:pt>
              </c:numCache>
            </c:numRef>
          </c:xVal>
          <c:yVal>
            <c:numRef>
              <c:f>LONGÁ!$G$2:$G$33</c:f>
              <c:numCache>
                <c:formatCode>0.00</c:formatCode>
                <c:ptCount val="32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E-473F-A9EA-C1B61E85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LONGÁ!$G$2:$G$33</c:f>
              <c:numCache>
                <c:formatCode>0.00</c:formatCode>
                <c:ptCount val="32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</c:numCache>
            </c:numRef>
          </c:xVal>
          <c:yVal>
            <c:numRef>
              <c:f>LONGÁ!$E$2:$E$33</c:f>
              <c:numCache>
                <c:formatCode>0.00</c:formatCode>
                <c:ptCount val="32"/>
                <c:pt idx="1">
                  <c:v>0.8151744000000003</c:v>
                </c:pt>
                <c:pt idx="2">
                  <c:v>-3.1871108000000001</c:v>
                </c:pt>
                <c:pt idx="3">
                  <c:v>-4.7178129000000002</c:v>
                </c:pt>
                <c:pt idx="4">
                  <c:v>-1.0149908999999999</c:v>
                </c:pt>
                <c:pt idx="5">
                  <c:v>-1.2385766</c:v>
                </c:pt>
                <c:pt idx="6">
                  <c:v>1.2461586000000004</c:v>
                </c:pt>
                <c:pt idx="7">
                  <c:v>-0.89156349999999995</c:v>
                </c:pt>
                <c:pt idx="8">
                  <c:v>1.6235227000000003</c:v>
                </c:pt>
                <c:pt idx="9">
                  <c:v>-0.16617459999999973</c:v>
                </c:pt>
                <c:pt idx="10">
                  <c:v>1.0579824</c:v>
                </c:pt>
                <c:pt idx="11">
                  <c:v>0.34068710000000002</c:v>
                </c:pt>
                <c:pt idx="12">
                  <c:v>0.62902160000000018</c:v>
                </c:pt>
                <c:pt idx="13">
                  <c:v>0.69680550000000019</c:v>
                </c:pt>
                <c:pt idx="14">
                  <c:v>-0.26936799999999994</c:v>
                </c:pt>
                <c:pt idx="15">
                  <c:v>-1.1819214</c:v>
                </c:pt>
                <c:pt idx="16">
                  <c:v>0.37103810000000004</c:v>
                </c:pt>
                <c:pt idx="17">
                  <c:v>-5.2722245000000001</c:v>
                </c:pt>
                <c:pt idx="18">
                  <c:v>-3.2498361999999998</c:v>
                </c:pt>
                <c:pt idx="19">
                  <c:v>-2.3575168</c:v>
                </c:pt>
                <c:pt idx="20">
                  <c:v>-2.1440481</c:v>
                </c:pt>
                <c:pt idx="21">
                  <c:v>-1.9841994999999999</c:v>
                </c:pt>
                <c:pt idx="22">
                  <c:v>-0.26532119999999992</c:v>
                </c:pt>
                <c:pt idx="23">
                  <c:v>0.44590390000000024</c:v>
                </c:pt>
                <c:pt idx="24">
                  <c:v>-0.19349050000000001</c:v>
                </c:pt>
                <c:pt idx="25">
                  <c:v>-1.3943783999999999</c:v>
                </c:pt>
                <c:pt idx="26">
                  <c:v>1.1753396000000003</c:v>
                </c:pt>
                <c:pt idx="27">
                  <c:v>1.0458420000000002</c:v>
                </c:pt>
                <c:pt idx="28">
                  <c:v>-0.93101979999999984</c:v>
                </c:pt>
                <c:pt idx="29">
                  <c:v>-0.13683529999999999</c:v>
                </c:pt>
                <c:pt idx="30">
                  <c:v>3.2786638999999997</c:v>
                </c:pt>
                <c:pt idx="31">
                  <c:v>0.67758320000000016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D-47B2-82CA-7E316000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467321989535131"/>
          <c:y val="0.25110611905790625"/>
          <c:w val="0.19484839923988342"/>
          <c:h val="0.20744131121540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TI</a:t>
            </a:r>
            <a:r>
              <a:rPr lang="pt-BR" sz="2000" b="1" baseline="0">
                <a:latin typeface="Arial" panose="020B0604020202020204" pitchFamily="34" charset="0"/>
                <a:cs typeface="Arial" panose="020B0604020202020204" pitchFamily="34" charset="0"/>
              </a:rPr>
              <a:t>C (%)</a:t>
            </a:r>
            <a:endParaRPr lang="pt-BR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6941209095951192"/>
          <c:y val="3.464535135754248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2"/>
          <c:tx>
            <c:v>TIC_Longá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'Longá+Pimenteiras'!$K$2:$K$33</c:f>
              <c:numCache>
                <c:formatCode>0.00</c:formatCode>
                <c:ptCount val="32"/>
                <c:pt idx="0">
                  <c:v>0.36745060000000018</c:v>
                </c:pt>
                <c:pt idx="1">
                  <c:v>3.5620500000000055E-2</c:v>
                </c:pt>
                <c:pt idx="2">
                  <c:v>2.8469199999999972E-2</c:v>
                </c:pt>
                <c:pt idx="3">
                  <c:v>0.32966680000000004</c:v>
                </c:pt>
                <c:pt idx="4">
                  <c:v>6.0562499999999853E-2</c:v>
                </c:pt>
                <c:pt idx="5">
                  <c:v>0.5684555</c:v>
                </c:pt>
                <c:pt idx="6">
                  <c:v>0.19019619999999993</c:v>
                </c:pt>
                <c:pt idx="7">
                  <c:v>0.67959130000000001</c:v>
                </c:pt>
                <c:pt idx="8">
                  <c:v>0.21085280000000006</c:v>
                </c:pt>
                <c:pt idx="9">
                  <c:v>0.19360580000000005</c:v>
                </c:pt>
                <c:pt idx="10">
                  <c:v>0.30305730000000008</c:v>
                </c:pt>
                <c:pt idx="11">
                  <c:v>0.61107619999999985</c:v>
                </c:pt>
                <c:pt idx="12">
                  <c:v>0.56601670000000004</c:v>
                </c:pt>
                <c:pt idx="13">
                  <c:v>0</c:v>
                </c:pt>
                <c:pt idx="14">
                  <c:v>0</c:v>
                </c:pt>
                <c:pt idx="15">
                  <c:v>0.7874447</c:v>
                </c:pt>
                <c:pt idx="16">
                  <c:v>0.78028700000000017</c:v>
                </c:pt>
                <c:pt idx="17">
                  <c:v>1.8877544000000002</c:v>
                </c:pt>
                <c:pt idx="18">
                  <c:v>1.3577797999999999</c:v>
                </c:pt>
                <c:pt idx="19">
                  <c:v>0.96193089999999981</c:v>
                </c:pt>
                <c:pt idx="20">
                  <c:v>0.9644617000000002</c:v>
                </c:pt>
                <c:pt idx="21">
                  <c:v>0</c:v>
                </c:pt>
                <c:pt idx="22">
                  <c:v>0.58647939999999998</c:v>
                </c:pt>
                <c:pt idx="23">
                  <c:v>0.5767424000000001</c:v>
                </c:pt>
                <c:pt idx="24">
                  <c:v>0.21074939999999964</c:v>
                </c:pt>
                <c:pt idx="25">
                  <c:v>1.5664742</c:v>
                </c:pt>
                <c:pt idx="26">
                  <c:v>0.48348190000000013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0.84614509999999976</c:v>
                </c:pt>
                <c:pt idx="31">
                  <c:v>0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6D-4E5D-A209-C362B03FCD7C}"/>
            </c:ext>
          </c:extLst>
        </c:ser>
        <c:ser>
          <c:idx val="1"/>
          <c:order val="3"/>
          <c:tx>
            <c:v>TIC_Pimenteiras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'Longá+Pimenteiras'!$K$34:$K$48</c:f>
              <c:numCache>
                <c:formatCode>0.00</c:formatCode>
                <c:ptCount val="15"/>
                <c:pt idx="4">
                  <c:v>7.1883900000000001E-2</c:v>
                </c:pt>
                <c:pt idx="5">
                  <c:v>0.48381019999999997</c:v>
                </c:pt>
                <c:pt idx="6">
                  <c:v>0.34486050000000001</c:v>
                </c:pt>
                <c:pt idx="7">
                  <c:v>0.63778649999999992</c:v>
                </c:pt>
                <c:pt idx="8">
                  <c:v>0.43134240000000013</c:v>
                </c:pt>
                <c:pt idx="9">
                  <c:v>0.53619999999999979</c:v>
                </c:pt>
                <c:pt idx="10">
                  <c:v>0.39689120000000011</c:v>
                </c:pt>
                <c:pt idx="11">
                  <c:v>0.26498780000000011</c:v>
                </c:pt>
                <c:pt idx="12">
                  <c:v>0.28400449999999999</c:v>
                </c:pt>
                <c:pt idx="13">
                  <c:v>-1.1541999999999941E-3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D-4E5D-A209-C362B03F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TIC_Longá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'Longá+Pimenteiras'!$K$2:$K$33</c15:sqref>
                        </c15:formulaRef>
                      </c:ext>
                    </c:extLst>
                    <c:numCache>
                      <c:formatCode>0.00</c:formatCode>
                      <c:ptCount val="32"/>
                      <c:pt idx="0">
                        <c:v>0.36745060000000018</c:v>
                      </c:pt>
                      <c:pt idx="1">
                        <c:v>3.5620500000000055E-2</c:v>
                      </c:pt>
                      <c:pt idx="2">
                        <c:v>2.8469199999999972E-2</c:v>
                      </c:pt>
                      <c:pt idx="3">
                        <c:v>0.32966680000000004</c:v>
                      </c:pt>
                      <c:pt idx="4">
                        <c:v>6.0562499999999853E-2</c:v>
                      </c:pt>
                      <c:pt idx="5">
                        <c:v>0.5684555</c:v>
                      </c:pt>
                      <c:pt idx="6">
                        <c:v>0.19019619999999993</c:v>
                      </c:pt>
                      <c:pt idx="7">
                        <c:v>0.67959130000000001</c:v>
                      </c:pt>
                      <c:pt idx="8">
                        <c:v>0.21085280000000006</c:v>
                      </c:pt>
                      <c:pt idx="9">
                        <c:v>0.19360580000000005</c:v>
                      </c:pt>
                      <c:pt idx="10">
                        <c:v>0.30305730000000008</c:v>
                      </c:pt>
                      <c:pt idx="11">
                        <c:v>0.61107619999999985</c:v>
                      </c:pt>
                      <c:pt idx="12">
                        <c:v>0.56601670000000004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0.7874447</c:v>
                      </c:pt>
                      <c:pt idx="16">
                        <c:v>0.78028700000000017</c:v>
                      </c:pt>
                      <c:pt idx="17">
                        <c:v>1.8877544000000002</c:v>
                      </c:pt>
                      <c:pt idx="18">
                        <c:v>1.3577797999999999</c:v>
                      </c:pt>
                      <c:pt idx="19">
                        <c:v>0.96193089999999981</c:v>
                      </c:pt>
                      <c:pt idx="20">
                        <c:v>0.9644617000000002</c:v>
                      </c:pt>
                      <c:pt idx="21">
                        <c:v>0</c:v>
                      </c:pt>
                      <c:pt idx="22">
                        <c:v>0.58647939999999998</c:v>
                      </c:pt>
                      <c:pt idx="23">
                        <c:v>0.5767424000000001</c:v>
                      </c:pt>
                      <c:pt idx="24">
                        <c:v>0.21074939999999964</c:v>
                      </c:pt>
                      <c:pt idx="25">
                        <c:v>1.5664742</c:v>
                      </c:pt>
                      <c:pt idx="26">
                        <c:v>0.48348190000000013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0.84614509999999976</c:v>
                      </c:pt>
                      <c:pt idx="3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'Longá+Pimenteiras'!$C$2:$C$33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-1491</c:v>
                      </c:pt>
                      <c:pt idx="1">
                        <c:v>-1494</c:v>
                      </c:pt>
                      <c:pt idx="2">
                        <c:v>-1497</c:v>
                      </c:pt>
                      <c:pt idx="3">
                        <c:v>-1500</c:v>
                      </c:pt>
                      <c:pt idx="4">
                        <c:v>-1503</c:v>
                      </c:pt>
                      <c:pt idx="5">
                        <c:v>-1506</c:v>
                      </c:pt>
                      <c:pt idx="6">
                        <c:v>-1515</c:v>
                      </c:pt>
                      <c:pt idx="7">
                        <c:v>-1518</c:v>
                      </c:pt>
                      <c:pt idx="8">
                        <c:v>-1521</c:v>
                      </c:pt>
                      <c:pt idx="9">
                        <c:v>-1524</c:v>
                      </c:pt>
                      <c:pt idx="10">
                        <c:v>-1527</c:v>
                      </c:pt>
                      <c:pt idx="11">
                        <c:v>-1530</c:v>
                      </c:pt>
                      <c:pt idx="12">
                        <c:v>-1533</c:v>
                      </c:pt>
                      <c:pt idx="13">
                        <c:v>-1536</c:v>
                      </c:pt>
                      <c:pt idx="14">
                        <c:v>-1539</c:v>
                      </c:pt>
                      <c:pt idx="15">
                        <c:v>-1542</c:v>
                      </c:pt>
                      <c:pt idx="16">
                        <c:v>-1545</c:v>
                      </c:pt>
                      <c:pt idx="17">
                        <c:v>-1548</c:v>
                      </c:pt>
                      <c:pt idx="18">
                        <c:v>-1551</c:v>
                      </c:pt>
                      <c:pt idx="19">
                        <c:v>-1554</c:v>
                      </c:pt>
                      <c:pt idx="20">
                        <c:v>-1557</c:v>
                      </c:pt>
                      <c:pt idx="21">
                        <c:v>-1560</c:v>
                      </c:pt>
                      <c:pt idx="22">
                        <c:v>-1563</c:v>
                      </c:pt>
                      <c:pt idx="23">
                        <c:v>-1566</c:v>
                      </c:pt>
                      <c:pt idx="24">
                        <c:v>-1569</c:v>
                      </c:pt>
                      <c:pt idx="25">
                        <c:v>-1572</c:v>
                      </c:pt>
                      <c:pt idx="26">
                        <c:v>-1575</c:v>
                      </c:pt>
                      <c:pt idx="27">
                        <c:v>-1578</c:v>
                      </c:pt>
                      <c:pt idx="28">
                        <c:v>-1581</c:v>
                      </c:pt>
                      <c:pt idx="29">
                        <c:v>-1584</c:v>
                      </c:pt>
                      <c:pt idx="30">
                        <c:v>-1587</c:v>
                      </c:pt>
                      <c:pt idx="31">
                        <c:v>-1590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6D-4E5D-A209-C362B03FCD7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TIC_Pimenteiras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'Longá+Pimenteiras'!$K$34:$K$48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4">
                        <c:v>7.1883900000000001E-2</c:v>
                      </c:pt>
                      <c:pt idx="5">
                        <c:v>0.48381019999999997</c:v>
                      </c:pt>
                      <c:pt idx="6">
                        <c:v>0.34486050000000001</c:v>
                      </c:pt>
                      <c:pt idx="7">
                        <c:v>0.63778649999999992</c:v>
                      </c:pt>
                      <c:pt idx="8">
                        <c:v>0.43134240000000013</c:v>
                      </c:pt>
                      <c:pt idx="9">
                        <c:v>0.53619999999999979</c:v>
                      </c:pt>
                      <c:pt idx="10">
                        <c:v>0.39689120000000011</c:v>
                      </c:pt>
                      <c:pt idx="11">
                        <c:v>0.26498780000000011</c:v>
                      </c:pt>
                      <c:pt idx="12">
                        <c:v>0.28400449999999999</c:v>
                      </c:pt>
                      <c:pt idx="13">
                        <c:v>-1.1541999999999941E-3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'Longá+Pimenteiras'!$C$34:$C$48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-1755</c:v>
                      </c:pt>
                      <c:pt idx="1">
                        <c:v>-1758</c:v>
                      </c:pt>
                      <c:pt idx="2">
                        <c:v>-1761</c:v>
                      </c:pt>
                      <c:pt idx="3">
                        <c:v>-1764</c:v>
                      </c:pt>
                      <c:pt idx="4">
                        <c:v>-1767</c:v>
                      </c:pt>
                      <c:pt idx="5">
                        <c:v>-1770</c:v>
                      </c:pt>
                      <c:pt idx="6">
                        <c:v>-1773</c:v>
                      </c:pt>
                      <c:pt idx="7">
                        <c:v>-1776</c:v>
                      </c:pt>
                      <c:pt idx="8">
                        <c:v>-1779</c:v>
                      </c:pt>
                      <c:pt idx="9">
                        <c:v>-1782</c:v>
                      </c:pt>
                      <c:pt idx="10">
                        <c:v>-1785</c:v>
                      </c:pt>
                      <c:pt idx="11">
                        <c:v>-1788</c:v>
                      </c:pt>
                      <c:pt idx="12">
                        <c:v>-1794</c:v>
                      </c:pt>
                      <c:pt idx="13">
                        <c:v>-1797</c:v>
                      </c:pt>
                      <c:pt idx="14">
                        <c:v>-1800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D6D-4E5D-A209-C362B03FCD7C}"/>
                  </c:ext>
                </c:extLst>
              </c15:ser>
            </c15:filteredScatterSeries>
          </c:ext>
        </c:extLst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Inorganic Carbon</a:t>
                </a:r>
              </a:p>
            </c:rich>
          </c:tx>
          <c:layout>
            <c:manualLayout>
              <c:xMode val="edge"/>
              <c:yMode val="edge"/>
              <c:x val="0.36880461697695444"/>
              <c:y val="0.94042762655803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22809905625357563"/>
          <c:y val="0.96526677118549509"/>
          <c:w val="0.65472812154720261"/>
          <c:h val="2.1371071514747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showDLblsOverMax val="0"/>
    <c:extLst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TS%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CODÓ!$H$2:$H$10</c:f>
              <c:numCache>
                <c:formatCode>0.00%</c:formatCode>
                <c:ptCount val="9"/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5-4CAC-A16E-2B54A4AE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TS (%)</a:t>
            </a:r>
          </a:p>
        </c:rich>
      </c:tx>
      <c:layout>
        <c:manualLayout>
          <c:xMode val="edge"/>
          <c:yMode val="edge"/>
          <c:x val="0.4802239253138269"/>
          <c:y val="6.9013112491373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'Longá+Pimenteiras'!$I$2:$I$33</c:f>
              <c:numCache>
                <c:formatCode>0.00</c:formatCode>
                <c:ptCount val="32"/>
                <c:pt idx="0">
                  <c:v>0.30099999999999999</c:v>
                </c:pt>
                <c:pt idx="1">
                  <c:v>0.21</c:v>
                </c:pt>
                <c:pt idx="2">
                  <c:v>0.23400000000000001</c:v>
                </c:pt>
                <c:pt idx="3">
                  <c:v>0.53099999999999992</c:v>
                </c:pt>
                <c:pt idx="4">
                  <c:v>0.85000000000000009</c:v>
                </c:pt>
                <c:pt idx="5">
                  <c:v>0.38400000000000001</c:v>
                </c:pt>
                <c:pt idx="6">
                  <c:v>0.48299999999999998</c:v>
                </c:pt>
                <c:pt idx="7">
                  <c:v>0.55900000000000005</c:v>
                </c:pt>
                <c:pt idx="8">
                  <c:v>0.61199999999999999</c:v>
                </c:pt>
                <c:pt idx="9">
                  <c:v>0.58199999999999996</c:v>
                </c:pt>
                <c:pt idx="10">
                  <c:v>1.02</c:v>
                </c:pt>
                <c:pt idx="11">
                  <c:v>0.9860000000000001</c:v>
                </c:pt>
                <c:pt idx="12">
                  <c:v>0.36199999999999999</c:v>
                </c:pt>
                <c:pt idx="13">
                  <c:v>0.25800000000000001</c:v>
                </c:pt>
                <c:pt idx="14">
                  <c:v>0.216</c:v>
                </c:pt>
                <c:pt idx="15">
                  <c:v>0.47600000000000003</c:v>
                </c:pt>
                <c:pt idx="16">
                  <c:v>0.58900000000000008</c:v>
                </c:pt>
                <c:pt idx="17">
                  <c:v>0.57800000000000007</c:v>
                </c:pt>
                <c:pt idx="18">
                  <c:v>0.60399999999999998</c:v>
                </c:pt>
                <c:pt idx="19">
                  <c:v>0.64700000000000002</c:v>
                </c:pt>
                <c:pt idx="20">
                  <c:v>0.59899999999999998</c:v>
                </c:pt>
                <c:pt idx="21">
                  <c:v>0.23600000000000002</c:v>
                </c:pt>
                <c:pt idx="22">
                  <c:v>0.182</c:v>
                </c:pt>
                <c:pt idx="23">
                  <c:v>0.47099999999999997</c:v>
                </c:pt>
                <c:pt idx="24">
                  <c:v>0.42900000000000005</c:v>
                </c:pt>
                <c:pt idx="25">
                  <c:v>0.38999999999999996</c:v>
                </c:pt>
                <c:pt idx="26">
                  <c:v>0.502</c:v>
                </c:pt>
                <c:pt idx="27">
                  <c:v>0.316</c:v>
                </c:pt>
                <c:pt idx="28">
                  <c:v>1.28</c:v>
                </c:pt>
                <c:pt idx="29">
                  <c:v>0.26900000000000002</c:v>
                </c:pt>
                <c:pt idx="30">
                  <c:v>0.309</c:v>
                </c:pt>
                <c:pt idx="31">
                  <c:v>0.47299999999999998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D-46C6-B710-1AA3F55A9404}"/>
            </c:ext>
          </c:extLst>
        </c:ser>
        <c:ser>
          <c:idx val="1"/>
          <c:order val="1"/>
          <c:tx>
            <c:v>TS_Pimenteiras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'Longá+Pimenteiras'!$I$34:$I$48</c:f>
              <c:numCache>
                <c:formatCode>General</c:formatCode>
                <c:ptCount val="15"/>
                <c:pt idx="4" formatCode="0.00">
                  <c:v>0.85499999999999998</c:v>
                </c:pt>
                <c:pt idx="5" formatCode="0.00">
                  <c:v>1.59</c:v>
                </c:pt>
                <c:pt idx="6" formatCode="0.00">
                  <c:v>1.52</c:v>
                </c:pt>
                <c:pt idx="7" formatCode="0.00">
                  <c:v>2.12</c:v>
                </c:pt>
                <c:pt idx="8" formatCode="0.00">
                  <c:v>3.08</c:v>
                </c:pt>
                <c:pt idx="9" formatCode="0.00">
                  <c:v>1.9800000000000002</c:v>
                </c:pt>
                <c:pt idx="10" formatCode="0.00">
                  <c:v>2.5</c:v>
                </c:pt>
                <c:pt idx="11" formatCode="0.00">
                  <c:v>1.34</c:v>
                </c:pt>
                <c:pt idx="12" formatCode="0.00">
                  <c:v>0.504</c:v>
                </c:pt>
                <c:pt idx="13" formatCode="0.00">
                  <c:v>1.53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A-4C73-9061-F86760BB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Sulphur</a:t>
                </a:r>
              </a:p>
            </c:rich>
          </c:tx>
          <c:layout>
            <c:manualLayout>
              <c:xMode val="edge"/>
              <c:yMode val="edge"/>
              <c:x val="0.42353822940645369"/>
              <c:y val="0.9393345505544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00711159174117"/>
          <c:y val="0.96888215832329339"/>
          <c:w val="0.63023622709682958"/>
          <c:h val="2.1360710895180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TOC/TN Ratio</a:t>
            </a:r>
          </a:p>
        </c:rich>
      </c:tx>
      <c:layout>
        <c:manualLayout>
          <c:xMode val="edge"/>
          <c:yMode val="edge"/>
          <c:x val="0.38092746749873646"/>
          <c:y val="5.7539881027461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TOC/TN 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'Longá+Pimenteiras'!$H$2:$H$33</c:f>
              <c:numCache>
                <c:formatCode>0</c:formatCode>
                <c:ptCount val="32"/>
                <c:pt idx="0">
                  <c:v>19.217456112069005</c:v>
                </c:pt>
                <c:pt idx="1">
                  <c:v>21.854576764509478</c:v>
                </c:pt>
                <c:pt idx="2">
                  <c:v>18.91936665474072</c:v>
                </c:pt>
                <c:pt idx="3">
                  <c:v>18.317547686369554</c:v>
                </c:pt>
                <c:pt idx="4">
                  <c:v>19.404578101679313</c:v>
                </c:pt>
                <c:pt idx="5">
                  <c:v>19.864794345506695</c:v>
                </c:pt>
                <c:pt idx="6">
                  <c:v>19.513719376493654</c:v>
                </c:pt>
                <c:pt idx="7">
                  <c:v>18.935173593238911</c:v>
                </c:pt>
                <c:pt idx="8">
                  <c:v>16.604035150895385</c:v>
                </c:pt>
                <c:pt idx="9">
                  <c:v>15.654190470610549</c:v>
                </c:pt>
                <c:pt idx="10">
                  <c:v>16.67047536527453</c:v>
                </c:pt>
                <c:pt idx="11">
                  <c:v>15.441353660395251</c:v>
                </c:pt>
                <c:pt idx="12">
                  <c:v>17.763604511601628</c:v>
                </c:pt>
                <c:pt idx="13">
                  <c:v>16.101641647080879</c:v>
                </c:pt>
                <c:pt idx="14">
                  <c:v>14.396891241309715</c:v>
                </c:pt>
                <c:pt idx="15">
                  <c:v>18.32941443338246</c:v>
                </c:pt>
                <c:pt idx="16">
                  <c:v>18.072924342347651</c:v>
                </c:pt>
                <c:pt idx="17">
                  <c:v>29.30028260436077</c:v>
                </c:pt>
                <c:pt idx="18">
                  <c:v>27.932891420591943</c:v>
                </c:pt>
                <c:pt idx="19">
                  <c:v>23.62841875699122</c:v>
                </c:pt>
                <c:pt idx="20">
                  <c:v>23.557955516819469</c:v>
                </c:pt>
                <c:pt idx="21">
                  <c:v>22.639766973210495</c:v>
                </c:pt>
                <c:pt idx="22">
                  <c:v>24.884542500631841</c:v>
                </c:pt>
                <c:pt idx="23">
                  <c:v>23.982047522920073</c:v>
                </c:pt>
                <c:pt idx="24">
                  <c:v>27.964534972555565</c:v>
                </c:pt>
                <c:pt idx="25">
                  <c:v>28.476693971096918</c:v>
                </c:pt>
                <c:pt idx="26">
                  <c:v>30.765306503546686</c:v>
                </c:pt>
                <c:pt idx="27">
                  <c:v>30.911238744452756</c:v>
                </c:pt>
                <c:pt idx="28">
                  <c:v>39.775393008772937</c:v>
                </c:pt>
                <c:pt idx="29">
                  <c:v>22.877700654497566</c:v>
                </c:pt>
                <c:pt idx="30">
                  <c:v>18.544073724129291</c:v>
                </c:pt>
                <c:pt idx="31">
                  <c:v>19.491586678962474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9-4A23-A52B-23B949DD7797}"/>
            </c:ext>
          </c:extLst>
        </c:ser>
        <c:ser>
          <c:idx val="1"/>
          <c:order val="1"/>
          <c:tx>
            <c:v>TOC/TN 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'Longá+Pimenteiras'!$H$34:$H$48</c:f>
              <c:numCache>
                <c:formatCode>0</c:formatCode>
                <c:ptCount val="15"/>
                <c:pt idx="0">
                  <c:v>37.234091390357975</c:v>
                </c:pt>
                <c:pt idx="1">
                  <c:v>16.195973759618322</c:v>
                </c:pt>
                <c:pt idx="2">
                  <c:v>28.139058472855552</c:v>
                </c:pt>
                <c:pt idx="3">
                  <c:v>25.999150805895876</c:v>
                </c:pt>
                <c:pt idx="4">
                  <c:v>19.133648627285663</c:v>
                </c:pt>
                <c:pt idx="5">
                  <c:v>16.248721979446369</c:v>
                </c:pt>
                <c:pt idx="6">
                  <c:v>15.927238382275391</c:v>
                </c:pt>
                <c:pt idx="7">
                  <c:v>10.888036876805176</c:v>
                </c:pt>
                <c:pt idx="8">
                  <c:v>10.902101915667929</c:v>
                </c:pt>
                <c:pt idx="9">
                  <c:v>14.726918387527244</c:v>
                </c:pt>
                <c:pt idx="10">
                  <c:v>3.4031864809596191</c:v>
                </c:pt>
                <c:pt idx="11">
                  <c:v>8.0691725939676626</c:v>
                </c:pt>
                <c:pt idx="12">
                  <c:v>12.242924424247771</c:v>
                </c:pt>
                <c:pt idx="13">
                  <c:v>10.099249808272543</c:v>
                </c:pt>
                <c:pt idx="14">
                  <c:v>7.261124836467757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2-42D7-BB0A-1A0DB4D8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Organic Carbon /Total Nitrogen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0670172945879"/>
          <c:y val="0.9723760916352221"/>
          <c:w val="0.80342440373835711"/>
          <c:h val="2.1371071514747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ymbol" panose="05050102010706020507" pitchFamily="18" charset="2"/>
              </a:rPr>
              <a:t>d</a:t>
            </a:r>
            <a:r>
              <a:rPr lang="pt-BR" sz="2000" b="1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13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</a:t>
            </a:r>
            <a:r>
              <a:rPr lang="pt-BR" sz="2000" b="1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‰)</a:t>
            </a:r>
            <a:endParaRPr lang="pt-BR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d13C_Longá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'Longá+Pimenteiras'!$G$2:$G$33</c:f>
              <c:numCache>
                <c:formatCode>0.00</c:formatCode>
                <c:ptCount val="32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7-48A1-BD1E-703E748A022E}"/>
            </c:ext>
          </c:extLst>
        </c:ser>
        <c:ser>
          <c:idx val="1"/>
          <c:order val="1"/>
          <c:tx>
            <c:v>d13C_Pimenteiras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'Longá+Pimenteiras'!$G$34:$G$48</c:f>
              <c:numCache>
                <c:formatCode>0.00</c:formatCode>
                <c:ptCount val="15"/>
                <c:pt idx="0">
                  <c:v>-27.829190399999998</c:v>
                </c:pt>
                <c:pt idx="1">
                  <c:v>-28.076956799999998</c:v>
                </c:pt>
                <c:pt idx="2">
                  <c:v>-27.794778399999998</c:v>
                </c:pt>
                <c:pt idx="3">
                  <c:v>-27.998300799999999</c:v>
                </c:pt>
                <c:pt idx="4">
                  <c:v>-27.531280799999998</c:v>
                </c:pt>
                <c:pt idx="5">
                  <c:v>-27.617802399999999</c:v>
                </c:pt>
                <c:pt idx="6">
                  <c:v>-28.297193599999996</c:v>
                </c:pt>
                <c:pt idx="7">
                  <c:v>-28.614767199999996</c:v>
                </c:pt>
                <c:pt idx="8">
                  <c:v>-28.526279199999998</c:v>
                </c:pt>
                <c:pt idx="9">
                  <c:v>-28.330622399999999</c:v>
                </c:pt>
                <c:pt idx="10">
                  <c:v>-28.530211999999999</c:v>
                </c:pt>
                <c:pt idx="11">
                  <c:v>-28.406328799999997</c:v>
                </c:pt>
                <c:pt idx="12">
                  <c:v>-28.330622399999999</c:v>
                </c:pt>
                <c:pt idx="13">
                  <c:v>-28.470236799999999</c:v>
                </c:pt>
                <c:pt idx="14">
                  <c:v>-32.209346400000001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E-4A1B-B121-87A0EE7BE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Organic Carbon Stable Isotope</a:t>
                </a:r>
              </a:p>
            </c:rich>
          </c:tx>
          <c:layout>
            <c:manualLayout>
              <c:xMode val="edge"/>
              <c:yMode val="edge"/>
              <c:x val="0.2928074669489405"/>
              <c:y val="0.9405188234109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At val="1520"/>
        <c:crossBetween val="midCat"/>
        <c:majorUnit val="2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0044061512762"/>
          <c:y val="0.96572816928201355"/>
          <c:w val="0.71875227777008033"/>
          <c:h val="3.328596596592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TOC (%)</a:t>
            </a:r>
          </a:p>
        </c:rich>
      </c:tx>
      <c:layout>
        <c:manualLayout>
          <c:xMode val="edge"/>
          <c:yMode val="edge"/>
          <c:x val="0.45494868325533872"/>
          <c:y val="5.75109427021647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'Longá+Pimenteiras'!$F$2:$F$33</c:f>
              <c:numCache>
                <c:formatCode>0.00</c:formatCode>
                <c:ptCount val="32"/>
                <c:pt idx="0">
                  <c:v>0.82254939999999999</c:v>
                </c:pt>
                <c:pt idx="1">
                  <c:v>1.2043794999999999</c:v>
                </c:pt>
                <c:pt idx="2">
                  <c:v>1.2215308</c:v>
                </c:pt>
                <c:pt idx="3">
                  <c:v>1.0203332000000001</c:v>
                </c:pt>
                <c:pt idx="4">
                  <c:v>1.5094375</c:v>
                </c:pt>
                <c:pt idx="5">
                  <c:v>1.1115444999999999</c:v>
                </c:pt>
                <c:pt idx="6">
                  <c:v>1.7098038</c:v>
                </c:pt>
                <c:pt idx="7">
                  <c:v>1.1404087000000001</c:v>
                </c:pt>
                <c:pt idx="8">
                  <c:v>1.6691472000000001</c:v>
                </c:pt>
                <c:pt idx="9">
                  <c:v>1.5763942</c:v>
                </c:pt>
                <c:pt idx="10">
                  <c:v>1.6969426999999999</c:v>
                </c:pt>
                <c:pt idx="11">
                  <c:v>1.4589238</c:v>
                </c:pt>
                <c:pt idx="12">
                  <c:v>1.5939833000000001</c:v>
                </c:pt>
                <c:pt idx="13">
                  <c:v>1.3571639</c:v>
                </c:pt>
                <c:pt idx="14">
                  <c:v>1.4437835999999999</c:v>
                </c:pt>
                <c:pt idx="15">
                  <c:v>1.4625553</c:v>
                </c:pt>
                <c:pt idx="16">
                  <c:v>1.5697129999999999</c:v>
                </c:pt>
                <c:pt idx="17">
                  <c:v>0.85224560000000005</c:v>
                </c:pt>
                <c:pt idx="18">
                  <c:v>1.3122202000000001</c:v>
                </c:pt>
                <c:pt idx="19">
                  <c:v>1.4680690999999999</c:v>
                </c:pt>
                <c:pt idx="20">
                  <c:v>1.4055382999999999</c:v>
                </c:pt>
                <c:pt idx="21">
                  <c:v>1.636871</c:v>
                </c:pt>
                <c:pt idx="22">
                  <c:v>2.3335205999999999</c:v>
                </c:pt>
                <c:pt idx="23">
                  <c:v>2.2132575999999999</c:v>
                </c:pt>
                <c:pt idx="24">
                  <c:v>2.3792506000000002</c:v>
                </c:pt>
                <c:pt idx="25">
                  <c:v>1.0735258000000001</c:v>
                </c:pt>
                <c:pt idx="26">
                  <c:v>2.3065180999999999</c:v>
                </c:pt>
                <c:pt idx="27">
                  <c:v>2.3271557</c:v>
                </c:pt>
                <c:pt idx="28">
                  <c:v>1.5251954000000001</c:v>
                </c:pt>
                <c:pt idx="29">
                  <c:v>1.7788396</c:v>
                </c:pt>
                <c:pt idx="30">
                  <c:v>1.5838549</c:v>
                </c:pt>
                <c:pt idx="31">
                  <c:v>1.8008120999999999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D-4889-9A03-3122AC07FFD3}"/>
            </c:ext>
          </c:extLst>
        </c:ser>
        <c:ser>
          <c:idx val="1"/>
          <c:order val="1"/>
          <c:tx>
            <c:v>TOC_Pimenteiras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'Longá+Pimenteiras'!$F$34:$F$48</c:f>
              <c:numCache>
                <c:formatCode>0.00</c:formatCode>
                <c:ptCount val="15"/>
                <c:pt idx="0">
                  <c:v>1.4242524000000001</c:v>
                </c:pt>
                <c:pt idx="1">
                  <c:v>1.2248026999999999</c:v>
                </c:pt>
                <c:pt idx="2">
                  <c:v>1.6463938</c:v>
                </c:pt>
                <c:pt idx="3">
                  <c:v>1.7053259000000001</c:v>
                </c:pt>
                <c:pt idx="4">
                  <c:v>1.8881161</c:v>
                </c:pt>
                <c:pt idx="5">
                  <c:v>1.2961898000000001</c:v>
                </c:pt>
                <c:pt idx="6">
                  <c:v>1.6551395</c:v>
                </c:pt>
                <c:pt idx="7">
                  <c:v>0.97221349999999995</c:v>
                </c:pt>
                <c:pt idx="8">
                  <c:v>1.3486575999999999</c:v>
                </c:pt>
                <c:pt idx="9">
                  <c:v>1.0738000000000001</c:v>
                </c:pt>
                <c:pt idx="10">
                  <c:v>0.71310879999999999</c:v>
                </c:pt>
                <c:pt idx="11">
                  <c:v>0.87501220000000002</c:v>
                </c:pt>
                <c:pt idx="12">
                  <c:v>0.66599549999999996</c:v>
                </c:pt>
                <c:pt idx="13">
                  <c:v>0.7611542</c:v>
                </c:pt>
                <c:pt idx="14">
                  <c:v>0.54725210000000002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E-4626-957E-C6689BE5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Organic Carbon</a:t>
                </a:r>
              </a:p>
            </c:rich>
          </c:tx>
          <c:layout>
            <c:manualLayout>
              <c:xMode val="edge"/>
              <c:yMode val="edge"/>
              <c:x val="0.39586193082402005"/>
              <c:y val="0.94288735314662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37230839926713"/>
          <c:y val="0.96474222895320416"/>
          <c:w val="0.69414818698727709"/>
          <c:h val="3.328597501770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latin typeface="Symbol" panose="05050102010706020507" pitchFamily="18" charset="2"/>
              </a:rPr>
              <a:t>d</a:t>
            </a:r>
            <a:r>
              <a:rPr lang="pt-BR" sz="2000" b="1" baseline="30000"/>
              <a:t>15</a:t>
            </a:r>
            <a:r>
              <a:rPr lang="pt-BR" sz="2000" b="1"/>
              <a:t>N (</a:t>
            </a: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‰)</a:t>
            </a:r>
            <a:endParaRPr lang="pt-BR" sz="2000" b="1"/>
          </a:p>
        </c:rich>
      </c:tx>
      <c:layout>
        <c:manualLayout>
          <c:xMode val="edge"/>
          <c:yMode val="edge"/>
          <c:x val="0.47217843307182522"/>
          <c:y val="8.05153051987437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d15N_Longá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'Longá+Pimenteiras'!$E$2:$E$33</c:f>
              <c:numCache>
                <c:formatCode>0.00</c:formatCode>
                <c:ptCount val="32"/>
                <c:pt idx="1">
                  <c:v>0.8151744000000003</c:v>
                </c:pt>
                <c:pt idx="2">
                  <c:v>-3.1871108000000001</c:v>
                </c:pt>
                <c:pt idx="3">
                  <c:v>-4.7178129000000002</c:v>
                </c:pt>
                <c:pt idx="4">
                  <c:v>-1.0149908999999999</c:v>
                </c:pt>
                <c:pt idx="5">
                  <c:v>-1.2385766</c:v>
                </c:pt>
                <c:pt idx="6">
                  <c:v>1.2461586000000004</c:v>
                </c:pt>
                <c:pt idx="7">
                  <c:v>-0.89156349999999995</c:v>
                </c:pt>
                <c:pt idx="8">
                  <c:v>1.6235227000000003</c:v>
                </c:pt>
                <c:pt idx="9">
                  <c:v>-0.16617459999999973</c:v>
                </c:pt>
                <c:pt idx="10">
                  <c:v>1.0579824</c:v>
                </c:pt>
                <c:pt idx="11">
                  <c:v>0.34068710000000002</c:v>
                </c:pt>
                <c:pt idx="12">
                  <c:v>0.62902160000000018</c:v>
                </c:pt>
                <c:pt idx="13">
                  <c:v>0.69680550000000019</c:v>
                </c:pt>
                <c:pt idx="14">
                  <c:v>-0.26936799999999994</c:v>
                </c:pt>
                <c:pt idx="15">
                  <c:v>-1.1819214</c:v>
                </c:pt>
                <c:pt idx="16">
                  <c:v>0.37103810000000004</c:v>
                </c:pt>
                <c:pt idx="17">
                  <c:v>-5.2722245000000001</c:v>
                </c:pt>
                <c:pt idx="18">
                  <c:v>-3.2498361999999998</c:v>
                </c:pt>
                <c:pt idx="19">
                  <c:v>-2.3575168</c:v>
                </c:pt>
                <c:pt idx="20">
                  <c:v>-2.1440481</c:v>
                </c:pt>
                <c:pt idx="21">
                  <c:v>-1.9841994999999999</c:v>
                </c:pt>
                <c:pt idx="22">
                  <c:v>-0.26532119999999992</c:v>
                </c:pt>
                <c:pt idx="23">
                  <c:v>0.44590390000000024</c:v>
                </c:pt>
                <c:pt idx="24">
                  <c:v>-0.19349050000000001</c:v>
                </c:pt>
                <c:pt idx="25">
                  <c:v>-1.3943783999999999</c:v>
                </c:pt>
                <c:pt idx="26">
                  <c:v>1.1753396000000003</c:v>
                </c:pt>
                <c:pt idx="27">
                  <c:v>1.0458420000000002</c:v>
                </c:pt>
                <c:pt idx="28">
                  <c:v>-0.93101979999999984</c:v>
                </c:pt>
                <c:pt idx="29">
                  <c:v>-0.13683529999999999</c:v>
                </c:pt>
                <c:pt idx="30">
                  <c:v>3.2786638999999997</c:v>
                </c:pt>
                <c:pt idx="31">
                  <c:v>0.67758320000000016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1-4263-80F9-D779BD58D81C}"/>
            </c:ext>
          </c:extLst>
        </c:ser>
        <c:ser>
          <c:idx val="1"/>
          <c:order val="1"/>
          <c:tx>
            <c:v>d15N_Pimenteiras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'Longá+Pimenteiras'!$E$34:$E$48</c:f>
              <c:numCache>
                <c:formatCode>0.00</c:formatCode>
                <c:ptCount val="15"/>
                <c:pt idx="0">
                  <c:v>-0.66696610000000001</c:v>
                </c:pt>
                <c:pt idx="1">
                  <c:v>0.68264170000000024</c:v>
                </c:pt>
                <c:pt idx="2">
                  <c:v>-0.54050359999999997</c:v>
                </c:pt>
                <c:pt idx="3">
                  <c:v>-0.39481879999999991</c:v>
                </c:pt>
                <c:pt idx="4">
                  <c:v>0.13935880000000034</c:v>
                </c:pt>
                <c:pt idx="5">
                  <c:v>1.896650000000033E-2</c:v>
                </c:pt>
                <c:pt idx="6">
                  <c:v>0.76661280000000009</c:v>
                </c:pt>
                <c:pt idx="7">
                  <c:v>-0.32399979999999984</c:v>
                </c:pt>
                <c:pt idx="8">
                  <c:v>1.3372116000000001</c:v>
                </c:pt>
                <c:pt idx="9">
                  <c:v>1.4252295000000001</c:v>
                </c:pt>
                <c:pt idx="10">
                  <c:v>3.9069296000000007</c:v>
                </c:pt>
                <c:pt idx="11">
                  <c:v>2.0292144000000008</c:v>
                </c:pt>
                <c:pt idx="12">
                  <c:v>1.1439769000000004</c:v>
                </c:pt>
                <c:pt idx="13">
                  <c:v>-0.86728269999999985</c:v>
                </c:pt>
                <c:pt idx="14">
                  <c:v>-0.21777129999999989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8-48EB-BF57-70B4B156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Nitrogen Stable Isotope</a:t>
                </a:r>
              </a:p>
            </c:rich>
          </c:tx>
          <c:layout>
            <c:manualLayout>
              <c:xMode val="edge"/>
              <c:yMode val="edge"/>
              <c:x val="0.35565053833636667"/>
              <c:y val="0.93948542313839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40269856055156"/>
          <c:y val="0.95635312465582611"/>
          <c:w val="0.71935202475286997"/>
          <c:h val="3.3285970491816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TN (%)</a:t>
            </a:r>
          </a:p>
        </c:rich>
      </c:tx>
      <c:layout>
        <c:manualLayout>
          <c:xMode val="edge"/>
          <c:yMode val="edge"/>
          <c:x val="0.45388692579505296"/>
          <c:y val="8.05085678232158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'Longá+Pimenteiras'!$D$2:$D$33</c:f>
              <c:numCache>
                <c:formatCode>0.00</c:formatCode>
                <c:ptCount val="32"/>
                <c:pt idx="0">
                  <c:v>4.2802199999999999E-2</c:v>
                </c:pt>
                <c:pt idx="1">
                  <c:v>5.5108799999999999E-2</c:v>
                </c:pt>
                <c:pt idx="2">
                  <c:v>6.45651E-2</c:v>
                </c:pt>
                <c:pt idx="3">
                  <c:v>5.5702500000000002E-2</c:v>
                </c:pt>
                <c:pt idx="4">
                  <c:v>7.7787700000000001E-2</c:v>
                </c:pt>
                <c:pt idx="5">
                  <c:v>5.5955499999999998E-2</c:v>
                </c:pt>
                <c:pt idx="6">
                  <c:v>8.7620600000000007E-2</c:v>
                </c:pt>
                <c:pt idx="7">
                  <c:v>6.0227000000000003E-2</c:v>
                </c:pt>
                <c:pt idx="8">
                  <c:v>0.10052659999999999</c:v>
                </c:pt>
                <c:pt idx="9">
                  <c:v>0.1007011</c:v>
                </c:pt>
                <c:pt idx="10">
                  <c:v>0.1017933</c:v>
                </c:pt>
                <c:pt idx="11">
                  <c:v>9.4481599999999999E-2</c:v>
                </c:pt>
                <c:pt idx="12">
                  <c:v>8.9733099999999996E-2</c:v>
                </c:pt>
                <c:pt idx="13">
                  <c:v>8.4287299999999996E-2</c:v>
                </c:pt>
                <c:pt idx="14">
                  <c:v>0.1002844</c:v>
                </c:pt>
                <c:pt idx="15">
                  <c:v>7.9792799999999997E-2</c:v>
                </c:pt>
                <c:pt idx="16">
                  <c:v>8.6854399999999998E-2</c:v>
                </c:pt>
                <c:pt idx="17">
                  <c:v>2.9086600000000001E-2</c:v>
                </c:pt>
                <c:pt idx="18">
                  <c:v>4.6977600000000001E-2</c:v>
                </c:pt>
                <c:pt idx="19">
                  <c:v>6.2131499999999999E-2</c:v>
                </c:pt>
                <c:pt idx="20">
                  <c:v>5.9663000000000001E-2</c:v>
                </c:pt>
                <c:pt idx="21">
                  <c:v>7.2300699999999996E-2</c:v>
                </c:pt>
                <c:pt idx="22">
                  <c:v>9.3773899999999993E-2</c:v>
                </c:pt>
                <c:pt idx="23">
                  <c:v>9.2288099999999998E-2</c:v>
                </c:pt>
                <c:pt idx="24">
                  <c:v>8.5081000000000004E-2</c:v>
                </c:pt>
                <c:pt idx="25">
                  <c:v>3.76984E-2</c:v>
                </c:pt>
                <c:pt idx="26">
                  <c:v>7.4971399999999994E-2</c:v>
                </c:pt>
                <c:pt idx="27">
                  <c:v>7.5285099999999994E-2</c:v>
                </c:pt>
                <c:pt idx="28">
                  <c:v>3.8345200000000003E-2</c:v>
                </c:pt>
                <c:pt idx="29">
                  <c:v>7.7754299999999998E-2</c:v>
                </c:pt>
                <c:pt idx="30">
                  <c:v>8.5410299999999995E-2</c:v>
                </c:pt>
                <c:pt idx="31">
                  <c:v>9.2389200000000005E-2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8-4695-97E9-C538D42E4020}"/>
            </c:ext>
          </c:extLst>
        </c:ser>
        <c:ser>
          <c:idx val="1"/>
          <c:order val="1"/>
          <c:tx>
            <c:v>TN_Pimenteiras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'Longá+Pimenteiras'!$D$34:$D$48</c:f>
              <c:numCache>
                <c:formatCode>0.00</c:formatCode>
                <c:ptCount val="15"/>
                <c:pt idx="0">
                  <c:v>3.8251300000000002E-2</c:v>
                </c:pt>
                <c:pt idx="1">
                  <c:v>7.5623899999999994E-2</c:v>
                </c:pt>
                <c:pt idx="2">
                  <c:v>5.8509199999999997E-2</c:v>
                </c:pt>
                <c:pt idx="3">
                  <c:v>6.55916E-2</c:v>
                </c:pt>
                <c:pt idx="4">
                  <c:v>9.8680400000000001E-2</c:v>
                </c:pt>
                <c:pt idx="5">
                  <c:v>7.9771800000000004E-2</c:v>
                </c:pt>
                <c:pt idx="6">
                  <c:v>0.10391880000000001</c:v>
                </c:pt>
                <c:pt idx="7">
                  <c:v>8.9291899999999993E-2</c:v>
                </c:pt>
                <c:pt idx="8">
                  <c:v>0.1237062</c:v>
                </c:pt>
                <c:pt idx="9">
                  <c:v>7.2914099999999996E-2</c:v>
                </c:pt>
                <c:pt idx="10">
                  <c:v>0.20954149999999999</c:v>
                </c:pt>
                <c:pt idx="11">
                  <c:v>0.1084389</c:v>
                </c:pt>
                <c:pt idx="12">
                  <c:v>5.43984E-2</c:v>
                </c:pt>
                <c:pt idx="13">
                  <c:v>7.5367400000000001E-2</c:v>
                </c:pt>
                <c:pt idx="14">
                  <c:v>7.5367400000000001E-2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3-4983-A2B9-94BD4AA7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Nitrogen</a:t>
                </a:r>
              </a:p>
            </c:rich>
          </c:tx>
          <c:layout>
            <c:manualLayout>
              <c:xMode val="edge"/>
              <c:yMode val="edge"/>
              <c:x val="0.40806831566548873"/>
              <c:y val="0.93784426623034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At val="0"/>
        <c:crossBetween val="midCat"/>
        <c:majorUnit val="0.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50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73782959108911"/>
          <c:y val="0.95811971791285955"/>
          <c:w val="0.67164566001687953"/>
          <c:h val="3.3254387150540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OGX-110_Longá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'Longá+Pimenteiras'!$H$2:$H$33</c:f>
              <c:numCache>
                <c:formatCode>0</c:formatCode>
                <c:ptCount val="32"/>
                <c:pt idx="0">
                  <c:v>19.217456112069005</c:v>
                </c:pt>
                <c:pt idx="1">
                  <c:v>21.854576764509478</c:v>
                </c:pt>
                <c:pt idx="2">
                  <c:v>18.91936665474072</c:v>
                </c:pt>
                <c:pt idx="3">
                  <c:v>18.317547686369554</c:v>
                </c:pt>
                <c:pt idx="4">
                  <c:v>19.404578101679313</c:v>
                </c:pt>
                <c:pt idx="5">
                  <c:v>19.864794345506695</c:v>
                </c:pt>
                <c:pt idx="6">
                  <c:v>19.513719376493654</c:v>
                </c:pt>
                <c:pt idx="7">
                  <c:v>18.935173593238911</c:v>
                </c:pt>
                <c:pt idx="8">
                  <c:v>16.604035150895385</c:v>
                </c:pt>
                <c:pt idx="9">
                  <c:v>15.654190470610549</c:v>
                </c:pt>
                <c:pt idx="10">
                  <c:v>16.67047536527453</c:v>
                </c:pt>
                <c:pt idx="11">
                  <c:v>15.441353660395251</c:v>
                </c:pt>
                <c:pt idx="12">
                  <c:v>17.763604511601628</c:v>
                </c:pt>
                <c:pt idx="13">
                  <c:v>16.101641647080879</c:v>
                </c:pt>
                <c:pt idx="14">
                  <c:v>14.396891241309715</c:v>
                </c:pt>
                <c:pt idx="15">
                  <c:v>18.32941443338246</c:v>
                </c:pt>
                <c:pt idx="16">
                  <c:v>18.072924342347651</c:v>
                </c:pt>
                <c:pt idx="17">
                  <c:v>29.30028260436077</c:v>
                </c:pt>
                <c:pt idx="18">
                  <c:v>27.932891420591943</c:v>
                </c:pt>
                <c:pt idx="19">
                  <c:v>23.62841875699122</c:v>
                </c:pt>
                <c:pt idx="20">
                  <c:v>23.557955516819469</c:v>
                </c:pt>
                <c:pt idx="21">
                  <c:v>22.639766973210495</c:v>
                </c:pt>
                <c:pt idx="22">
                  <c:v>24.884542500631841</c:v>
                </c:pt>
                <c:pt idx="23">
                  <c:v>23.982047522920073</c:v>
                </c:pt>
                <c:pt idx="24">
                  <c:v>27.964534972555565</c:v>
                </c:pt>
                <c:pt idx="25">
                  <c:v>28.476693971096918</c:v>
                </c:pt>
                <c:pt idx="26">
                  <c:v>30.765306503546686</c:v>
                </c:pt>
                <c:pt idx="27">
                  <c:v>30.911238744452756</c:v>
                </c:pt>
                <c:pt idx="28">
                  <c:v>39.775393008772937</c:v>
                </c:pt>
                <c:pt idx="29">
                  <c:v>22.877700654497566</c:v>
                </c:pt>
                <c:pt idx="30">
                  <c:v>18.544073724129291</c:v>
                </c:pt>
                <c:pt idx="31">
                  <c:v>19.491586678962474</c:v>
                </c:pt>
              </c:numCache>
            </c:numRef>
          </c:xVal>
          <c:yVal>
            <c:numRef>
              <c:f>'Longá+Pimenteiras'!$G$2:$G$33</c:f>
              <c:numCache>
                <c:formatCode>0.00</c:formatCode>
                <c:ptCount val="32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B-4A88-A589-4FF88EF2E72E}"/>
            </c:ext>
          </c:extLst>
        </c:ser>
        <c:ser>
          <c:idx val="1"/>
          <c:order val="1"/>
          <c:tx>
            <c:v>OGX-110_Pimenteiras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'Longá+Pimenteiras'!$H$34:$H$48</c:f>
              <c:numCache>
                <c:formatCode>0</c:formatCode>
                <c:ptCount val="15"/>
                <c:pt idx="0">
                  <c:v>37.234091390357975</c:v>
                </c:pt>
                <c:pt idx="1">
                  <c:v>16.195973759618322</c:v>
                </c:pt>
                <c:pt idx="2">
                  <c:v>28.139058472855552</c:v>
                </c:pt>
                <c:pt idx="3">
                  <c:v>25.999150805895876</c:v>
                </c:pt>
                <c:pt idx="4">
                  <c:v>19.133648627285663</c:v>
                </c:pt>
                <c:pt idx="5">
                  <c:v>16.248721979446369</c:v>
                </c:pt>
                <c:pt idx="6">
                  <c:v>15.927238382275391</c:v>
                </c:pt>
                <c:pt idx="7">
                  <c:v>10.888036876805176</c:v>
                </c:pt>
                <c:pt idx="8">
                  <c:v>10.902101915667929</c:v>
                </c:pt>
                <c:pt idx="9">
                  <c:v>14.726918387527244</c:v>
                </c:pt>
                <c:pt idx="10">
                  <c:v>3.4031864809596191</c:v>
                </c:pt>
                <c:pt idx="11">
                  <c:v>8.0691725939676626</c:v>
                </c:pt>
                <c:pt idx="12">
                  <c:v>12.242924424247771</c:v>
                </c:pt>
                <c:pt idx="13">
                  <c:v>10.099249808272543</c:v>
                </c:pt>
                <c:pt idx="14">
                  <c:v>7.261124836467757</c:v>
                </c:pt>
              </c:numCache>
            </c:numRef>
          </c:xVal>
          <c:yVal>
            <c:numRef>
              <c:f>'Longá+Pimenteiras'!$G$34:$G$48</c:f>
              <c:numCache>
                <c:formatCode>0.00</c:formatCode>
                <c:ptCount val="15"/>
                <c:pt idx="0">
                  <c:v>-27.829190399999998</c:v>
                </c:pt>
                <c:pt idx="1">
                  <c:v>-28.076956799999998</c:v>
                </c:pt>
                <c:pt idx="2">
                  <c:v>-27.794778399999998</c:v>
                </c:pt>
                <c:pt idx="3">
                  <c:v>-27.998300799999999</c:v>
                </c:pt>
                <c:pt idx="4">
                  <c:v>-27.531280799999998</c:v>
                </c:pt>
                <c:pt idx="5">
                  <c:v>-27.617802399999999</c:v>
                </c:pt>
                <c:pt idx="6">
                  <c:v>-28.297193599999996</c:v>
                </c:pt>
                <c:pt idx="7">
                  <c:v>-28.614767199999996</c:v>
                </c:pt>
                <c:pt idx="8">
                  <c:v>-28.526279199999998</c:v>
                </c:pt>
                <c:pt idx="9">
                  <c:v>-28.330622399999999</c:v>
                </c:pt>
                <c:pt idx="10">
                  <c:v>-28.530211999999999</c:v>
                </c:pt>
                <c:pt idx="11">
                  <c:v>-28.406328799999997</c:v>
                </c:pt>
                <c:pt idx="12">
                  <c:v>-28.330622399999999</c:v>
                </c:pt>
                <c:pt idx="13">
                  <c:v>-28.470236799999999</c:v>
                </c:pt>
                <c:pt idx="14">
                  <c:v>-32.209346400000001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467-91C7-69627780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0989714095574052"/>
          <c:y val="0.91377644952714543"/>
          <c:w val="0.25549184817959047"/>
          <c:h val="6.1420577543601682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1"/>
          <c:order val="0"/>
          <c:tx>
            <c:v>OGX-110_Longá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'Longá+Pimenteiras'!$G$2:$G$33</c:f>
              <c:numCache>
                <c:formatCode>0.00</c:formatCode>
                <c:ptCount val="32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</c:numCache>
            </c:numRef>
          </c:xVal>
          <c:yVal>
            <c:numRef>
              <c:f>'Longá+Pimenteiras'!$E$2:$E$33</c:f>
              <c:numCache>
                <c:formatCode>0.00</c:formatCode>
                <c:ptCount val="32"/>
                <c:pt idx="1">
                  <c:v>0.8151744000000003</c:v>
                </c:pt>
                <c:pt idx="2">
                  <c:v>-3.1871108000000001</c:v>
                </c:pt>
                <c:pt idx="3">
                  <c:v>-4.7178129000000002</c:v>
                </c:pt>
                <c:pt idx="4">
                  <c:v>-1.0149908999999999</c:v>
                </c:pt>
                <c:pt idx="5">
                  <c:v>-1.2385766</c:v>
                </c:pt>
                <c:pt idx="6">
                  <c:v>1.2461586000000004</c:v>
                </c:pt>
                <c:pt idx="7">
                  <c:v>-0.89156349999999995</c:v>
                </c:pt>
                <c:pt idx="8">
                  <c:v>1.6235227000000003</c:v>
                </c:pt>
                <c:pt idx="9">
                  <c:v>-0.16617459999999973</c:v>
                </c:pt>
                <c:pt idx="10">
                  <c:v>1.0579824</c:v>
                </c:pt>
                <c:pt idx="11">
                  <c:v>0.34068710000000002</c:v>
                </c:pt>
                <c:pt idx="12">
                  <c:v>0.62902160000000018</c:v>
                </c:pt>
                <c:pt idx="13">
                  <c:v>0.69680550000000019</c:v>
                </c:pt>
                <c:pt idx="14">
                  <c:v>-0.26936799999999994</c:v>
                </c:pt>
                <c:pt idx="15">
                  <c:v>-1.1819214</c:v>
                </c:pt>
                <c:pt idx="16">
                  <c:v>0.37103810000000004</c:v>
                </c:pt>
                <c:pt idx="17">
                  <c:v>-5.2722245000000001</c:v>
                </c:pt>
                <c:pt idx="18">
                  <c:v>-3.2498361999999998</c:v>
                </c:pt>
                <c:pt idx="19">
                  <c:v>-2.3575168</c:v>
                </c:pt>
                <c:pt idx="20">
                  <c:v>-2.1440481</c:v>
                </c:pt>
                <c:pt idx="21">
                  <c:v>-1.9841994999999999</c:v>
                </c:pt>
                <c:pt idx="22">
                  <c:v>-0.26532119999999992</c:v>
                </c:pt>
                <c:pt idx="23">
                  <c:v>0.44590390000000024</c:v>
                </c:pt>
                <c:pt idx="24">
                  <c:v>-0.19349050000000001</c:v>
                </c:pt>
                <c:pt idx="25">
                  <c:v>-1.3943783999999999</c:v>
                </c:pt>
                <c:pt idx="26">
                  <c:v>1.1753396000000003</c:v>
                </c:pt>
                <c:pt idx="27">
                  <c:v>1.0458420000000002</c:v>
                </c:pt>
                <c:pt idx="28">
                  <c:v>-0.93101979999999984</c:v>
                </c:pt>
                <c:pt idx="29">
                  <c:v>-0.13683529999999999</c:v>
                </c:pt>
                <c:pt idx="30">
                  <c:v>3.2786638999999997</c:v>
                </c:pt>
                <c:pt idx="31">
                  <c:v>0.67758320000000016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5-4ACB-9F83-4CE3CC0F6E79}"/>
            </c:ext>
          </c:extLst>
        </c:ser>
        <c:ser>
          <c:idx val="0"/>
          <c:order val="1"/>
          <c:tx>
            <c:v>OGX-110_Pimenteiras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'Longá+Pimenteiras'!$G$34:$G$48</c:f>
              <c:numCache>
                <c:formatCode>0.00</c:formatCode>
                <c:ptCount val="15"/>
                <c:pt idx="0">
                  <c:v>-27.829190399999998</c:v>
                </c:pt>
                <c:pt idx="1">
                  <c:v>-28.076956799999998</c:v>
                </c:pt>
                <c:pt idx="2">
                  <c:v>-27.794778399999998</c:v>
                </c:pt>
                <c:pt idx="3">
                  <c:v>-27.998300799999999</c:v>
                </c:pt>
                <c:pt idx="4">
                  <c:v>-27.531280799999998</c:v>
                </c:pt>
                <c:pt idx="5">
                  <c:v>-27.617802399999999</c:v>
                </c:pt>
                <c:pt idx="6">
                  <c:v>-28.297193599999996</c:v>
                </c:pt>
                <c:pt idx="7">
                  <c:v>-28.614767199999996</c:v>
                </c:pt>
                <c:pt idx="8">
                  <c:v>-28.526279199999998</c:v>
                </c:pt>
                <c:pt idx="9">
                  <c:v>-28.330622399999999</c:v>
                </c:pt>
                <c:pt idx="10">
                  <c:v>-28.530211999999999</c:v>
                </c:pt>
                <c:pt idx="11">
                  <c:v>-28.406328799999997</c:v>
                </c:pt>
                <c:pt idx="12">
                  <c:v>-28.330622399999999</c:v>
                </c:pt>
                <c:pt idx="13">
                  <c:v>-28.470236799999999</c:v>
                </c:pt>
                <c:pt idx="14">
                  <c:v>-32.209346400000001</c:v>
                </c:pt>
              </c:numCache>
            </c:numRef>
          </c:xVal>
          <c:yVal>
            <c:numRef>
              <c:f>'Longá+Pimenteiras'!$E$34:$E$48</c:f>
              <c:numCache>
                <c:formatCode>0.00</c:formatCode>
                <c:ptCount val="15"/>
                <c:pt idx="0">
                  <c:v>-0.66696610000000001</c:v>
                </c:pt>
                <c:pt idx="1">
                  <c:v>0.68264170000000024</c:v>
                </c:pt>
                <c:pt idx="2">
                  <c:v>-0.54050359999999997</c:v>
                </c:pt>
                <c:pt idx="3">
                  <c:v>-0.39481879999999991</c:v>
                </c:pt>
                <c:pt idx="4">
                  <c:v>0.13935880000000034</c:v>
                </c:pt>
                <c:pt idx="5">
                  <c:v>1.896650000000033E-2</c:v>
                </c:pt>
                <c:pt idx="6">
                  <c:v>0.76661280000000009</c:v>
                </c:pt>
                <c:pt idx="7">
                  <c:v>-0.32399979999999984</c:v>
                </c:pt>
                <c:pt idx="8">
                  <c:v>1.3372116000000001</c:v>
                </c:pt>
                <c:pt idx="9">
                  <c:v>1.4252295000000001</c:v>
                </c:pt>
                <c:pt idx="10">
                  <c:v>3.9069296000000007</c:v>
                </c:pt>
                <c:pt idx="11">
                  <c:v>2.0292144000000008</c:v>
                </c:pt>
                <c:pt idx="12">
                  <c:v>1.1439769000000004</c:v>
                </c:pt>
                <c:pt idx="13">
                  <c:v>-0.86728269999999985</c:v>
                </c:pt>
                <c:pt idx="14">
                  <c:v>-0.21777129999999989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5-4ACB-9F83-4CE3CC0F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69190325681120857"/>
          <c:y val="0.91334261350924173"/>
          <c:w val="0.27080864200889887"/>
          <c:h val="6.173086612444764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TOC/TN Ratio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619689353271674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'Longá+Pimenteiras'!$H$1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'Longá+Pimenteiras'!$H$2:$H$48</c:f>
              <c:numCache>
                <c:formatCode>0</c:formatCode>
                <c:ptCount val="47"/>
                <c:pt idx="0">
                  <c:v>19.217456112069005</c:v>
                </c:pt>
                <c:pt idx="1">
                  <c:v>21.854576764509478</c:v>
                </c:pt>
                <c:pt idx="2">
                  <c:v>18.91936665474072</c:v>
                </c:pt>
                <c:pt idx="3">
                  <c:v>18.317547686369554</c:v>
                </c:pt>
                <c:pt idx="4">
                  <c:v>19.404578101679313</c:v>
                </c:pt>
                <c:pt idx="5">
                  <c:v>19.864794345506695</c:v>
                </c:pt>
                <c:pt idx="6">
                  <c:v>19.513719376493654</c:v>
                </c:pt>
                <c:pt idx="7">
                  <c:v>18.935173593238911</c:v>
                </c:pt>
                <c:pt idx="8">
                  <c:v>16.604035150895385</c:v>
                </c:pt>
                <c:pt idx="9">
                  <c:v>15.654190470610549</c:v>
                </c:pt>
                <c:pt idx="10">
                  <c:v>16.67047536527453</c:v>
                </c:pt>
                <c:pt idx="11">
                  <c:v>15.441353660395251</c:v>
                </c:pt>
                <c:pt idx="12">
                  <c:v>17.763604511601628</c:v>
                </c:pt>
                <c:pt idx="13">
                  <c:v>16.101641647080879</c:v>
                </c:pt>
                <c:pt idx="14">
                  <c:v>14.396891241309715</c:v>
                </c:pt>
                <c:pt idx="15">
                  <c:v>18.32941443338246</c:v>
                </c:pt>
                <c:pt idx="16">
                  <c:v>18.072924342347651</c:v>
                </c:pt>
                <c:pt idx="17">
                  <c:v>29.30028260436077</c:v>
                </c:pt>
                <c:pt idx="18">
                  <c:v>27.932891420591943</c:v>
                </c:pt>
                <c:pt idx="19">
                  <c:v>23.62841875699122</c:v>
                </c:pt>
                <c:pt idx="20">
                  <c:v>23.557955516819469</c:v>
                </c:pt>
                <c:pt idx="21">
                  <c:v>22.639766973210495</c:v>
                </c:pt>
                <c:pt idx="22">
                  <c:v>24.884542500631841</c:v>
                </c:pt>
                <c:pt idx="23">
                  <c:v>23.982047522920073</c:v>
                </c:pt>
                <c:pt idx="24">
                  <c:v>27.964534972555565</c:v>
                </c:pt>
                <c:pt idx="25">
                  <c:v>28.476693971096918</c:v>
                </c:pt>
                <c:pt idx="26">
                  <c:v>30.765306503546686</c:v>
                </c:pt>
                <c:pt idx="27">
                  <c:v>30.911238744452756</c:v>
                </c:pt>
                <c:pt idx="28">
                  <c:v>39.775393008772937</c:v>
                </c:pt>
                <c:pt idx="29">
                  <c:v>22.877700654497566</c:v>
                </c:pt>
                <c:pt idx="30">
                  <c:v>18.544073724129291</c:v>
                </c:pt>
                <c:pt idx="31">
                  <c:v>19.491586678962474</c:v>
                </c:pt>
                <c:pt idx="32">
                  <c:v>37.234091390357975</c:v>
                </c:pt>
                <c:pt idx="33">
                  <c:v>16.195973759618322</c:v>
                </c:pt>
                <c:pt idx="34">
                  <c:v>28.139058472855552</c:v>
                </c:pt>
                <c:pt idx="35">
                  <c:v>25.999150805895876</c:v>
                </c:pt>
                <c:pt idx="36">
                  <c:v>19.133648627285663</c:v>
                </c:pt>
                <c:pt idx="37">
                  <c:v>16.248721979446369</c:v>
                </c:pt>
                <c:pt idx="38">
                  <c:v>15.927238382275391</c:v>
                </c:pt>
                <c:pt idx="39">
                  <c:v>10.888036876805176</c:v>
                </c:pt>
                <c:pt idx="40">
                  <c:v>10.902101915667929</c:v>
                </c:pt>
                <c:pt idx="41">
                  <c:v>14.726918387527244</c:v>
                </c:pt>
                <c:pt idx="42">
                  <c:v>3.4031864809596191</c:v>
                </c:pt>
                <c:pt idx="43">
                  <c:v>8.0691725939676626</c:v>
                </c:pt>
                <c:pt idx="44">
                  <c:v>12.242924424247771</c:v>
                </c:pt>
                <c:pt idx="45">
                  <c:v>10.099249808272543</c:v>
                </c:pt>
                <c:pt idx="46">
                  <c:v>7.261124836467757</c:v>
                </c:pt>
              </c:numCache>
            </c:numRef>
          </c:xVal>
          <c:yVal>
            <c:numRef>
              <c:f>'Longá+Pimenteiras'!$C$2:$C$48</c:f>
              <c:numCache>
                <c:formatCode>General</c:formatCode>
                <c:ptCount val="47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  <c:pt idx="32">
                  <c:v>-1755</c:v>
                </c:pt>
                <c:pt idx="33">
                  <c:v>-1758</c:v>
                </c:pt>
                <c:pt idx="34">
                  <c:v>-1761</c:v>
                </c:pt>
                <c:pt idx="35">
                  <c:v>-1764</c:v>
                </c:pt>
                <c:pt idx="36">
                  <c:v>-1767</c:v>
                </c:pt>
                <c:pt idx="37">
                  <c:v>-1770</c:v>
                </c:pt>
                <c:pt idx="38">
                  <c:v>-1773</c:v>
                </c:pt>
                <c:pt idx="39">
                  <c:v>-1776</c:v>
                </c:pt>
                <c:pt idx="40">
                  <c:v>-1779</c:v>
                </c:pt>
                <c:pt idx="41">
                  <c:v>-1782</c:v>
                </c:pt>
                <c:pt idx="42">
                  <c:v>-1785</c:v>
                </c:pt>
                <c:pt idx="43">
                  <c:v>-1788</c:v>
                </c:pt>
                <c:pt idx="44">
                  <c:v>-1794</c:v>
                </c:pt>
                <c:pt idx="45">
                  <c:v>-1797</c:v>
                </c:pt>
                <c:pt idx="46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4-4418-8E52-6934145E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TOC/TN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0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Nitrogen Stable Isotope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'Longá+Pimenteiras'!$E$1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70C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'Longá+Pimenteiras'!$E$2:$E$48</c:f>
              <c:numCache>
                <c:formatCode>0.00</c:formatCode>
                <c:ptCount val="47"/>
                <c:pt idx="1">
                  <c:v>0.8151744000000003</c:v>
                </c:pt>
                <c:pt idx="2">
                  <c:v>-3.1871108000000001</c:v>
                </c:pt>
                <c:pt idx="3">
                  <c:v>-4.7178129000000002</c:v>
                </c:pt>
                <c:pt idx="4">
                  <c:v>-1.0149908999999999</c:v>
                </c:pt>
                <c:pt idx="5">
                  <c:v>-1.2385766</c:v>
                </c:pt>
                <c:pt idx="6">
                  <c:v>1.2461586000000004</c:v>
                </c:pt>
                <c:pt idx="7">
                  <c:v>-0.89156349999999995</c:v>
                </c:pt>
                <c:pt idx="8">
                  <c:v>1.6235227000000003</c:v>
                </c:pt>
                <c:pt idx="9">
                  <c:v>-0.16617459999999973</c:v>
                </c:pt>
                <c:pt idx="10">
                  <c:v>1.0579824</c:v>
                </c:pt>
                <c:pt idx="11">
                  <c:v>0.34068710000000002</c:v>
                </c:pt>
                <c:pt idx="12">
                  <c:v>0.62902160000000018</c:v>
                </c:pt>
                <c:pt idx="13">
                  <c:v>0.69680550000000019</c:v>
                </c:pt>
                <c:pt idx="14">
                  <c:v>-0.26936799999999994</c:v>
                </c:pt>
                <c:pt idx="15">
                  <c:v>-1.1819214</c:v>
                </c:pt>
                <c:pt idx="16">
                  <c:v>0.37103810000000004</c:v>
                </c:pt>
                <c:pt idx="17">
                  <c:v>-5.2722245000000001</c:v>
                </c:pt>
                <c:pt idx="18">
                  <c:v>-3.2498361999999998</c:v>
                </c:pt>
                <c:pt idx="19">
                  <c:v>-2.3575168</c:v>
                </c:pt>
                <c:pt idx="20">
                  <c:v>-2.1440481</c:v>
                </c:pt>
                <c:pt idx="21">
                  <c:v>-1.9841994999999999</c:v>
                </c:pt>
                <c:pt idx="22">
                  <c:v>-0.26532119999999992</c:v>
                </c:pt>
                <c:pt idx="23">
                  <c:v>0.44590390000000024</c:v>
                </c:pt>
                <c:pt idx="24">
                  <c:v>-0.19349050000000001</c:v>
                </c:pt>
                <c:pt idx="25">
                  <c:v>-1.3943783999999999</c:v>
                </c:pt>
                <c:pt idx="26">
                  <c:v>1.1753396000000003</c:v>
                </c:pt>
                <c:pt idx="27">
                  <c:v>1.0458420000000002</c:v>
                </c:pt>
                <c:pt idx="28">
                  <c:v>-0.93101979999999984</c:v>
                </c:pt>
                <c:pt idx="29">
                  <c:v>-0.13683529999999999</c:v>
                </c:pt>
                <c:pt idx="30">
                  <c:v>3.2786638999999997</c:v>
                </c:pt>
                <c:pt idx="31">
                  <c:v>0.67758320000000016</c:v>
                </c:pt>
                <c:pt idx="32">
                  <c:v>-0.66696610000000001</c:v>
                </c:pt>
                <c:pt idx="33">
                  <c:v>0.68264170000000024</c:v>
                </c:pt>
                <c:pt idx="34">
                  <c:v>-0.54050359999999997</c:v>
                </c:pt>
                <c:pt idx="35">
                  <c:v>-0.39481879999999991</c:v>
                </c:pt>
                <c:pt idx="36">
                  <c:v>0.13935880000000034</c:v>
                </c:pt>
                <c:pt idx="37">
                  <c:v>1.896650000000033E-2</c:v>
                </c:pt>
                <c:pt idx="38">
                  <c:v>0.76661280000000009</c:v>
                </c:pt>
                <c:pt idx="39">
                  <c:v>-0.32399979999999984</c:v>
                </c:pt>
                <c:pt idx="40">
                  <c:v>1.3372116000000001</c:v>
                </c:pt>
                <c:pt idx="41">
                  <c:v>1.4252295000000001</c:v>
                </c:pt>
                <c:pt idx="42">
                  <c:v>3.9069296000000007</c:v>
                </c:pt>
                <c:pt idx="43">
                  <c:v>2.0292144000000008</c:v>
                </c:pt>
                <c:pt idx="44">
                  <c:v>1.1439769000000004</c:v>
                </c:pt>
                <c:pt idx="45">
                  <c:v>-0.86728269999999985</c:v>
                </c:pt>
                <c:pt idx="46">
                  <c:v>-0.21777129999999989</c:v>
                </c:pt>
              </c:numCache>
            </c:numRef>
          </c:xVal>
          <c:yVal>
            <c:numRef>
              <c:f>'Longá+Pimenteiras'!$C$2:$C$48</c:f>
              <c:numCache>
                <c:formatCode>General</c:formatCode>
                <c:ptCount val="47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  <c:pt idx="32">
                  <c:v>-1755</c:v>
                </c:pt>
                <c:pt idx="33">
                  <c:v>-1758</c:v>
                </c:pt>
                <c:pt idx="34">
                  <c:v>-1761</c:v>
                </c:pt>
                <c:pt idx="35">
                  <c:v>-1764</c:v>
                </c:pt>
                <c:pt idx="36">
                  <c:v>-1767</c:v>
                </c:pt>
                <c:pt idx="37">
                  <c:v>-1770</c:v>
                </c:pt>
                <c:pt idx="38">
                  <c:v>-1773</c:v>
                </c:pt>
                <c:pt idx="39">
                  <c:v>-1776</c:v>
                </c:pt>
                <c:pt idx="40">
                  <c:v>-1779</c:v>
                </c:pt>
                <c:pt idx="41">
                  <c:v>-1782</c:v>
                </c:pt>
                <c:pt idx="42">
                  <c:v>-1785</c:v>
                </c:pt>
                <c:pt idx="43">
                  <c:v>-1788</c:v>
                </c:pt>
                <c:pt idx="44">
                  <c:v>-1794</c:v>
                </c:pt>
                <c:pt idx="45">
                  <c:v>-1797</c:v>
                </c:pt>
                <c:pt idx="46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D-445D-8165-DFD3373D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2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2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TOC/TN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CODÓ!$G$2:$G$10</c:f>
              <c:numCache>
                <c:formatCode>0.00</c:formatCode>
                <c:ptCount val="9"/>
                <c:pt idx="0">
                  <c:v>37.536546374555158</c:v>
                </c:pt>
                <c:pt idx="4">
                  <c:v>15.97623590907652</c:v>
                </c:pt>
                <c:pt idx="5">
                  <c:v>33.239890360612414</c:v>
                </c:pt>
                <c:pt idx="6">
                  <c:v>9.1167958656330761</c:v>
                </c:pt>
                <c:pt idx="8">
                  <c:v>42.848020077437589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C-4D91-9A5F-C79C43AB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Total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'Longá+Pimenteiras'!$F$1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'Longá+Pimenteiras'!$F$2:$F$48</c:f>
              <c:numCache>
                <c:formatCode>0.00</c:formatCode>
                <c:ptCount val="47"/>
                <c:pt idx="0">
                  <c:v>0.82254939999999999</c:v>
                </c:pt>
                <c:pt idx="1">
                  <c:v>1.2043794999999999</c:v>
                </c:pt>
                <c:pt idx="2">
                  <c:v>1.2215308</c:v>
                </c:pt>
                <c:pt idx="3">
                  <c:v>1.0203332000000001</c:v>
                </c:pt>
                <c:pt idx="4">
                  <c:v>1.5094375</c:v>
                </c:pt>
                <c:pt idx="5">
                  <c:v>1.1115444999999999</c:v>
                </c:pt>
                <c:pt idx="6">
                  <c:v>1.7098038</c:v>
                </c:pt>
                <c:pt idx="7">
                  <c:v>1.1404087000000001</c:v>
                </c:pt>
                <c:pt idx="8">
                  <c:v>1.6691472000000001</c:v>
                </c:pt>
                <c:pt idx="9">
                  <c:v>1.5763942</c:v>
                </c:pt>
                <c:pt idx="10">
                  <c:v>1.6969426999999999</c:v>
                </c:pt>
                <c:pt idx="11">
                  <c:v>1.4589238</c:v>
                </c:pt>
                <c:pt idx="12">
                  <c:v>1.5939833000000001</c:v>
                </c:pt>
                <c:pt idx="13">
                  <c:v>1.3571639</c:v>
                </c:pt>
                <c:pt idx="14">
                  <c:v>1.4437835999999999</c:v>
                </c:pt>
                <c:pt idx="15">
                  <c:v>1.4625553</c:v>
                </c:pt>
                <c:pt idx="16">
                  <c:v>1.5697129999999999</c:v>
                </c:pt>
                <c:pt idx="17">
                  <c:v>0.85224560000000005</c:v>
                </c:pt>
                <c:pt idx="18">
                  <c:v>1.3122202000000001</c:v>
                </c:pt>
                <c:pt idx="19">
                  <c:v>1.4680690999999999</c:v>
                </c:pt>
                <c:pt idx="20">
                  <c:v>1.4055382999999999</c:v>
                </c:pt>
                <c:pt idx="21">
                  <c:v>1.636871</c:v>
                </c:pt>
                <c:pt idx="22">
                  <c:v>2.3335205999999999</c:v>
                </c:pt>
                <c:pt idx="23">
                  <c:v>2.2132575999999999</c:v>
                </c:pt>
                <c:pt idx="24">
                  <c:v>2.3792506000000002</c:v>
                </c:pt>
                <c:pt idx="25">
                  <c:v>1.0735258000000001</c:v>
                </c:pt>
                <c:pt idx="26">
                  <c:v>2.3065180999999999</c:v>
                </c:pt>
                <c:pt idx="27">
                  <c:v>2.3271557</c:v>
                </c:pt>
                <c:pt idx="28">
                  <c:v>1.5251954000000001</c:v>
                </c:pt>
                <c:pt idx="29">
                  <c:v>1.7788396</c:v>
                </c:pt>
                <c:pt idx="30">
                  <c:v>1.5838549</c:v>
                </c:pt>
                <c:pt idx="31">
                  <c:v>1.8008120999999999</c:v>
                </c:pt>
                <c:pt idx="32">
                  <c:v>1.4242524000000001</c:v>
                </c:pt>
                <c:pt idx="33">
                  <c:v>1.2248026999999999</c:v>
                </c:pt>
                <c:pt idx="34">
                  <c:v>1.6463938</c:v>
                </c:pt>
                <c:pt idx="35">
                  <c:v>1.7053259000000001</c:v>
                </c:pt>
                <c:pt idx="36">
                  <c:v>1.8881161</c:v>
                </c:pt>
                <c:pt idx="37">
                  <c:v>1.2961898000000001</c:v>
                </c:pt>
                <c:pt idx="38">
                  <c:v>1.6551395</c:v>
                </c:pt>
                <c:pt idx="39">
                  <c:v>0.97221349999999995</c:v>
                </c:pt>
                <c:pt idx="40">
                  <c:v>1.3486575999999999</c:v>
                </c:pt>
                <c:pt idx="41">
                  <c:v>1.0738000000000001</c:v>
                </c:pt>
                <c:pt idx="42">
                  <c:v>0.71310879999999999</c:v>
                </c:pt>
                <c:pt idx="43">
                  <c:v>0.87501220000000002</c:v>
                </c:pt>
                <c:pt idx="44">
                  <c:v>0.66599549999999996</c:v>
                </c:pt>
                <c:pt idx="45">
                  <c:v>0.7611542</c:v>
                </c:pt>
                <c:pt idx="46">
                  <c:v>0.54725210000000002</c:v>
                </c:pt>
              </c:numCache>
            </c:numRef>
          </c:xVal>
          <c:yVal>
            <c:numRef>
              <c:f>'Longá+Pimenteiras'!$C$2:$C$48</c:f>
              <c:numCache>
                <c:formatCode>General</c:formatCode>
                <c:ptCount val="47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  <c:pt idx="32">
                  <c:v>-1755</c:v>
                </c:pt>
                <c:pt idx="33">
                  <c:v>-1758</c:v>
                </c:pt>
                <c:pt idx="34">
                  <c:v>-1761</c:v>
                </c:pt>
                <c:pt idx="35">
                  <c:v>-1764</c:v>
                </c:pt>
                <c:pt idx="36">
                  <c:v>-1767</c:v>
                </c:pt>
                <c:pt idx="37">
                  <c:v>-1770</c:v>
                </c:pt>
                <c:pt idx="38">
                  <c:v>-1773</c:v>
                </c:pt>
                <c:pt idx="39">
                  <c:v>-1776</c:v>
                </c:pt>
                <c:pt idx="40">
                  <c:v>-1779</c:v>
                </c:pt>
                <c:pt idx="41">
                  <c:v>-1782</c:v>
                </c:pt>
                <c:pt idx="42">
                  <c:v>-1785</c:v>
                </c:pt>
                <c:pt idx="43">
                  <c:v>-1788</c:v>
                </c:pt>
                <c:pt idx="44">
                  <c:v>-1794</c:v>
                </c:pt>
                <c:pt idx="45">
                  <c:v>-1797</c:v>
                </c:pt>
                <c:pt idx="46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9-4B08-994A-52F12AAF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TOC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Carbon Stable Isotope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'Longá+Pimenteiras'!$G$1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'Longá+Pimenteiras'!$G$2:$G$48</c:f>
              <c:numCache>
                <c:formatCode>0.00</c:formatCode>
                <c:ptCount val="47"/>
                <c:pt idx="0">
                  <c:v>-25.409535199999997</c:v>
                </c:pt>
                <c:pt idx="1">
                  <c:v>-25.184382400000001</c:v>
                </c:pt>
                <c:pt idx="2">
                  <c:v>-25.134239199999996</c:v>
                </c:pt>
                <c:pt idx="3">
                  <c:v>-25.073280799999996</c:v>
                </c:pt>
                <c:pt idx="4">
                  <c:v>-25.0526336</c:v>
                </c:pt>
                <c:pt idx="5">
                  <c:v>-24.911052799999997</c:v>
                </c:pt>
                <c:pt idx="6">
                  <c:v>-26.059430399999997</c:v>
                </c:pt>
                <c:pt idx="7">
                  <c:v>-25.057549599999998</c:v>
                </c:pt>
                <c:pt idx="8">
                  <c:v>-25.569796799999999</c:v>
                </c:pt>
                <c:pt idx="9">
                  <c:v>-24.562999999999999</c:v>
                </c:pt>
                <c:pt idx="10">
                  <c:v>-25.001507199999999</c:v>
                </c:pt>
                <c:pt idx="11">
                  <c:v>-25.354475999999998</c:v>
                </c:pt>
                <c:pt idx="12">
                  <c:v>-24.919901599999996</c:v>
                </c:pt>
                <c:pt idx="13">
                  <c:v>-25.871639199999997</c:v>
                </c:pt>
                <c:pt idx="14">
                  <c:v>-25.601259199999998</c:v>
                </c:pt>
                <c:pt idx="15">
                  <c:v>-23.479513599999997</c:v>
                </c:pt>
                <c:pt idx="16">
                  <c:v>-24.604294400000001</c:v>
                </c:pt>
                <c:pt idx="17">
                  <c:v>-22.027327199999998</c:v>
                </c:pt>
                <c:pt idx="18">
                  <c:v>-22.844366399999998</c:v>
                </c:pt>
                <c:pt idx="19">
                  <c:v>-25.129323199999998</c:v>
                </c:pt>
                <c:pt idx="20">
                  <c:v>-26.576593599999995</c:v>
                </c:pt>
                <c:pt idx="21">
                  <c:v>-26.948243199999997</c:v>
                </c:pt>
                <c:pt idx="22">
                  <c:v>-26.2619696</c:v>
                </c:pt>
                <c:pt idx="23">
                  <c:v>-26.500887199999998</c:v>
                </c:pt>
                <c:pt idx="24">
                  <c:v>-26.949226399999997</c:v>
                </c:pt>
                <c:pt idx="25">
                  <c:v>-25.7153104</c:v>
                </c:pt>
                <c:pt idx="26">
                  <c:v>-24.685899999999997</c:v>
                </c:pt>
                <c:pt idx="27">
                  <c:v>-26.003387999999998</c:v>
                </c:pt>
                <c:pt idx="28">
                  <c:v>-22.712617599999998</c:v>
                </c:pt>
                <c:pt idx="29">
                  <c:v>-26.127271199999999</c:v>
                </c:pt>
                <c:pt idx="30">
                  <c:v>-26.589375199999999</c:v>
                </c:pt>
                <c:pt idx="31">
                  <c:v>-26.117439199999996</c:v>
                </c:pt>
                <c:pt idx="32">
                  <c:v>-27.829190399999998</c:v>
                </c:pt>
                <c:pt idx="33">
                  <c:v>-28.076956799999998</c:v>
                </c:pt>
                <c:pt idx="34">
                  <c:v>-27.794778399999998</c:v>
                </c:pt>
                <c:pt idx="35">
                  <c:v>-27.998300799999999</c:v>
                </c:pt>
                <c:pt idx="36">
                  <c:v>-27.531280799999998</c:v>
                </c:pt>
                <c:pt idx="37">
                  <c:v>-27.617802399999999</c:v>
                </c:pt>
                <c:pt idx="38">
                  <c:v>-28.297193599999996</c:v>
                </c:pt>
                <c:pt idx="39">
                  <c:v>-28.614767199999996</c:v>
                </c:pt>
                <c:pt idx="40">
                  <c:v>-28.526279199999998</c:v>
                </c:pt>
                <c:pt idx="41">
                  <c:v>-28.330622399999999</c:v>
                </c:pt>
                <c:pt idx="42">
                  <c:v>-28.530211999999999</c:v>
                </c:pt>
                <c:pt idx="43">
                  <c:v>-28.406328799999997</c:v>
                </c:pt>
                <c:pt idx="44">
                  <c:v>-28.330622399999999</c:v>
                </c:pt>
                <c:pt idx="45">
                  <c:v>-28.470236799999999</c:v>
                </c:pt>
                <c:pt idx="46">
                  <c:v>-32.209346400000001</c:v>
                </c:pt>
              </c:numCache>
            </c:numRef>
          </c:xVal>
          <c:yVal>
            <c:numRef>
              <c:f>'Longá+Pimenteiras'!$C$2:$C$48</c:f>
              <c:numCache>
                <c:formatCode>General</c:formatCode>
                <c:ptCount val="47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  <c:pt idx="32">
                  <c:v>-1755</c:v>
                </c:pt>
                <c:pt idx="33">
                  <c:v>-1758</c:v>
                </c:pt>
                <c:pt idx="34">
                  <c:v>-1761</c:v>
                </c:pt>
                <c:pt idx="35">
                  <c:v>-1764</c:v>
                </c:pt>
                <c:pt idx="36">
                  <c:v>-1767</c:v>
                </c:pt>
                <c:pt idx="37">
                  <c:v>-1770</c:v>
                </c:pt>
                <c:pt idx="38">
                  <c:v>-1773</c:v>
                </c:pt>
                <c:pt idx="39">
                  <c:v>-1776</c:v>
                </c:pt>
                <c:pt idx="40">
                  <c:v>-1779</c:v>
                </c:pt>
                <c:pt idx="41">
                  <c:v>-1782</c:v>
                </c:pt>
                <c:pt idx="42">
                  <c:v>-1785</c:v>
                </c:pt>
                <c:pt idx="43">
                  <c:v>-1788</c:v>
                </c:pt>
                <c:pt idx="44">
                  <c:v>-1794</c:v>
                </c:pt>
                <c:pt idx="45">
                  <c:v>-1797</c:v>
                </c:pt>
                <c:pt idx="46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C-441C-ACE9-BC802F6A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3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2000" b="1" i="0" u="none" strike="noStrike" kern="1200" baseline="3000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pt-BR" sz="2000" b="1" i="0" u="none" strike="noStrike" kern="1200" baseline="-2500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org</a:t>
                </a: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(‰)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Sulphur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619689353271674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'Longá+Pimenteiras'!$I$1</c:f>
              <c:strCache>
                <c:ptCount val="1"/>
                <c:pt idx="0">
                  <c:v>TS%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'Longá+Pimenteiras'!$I$2:$I$48</c:f>
              <c:numCache>
                <c:formatCode>0.00</c:formatCode>
                <c:ptCount val="47"/>
                <c:pt idx="0">
                  <c:v>0.30099999999999999</c:v>
                </c:pt>
                <c:pt idx="1">
                  <c:v>0.21</c:v>
                </c:pt>
                <c:pt idx="2">
                  <c:v>0.23400000000000001</c:v>
                </c:pt>
                <c:pt idx="3">
                  <c:v>0.53099999999999992</c:v>
                </c:pt>
                <c:pt idx="4">
                  <c:v>0.85000000000000009</c:v>
                </c:pt>
                <c:pt idx="5">
                  <c:v>0.38400000000000001</c:v>
                </c:pt>
                <c:pt idx="6">
                  <c:v>0.48299999999999998</c:v>
                </c:pt>
                <c:pt idx="7">
                  <c:v>0.55900000000000005</c:v>
                </c:pt>
                <c:pt idx="8">
                  <c:v>0.61199999999999999</c:v>
                </c:pt>
                <c:pt idx="9">
                  <c:v>0.58199999999999996</c:v>
                </c:pt>
                <c:pt idx="10">
                  <c:v>1.02</c:v>
                </c:pt>
                <c:pt idx="11">
                  <c:v>0.9860000000000001</c:v>
                </c:pt>
                <c:pt idx="12">
                  <c:v>0.36199999999999999</c:v>
                </c:pt>
                <c:pt idx="13">
                  <c:v>0.25800000000000001</c:v>
                </c:pt>
                <c:pt idx="14">
                  <c:v>0.216</c:v>
                </c:pt>
                <c:pt idx="15">
                  <c:v>0.47600000000000003</c:v>
                </c:pt>
                <c:pt idx="16">
                  <c:v>0.58900000000000008</c:v>
                </c:pt>
                <c:pt idx="17">
                  <c:v>0.57800000000000007</c:v>
                </c:pt>
                <c:pt idx="18">
                  <c:v>0.60399999999999998</c:v>
                </c:pt>
                <c:pt idx="19">
                  <c:v>0.64700000000000002</c:v>
                </c:pt>
                <c:pt idx="20">
                  <c:v>0.59899999999999998</c:v>
                </c:pt>
                <c:pt idx="21">
                  <c:v>0.23600000000000002</c:v>
                </c:pt>
                <c:pt idx="22">
                  <c:v>0.182</c:v>
                </c:pt>
                <c:pt idx="23">
                  <c:v>0.47099999999999997</c:v>
                </c:pt>
                <c:pt idx="24">
                  <c:v>0.42900000000000005</c:v>
                </c:pt>
                <c:pt idx="25">
                  <c:v>0.38999999999999996</c:v>
                </c:pt>
                <c:pt idx="26">
                  <c:v>0.502</c:v>
                </c:pt>
                <c:pt idx="27">
                  <c:v>0.316</c:v>
                </c:pt>
                <c:pt idx="28">
                  <c:v>1.28</c:v>
                </c:pt>
                <c:pt idx="29">
                  <c:v>0.26900000000000002</c:v>
                </c:pt>
                <c:pt idx="30">
                  <c:v>0.309</c:v>
                </c:pt>
                <c:pt idx="31">
                  <c:v>0.47299999999999998</c:v>
                </c:pt>
                <c:pt idx="36">
                  <c:v>0.85499999999999998</c:v>
                </c:pt>
                <c:pt idx="37">
                  <c:v>1.59</c:v>
                </c:pt>
                <c:pt idx="38">
                  <c:v>1.52</c:v>
                </c:pt>
                <c:pt idx="39">
                  <c:v>2.12</c:v>
                </c:pt>
                <c:pt idx="40">
                  <c:v>3.08</c:v>
                </c:pt>
                <c:pt idx="41">
                  <c:v>1.9800000000000002</c:v>
                </c:pt>
                <c:pt idx="42">
                  <c:v>2.5</c:v>
                </c:pt>
                <c:pt idx="43">
                  <c:v>1.34</c:v>
                </c:pt>
                <c:pt idx="44">
                  <c:v>0.504</c:v>
                </c:pt>
                <c:pt idx="45">
                  <c:v>1.53</c:v>
                </c:pt>
              </c:numCache>
            </c:numRef>
          </c:xVal>
          <c:yVal>
            <c:numRef>
              <c:f>'Longá+Pimenteiras'!$C$2:$C$48</c:f>
              <c:numCache>
                <c:formatCode>General</c:formatCode>
                <c:ptCount val="47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  <c:pt idx="32">
                  <c:v>-1755</c:v>
                </c:pt>
                <c:pt idx="33">
                  <c:v>-1758</c:v>
                </c:pt>
                <c:pt idx="34">
                  <c:v>-1761</c:v>
                </c:pt>
                <c:pt idx="35">
                  <c:v>-1764</c:v>
                </c:pt>
                <c:pt idx="36">
                  <c:v>-1767</c:v>
                </c:pt>
                <c:pt idx="37">
                  <c:v>-1770</c:v>
                </c:pt>
                <c:pt idx="38">
                  <c:v>-1773</c:v>
                </c:pt>
                <c:pt idx="39">
                  <c:v>-1776</c:v>
                </c:pt>
                <c:pt idx="40">
                  <c:v>-1779</c:v>
                </c:pt>
                <c:pt idx="41">
                  <c:v>-1782</c:v>
                </c:pt>
                <c:pt idx="42">
                  <c:v>-1785</c:v>
                </c:pt>
                <c:pt idx="43">
                  <c:v>-1788</c:v>
                </c:pt>
                <c:pt idx="44">
                  <c:v>-1794</c:v>
                </c:pt>
                <c:pt idx="45">
                  <c:v>-1797</c:v>
                </c:pt>
                <c:pt idx="46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8-4FD1-9C73-1E2A4156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TS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OGX-110 - Total Inorganic Carbon</a:t>
            </a:r>
          </a:p>
        </c:rich>
      </c:tx>
      <c:layout>
        <c:manualLayout>
          <c:xMode val="edge"/>
          <c:yMode val="edge"/>
          <c:x val="0.26665984069481896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'Longá+Pimenteiras'!$K$1</c:f>
              <c:strCache>
                <c:ptCount val="1"/>
                <c:pt idx="0">
                  <c:v>TIC%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5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'Longá+Pimenteiras'!$K$2:$K$48</c:f>
              <c:numCache>
                <c:formatCode>0.00</c:formatCode>
                <c:ptCount val="47"/>
                <c:pt idx="0">
                  <c:v>0.36745060000000018</c:v>
                </c:pt>
                <c:pt idx="1">
                  <c:v>3.5620500000000055E-2</c:v>
                </c:pt>
                <c:pt idx="2">
                  <c:v>2.8469199999999972E-2</c:v>
                </c:pt>
                <c:pt idx="3">
                  <c:v>0.32966680000000004</c:v>
                </c:pt>
                <c:pt idx="4">
                  <c:v>6.0562499999999853E-2</c:v>
                </c:pt>
                <c:pt idx="5">
                  <c:v>0.5684555</c:v>
                </c:pt>
                <c:pt idx="6">
                  <c:v>0.19019619999999993</c:v>
                </c:pt>
                <c:pt idx="7">
                  <c:v>0.67959130000000001</c:v>
                </c:pt>
                <c:pt idx="8">
                  <c:v>0.21085280000000006</c:v>
                </c:pt>
                <c:pt idx="9">
                  <c:v>0.19360580000000005</c:v>
                </c:pt>
                <c:pt idx="10">
                  <c:v>0.30305730000000008</c:v>
                </c:pt>
                <c:pt idx="11">
                  <c:v>0.61107619999999985</c:v>
                </c:pt>
                <c:pt idx="12">
                  <c:v>0.56601670000000004</c:v>
                </c:pt>
                <c:pt idx="13">
                  <c:v>0</c:v>
                </c:pt>
                <c:pt idx="14">
                  <c:v>0</c:v>
                </c:pt>
                <c:pt idx="15">
                  <c:v>0.7874447</c:v>
                </c:pt>
                <c:pt idx="16">
                  <c:v>0.78028700000000017</c:v>
                </c:pt>
                <c:pt idx="17">
                  <c:v>1.8877544000000002</c:v>
                </c:pt>
                <c:pt idx="18">
                  <c:v>1.3577797999999999</c:v>
                </c:pt>
                <c:pt idx="19">
                  <c:v>0.96193089999999981</c:v>
                </c:pt>
                <c:pt idx="20">
                  <c:v>0.9644617000000002</c:v>
                </c:pt>
                <c:pt idx="21">
                  <c:v>0</c:v>
                </c:pt>
                <c:pt idx="22">
                  <c:v>0.58647939999999998</c:v>
                </c:pt>
                <c:pt idx="23">
                  <c:v>0.5767424000000001</c:v>
                </c:pt>
                <c:pt idx="24">
                  <c:v>0.21074939999999964</c:v>
                </c:pt>
                <c:pt idx="25">
                  <c:v>1.5664742</c:v>
                </c:pt>
                <c:pt idx="26">
                  <c:v>0.48348190000000013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0.84614509999999976</c:v>
                </c:pt>
                <c:pt idx="31">
                  <c:v>0</c:v>
                </c:pt>
                <c:pt idx="36">
                  <c:v>7.1883900000000001E-2</c:v>
                </c:pt>
                <c:pt idx="37">
                  <c:v>0.48381019999999997</c:v>
                </c:pt>
                <c:pt idx="38">
                  <c:v>0.34486050000000001</c:v>
                </c:pt>
                <c:pt idx="39">
                  <c:v>0.63778649999999992</c:v>
                </c:pt>
                <c:pt idx="40">
                  <c:v>0.43134240000000013</c:v>
                </c:pt>
                <c:pt idx="41">
                  <c:v>0.53619999999999979</c:v>
                </c:pt>
                <c:pt idx="42">
                  <c:v>0.39689120000000011</c:v>
                </c:pt>
                <c:pt idx="43">
                  <c:v>0.26498780000000011</c:v>
                </c:pt>
                <c:pt idx="44">
                  <c:v>0.28400449999999999</c:v>
                </c:pt>
                <c:pt idx="45">
                  <c:v>-1.1541999999999941E-3</c:v>
                </c:pt>
              </c:numCache>
            </c:numRef>
          </c:xVal>
          <c:yVal>
            <c:numRef>
              <c:f>'Longá+Pimenteiras'!$C$2:$C$48</c:f>
              <c:numCache>
                <c:formatCode>General</c:formatCode>
                <c:ptCount val="47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  <c:pt idx="32">
                  <c:v>-1755</c:v>
                </c:pt>
                <c:pt idx="33">
                  <c:v>-1758</c:v>
                </c:pt>
                <c:pt idx="34">
                  <c:v>-1761</c:v>
                </c:pt>
                <c:pt idx="35">
                  <c:v>-1764</c:v>
                </c:pt>
                <c:pt idx="36">
                  <c:v>-1767</c:v>
                </c:pt>
                <c:pt idx="37">
                  <c:v>-1770</c:v>
                </c:pt>
                <c:pt idx="38">
                  <c:v>-1773</c:v>
                </c:pt>
                <c:pt idx="39">
                  <c:v>-1776</c:v>
                </c:pt>
                <c:pt idx="40">
                  <c:v>-1779</c:v>
                </c:pt>
                <c:pt idx="41">
                  <c:v>-1782</c:v>
                </c:pt>
                <c:pt idx="42">
                  <c:v>-1785</c:v>
                </c:pt>
                <c:pt idx="43">
                  <c:v>-1788</c:v>
                </c:pt>
                <c:pt idx="44">
                  <c:v>-1794</c:v>
                </c:pt>
                <c:pt idx="45">
                  <c:v>-1797</c:v>
                </c:pt>
                <c:pt idx="46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2AE-B5CE-7B787D0E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TIC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OGX-110 - Total Nitrogen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OGX-110 (Longá)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92D05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'Longá+Pimenteiras'!$D$2:$D$33</c:f>
              <c:numCache>
                <c:formatCode>0.00</c:formatCode>
                <c:ptCount val="32"/>
                <c:pt idx="0">
                  <c:v>4.2802199999999999E-2</c:v>
                </c:pt>
                <c:pt idx="1">
                  <c:v>5.5108799999999999E-2</c:v>
                </c:pt>
                <c:pt idx="2">
                  <c:v>6.45651E-2</c:v>
                </c:pt>
                <c:pt idx="3">
                  <c:v>5.5702500000000002E-2</c:v>
                </c:pt>
                <c:pt idx="4">
                  <c:v>7.7787700000000001E-2</c:v>
                </c:pt>
                <c:pt idx="5">
                  <c:v>5.5955499999999998E-2</c:v>
                </c:pt>
                <c:pt idx="6">
                  <c:v>8.7620600000000007E-2</c:v>
                </c:pt>
                <c:pt idx="7">
                  <c:v>6.0227000000000003E-2</c:v>
                </c:pt>
                <c:pt idx="8">
                  <c:v>0.10052659999999999</c:v>
                </c:pt>
                <c:pt idx="9">
                  <c:v>0.1007011</c:v>
                </c:pt>
                <c:pt idx="10">
                  <c:v>0.1017933</c:v>
                </c:pt>
                <c:pt idx="11">
                  <c:v>9.4481599999999999E-2</c:v>
                </c:pt>
                <c:pt idx="12">
                  <c:v>8.9733099999999996E-2</c:v>
                </c:pt>
                <c:pt idx="13">
                  <c:v>8.4287299999999996E-2</c:v>
                </c:pt>
                <c:pt idx="14">
                  <c:v>0.1002844</c:v>
                </c:pt>
                <c:pt idx="15">
                  <c:v>7.9792799999999997E-2</c:v>
                </c:pt>
                <c:pt idx="16">
                  <c:v>8.6854399999999998E-2</c:v>
                </c:pt>
                <c:pt idx="17">
                  <c:v>2.9086600000000001E-2</c:v>
                </c:pt>
                <c:pt idx="18">
                  <c:v>4.6977600000000001E-2</c:v>
                </c:pt>
                <c:pt idx="19">
                  <c:v>6.2131499999999999E-2</c:v>
                </c:pt>
                <c:pt idx="20">
                  <c:v>5.9663000000000001E-2</c:v>
                </c:pt>
                <c:pt idx="21">
                  <c:v>7.2300699999999996E-2</c:v>
                </c:pt>
                <c:pt idx="22">
                  <c:v>9.3773899999999993E-2</c:v>
                </c:pt>
                <c:pt idx="23">
                  <c:v>9.2288099999999998E-2</c:v>
                </c:pt>
                <c:pt idx="24">
                  <c:v>8.5081000000000004E-2</c:v>
                </c:pt>
                <c:pt idx="25">
                  <c:v>3.76984E-2</c:v>
                </c:pt>
                <c:pt idx="26">
                  <c:v>7.4971399999999994E-2</c:v>
                </c:pt>
                <c:pt idx="27">
                  <c:v>7.5285099999999994E-2</c:v>
                </c:pt>
                <c:pt idx="28">
                  <c:v>3.8345200000000003E-2</c:v>
                </c:pt>
                <c:pt idx="29">
                  <c:v>7.7754299999999998E-2</c:v>
                </c:pt>
                <c:pt idx="30">
                  <c:v>8.5410299999999995E-2</c:v>
                </c:pt>
                <c:pt idx="31">
                  <c:v>9.2389200000000005E-2</c:v>
                </c:pt>
              </c:numCache>
            </c:numRef>
          </c:xVal>
          <c:yVal>
            <c:numRef>
              <c:f>'Longá+Pimenteiras'!$C$2:$C$33</c:f>
              <c:numCache>
                <c:formatCode>General</c:formatCode>
                <c:ptCount val="32"/>
                <c:pt idx="0">
                  <c:v>-1491</c:v>
                </c:pt>
                <c:pt idx="1">
                  <c:v>-1494</c:v>
                </c:pt>
                <c:pt idx="2">
                  <c:v>-1497</c:v>
                </c:pt>
                <c:pt idx="3">
                  <c:v>-1500</c:v>
                </c:pt>
                <c:pt idx="4">
                  <c:v>-1503</c:v>
                </c:pt>
                <c:pt idx="5">
                  <c:v>-1506</c:v>
                </c:pt>
                <c:pt idx="6">
                  <c:v>-1515</c:v>
                </c:pt>
                <c:pt idx="7">
                  <c:v>-1518</c:v>
                </c:pt>
                <c:pt idx="8">
                  <c:v>-1521</c:v>
                </c:pt>
                <c:pt idx="9">
                  <c:v>-1524</c:v>
                </c:pt>
                <c:pt idx="10">
                  <c:v>-1527</c:v>
                </c:pt>
                <c:pt idx="11">
                  <c:v>-1530</c:v>
                </c:pt>
                <c:pt idx="12">
                  <c:v>-1533</c:v>
                </c:pt>
                <c:pt idx="13">
                  <c:v>-1536</c:v>
                </c:pt>
                <c:pt idx="14">
                  <c:v>-1539</c:v>
                </c:pt>
                <c:pt idx="15">
                  <c:v>-1542</c:v>
                </c:pt>
                <c:pt idx="16">
                  <c:v>-1545</c:v>
                </c:pt>
                <c:pt idx="17">
                  <c:v>-1548</c:v>
                </c:pt>
                <c:pt idx="18">
                  <c:v>-1551</c:v>
                </c:pt>
                <c:pt idx="19">
                  <c:v>-1554</c:v>
                </c:pt>
                <c:pt idx="20">
                  <c:v>-1557</c:v>
                </c:pt>
                <c:pt idx="21">
                  <c:v>-1560</c:v>
                </c:pt>
                <c:pt idx="22">
                  <c:v>-1563</c:v>
                </c:pt>
                <c:pt idx="23">
                  <c:v>-1566</c:v>
                </c:pt>
                <c:pt idx="24">
                  <c:v>-1569</c:v>
                </c:pt>
                <c:pt idx="25">
                  <c:v>-1572</c:v>
                </c:pt>
                <c:pt idx="26">
                  <c:v>-1575</c:v>
                </c:pt>
                <c:pt idx="27">
                  <c:v>-1578</c:v>
                </c:pt>
                <c:pt idx="28">
                  <c:v>-1581</c:v>
                </c:pt>
                <c:pt idx="29">
                  <c:v>-1584</c:v>
                </c:pt>
                <c:pt idx="30">
                  <c:v>-1587</c:v>
                </c:pt>
                <c:pt idx="31">
                  <c:v>-1590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F-43D4-98D1-CAE17BF01700}"/>
            </c:ext>
          </c:extLst>
        </c:ser>
        <c:ser>
          <c:idx val="1"/>
          <c:order val="1"/>
          <c:tx>
            <c:v>OGX-110 (Pimenteiras)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'Longá+Pimenteiras'!$D$34:$D$48</c:f>
              <c:numCache>
                <c:formatCode>0.00</c:formatCode>
                <c:ptCount val="15"/>
                <c:pt idx="0">
                  <c:v>3.8251300000000002E-2</c:v>
                </c:pt>
                <c:pt idx="1">
                  <c:v>7.5623899999999994E-2</c:v>
                </c:pt>
                <c:pt idx="2">
                  <c:v>5.8509199999999997E-2</c:v>
                </c:pt>
                <c:pt idx="3">
                  <c:v>6.55916E-2</c:v>
                </c:pt>
                <c:pt idx="4">
                  <c:v>9.8680400000000001E-2</c:v>
                </c:pt>
                <c:pt idx="5">
                  <c:v>7.9771800000000004E-2</c:v>
                </c:pt>
                <c:pt idx="6">
                  <c:v>0.10391880000000001</c:v>
                </c:pt>
                <c:pt idx="7">
                  <c:v>8.9291899999999993E-2</c:v>
                </c:pt>
                <c:pt idx="8">
                  <c:v>0.1237062</c:v>
                </c:pt>
                <c:pt idx="9">
                  <c:v>7.2914099999999996E-2</c:v>
                </c:pt>
                <c:pt idx="10">
                  <c:v>0.20954149999999999</c:v>
                </c:pt>
                <c:pt idx="11">
                  <c:v>0.1084389</c:v>
                </c:pt>
                <c:pt idx="12">
                  <c:v>5.43984E-2</c:v>
                </c:pt>
                <c:pt idx="13">
                  <c:v>7.5367400000000001E-2</c:v>
                </c:pt>
                <c:pt idx="14">
                  <c:v>7.5367400000000001E-2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F-43D4-98D1-CAE17BF0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TN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0.1"/>
      </c:valAx>
      <c:valAx>
        <c:axId val="151753295"/>
        <c:scaling>
          <c:orientation val="minMax"/>
          <c:max val="-1450"/>
          <c:min val="-18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TI</a:t>
            </a:r>
            <a:r>
              <a:rPr lang="pt-BR" sz="2000" b="1" baseline="0">
                <a:latin typeface="Arial" panose="020B0604020202020204" pitchFamily="34" charset="0"/>
                <a:cs typeface="Arial" panose="020B0604020202020204" pitchFamily="34" charset="0"/>
              </a:rPr>
              <a:t>C (%)</a:t>
            </a:r>
            <a:endParaRPr lang="pt-BR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6941209095951192"/>
          <c:y val="3.464535135754248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TIC_Pimenteiras</c:v>
          </c:tx>
          <c:xVal>
            <c:numRef>
              <c:f>'Longá+Pimenteiras'!$K$34:$K$48</c:f>
              <c:numCache>
                <c:formatCode>0.00</c:formatCode>
                <c:ptCount val="15"/>
                <c:pt idx="4">
                  <c:v>7.1883900000000001E-2</c:v>
                </c:pt>
                <c:pt idx="5">
                  <c:v>0.48381019999999997</c:v>
                </c:pt>
                <c:pt idx="6">
                  <c:v>0.34486050000000001</c:v>
                </c:pt>
                <c:pt idx="7">
                  <c:v>0.63778649999999992</c:v>
                </c:pt>
                <c:pt idx="8">
                  <c:v>0.43134240000000013</c:v>
                </c:pt>
                <c:pt idx="9">
                  <c:v>0.53619999999999979</c:v>
                </c:pt>
                <c:pt idx="10">
                  <c:v>0.39689120000000011</c:v>
                </c:pt>
                <c:pt idx="11">
                  <c:v>0.26498780000000011</c:v>
                </c:pt>
                <c:pt idx="12">
                  <c:v>0.28400449999999999</c:v>
                </c:pt>
                <c:pt idx="13">
                  <c:v>-1.1541999999999941E-3</c:v>
                </c:pt>
              </c:numCache>
            </c:numRef>
          </c:xVal>
          <c:yVal>
            <c:numRef>
              <c:f>'Longá+Pimenteiras'!$C$34:$C$48</c:f>
              <c:numCache>
                <c:formatCode>General</c:formatCode>
                <c:ptCount val="15"/>
                <c:pt idx="0">
                  <c:v>-1755</c:v>
                </c:pt>
                <c:pt idx="1">
                  <c:v>-1758</c:v>
                </c:pt>
                <c:pt idx="2">
                  <c:v>-1761</c:v>
                </c:pt>
                <c:pt idx="3">
                  <c:v>-1764</c:v>
                </c:pt>
                <c:pt idx="4">
                  <c:v>-1767</c:v>
                </c:pt>
                <c:pt idx="5">
                  <c:v>-1770</c:v>
                </c:pt>
                <c:pt idx="6">
                  <c:v>-1773</c:v>
                </c:pt>
                <c:pt idx="7">
                  <c:v>-1776</c:v>
                </c:pt>
                <c:pt idx="8">
                  <c:v>-1779</c:v>
                </c:pt>
                <c:pt idx="9">
                  <c:v>-1782</c:v>
                </c:pt>
                <c:pt idx="10">
                  <c:v>-1785</c:v>
                </c:pt>
                <c:pt idx="11">
                  <c:v>-1788</c:v>
                </c:pt>
                <c:pt idx="12">
                  <c:v>-1794</c:v>
                </c:pt>
                <c:pt idx="13">
                  <c:v>-1797</c:v>
                </c:pt>
                <c:pt idx="14">
                  <c:v>-1800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9-44BA-97A3-D1A86EF9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Inorganic Carbon</a:t>
                </a:r>
              </a:p>
            </c:rich>
          </c:tx>
          <c:layout>
            <c:manualLayout>
              <c:xMode val="edge"/>
              <c:yMode val="edge"/>
              <c:x val="0.36880461697695444"/>
              <c:y val="0.94042762655803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22809905625357563"/>
          <c:y val="0.96526677118549509"/>
          <c:w val="0.65472812154720261"/>
          <c:h val="2.1371071514747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showDLblsOverMax val="0"/>
    <c:extLst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d13C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CODÓ!$F$2:$F$10</c:f>
              <c:numCache>
                <c:formatCode>0.00</c:formatCode>
                <c:ptCount val="9"/>
                <c:pt idx="0">
                  <c:v>-25.4301824</c:v>
                </c:pt>
                <c:pt idx="1">
                  <c:v>-26.7820824</c:v>
                </c:pt>
                <c:pt idx="2">
                  <c:v>-24.631823999999998</c:v>
                </c:pt>
                <c:pt idx="3">
                  <c:v>-25.917849599999997</c:v>
                </c:pt>
                <c:pt idx="4">
                  <c:v>-25.683847999999998</c:v>
                </c:pt>
                <c:pt idx="5">
                  <c:v>-27.690559199999999</c:v>
                </c:pt>
                <c:pt idx="6">
                  <c:v>-27.742668800000001</c:v>
                </c:pt>
                <c:pt idx="7">
                  <c:v>-21.670425599999998</c:v>
                </c:pt>
                <c:pt idx="8">
                  <c:v>-23.362512799999998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1-4D58-821B-586EE0C3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0"/>
        <c:crossBetween val="midCat"/>
        <c:majorUnit val="1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TOC%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CODÓ!$E$2:$E$10</c:f>
              <c:numCache>
                <c:formatCode>0.00</c:formatCode>
                <c:ptCount val="9"/>
                <c:pt idx="0">
                  <c:v>2.4302060999999999</c:v>
                </c:pt>
                <c:pt idx="1">
                  <c:v>0.42852240000000003</c:v>
                </c:pt>
                <c:pt idx="2">
                  <c:v>0.35482079999999999</c:v>
                </c:pt>
                <c:pt idx="3">
                  <c:v>0.43160280000000001</c:v>
                </c:pt>
                <c:pt idx="4">
                  <c:v>0.70663849999999995</c:v>
                </c:pt>
                <c:pt idx="5">
                  <c:v>1.2878862</c:v>
                </c:pt>
                <c:pt idx="6">
                  <c:v>0.66330160000000005</c:v>
                </c:pt>
                <c:pt idx="7">
                  <c:v>0.34619729999999999</c:v>
                </c:pt>
                <c:pt idx="8">
                  <c:v>1.8558463000000001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5-4048-BE9B-573922EC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d15N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CODÓ!$D$2:$D$10</c:f>
              <c:numCache>
                <c:formatCode>0.00</c:formatCode>
                <c:ptCount val="9"/>
                <c:pt idx="0">
                  <c:v>-1.6847363</c:v>
                </c:pt>
                <c:pt idx="4">
                  <c:v>-8.1494993000000004</c:v>
                </c:pt>
                <c:pt idx="5">
                  <c:v>-0.81568599999999991</c:v>
                </c:pt>
                <c:pt idx="6">
                  <c:v>-1.1090789999999999</c:v>
                </c:pt>
                <c:pt idx="8">
                  <c:v>-3.0252388000000003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2-4004-B285-AB3B7758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layout>
            <c:manualLayout>
              <c:xMode val="edge"/>
              <c:yMode val="edge"/>
              <c:x val="0.49867935258092738"/>
              <c:y val="1.37558381495833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4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TN%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CODÓ!$C$2:$C$10</c:f>
              <c:numCache>
                <c:formatCode>0.00</c:formatCode>
                <c:ptCount val="9"/>
                <c:pt idx="0">
                  <c:v>6.4742400000000005E-2</c:v>
                </c:pt>
                <c:pt idx="4">
                  <c:v>4.4230600000000002E-2</c:v>
                </c:pt>
                <c:pt idx="5">
                  <c:v>3.87452E-2</c:v>
                </c:pt>
                <c:pt idx="6">
                  <c:v>7.2756000000000001E-2</c:v>
                </c:pt>
                <c:pt idx="8">
                  <c:v>4.3312299999999998E-2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63</c:v>
                </c:pt>
                <c:pt idx="1">
                  <c:v>81</c:v>
                </c:pt>
                <c:pt idx="2">
                  <c:v>90</c:v>
                </c:pt>
                <c:pt idx="3">
                  <c:v>99</c:v>
                </c:pt>
                <c:pt idx="4">
                  <c:v>117</c:v>
                </c:pt>
                <c:pt idx="5">
                  <c:v>135</c:v>
                </c:pt>
                <c:pt idx="6">
                  <c:v>153</c:v>
                </c:pt>
                <c:pt idx="7">
                  <c:v>162</c:v>
                </c:pt>
                <c:pt idx="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0-4F92-BF69-9948F81C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layout>
            <c:manualLayout>
              <c:xMode val="edge"/>
              <c:yMode val="edge"/>
              <c:x val="0.46542475940507438"/>
              <c:y val="1.47368449132038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.0000000000000004E-2"/>
      </c:valAx>
      <c:valAx>
        <c:axId val="151753295"/>
        <c:scaling>
          <c:orientation val="maxMin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3387588067059E-2"/>
          <c:y val="2.808870541574824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CODÓ!$G$2:$G$10</c:f>
              <c:numCache>
                <c:formatCode>0.00</c:formatCode>
                <c:ptCount val="9"/>
                <c:pt idx="0">
                  <c:v>37.536546374555158</c:v>
                </c:pt>
                <c:pt idx="4">
                  <c:v>15.97623590907652</c:v>
                </c:pt>
                <c:pt idx="5">
                  <c:v>33.239890360612414</c:v>
                </c:pt>
                <c:pt idx="6">
                  <c:v>9.1167958656330761</c:v>
                </c:pt>
                <c:pt idx="8">
                  <c:v>42.848020077437589</c:v>
                </c:pt>
              </c:numCache>
            </c:numRef>
          </c:xVal>
          <c:yVal>
            <c:numRef>
              <c:f>CODÓ!$F$2:$F$10</c:f>
              <c:numCache>
                <c:formatCode>0.00</c:formatCode>
                <c:ptCount val="9"/>
                <c:pt idx="0">
                  <c:v>-25.4301824</c:v>
                </c:pt>
                <c:pt idx="1">
                  <c:v>-26.7820824</c:v>
                </c:pt>
                <c:pt idx="2">
                  <c:v>-24.631823999999998</c:v>
                </c:pt>
                <c:pt idx="3">
                  <c:v>-25.917849599999997</c:v>
                </c:pt>
                <c:pt idx="4">
                  <c:v>-25.683847999999998</c:v>
                </c:pt>
                <c:pt idx="5">
                  <c:v>-27.690559199999999</c:v>
                </c:pt>
                <c:pt idx="6">
                  <c:v>-27.742668800000001</c:v>
                </c:pt>
                <c:pt idx="7">
                  <c:v>-21.670425599999998</c:v>
                </c:pt>
                <c:pt idx="8">
                  <c:v>-23.362512799999998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C-417A-97DC-15B1704A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OGX-110 Fm. Codó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CODÓ!$F$2:$F$10</c:f>
              <c:numCache>
                <c:formatCode>0.00</c:formatCode>
                <c:ptCount val="9"/>
                <c:pt idx="0">
                  <c:v>-25.4301824</c:v>
                </c:pt>
                <c:pt idx="1">
                  <c:v>-26.7820824</c:v>
                </c:pt>
                <c:pt idx="2">
                  <c:v>-24.631823999999998</c:v>
                </c:pt>
                <c:pt idx="3">
                  <c:v>-25.917849599999997</c:v>
                </c:pt>
                <c:pt idx="4">
                  <c:v>-25.683847999999998</c:v>
                </c:pt>
                <c:pt idx="5">
                  <c:v>-27.690559199999999</c:v>
                </c:pt>
                <c:pt idx="6">
                  <c:v>-27.742668800000001</c:v>
                </c:pt>
                <c:pt idx="7">
                  <c:v>-21.670425599999998</c:v>
                </c:pt>
                <c:pt idx="8">
                  <c:v>-23.362512799999998</c:v>
                </c:pt>
              </c:numCache>
            </c:numRef>
          </c:xVal>
          <c:yVal>
            <c:numRef>
              <c:f>CODÓ!$D$2:$D$10</c:f>
              <c:numCache>
                <c:formatCode>0.00</c:formatCode>
                <c:ptCount val="9"/>
                <c:pt idx="0">
                  <c:v>-1.6847363</c:v>
                </c:pt>
                <c:pt idx="4">
                  <c:v>-8.1494993000000004</c:v>
                </c:pt>
                <c:pt idx="5">
                  <c:v>-0.81568599999999991</c:v>
                </c:pt>
                <c:pt idx="6">
                  <c:v>-1.1090789999999999</c:v>
                </c:pt>
                <c:pt idx="8">
                  <c:v>-3.0252388000000003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F-44A8-9DDE-F164591E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867428645352631"/>
          <c:y val="0.12235338270738441"/>
          <c:w val="0.17155265627353228"/>
          <c:h val="9.725869224564200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5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image" Target="../media/image3.png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525877</xdr:colOff>
      <xdr:row>1</xdr:row>
      <xdr:rowOff>0</xdr:rowOff>
    </xdr:from>
    <xdr:to>
      <xdr:col>57</xdr:col>
      <xdr:colOff>221077</xdr:colOff>
      <xdr:row>70</xdr:row>
      <xdr:rowOff>177799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DF8E3-0595-4081-A793-284E430FE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213728</xdr:colOff>
      <xdr:row>1</xdr:row>
      <xdr:rowOff>0</xdr:rowOff>
    </xdr:from>
    <xdr:to>
      <xdr:col>50</xdr:col>
      <xdr:colOff>518528</xdr:colOff>
      <xdr:row>70</xdr:row>
      <xdr:rowOff>177799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1FFEC2-C807-444A-9ECB-E14CC552B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493724</xdr:colOff>
      <xdr:row>1</xdr:row>
      <xdr:rowOff>0</xdr:rowOff>
    </xdr:from>
    <xdr:to>
      <xdr:col>44</xdr:col>
      <xdr:colOff>188924</xdr:colOff>
      <xdr:row>70</xdr:row>
      <xdr:rowOff>177799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4C9DAC-4BBA-4492-958E-4213A001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208378</xdr:colOff>
      <xdr:row>1</xdr:row>
      <xdr:rowOff>0</xdr:rowOff>
    </xdr:from>
    <xdr:to>
      <xdr:col>37</xdr:col>
      <xdr:colOff>513178</xdr:colOff>
      <xdr:row>70</xdr:row>
      <xdr:rowOff>177799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DCF3A1-4DD1-4F08-8F2D-B0928471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498022</xdr:colOff>
      <xdr:row>1</xdr:row>
      <xdr:rowOff>0</xdr:rowOff>
    </xdr:from>
    <xdr:to>
      <xdr:col>31</xdr:col>
      <xdr:colOff>186872</xdr:colOff>
      <xdr:row>71</xdr:row>
      <xdr:rowOff>5077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FCE6D7-9D9A-4F9D-AF0D-359E67809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197577</xdr:colOff>
      <xdr:row>1</xdr:row>
      <xdr:rowOff>1</xdr:rowOff>
    </xdr:from>
    <xdr:to>
      <xdr:col>24</xdr:col>
      <xdr:colOff>502377</xdr:colOff>
      <xdr:row>71</xdr:row>
      <xdr:rowOff>5078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4428C0-47C6-415C-9532-CE77BD274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487952</xdr:colOff>
      <xdr:row>1</xdr:row>
      <xdr:rowOff>1</xdr:rowOff>
    </xdr:from>
    <xdr:to>
      <xdr:col>18</xdr:col>
      <xdr:colOff>183152</xdr:colOff>
      <xdr:row>71</xdr:row>
      <xdr:rowOff>12557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5CE1FA-F6F0-4F14-949F-BF9E34D21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539750</xdr:colOff>
      <xdr:row>1</xdr:row>
      <xdr:rowOff>119380</xdr:rowOff>
    </xdr:from>
    <xdr:to>
      <xdr:col>77</xdr:col>
      <xdr:colOff>259820</xdr:colOff>
      <xdr:row>62</xdr:row>
      <xdr:rowOff>165135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E26FE28-3075-40D2-B280-125F628D06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508000</xdr:colOff>
      <xdr:row>1</xdr:row>
      <xdr:rowOff>55880</xdr:rowOff>
    </xdr:from>
    <xdr:to>
      <xdr:col>94</xdr:col>
      <xdr:colOff>502920</xdr:colOff>
      <xdr:row>58</xdr:row>
      <xdr:rowOff>187325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BB98255-7B15-4125-8479-43DD79AE0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127001</xdr:colOff>
      <xdr:row>0</xdr:row>
      <xdr:rowOff>60479</xdr:rowOff>
    </xdr:from>
    <xdr:to>
      <xdr:col>58</xdr:col>
      <xdr:colOff>441326</xdr:colOff>
      <xdr:row>62</xdr:row>
      <xdr:rowOff>11871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44486A-E967-4433-8B20-98B75D8F4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523458</xdr:colOff>
      <xdr:row>0</xdr:row>
      <xdr:rowOff>64289</xdr:rowOff>
    </xdr:from>
    <xdr:to>
      <xdr:col>52</xdr:col>
      <xdr:colOff>207227</xdr:colOff>
      <xdr:row>62</xdr:row>
      <xdr:rowOff>24857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54093B-3196-4B88-9605-1B539DE7D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277499</xdr:colOff>
      <xdr:row>0</xdr:row>
      <xdr:rowOff>64289</xdr:rowOff>
    </xdr:from>
    <xdr:to>
      <xdr:col>45</xdr:col>
      <xdr:colOff>588013</xdr:colOff>
      <xdr:row>62</xdr:row>
      <xdr:rowOff>24857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3CCB91-BBE5-489B-8C70-A53D60B8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64142</xdr:colOff>
      <xdr:row>0</xdr:row>
      <xdr:rowOff>66194</xdr:rowOff>
    </xdr:from>
    <xdr:to>
      <xdr:col>39</xdr:col>
      <xdr:colOff>390320</xdr:colOff>
      <xdr:row>62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64EC66-A3A5-45F5-9FE6-DE667FB88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435195</xdr:colOff>
      <xdr:row>0</xdr:row>
      <xdr:rowOff>76201</xdr:rowOff>
    </xdr:from>
    <xdr:to>
      <xdr:col>33</xdr:col>
      <xdr:colOff>141402</xdr:colOff>
      <xdr:row>62</xdr:row>
      <xdr:rowOff>13221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B09CA4-7045-4527-A0DC-E8BE02CA2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218868</xdr:colOff>
      <xdr:row>0</xdr:row>
      <xdr:rowOff>76202</xdr:rowOff>
    </xdr:from>
    <xdr:to>
      <xdr:col>26</xdr:col>
      <xdr:colOff>512662</xdr:colOff>
      <xdr:row>62</xdr:row>
      <xdr:rowOff>13222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CE9D34-6BB4-49A0-B6F9-A872BE165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0</xdr:row>
      <xdr:rowOff>76202</xdr:rowOff>
    </xdr:from>
    <xdr:to>
      <xdr:col>20</xdr:col>
      <xdr:colOff>304800</xdr:colOff>
      <xdr:row>62</xdr:row>
      <xdr:rowOff>30554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C5F682E-D86B-41DB-BFED-499382AED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114300</xdr:colOff>
      <xdr:row>0</xdr:row>
      <xdr:rowOff>161925</xdr:rowOff>
    </xdr:from>
    <xdr:to>
      <xdr:col>77</xdr:col>
      <xdr:colOff>441430</xdr:colOff>
      <xdr:row>62</xdr:row>
      <xdr:rowOff>22895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E596EE8-0515-4B81-96D9-C0ED51E5DD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190500</xdr:colOff>
      <xdr:row>1</xdr:row>
      <xdr:rowOff>9525</xdr:rowOff>
    </xdr:from>
    <xdr:to>
      <xdr:col>96</xdr:col>
      <xdr:colOff>38100</xdr:colOff>
      <xdr:row>61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93AEFAF-DDBA-494A-A9A4-93812DF9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427993</xdr:colOff>
      <xdr:row>1</xdr:row>
      <xdr:rowOff>33020</xdr:rowOff>
    </xdr:from>
    <xdr:to>
      <xdr:col>58</xdr:col>
      <xdr:colOff>130813</xdr:colOff>
      <xdr:row>61</xdr:row>
      <xdr:rowOff>19844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729BC9-46A2-4DFB-9F5F-CEE74F055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365761</xdr:colOff>
      <xdr:row>1</xdr:row>
      <xdr:rowOff>33020</xdr:rowOff>
    </xdr:from>
    <xdr:to>
      <xdr:col>52</xdr:col>
      <xdr:colOff>53340</xdr:colOff>
      <xdr:row>61</xdr:row>
      <xdr:rowOff>25400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25BA5C-4EE9-487B-98D8-2A3F53A16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312429</xdr:colOff>
      <xdr:row>1</xdr:row>
      <xdr:rowOff>33020</xdr:rowOff>
    </xdr:from>
    <xdr:to>
      <xdr:col>46</xdr:col>
      <xdr:colOff>1913</xdr:colOff>
      <xdr:row>61</xdr:row>
      <xdr:rowOff>19844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8E67632-0AA5-4345-BFD6-9557AC516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273272</xdr:colOff>
      <xdr:row>1</xdr:row>
      <xdr:rowOff>33020</xdr:rowOff>
    </xdr:from>
    <xdr:to>
      <xdr:col>39</xdr:col>
      <xdr:colOff>574685</xdr:colOff>
      <xdr:row>61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C2EE02-25C8-4407-8BF1-92083D25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179711</xdr:colOff>
      <xdr:row>1</xdr:row>
      <xdr:rowOff>33020</xdr:rowOff>
    </xdr:from>
    <xdr:to>
      <xdr:col>33</xdr:col>
      <xdr:colOff>495518</xdr:colOff>
      <xdr:row>61</xdr:row>
      <xdr:rowOff>25397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DDCFE9-E638-4CB4-9D38-8E9A91DC4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107953</xdr:colOff>
      <xdr:row>1</xdr:row>
      <xdr:rowOff>33019</xdr:rowOff>
    </xdr:from>
    <xdr:to>
      <xdr:col>27</xdr:col>
      <xdr:colOff>405557</xdr:colOff>
      <xdr:row>61</xdr:row>
      <xdr:rowOff>25398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71353E-00C4-4BCC-8AE1-EEF34A903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304800</xdr:colOff>
      <xdr:row>1</xdr:row>
      <xdr:rowOff>33020</xdr:rowOff>
    </xdr:from>
    <xdr:to>
      <xdr:col>21</xdr:col>
      <xdr:colOff>350520</xdr:colOff>
      <xdr:row>61</xdr:row>
      <xdr:rowOff>26323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49CEA9-4323-4582-B416-67B2FFD5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35560</xdr:colOff>
      <xdr:row>1</xdr:row>
      <xdr:rowOff>5080</xdr:rowOff>
    </xdr:from>
    <xdr:to>
      <xdr:col>84</xdr:col>
      <xdr:colOff>362690</xdr:colOff>
      <xdr:row>61</xdr:row>
      <xdr:rowOff>153705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C29E104-E6DC-4BB5-8CAA-3E058666AC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607060</xdr:colOff>
      <xdr:row>1</xdr:row>
      <xdr:rowOff>5080</xdr:rowOff>
    </xdr:from>
    <xdr:to>
      <xdr:col>103</xdr:col>
      <xdr:colOff>50800</xdr:colOff>
      <xdr:row>61</xdr:row>
      <xdr:rowOff>107950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6D3A69-DACB-4510-B2FC-6B27DD413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497840</xdr:colOff>
      <xdr:row>62</xdr:row>
      <xdr:rowOff>152400</xdr:rowOff>
    </xdr:from>
    <xdr:to>
      <xdr:col>46</xdr:col>
      <xdr:colOff>554810</xdr:colOff>
      <xdr:row>162</xdr:row>
      <xdr:rowOff>19340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39FDB38-B104-4063-B6A0-98196CEAB8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411480</xdr:colOff>
      <xdr:row>62</xdr:row>
      <xdr:rowOff>172720</xdr:rowOff>
    </xdr:from>
    <xdr:to>
      <xdr:col>19</xdr:col>
      <xdr:colOff>468450</xdr:colOff>
      <xdr:row>162</xdr:row>
      <xdr:rowOff>44740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CDAB02-1AA6-4C9A-8B96-3A32D0C092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137160</xdr:colOff>
      <xdr:row>62</xdr:row>
      <xdr:rowOff>185420</xdr:rowOff>
    </xdr:from>
    <xdr:to>
      <xdr:col>28</xdr:col>
      <xdr:colOff>194130</xdr:colOff>
      <xdr:row>162</xdr:row>
      <xdr:rowOff>57440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A92CC7-A1A4-43DB-BF32-C63491D4CAF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472440</xdr:colOff>
      <xdr:row>62</xdr:row>
      <xdr:rowOff>160020</xdr:rowOff>
    </xdr:from>
    <xdr:to>
      <xdr:col>36</xdr:col>
      <xdr:colOff>529410</xdr:colOff>
      <xdr:row>162</xdr:row>
      <xdr:rowOff>32040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723E6C-A6AB-403A-B8F6-2CB2222D66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205740</xdr:colOff>
      <xdr:row>62</xdr:row>
      <xdr:rowOff>127000</xdr:rowOff>
    </xdr:from>
    <xdr:to>
      <xdr:col>55</xdr:col>
      <xdr:colOff>262710</xdr:colOff>
      <xdr:row>162</xdr:row>
      <xdr:rowOff>6640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B12EC1-CFF2-4AA7-8FEA-4DD4A68409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523240</xdr:colOff>
      <xdr:row>62</xdr:row>
      <xdr:rowOff>114300</xdr:rowOff>
    </xdr:from>
    <xdr:to>
      <xdr:col>63</xdr:col>
      <xdr:colOff>580210</xdr:colOff>
      <xdr:row>162</xdr:row>
      <xdr:rowOff>1560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99324-83A1-4DB4-9FF4-B51DA55339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190500</xdr:colOff>
      <xdr:row>63</xdr:row>
      <xdr:rowOff>0</xdr:rowOff>
    </xdr:from>
    <xdr:to>
      <xdr:col>10</xdr:col>
      <xdr:colOff>590370</xdr:colOff>
      <xdr:row>162</xdr:row>
      <xdr:rowOff>62520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9ECC838-BBCC-45FF-A5DE-6E1E6A2BD6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12</xdr:col>
      <xdr:colOff>251460</xdr:colOff>
      <xdr:row>5</xdr:row>
      <xdr:rowOff>76200</xdr:rowOff>
    </xdr:from>
    <xdr:to>
      <xdr:col>14</xdr:col>
      <xdr:colOff>419220</xdr:colOff>
      <xdr:row>55</xdr:row>
      <xdr:rowOff>152400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39BAD98-43CF-84A1-2BCC-F5BEA71B6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25460" y="1041400"/>
          <a:ext cx="1386960" cy="9017000"/>
        </a:xfrm>
        <a:prstGeom prst="rect">
          <a:avLst/>
        </a:prstGeom>
      </xdr:spPr>
    </xdr:pic>
    <xdr:clientData/>
  </xdr:twoCellAnchor>
  <xdr:twoCellAnchor>
    <xdr:from>
      <xdr:col>58</xdr:col>
      <xdr:colOff>304800</xdr:colOff>
      <xdr:row>1</xdr:row>
      <xdr:rowOff>0</xdr:rowOff>
    </xdr:from>
    <xdr:to>
      <xdr:col>66</xdr:col>
      <xdr:colOff>7620</xdr:colOff>
      <xdr:row>60</xdr:row>
      <xdr:rowOff>164624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AEC3002-41F9-458B-87C4-F36B47B51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6AF2-FB61-4E8E-91BC-9FA3A4997C56}">
  <dimension ref="A1:I10"/>
  <sheetViews>
    <sheetView zoomScale="30" zoomScaleNormal="30" workbookViewId="0">
      <selection activeCell="Q84" sqref="Q84"/>
    </sheetView>
  </sheetViews>
  <sheetFormatPr defaultRowHeight="14.4" x14ac:dyDescent="0.3"/>
  <cols>
    <col min="1" max="1" width="11.88671875" bestFit="1" customWidth="1"/>
    <col min="2" max="2" width="13" customWidth="1"/>
    <col min="3" max="3" width="9.5546875" bestFit="1" customWidth="1"/>
    <col min="4" max="4" width="9.109375" bestFit="1" customWidth="1"/>
  </cols>
  <sheetData>
    <row r="1" spans="1:9" x14ac:dyDescent="0.3">
      <c r="A1" s="2" t="s">
        <v>0</v>
      </c>
      <c r="B1" s="2" t="s">
        <v>9</v>
      </c>
      <c r="C1" s="2" t="s">
        <v>4</v>
      </c>
      <c r="D1" s="2" t="s">
        <v>1</v>
      </c>
      <c r="E1" s="2" t="s">
        <v>5</v>
      </c>
      <c r="F1" s="2" t="s">
        <v>2</v>
      </c>
      <c r="G1" s="2" t="s">
        <v>6</v>
      </c>
      <c r="H1" s="2" t="s">
        <v>7</v>
      </c>
      <c r="I1" s="2" t="s">
        <v>3</v>
      </c>
    </row>
    <row r="2" spans="1:9" x14ac:dyDescent="0.3">
      <c r="A2" s="3">
        <v>63</v>
      </c>
      <c r="B2" s="76" t="s">
        <v>10</v>
      </c>
      <c r="C2" s="13">
        <v>6.4742400000000005E-2</v>
      </c>
      <c r="D2" s="13">
        <v>-1.6847363</v>
      </c>
      <c r="E2" s="13">
        <v>2.4302060999999999</v>
      </c>
      <c r="F2" s="14">
        <v>-25.4301824</v>
      </c>
      <c r="G2" s="5">
        <f>E2/C2</f>
        <v>37.536546374555158</v>
      </c>
      <c r="H2" s="15"/>
      <c r="I2" s="15"/>
    </row>
    <row r="3" spans="1:9" x14ac:dyDescent="0.3">
      <c r="A3" s="3">
        <v>81</v>
      </c>
      <c r="B3" s="77"/>
      <c r="C3" s="13"/>
      <c r="D3" s="13"/>
      <c r="E3" s="13">
        <v>0.42852240000000003</v>
      </c>
      <c r="F3" s="14">
        <v>-26.7820824</v>
      </c>
      <c r="G3" s="5"/>
      <c r="H3" s="15"/>
      <c r="I3" s="15"/>
    </row>
    <row r="4" spans="1:9" x14ac:dyDescent="0.3">
      <c r="A4" s="3">
        <v>90</v>
      </c>
      <c r="B4" s="77"/>
      <c r="C4" s="13"/>
      <c r="D4" s="13"/>
      <c r="E4" s="13">
        <v>0.35482079999999999</v>
      </c>
      <c r="F4" s="14">
        <v>-24.631823999999998</v>
      </c>
      <c r="G4" s="5"/>
      <c r="H4" s="15"/>
      <c r="I4" s="15"/>
    </row>
    <row r="5" spans="1:9" x14ac:dyDescent="0.3">
      <c r="A5" s="3">
        <v>99</v>
      </c>
      <c r="B5" s="77"/>
      <c r="C5" s="13"/>
      <c r="D5" s="13"/>
      <c r="E5" s="13">
        <v>0.43160280000000001</v>
      </c>
      <c r="F5" s="14">
        <v>-25.917849599999997</v>
      </c>
      <c r="G5" s="5"/>
      <c r="H5" s="15"/>
      <c r="I5" s="15"/>
    </row>
    <row r="6" spans="1:9" x14ac:dyDescent="0.3">
      <c r="A6" s="3">
        <v>117</v>
      </c>
      <c r="B6" s="77"/>
      <c r="C6" s="13">
        <v>4.4230600000000002E-2</v>
      </c>
      <c r="D6" s="13">
        <v>-8.1494993000000004</v>
      </c>
      <c r="E6" s="13">
        <v>0.70663849999999995</v>
      </c>
      <c r="F6" s="14">
        <v>-25.683847999999998</v>
      </c>
      <c r="G6" s="5">
        <f t="shared" ref="G6:G10" si="0">E6/C6</f>
        <v>15.97623590907652</v>
      </c>
      <c r="H6" s="15"/>
      <c r="I6" s="15"/>
    </row>
    <row r="7" spans="1:9" x14ac:dyDescent="0.3">
      <c r="A7" s="3">
        <v>135</v>
      </c>
      <c r="B7" s="77"/>
      <c r="C7" s="13">
        <v>3.87452E-2</v>
      </c>
      <c r="D7" s="13">
        <v>-0.81568599999999991</v>
      </c>
      <c r="E7" s="13">
        <v>1.2878862</v>
      </c>
      <c r="F7" s="14">
        <v>-27.690559199999999</v>
      </c>
      <c r="G7" s="5">
        <f t="shared" si="0"/>
        <v>33.239890360612414</v>
      </c>
      <c r="H7" s="15"/>
      <c r="I7" s="15"/>
    </row>
    <row r="8" spans="1:9" x14ac:dyDescent="0.3">
      <c r="A8" s="3">
        <v>153</v>
      </c>
      <c r="B8" s="77"/>
      <c r="C8" s="13">
        <v>7.2756000000000001E-2</v>
      </c>
      <c r="D8" s="13">
        <v>-1.1090789999999999</v>
      </c>
      <c r="E8" s="13">
        <v>0.66330160000000005</v>
      </c>
      <c r="F8" s="14">
        <v>-27.742668800000001</v>
      </c>
      <c r="G8" s="5">
        <f t="shared" si="0"/>
        <v>9.1167958656330761</v>
      </c>
      <c r="H8" s="15"/>
      <c r="I8" s="15"/>
    </row>
    <row r="9" spans="1:9" x14ac:dyDescent="0.3">
      <c r="A9" s="3">
        <v>162</v>
      </c>
      <c r="B9" s="77"/>
      <c r="C9" s="13"/>
      <c r="D9" s="13"/>
      <c r="E9" s="13">
        <v>0.34619729999999999</v>
      </c>
      <c r="F9" s="14">
        <v>-21.670425599999998</v>
      </c>
      <c r="G9" s="5"/>
      <c r="H9" s="15"/>
      <c r="I9" s="15"/>
    </row>
    <row r="10" spans="1:9" x14ac:dyDescent="0.3">
      <c r="A10" s="3">
        <v>180</v>
      </c>
      <c r="B10" s="78"/>
      <c r="C10" s="16">
        <v>4.3312299999999998E-2</v>
      </c>
      <c r="D10" s="13">
        <v>-3.0252388000000003</v>
      </c>
      <c r="E10" s="13">
        <v>1.8558463000000001</v>
      </c>
      <c r="F10" s="14">
        <v>-23.362512799999998</v>
      </c>
      <c r="G10" s="5">
        <f t="shared" si="0"/>
        <v>42.848020077437589</v>
      </c>
      <c r="H10" s="15"/>
      <c r="I10" s="15"/>
    </row>
  </sheetData>
  <mergeCells count="1">
    <mergeCell ref="B2:B10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FEF7-2576-41B1-8703-1997E3B51643}">
  <sheetPr>
    <tabColor rgb="FF92D050"/>
  </sheetPr>
  <dimension ref="A1:BB46"/>
  <sheetViews>
    <sheetView zoomScale="50" zoomScaleNormal="50" workbookViewId="0">
      <selection sqref="A1:XFD33"/>
    </sheetView>
  </sheetViews>
  <sheetFormatPr defaultRowHeight="14.4" x14ac:dyDescent="0.3"/>
  <cols>
    <col min="1" max="1" width="12.77734375" bestFit="1" customWidth="1"/>
    <col min="2" max="2" width="12.77734375" customWidth="1"/>
    <col min="3" max="3" width="13.77734375" customWidth="1"/>
    <col min="4" max="4" width="9.5546875" bestFit="1" customWidth="1"/>
    <col min="5" max="5" width="9.109375" bestFit="1" customWidth="1"/>
    <col min="12" max="12" width="10.5546875" customWidth="1"/>
  </cols>
  <sheetData>
    <row r="1" spans="1:12" x14ac:dyDescent="0.3">
      <c r="A1" s="17" t="s">
        <v>0</v>
      </c>
      <c r="B1" s="17" t="s">
        <v>14</v>
      </c>
      <c r="C1" s="17" t="s">
        <v>9</v>
      </c>
      <c r="D1" s="17" t="s">
        <v>4</v>
      </c>
      <c r="E1" s="17" t="s">
        <v>1</v>
      </c>
      <c r="F1" s="17" t="s">
        <v>5</v>
      </c>
      <c r="G1" s="17" t="s">
        <v>2</v>
      </c>
      <c r="H1" s="17" t="s">
        <v>6</v>
      </c>
      <c r="I1" s="17" t="s">
        <v>7</v>
      </c>
      <c r="J1" s="17" t="s">
        <v>3</v>
      </c>
      <c r="K1" s="47" t="s">
        <v>8</v>
      </c>
      <c r="L1" s="17" t="s">
        <v>12</v>
      </c>
    </row>
    <row r="2" spans="1:12" ht="17.399999999999999" customHeight="1" x14ac:dyDescent="0.3">
      <c r="A2" s="4">
        <v>1584</v>
      </c>
      <c r="B2" s="33">
        <f>121-A2</f>
        <v>-1463</v>
      </c>
      <c r="C2" s="82" t="s">
        <v>10</v>
      </c>
      <c r="D2" s="18">
        <v>4.2802199999999999E-2</v>
      </c>
      <c r="E2" s="19"/>
      <c r="F2" s="18">
        <v>0.82254939999999999</v>
      </c>
      <c r="G2" s="18">
        <v>-25.409535199999997</v>
      </c>
      <c r="H2" s="20">
        <f>F2/D2</f>
        <v>19.217456112069005</v>
      </c>
      <c r="I2" s="18">
        <v>0.30099999999999999</v>
      </c>
      <c r="J2" s="18">
        <v>1.1900000000000002</v>
      </c>
      <c r="K2" s="48">
        <f t="shared" ref="K2:K12" si="0">J2-F2</f>
        <v>0.36745060000000018</v>
      </c>
      <c r="L2" s="85" t="s">
        <v>13</v>
      </c>
    </row>
    <row r="3" spans="1:12" x14ac:dyDescent="0.3">
      <c r="A3" s="4">
        <v>1587</v>
      </c>
      <c r="B3" s="33">
        <f t="shared" ref="B3:B33" si="1">121-A3</f>
        <v>-1466</v>
      </c>
      <c r="C3" s="83"/>
      <c r="D3" s="18">
        <v>5.5108799999999999E-2</v>
      </c>
      <c r="E3" s="19">
        <v>0.8151744000000003</v>
      </c>
      <c r="F3" s="18">
        <v>1.2043794999999999</v>
      </c>
      <c r="G3" s="18">
        <v>-25.184382400000001</v>
      </c>
      <c r="H3" s="20">
        <f t="shared" ref="H3:H33" si="2">F3/D3</f>
        <v>21.854576764509478</v>
      </c>
      <c r="I3" s="18">
        <v>0.21</v>
      </c>
      <c r="J3" s="18">
        <v>1.24</v>
      </c>
      <c r="K3" s="48">
        <f t="shared" si="0"/>
        <v>3.5620500000000055E-2</v>
      </c>
      <c r="L3" s="85"/>
    </row>
    <row r="4" spans="1:12" x14ac:dyDescent="0.3">
      <c r="A4" s="4">
        <v>1590</v>
      </c>
      <c r="B4" s="33">
        <f t="shared" si="1"/>
        <v>-1469</v>
      </c>
      <c r="C4" s="83"/>
      <c r="D4" s="18">
        <v>6.45651E-2</v>
      </c>
      <c r="E4" s="19">
        <v>-3.1871108000000001</v>
      </c>
      <c r="F4" s="18">
        <v>1.2215308</v>
      </c>
      <c r="G4" s="18">
        <v>-25.134239199999996</v>
      </c>
      <c r="H4" s="20">
        <f t="shared" si="2"/>
        <v>18.91936665474072</v>
      </c>
      <c r="I4" s="18">
        <v>0.23400000000000001</v>
      </c>
      <c r="J4" s="18">
        <v>1.25</v>
      </c>
      <c r="K4" s="48">
        <f t="shared" si="0"/>
        <v>2.8469199999999972E-2</v>
      </c>
      <c r="L4" s="85"/>
    </row>
    <row r="5" spans="1:12" x14ac:dyDescent="0.3">
      <c r="A5" s="4">
        <v>1593</v>
      </c>
      <c r="B5" s="33">
        <f t="shared" si="1"/>
        <v>-1472</v>
      </c>
      <c r="C5" s="83"/>
      <c r="D5" s="18">
        <v>5.5702500000000002E-2</v>
      </c>
      <c r="E5" s="19">
        <v>-4.7178129000000002</v>
      </c>
      <c r="F5" s="18">
        <v>1.0203332000000001</v>
      </c>
      <c r="G5" s="18">
        <v>-25.073280799999996</v>
      </c>
      <c r="H5" s="20">
        <f t="shared" si="2"/>
        <v>18.317547686369554</v>
      </c>
      <c r="I5" s="18">
        <v>0.53099999999999992</v>
      </c>
      <c r="J5" s="18">
        <v>1.35</v>
      </c>
      <c r="K5" s="48">
        <f t="shared" si="0"/>
        <v>0.32966680000000004</v>
      </c>
      <c r="L5" s="85"/>
    </row>
    <row r="6" spans="1:12" x14ac:dyDescent="0.3">
      <c r="A6" s="4">
        <v>1596</v>
      </c>
      <c r="B6" s="33">
        <f t="shared" si="1"/>
        <v>-1475</v>
      </c>
      <c r="C6" s="83"/>
      <c r="D6" s="18">
        <v>7.7787700000000001E-2</v>
      </c>
      <c r="E6" s="19">
        <v>-1.0149908999999999</v>
      </c>
      <c r="F6" s="18">
        <v>1.5094375</v>
      </c>
      <c r="G6" s="18">
        <v>-25.0526336</v>
      </c>
      <c r="H6" s="20">
        <f t="shared" si="2"/>
        <v>19.404578101679313</v>
      </c>
      <c r="I6" s="18">
        <v>0.85000000000000009</v>
      </c>
      <c r="J6" s="18">
        <v>1.5699999999999998</v>
      </c>
      <c r="K6" s="48">
        <f t="shared" si="0"/>
        <v>6.0562499999999853E-2</v>
      </c>
      <c r="L6" s="85"/>
    </row>
    <row r="7" spans="1:12" x14ac:dyDescent="0.3">
      <c r="A7" s="4">
        <v>1599</v>
      </c>
      <c r="B7" s="33">
        <f t="shared" si="1"/>
        <v>-1478</v>
      </c>
      <c r="C7" s="83"/>
      <c r="D7" s="18">
        <v>5.5955499999999998E-2</v>
      </c>
      <c r="E7" s="19">
        <v>-1.2385766</v>
      </c>
      <c r="F7" s="18">
        <v>1.1115444999999999</v>
      </c>
      <c r="G7" s="18">
        <v>-24.911052799999997</v>
      </c>
      <c r="H7" s="20">
        <f t="shared" si="2"/>
        <v>19.864794345506695</v>
      </c>
      <c r="I7" s="18">
        <v>0.38400000000000001</v>
      </c>
      <c r="J7" s="18">
        <v>1.68</v>
      </c>
      <c r="K7" s="48">
        <f t="shared" si="0"/>
        <v>0.5684555</v>
      </c>
      <c r="L7" s="85"/>
    </row>
    <row r="8" spans="1:12" x14ac:dyDescent="0.3">
      <c r="A8" s="4">
        <v>1608</v>
      </c>
      <c r="B8" s="33">
        <f t="shared" si="1"/>
        <v>-1487</v>
      </c>
      <c r="C8" s="83"/>
      <c r="D8" s="18">
        <v>8.7620600000000007E-2</v>
      </c>
      <c r="E8" s="19">
        <v>1.2461586000000004</v>
      </c>
      <c r="F8" s="18">
        <v>1.7098038</v>
      </c>
      <c r="G8" s="18">
        <v>-26.059430399999997</v>
      </c>
      <c r="H8" s="20">
        <f t="shared" si="2"/>
        <v>19.513719376493654</v>
      </c>
      <c r="I8" s="18">
        <v>0.48299999999999998</v>
      </c>
      <c r="J8" s="18">
        <v>1.9</v>
      </c>
      <c r="K8" s="48">
        <f t="shared" si="0"/>
        <v>0.19019619999999993</v>
      </c>
      <c r="L8" s="85"/>
    </row>
    <row r="9" spans="1:12" x14ac:dyDescent="0.3">
      <c r="A9" s="4">
        <v>1611</v>
      </c>
      <c r="B9" s="33">
        <f t="shared" si="1"/>
        <v>-1490</v>
      </c>
      <c r="C9" s="83"/>
      <c r="D9" s="18">
        <v>6.0227000000000003E-2</v>
      </c>
      <c r="E9" s="19">
        <v>-0.89156349999999995</v>
      </c>
      <c r="F9" s="18">
        <v>1.1404087000000001</v>
      </c>
      <c r="G9" s="18">
        <v>-25.057549599999998</v>
      </c>
      <c r="H9" s="20">
        <f t="shared" si="2"/>
        <v>18.935173593238911</v>
      </c>
      <c r="I9" s="18">
        <v>0.55900000000000005</v>
      </c>
      <c r="J9" s="18">
        <v>1.82</v>
      </c>
      <c r="K9" s="48">
        <f t="shared" si="0"/>
        <v>0.67959130000000001</v>
      </c>
      <c r="L9" s="85"/>
    </row>
    <row r="10" spans="1:12" x14ac:dyDescent="0.3">
      <c r="A10" s="4">
        <v>1614</v>
      </c>
      <c r="B10" s="33">
        <f t="shared" si="1"/>
        <v>-1493</v>
      </c>
      <c r="C10" s="83"/>
      <c r="D10" s="18">
        <v>0.10052659999999999</v>
      </c>
      <c r="E10" s="19">
        <v>1.6235227000000003</v>
      </c>
      <c r="F10" s="18">
        <v>1.6691472000000001</v>
      </c>
      <c r="G10" s="18">
        <v>-25.569796799999999</v>
      </c>
      <c r="H10" s="20">
        <f t="shared" si="2"/>
        <v>16.604035150895385</v>
      </c>
      <c r="I10" s="18">
        <v>0.61199999999999999</v>
      </c>
      <c r="J10" s="18">
        <v>1.8800000000000001</v>
      </c>
      <c r="K10" s="48">
        <f t="shared" si="0"/>
        <v>0.21085280000000006</v>
      </c>
      <c r="L10" s="85"/>
    </row>
    <row r="11" spans="1:12" x14ac:dyDescent="0.3">
      <c r="A11" s="4">
        <v>1617</v>
      </c>
      <c r="B11" s="33">
        <f t="shared" si="1"/>
        <v>-1496</v>
      </c>
      <c r="C11" s="83"/>
      <c r="D11" s="18">
        <v>0.1007011</v>
      </c>
      <c r="E11" s="19">
        <v>-0.16617459999999973</v>
      </c>
      <c r="F11" s="18">
        <v>1.5763942</v>
      </c>
      <c r="G11" s="18">
        <v>-24.562999999999999</v>
      </c>
      <c r="H11" s="20">
        <f t="shared" si="2"/>
        <v>15.654190470610549</v>
      </c>
      <c r="I11" s="18">
        <v>0.58199999999999996</v>
      </c>
      <c r="J11" s="18">
        <v>1.77</v>
      </c>
      <c r="K11" s="48">
        <f t="shared" si="0"/>
        <v>0.19360580000000005</v>
      </c>
      <c r="L11" s="85"/>
    </row>
    <row r="12" spans="1:12" x14ac:dyDescent="0.3">
      <c r="A12" s="4">
        <v>1620</v>
      </c>
      <c r="B12" s="33">
        <f t="shared" si="1"/>
        <v>-1499</v>
      </c>
      <c r="C12" s="83"/>
      <c r="D12" s="18">
        <v>0.1017933</v>
      </c>
      <c r="E12" s="19">
        <v>1.0579824</v>
      </c>
      <c r="F12" s="18">
        <v>1.6969426999999999</v>
      </c>
      <c r="G12" s="18">
        <v>-25.001507199999999</v>
      </c>
      <c r="H12" s="20">
        <f t="shared" si="2"/>
        <v>16.67047536527453</v>
      </c>
      <c r="I12" s="18">
        <v>1.02</v>
      </c>
      <c r="J12" s="18">
        <v>2</v>
      </c>
      <c r="K12" s="48">
        <f t="shared" si="0"/>
        <v>0.30305730000000008</v>
      </c>
      <c r="L12" s="85"/>
    </row>
    <row r="13" spans="1:12" x14ac:dyDescent="0.3">
      <c r="A13" s="4">
        <v>1623</v>
      </c>
      <c r="B13" s="33">
        <f t="shared" si="1"/>
        <v>-1502</v>
      </c>
      <c r="C13" s="83"/>
      <c r="D13" s="21">
        <v>9.4481599999999999E-2</v>
      </c>
      <c r="E13" s="22">
        <v>0.34068710000000002</v>
      </c>
      <c r="F13" s="21">
        <v>1.4589238</v>
      </c>
      <c r="G13" s="21">
        <v>-25.354475999999998</v>
      </c>
      <c r="H13" s="20">
        <f t="shared" si="2"/>
        <v>15.441353660395251</v>
      </c>
      <c r="I13" s="18">
        <v>0.9860000000000001</v>
      </c>
      <c r="J13" s="18">
        <v>2.0699999999999998</v>
      </c>
      <c r="K13" s="48">
        <f>J13-F13</f>
        <v>0.61107619999999985</v>
      </c>
      <c r="L13" s="85"/>
    </row>
    <row r="14" spans="1:12" x14ac:dyDescent="0.3">
      <c r="A14" s="4">
        <v>1626</v>
      </c>
      <c r="B14" s="33">
        <f t="shared" si="1"/>
        <v>-1505</v>
      </c>
      <c r="C14" s="83"/>
      <c r="D14" s="21">
        <v>8.9733099999999996E-2</v>
      </c>
      <c r="E14" s="22">
        <v>0.62902160000000018</v>
      </c>
      <c r="F14" s="21">
        <v>1.5939833000000001</v>
      </c>
      <c r="G14" s="21">
        <v>-24.919901599999996</v>
      </c>
      <c r="H14" s="20">
        <f t="shared" si="2"/>
        <v>17.763604511601628</v>
      </c>
      <c r="I14" s="18">
        <v>0.36199999999999999</v>
      </c>
      <c r="J14" s="18">
        <v>2.16</v>
      </c>
      <c r="K14" s="48">
        <f t="shared" ref="K14:K32" si="3">J14-F14</f>
        <v>0.56601670000000004</v>
      </c>
      <c r="L14" s="85"/>
    </row>
    <row r="15" spans="1:12" x14ac:dyDescent="0.3">
      <c r="A15" s="4">
        <v>1629</v>
      </c>
      <c r="B15" s="33">
        <f t="shared" si="1"/>
        <v>-1508</v>
      </c>
      <c r="C15" s="83"/>
      <c r="D15" s="21">
        <v>8.4287299999999996E-2</v>
      </c>
      <c r="E15" s="23">
        <v>0.69680550000000019</v>
      </c>
      <c r="F15" s="21">
        <v>1.3571639</v>
      </c>
      <c r="G15" s="21">
        <v>-25.871639199999997</v>
      </c>
      <c r="H15" s="20">
        <f t="shared" si="2"/>
        <v>16.101641647080879</v>
      </c>
      <c r="I15" s="18">
        <v>0.25800000000000001</v>
      </c>
      <c r="J15" s="18">
        <v>2.02</v>
      </c>
      <c r="K15" s="48">
        <v>0</v>
      </c>
      <c r="L15" s="85"/>
    </row>
    <row r="16" spans="1:12" x14ac:dyDescent="0.3">
      <c r="A16" s="4">
        <v>1632</v>
      </c>
      <c r="B16" s="33">
        <f t="shared" si="1"/>
        <v>-1511</v>
      </c>
      <c r="C16" s="83"/>
      <c r="D16" s="21">
        <v>0.1002844</v>
      </c>
      <c r="E16" s="23">
        <v>-0.26936799999999994</v>
      </c>
      <c r="F16" s="21">
        <v>1.4437835999999999</v>
      </c>
      <c r="G16" s="21">
        <v>-25.601259199999998</v>
      </c>
      <c r="H16" s="20">
        <f t="shared" si="2"/>
        <v>14.396891241309715</v>
      </c>
      <c r="I16" s="18">
        <v>0.216</v>
      </c>
      <c r="J16" s="18">
        <v>1.8399999999999999</v>
      </c>
      <c r="K16" s="48">
        <v>0</v>
      </c>
      <c r="L16" s="85"/>
    </row>
    <row r="17" spans="1:12" x14ac:dyDescent="0.3">
      <c r="A17" s="4">
        <v>1635</v>
      </c>
      <c r="B17" s="33">
        <f t="shared" si="1"/>
        <v>-1514</v>
      </c>
      <c r="C17" s="83"/>
      <c r="D17" s="24">
        <v>7.9792799999999997E-2</v>
      </c>
      <c r="E17" s="23">
        <v>-1.1819214</v>
      </c>
      <c r="F17" s="21">
        <v>1.4625553</v>
      </c>
      <c r="G17" s="21">
        <v>-23.479513599999997</v>
      </c>
      <c r="H17" s="20">
        <f t="shared" si="2"/>
        <v>18.32941443338246</v>
      </c>
      <c r="I17" s="18">
        <v>0.47600000000000003</v>
      </c>
      <c r="J17" s="18">
        <v>2.25</v>
      </c>
      <c r="K17" s="48">
        <f t="shared" si="3"/>
        <v>0.7874447</v>
      </c>
      <c r="L17" s="85"/>
    </row>
    <row r="18" spans="1:12" x14ac:dyDescent="0.3">
      <c r="A18" s="4">
        <v>1638</v>
      </c>
      <c r="B18" s="33">
        <f t="shared" si="1"/>
        <v>-1517</v>
      </c>
      <c r="C18" s="83"/>
      <c r="D18" s="21">
        <v>8.6854399999999998E-2</v>
      </c>
      <c r="E18" s="23">
        <v>0.37103810000000004</v>
      </c>
      <c r="F18" s="21">
        <v>1.5697129999999999</v>
      </c>
      <c r="G18" s="21">
        <v>-24.604294400000001</v>
      </c>
      <c r="H18" s="20">
        <f t="shared" si="2"/>
        <v>18.072924342347651</v>
      </c>
      <c r="I18" s="18">
        <v>0.58900000000000008</v>
      </c>
      <c r="J18" s="18">
        <v>2.35</v>
      </c>
      <c r="K18" s="48">
        <f t="shared" si="3"/>
        <v>0.78028700000000017</v>
      </c>
      <c r="L18" s="85"/>
    </row>
    <row r="19" spans="1:12" x14ac:dyDescent="0.3">
      <c r="A19" s="4">
        <v>1641</v>
      </c>
      <c r="B19" s="33">
        <f t="shared" si="1"/>
        <v>-1520</v>
      </c>
      <c r="C19" s="83"/>
      <c r="D19" s="21">
        <v>2.9086600000000001E-2</v>
      </c>
      <c r="E19" s="23">
        <v>-5.2722245000000001</v>
      </c>
      <c r="F19" s="21">
        <v>0.85224560000000005</v>
      </c>
      <c r="G19" s="21">
        <v>-22.027327199999998</v>
      </c>
      <c r="H19" s="20">
        <f t="shared" si="2"/>
        <v>29.30028260436077</v>
      </c>
      <c r="I19" s="18">
        <v>0.57800000000000007</v>
      </c>
      <c r="J19" s="18">
        <v>2.74</v>
      </c>
      <c r="K19" s="48">
        <f t="shared" si="3"/>
        <v>1.8877544000000002</v>
      </c>
      <c r="L19" s="85"/>
    </row>
    <row r="20" spans="1:12" x14ac:dyDescent="0.3">
      <c r="A20" s="4">
        <v>1644</v>
      </c>
      <c r="B20" s="33">
        <f t="shared" si="1"/>
        <v>-1523</v>
      </c>
      <c r="C20" s="83"/>
      <c r="D20" s="21">
        <v>4.6977600000000001E-2</v>
      </c>
      <c r="E20" s="23">
        <v>-3.2498361999999998</v>
      </c>
      <c r="F20" s="21">
        <v>1.3122202000000001</v>
      </c>
      <c r="G20" s="21">
        <v>-22.844366399999998</v>
      </c>
      <c r="H20" s="20">
        <f t="shared" si="2"/>
        <v>27.932891420591943</v>
      </c>
      <c r="I20" s="18">
        <v>0.60399999999999998</v>
      </c>
      <c r="J20" s="18">
        <v>2.67</v>
      </c>
      <c r="K20" s="48">
        <f t="shared" si="3"/>
        <v>1.3577797999999999</v>
      </c>
      <c r="L20" s="85"/>
    </row>
    <row r="21" spans="1:12" x14ac:dyDescent="0.3">
      <c r="A21" s="4">
        <v>1647</v>
      </c>
      <c r="B21" s="33">
        <f t="shared" si="1"/>
        <v>-1526</v>
      </c>
      <c r="C21" s="83"/>
      <c r="D21" s="21">
        <v>6.2131499999999999E-2</v>
      </c>
      <c r="E21" s="23">
        <v>-2.3575168</v>
      </c>
      <c r="F21" s="21">
        <v>1.4680690999999999</v>
      </c>
      <c r="G21" s="21">
        <v>-25.129323199999998</v>
      </c>
      <c r="H21" s="20">
        <f t="shared" si="2"/>
        <v>23.62841875699122</v>
      </c>
      <c r="I21" s="18">
        <v>0.64700000000000002</v>
      </c>
      <c r="J21" s="18">
        <v>2.4299999999999997</v>
      </c>
      <c r="K21" s="48">
        <f t="shared" si="3"/>
        <v>0.96193089999999981</v>
      </c>
      <c r="L21" s="85"/>
    </row>
    <row r="22" spans="1:12" x14ac:dyDescent="0.3">
      <c r="A22" s="4">
        <v>1650</v>
      </c>
      <c r="B22" s="33">
        <f t="shared" si="1"/>
        <v>-1529</v>
      </c>
      <c r="C22" s="83"/>
      <c r="D22" s="21">
        <v>5.9663000000000001E-2</v>
      </c>
      <c r="E22" s="23">
        <v>-2.1440481</v>
      </c>
      <c r="F22" s="21">
        <v>1.4055382999999999</v>
      </c>
      <c r="G22" s="21">
        <v>-26.576593599999995</v>
      </c>
      <c r="H22" s="20">
        <f t="shared" si="2"/>
        <v>23.557955516819469</v>
      </c>
      <c r="I22" s="18">
        <v>0.59899999999999998</v>
      </c>
      <c r="J22" s="18">
        <v>2.37</v>
      </c>
      <c r="K22" s="48">
        <f t="shared" si="3"/>
        <v>0.9644617000000002</v>
      </c>
      <c r="L22" s="85"/>
    </row>
    <row r="23" spans="1:12" x14ac:dyDescent="0.3">
      <c r="A23" s="4">
        <v>1653</v>
      </c>
      <c r="B23" s="33">
        <f t="shared" si="1"/>
        <v>-1532</v>
      </c>
      <c r="C23" s="83"/>
      <c r="D23" s="21">
        <v>7.2300699999999996E-2</v>
      </c>
      <c r="E23" s="23">
        <v>-1.9841994999999999</v>
      </c>
      <c r="F23" s="21">
        <v>1.636871</v>
      </c>
      <c r="G23" s="21">
        <v>-26.948243199999997</v>
      </c>
      <c r="H23" s="20">
        <f t="shared" si="2"/>
        <v>22.639766973210495</v>
      </c>
      <c r="I23" s="18">
        <v>0.23600000000000002</v>
      </c>
      <c r="J23" s="18">
        <v>2.5</v>
      </c>
      <c r="K23" s="48">
        <v>0</v>
      </c>
      <c r="L23" s="85"/>
    </row>
    <row r="24" spans="1:12" x14ac:dyDescent="0.3">
      <c r="A24" s="4">
        <v>1656</v>
      </c>
      <c r="B24" s="33">
        <f t="shared" si="1"/>
        <v>-1535</v>
      </c>
      <c r="C24" s="83"/>
      <c r="D24" s="21">
        <v>9.3773899999999993E-2</v>
      </c>
      <c r="E24" s="23">
        <v>-0.26532119999999992</v>
      </c>
      <c r="F24" s="21">
        <v>2.3335205999999999</v>
      </c>
      <c r="G24" s="21">
        <v>-26.2619696</v>
      </c>
      <c r="H24" s="20">
        <f t="shared" si="2"/>
        <v>24.884542500631841</v>
      </c>
      <c r="I24" s="18">
        <v>0.182</v>
      </c>
      <c r="J24" s="18">
        <v>2.92</v>
      </c>
      <c r="K24" s="48">
        <f t="shared" si="3"/>
        <v>0.58647939999999998</v>
      </c>
      <c r="L24" s="85"/>
    </row>
    <row r="25" spans="1:12" ht="15" thickBot="1" x14ac:dyDescent="0.35">
      <c r="A25" s="33">
        <v>1659</v>
      </c>
      <c r="B25" s="33">
        <f t="shared" si="1"/>
        <v>-1538</v>
      </c>
      <c r="C25" s="84"/>
      <c r="D25" s="34">
        <v>9.2288099999999998E-2</v>
      </c>
      <c r="E25" s="35">
        <v>0.44590390000000024</v>
      </c>
      <c r="F25" s="34">
        <v>2.2132575999999999</v>
      </c>
      <c r="G25" s="34">
        <v>-26.500887199999998</v>
      </c>
      <c r="H25" s="36">
        <f t="shared" si="2"/>
        <v>23.982047522920073</v>
      </c>
      <c r="I25" s="37">
        <v>0.47099999999999997</v>
      </c>
      <c r="J25" s="37">
        <v>2.79</v>
      </c>
      <c r="K25" s="49">
        <f t="shared" si="3"/>
        <v>0.5767424000000001</v>
      </c>
      <c r="L25" s="85"/>
    </row>
    <row r="26" spans="1:12" x14ac:dyDescent="0.3">
      <c r="A26" s="38">
        <v>1662</v>
      </c>
      <c r="B26" s="33">
        <f t="shared" si="1"/>
        <v>-1541</v>
      </c>
      <c r="C26" s="79" t="s">
        <v>11</v>
      </c>
      <c r="D26" s="31">
        <v>8.5081000000000004E-2</v>
      </c>
      <c r="E26" s="31">
        <v>-0.19349050000000001</v>
      </c>
      <c r="F26" s="31">
        <v>2.3792506000000002</v>
      </c>
      <c r="G26" s="45">
        <v>-26.949226399999997</v>
      </c>
      <c r="H26" s="39">
        <f t="shared" si="2"/>
        <v>27.964534972555565</v>
      </c>
      <c r="I26" s="40">
        <v>0.42900000000000005</v>
      </c>
      <c r="J26" s="40">
        <v>2.59</v>
      </c>
      <c r="K26" s="50">
        <f t="shared" si="3"/>
        <v>0.21074939999999964</v>
      </c>
      <c r="L26" s="85"/>
    </row>
    <row r="27" spans="1:12" x14ac:dyDescent="0.3">
      <c r="A27" s="41">
        <v>1665</v>
      </c>
      <c r="B27" s="33">
        <f t="shared" si="1"/>
        <v>-1544</v>
      </c>
      <c r="C27" s="80"/>
      <c r="D27" s="28">
        <v>3.76984E-2</v>
      </c>
      <c r="E27" s="28">
        <v>-1.3943783999999999</v>
      </c>
      <c r="F27" s="28">
        <v>1.0735258000000001</v>
      </c>
      <c r="G27" s="25">
        <v>-25.7153104</v>
      </c>
      <c r="H27" s="20">
        <f t="shared" si="2"/>
        <v>28.476693971096918</v>
      </c>
      <c r="I27" s="18">
        <v>0.38999999999999996</v>
      </c>
      <c r="J27" s="18">
        <v>2.64</v>
      </c>
      <c r="K27" s="48">
        <f t="shared" si="3"/>
        <v>1.5664742</v>
      </c>
      <c r="L27" s="85"/>
    </row>
    <row r="28" spans="1:12" x14ac:dyDescent="0.3">
      <c r="A28" s="41">
        <v>1668</v>
      </c>
      <c r="B28" s="33">
        <f t="shared" si="1"/>
        <v>-1547</v>
      </c>
      <c r="C28" s="80"/>
      <c r="D28" s="28">
        <v>7.4971399999999994E-2</v>
      </c>
      <c r="E28" s="28">
        <v>1.1753396000000003</v>
      </c>
      <c r="F28" s="28">
        <v>2.3065180999999999</v>
      </c>
      <c r="G28" s="25">
        <v>-24.685899999999997</v>
      </c>
      <c r="H28" s="20">
        <f t="shared" si="2"/>
        <v>30.765306503546686</v>
      </c>
      <c r="I28" s="18">
        <v>0.502</v>
      </c>
      <c r="J28" s="18">
        <v>2.79</v>
      </c>
      <c r="K28" s="48">
        <f t="shared" si="3"/>
        <v>0.48348190000000013</v>
      </c>
      <c r="L28" s="85"/>
    </row>
    <row r="29" spans="1:12" x14ac:dyDescent="0.3">
      <c r="A29" s="41">
        <v>1671</v>
      </c>
      <c r="B29" s="33">
        <f t="shared" si="1"/>
        <v>-1550</v>
      </c>
      <c r="C29" s="80"/>
      <c r="D29" s="28">
        <v>7.5285099999999994E-2</v>
      </c>
      <c r="E29" s="28">
        <v>1.0458420000000002</v>
      </c>
      <c r="F29" s="28">
        <v>2.3271557</v>
      </c>
      <c r="G29" s="25">
        <v>-26.003387999999998</v>
      </c>
      <c r="H29" s="20">
        <f t="shared" si="2"/>
        <v>30.911238744452756</v>
      </c>
      <c r="I29" s="18">
        <v>0.316</v>
      </c>
      <c r="J29" s="18">
        <v>2.81</v>
      </c>
      <c r="K29" s="48">
        <v>0</v>
      </c>
      <c r="L29" s="85"/>
    </row>
    <row r="30" spans="1:12" x14ac:dyDescent="0.3">
      <c r="A30" s="41">
        <v>1674</v>
      </c>
      <c r="B30" s="33">
        <f t="shared" si="1"/>
        <v>-1553</v>
      </c>
      <c r="C30" s="80"/>
      <c r="D30" s="28">
        <v>3.8345200000000003E-2</v>
      </c>
      <c r="E30" s="28">
        <v>-0.93101979999999984</v>
      </c>
      <c r="F30" s="28">
        <v>1.5251954000000001</v>
      </c>
      <c r="G30" s="25">
        <v>-22.712617599999998</v>
      </c>
      <c r="H30" s="20">
        <f t="shared" si="2"/>
        <v>39.775393008772937</v>
      </c>
      <c r="I30" s="18">
        <v>1.28</v>
      </c>
      <c r="J30" s="18">
        <v>3.2</v>
      </c>
      <c r="K30" s="48">
        <v>0</v>
      </c>
      <c r="L30" s="85"/>
    </row>
    <row r="31" spans="1:12" x14ac:dyDescent="0.3">
      <c r="A31" s="41">
        <v>1677</v>
      </c>
      <c r="B31" s="33">
        <f t="shared" si="1"/>
        <v>-1556</v>
      </c>
      <c r="C31" s="80"/>
      <c r="D31" s="28">
        <v>7.7754299999999998E-2</v>
      </c>
      <c r="E31" s="28">
        <v>-0.13683529999999999</v>
      </c>
      <c r="F31" s="28">
        <v>1.7788396</v>
      </c>
      <c r="G31" s="25">
        <v>-26.127271199999999</v>
      </c>
      <c r="H31" s="20">
        <f t="shared" si="2"/>
        <v>22.877700654497566</v>
      </c>
      <c r="I31" s="18">
        <v>0.26900000000000002</v>
      </c>
      <c r="J31" s="18">
        <v>2.52</v>
      </c>
      <c r="K31" s="48">
        <v>0</v>
      </c>
      <c r="L31" s="85"/>
    </row>
    <row r="32" spans="1:12" x14ac:dyDescent="0.3">
      <c r="A32" s="41">
        <v>1680</v>
      </c>
      <c r="B32" s="33">
        <f t="shared" si="1"/>
        <v>-1559</v>
      </c>
      <c r="C32" s="80"/>
      <c r="D32" s="28">
        <v>8.5410299999999995E-2</v>
      </c>
      <c r="E32" s="28">
        <v>3.2786638999999997</v>
      </c>
      <c r="F32" s="28">
        <v>1.5838549</v>
      </c>
      <c r="G32" s="25">
        <v>-26.589375199999999</v>
      </c>
      <c r="H32" s="20">
        <f t="shared" si="2"/>
        <v>18.544073724129291</v>
      </c>
      <c r="I32" s="18">
        <v>0.309</v>
      </c>
      <c r="J32" s="18">
        <v>2.4299999999999997</v>
      </c>
      <c r="K32" s="48">
        <f t="shared" si="3"/>
        <v>0.84614509999999976</v>
      </c>
      <c r="L32" s="85"/>
    </row>
    <row r="33" spans="1:54" ht="15" thickBot="1" x14ac:dyDescent="0.35">
      <c r="A33" s="42">
        <v>1683</v>
      </c>
      <c r="B33" s="33">
        <f t="shared" si="1"/>
        <v>-1562</v>
      </c>
      <c r="C33" s="81"/>
      <c r="D33" s="32">
        <v>9.2389200000000005E-2</v>
      </c>
      <c r="E33" s="32">
        <v>0.67758320000000016</v>
      </c>
      <c r="F33" s="32">
        <v>1.8008120999999999</v>
      </c>
      <c r="G33" s="46">
        <v>-26.117439199999996</v>
      </c>
      <c r="H33" s="43">
        <f t="shared" si="2"/>
        <v>19.491586678962474</v>
      </c>
      <c r="I33" s="44">
        <v>0.47299999999999998</v>
      </c>
      <c r="J33" s="44">
        <v>2.48</v>
      </c>
      <c r="K33" s="51">
        <v>0</v>
      </c>
      <c r="L33" s="85"/>
    </row>
    <row r="34" spans="1:54" x14ac:dyDescent="0.3">
      <c r="D34" s="12"/>
      <c r="E34" s="12"/>
      <c r="F34" s="12"/>
      <c r="G34" s="12"/>
      <c r="H34" s="12"/>
      <c r="I34" s="12"/>
      <c r="J34" s="12"/>
      <c r="K34" s="12"/>
    </row>
    <row r="46" spans="1:54" ht="61.2" x14ac:dyDescent="1.1000000000000001">
      <c r="AU46" s="30"/>
      <c r="BB46" s="30"/>
    </row>
  </sheetData>
  <mergeCells count="3">
    <mergeCell ref="C26:C33"/>
    <mergeCell ref="C2:C25"/>
    <mergeCell ref="L2:L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501D-AA6A-41E8-97E3-068416E411E1}">
  <sheetPr>
    <tabColor rgb="FF00B050"/>
  </sheetPr>
  <dimension ref="A1:BA78"/>
  <sheetViews>
    <sheetView tabSelected="1" zoomScale="60" zoomScaleNormal="60" workbookViewId="0">
      <selection activeCell="L2" sqref="L2:L48"/>
    </sheetView>
  </sheetViews>
  <sheetFormatPr defaultRowHeight="14.4" x14ac:dyDescent="0.3"/>
  <cols>
    <col min="1" max="1" width="9.77734375" bestFit="1" customWidth="1"/>
    <col min="2" max="2" width="12.109375" customWidth="1"/>
    <col min="3" max="3" width="12.88671875" customWidth="1"/>
  </cols>
  <sheetData>
    <row r="1" spans="1:12" ht="15" thickBot="1" x14ac:dyDescent="0.35">
      <c r="A1" s="52" t="s">
        <v>15</v>
      </c>
      <c r="B1" s="52" t="s">
        <v>0</v>
      </c>
      <c r="C1" s="52" t="s">
        <v>14</v>
      </c>
      <c r="D1" s="52" t="s">
        <v>4</v>
      </c>
      <c r="E1" s="52" t="s">
        <v>1</v>
      </c>
      <c r="F1" s="52" t="s">
        <v>5</v>
      </c>
      <c r="G1" s="52" t="s">
        <v>2</v>
      </c>
      <c r="H1" s="52" t="s">
        <v>6</v>
      </c>
      <c r="I1" s="52" t="s">
        <v>7</v>
      </c>
      <c r="J1" s="52" t="s">
        <v>3</v>
      </c>
      <c r="K1" s="52" t="s">
        <v>8</v>
      </c>
      <c r="L1" s="61" t="s">
        <v>18</v>
      </c>
    </row>
    <row r="2" spans="1:12" ht="17.399999999999999" customHeight="1" x14ac:dyDescent="0.3">
      <c r="A2" s="86" t="s">
        <v>16</v>
      </c>
      <c r="B2" s="73">
        <v>1584</v>
      </c>
      <c r="C2" s="63">
        <f>93-B2</f>
        <v>-1491</v>
      </c>
      <c r="D2" s="40">
        <v>4.2802199999999999E-2</v>
      </c>
      <c r="E2" s="60"/>
      <c r="F2" s="40">
        <v>0.82254939999999999</v>
      </c>
      <c r="G2" s="40">
        <v>-25.409535199999997</v>
      </c>
      <c r="H2" s="39">
        <f>F2/D2</f>
        <v>19.217456112069005</v>
      </c>
      <c r="I2" s="40">
        <v>0.30099999999999999</v>
      </c>
      <c r="J2" s="40">
        <v>1.1900000000000002</v>
      </c>
      <c r="K2" s="53">
        <f t="shared" ref="K2:K12" si="0">J2-F2</f>
        <v>0.36745060000000018</v>
      </c>
      <c r="L2" s="62">
        <f>G2-E2</f>
        <v>-25.409535199999997</v>
      </c>
    </row>
    <row r="3" spans="1:12" x14ac:dyDescent="0.3">
      <c r="A3" s="87"/>
      <c r="B3" s="74">
        <v>1587</v>
      </c>
      <c r="C3" s="64">
        <f t="shared" ref="C3:C48" si="1">93-B3</f>
        <v>-1494</v>
      </c>
      <c r="D3" s="18">
        <v>5.5108799999999999E-2</v>
      </c>
      <c r="E3" s="19">
        <v>0.8151744000000003</v>
      </c>
      <c r="F3" s="18">
        <v>1.2043794999999999</v>
      </c>
      <c r="G3" s="18">
        <v>-25.184382400000001</v>
      </c>
      <c r="H3" s="20">
        <f t="shared" ref="H3:H33" si="2">F3/D3</f>
        <v>21.854576764509478</v>
      </c>
      <c r="I3" s="18">
        <v>0.21</v>
      </c>
      <c r="J3" s="18">
        <v>1.24</v>
      </c>
      <c r="K3" s="54">
        <f t="shared" si="0"/>
        <v>3.5620500000000055E-2</v>
      </c>
      <c r="L3" s="62">
        <f t="shared" ref="L3:L48" si="3">G3-E3</f>
        <v>-25.999556800000001</v>
      </c>
    </row>
    <row r="4" spans="1:12" x14ac:dyDescent="0.3">
      <c r="A4" s="87"/>
      <c r="B4" s="74">
        <v>1590</v>
      </c>
      <c r="C4" s="64">
        <f t="shared" si="1"/>
        <v>-1497</v>
      </c>
      <c r="D4" s="18">
        <v>6.45651E-2</v>
      </c>
      <c r="E4" s="19">
        <v>-3.1871108000000001</v>
      </c>
      <c r="F4" s="18">
        <v>1.2215308</v>
      </c>
      <c r="G4" s="18">
        <v>-25.134239199999996</v>
      </c>
      <c r="H4" s="20">
        <f t="shared" si="2"/>
        <v>18.91936665474072</v>
      </c>
      <c r="I4" s="18">
        <v>0.23400000000000001</v>
      </c>
      <c r="J4" s="18">
        <v>1.25</v>
      </c>
      <c r="K4" s="54">
        <f t="shared" si="0"/>
        <v>2.8469199999999972E-2</v>
      </c>
      <c r="L4" s="62">
        <f t="shared" si="3"/>
        <v>-21.947128399999997</v>
      </c>
    </row>
    <row r="5" spans="1:12" x14ac:dyDescent="0.3">
      <c r="A5" s="87"/>
      <c r="B5" s="74">
        <v>1593</v>
      </c>
      <c r="C5" s="64">
        <f t="shared" si="1"/>
        <v>-1500</v>
      </c>
      <c r="D5" s="18">
        <v>5.5702500000000002E-2</v>
      </c>
      <c r="E5" s="19">
        <v>-4.7178129000000002</v>
      </c>
      <c r="F5" s="18">
        <v>1.0203332000000001</v>
      </c>
      <c r="G5" s="18">
        <v>-25.073280799999996</v>
      </c>
      <c r="H5" s="20">
        <f t="shared" si="2"/>
        <v>18.317547686369554</v>
      </c>
      <c r="I5" s="18">
        <v>0.53099999999999992</v>
      </c>
      <c r="J5" s="18">
        <v>1.35</v>
      </c>
      <c r="K5" s="54">
        <f t="shared" si="0"/>
        <v>0.32966680000000004</v>
      </c>
      <c r="L5" s="62">
        <f t="shared" si="3"/>
        <v>-20.355467899999994</v>
      </c>
    </row>
    <row r="6" spans="1:12" x14ac:dyDescent="0.3">
      <c r="A6" s="87"/>
      <c r="B6" s="74">
        <v>1596</v>
      </c>
      <c r="C6" s="64">
        <f t="shared" si="1"/>
        <v>-1503</v>
      </c>
      <c r="D6" s="18">
        <v>7.7787700000000001E-2</v>
      </c>
      <c r="E6" s="19">
        <v>-1.0149908999999999</v>
      </c>
      <c r="F6" s="18">
        <v>1.5094375</v>
      </c>
      <c r="G6" s="18">
        <v>-25.0526336</v>
      </c>
      <c r="H6" s="20">
        <f t="shared" si="2"/>
        <v>19.404578101679313</v>
      </c>
      <c r="I6" s="18">
        <v>0.85000000000000009</v>
      </c>
      <c r="J6" s="18">
        <v>1.5699999999999998</v>
      </c>
      <c r="K6" s="54">
        <f t="shared" si="0"/>
        <v>6.0562499999999853E-2</v>
      </c>
      <c r="L6" s="62">
        <f t="shared" si="3"/>
        <v>-24.037642699999999</v>
      </c>
    </row>
    <row r="7" spans="1:12" x14ac:dyDescent="0.3">
      <c r="A7" s="87"/>
      <c r="B7" s="74">
        <v>1599</v>
      </c>
      <c r="C7" s="64">
        <f t="shared" si="1"/>
        <v>-1506</v>
      </c>
      <c r="D7" s="18">
        <v>5.5955499999999998E-2</v>
      </c>
      <c r="E7" s="19">
        <v>-1.2385766</v>
      </c>
      <c r="F7" s="18">
        <v>1.1115444999999999</v>
      </c>
      <c r="G7" s="18">
        <v>-24.911052799999997</v>
      </c>
      <c r="H7" s="20">
        <f t="shared" si="2"/>
        <v>19.864794345506695</v>
      </c>
      <c r="I7" s="18">
        <v>0.38400000000000001</v>
      </c>
      <c r="J7" s="18">
        <v>1.68</v>
      </c>
      <c r="K7" s="54">
        <f t="shared" si="0"/>
        <v>0.5684555</v>
      </c>
      <c r="L7" s="62">
        <f t="shared" si="3"/>
        <v>-23.672476199999998</v>
      </c>
    </row>
    <row r="8" spans="1:12" x14ac:dyDescent="0.3">
      <c r="A8" s="87"/>
      <c r="B8" s="74">
        <v>1608</v>
      </c>
      <c r="C8" s="64">
        <f t="shared" si="1"/>
        <v>-1515</v>
      </c>
      <c r="D8" s="18">
        <v>8.7620600000000007E-2</v>
      </c>
      <c r="E8" s="19">
        <v>1.2461586000000004</v>
      </c>
      <c r="F8" s="18">
        <v>1.7098038</v>
      </c>
      <c r="G8" s="18">
        <v>-26.059430399999997</v>
      </c>
      <c r="H8" s="20">
        <f t="shared" si="2"/>
        <v>19.513719376493654</v>
      </c>
      <c r="I8" s="18">
        <v>0.48299999999999998</v>
      </c>
      <c r="J8" s="18">
        <v>1.9</v>
      </c>
      <c r="K8" s="54">
        <f t="shared" si="0"/>
        <v>0.19019619999999993</v>
      </c>
      <c r="L8" s="62">
        <f t="shared" si="3"/>
        <v>-27.305588999999998</v>
      </c>
    </row>
    <row r="9" spans="1:12" x14ac:dyDescent="0.3">
      <c r="A9" s="87"/>
      <c r="B9" s="74">
        <v>1611</v>
      </c>
      <c r="C9" s="64">
        <f t="shared" si="1"/>
        <v>-1518</v>
      </c>
      <c r="D9" s="18">
        <v>6.0227000000000003E-2</v>
      </c>
      <c r="E9" s="19">
        <v>-0.89156349999999995</v>
      </c>
      <c r="F9" s="18">
        <v>1.1404087000000001</v>
      </c>
      <c r="G9" s="18">
        <v>-25.057549599999998</v>
      </c>
      <c r="H9" s="20">
        <f t="shared" si="2"/>
        <v>18.935173593238911</v>
      </c>
      <c r="I9" s="18">
        <v>0.55900000000000005</v>
      </c>
      <c r="J9" s="18">
        <v>1.82</v>
      </c>
      <c r="K9" s="54">
        <f t="shared" si="0"/>
        <v>0.67959130000000001</v>
      </c>
      <c r="L9" s="62">
        <f t="shared" si="3"/>
        <v>-24.165986099999998</v>
      </c>
    </row>
    <row r="10" spans="1:12" x14ac:dyDescent="0.3">
      <c r="A10" s="87"/>
      <c r="B10" s="74">
        <v>1614</v>
      </c>
      <c r="C10" s="64">
        <f t="shared" si="1"/>
        <v>-1521</v>
      </c>
      <c r="D10" s="18">
        <v>0.10052659999999999</v>
      </c>
      <c r="E10" s="19">
        <v>1.6235227000000003</v>
      </c>
      <c r="F10" s="18">
        <v>1.6691472000000001</v>
      </c>
      <c r="G10" s="18">
        <v>-25.569796799999999</v>
      </c>
      <c r="H10" s="20">
        <f t="shared" si="2"/>
        <v>16.604035150895385</v>
      </c>
      <c r="I10" s="18">
        <v>0.61199999999999999</v>
      </c>
      <c r="J10" s="18">
        <v>1.8800000000000001</v>
      </c>
      <c r="K10" s="54">
        <f t="shared" si="0"/>
        <v>0.21085280000000006</v>
      </c>
      <c r="L10" s="62">
        <f t="shared" si="3"/>
        <v>-27.193319499999998</v>
      </c>
    </row>
    <row r="11" spans="1:12" x14ac:dyDescent="0.3">
      <c r="A11" s="87"/>
      <c r="B11" s="74">
        <v>1617</v>
      </c>
      <c r="C11" s="64">
        <f t="shared" si="1"/>
        <v>-1524</v>
      </c>
      <c r="D11" s="18">
        <v>0.1007011</v>
      </c>
      <c r="E11" s="19">
        <v>-0.16617459999999973</v>
      </c>
      <c r="F11" s="18">
        <v>1.5763942</v>
      </c>
      <c r="G11" s="18">
        <v>-24.562999999999999</v>
      </c>
      <c r="H11" s="20">
        <f t="shared" si="2"/>
        <v>15.654190470610549</v>
      </c>
      <c r="I11" s="18">
        <v>0.58199999999999996</v>
      </c>
      <c r="J11" s="18">
        <v>1.77</v>
      </c>
      <c r="K11" s="54">
        <f t="shared" si="0"/>
        <v>0.19360580000000005</v>
      </c>
      <c r="L11" s="62">
        <f t="shared" si="3"/>
        <v>-24.396825399999997</v>
      </c>
    </row>
    <row r="12" spans="1:12" x14ac:dyDescent="0.3">
      <c r="A12" s="87"/>
      <c r="B12" s="74">
        <v>1620</v>
      </c>
      <c r="C12" s="64">
        <f t="shared" si="1"/>
        <v>-1527</v>
      </c>
      <c r="D12" s="18">
        <v>0.1017933</v>
      </c>
      <c r="E12" s="19">
        <v>1.0579824</v>
      </c>
      <c r="F12" s="18">
        <v>1.6969426999999999</v>
      </c>
      <c r="G12" s="18">
        <v>-25.001507199999999</v>
      </c>
      <c r="H12" s="20">
        <f t="shared" si="2"/>
        <v>16.67047536527453</v>
      </c>
      <c r="I12" s="18">
        <v>1.02</v>
      </c>
      <c r="J12" s="18">
        <v>2</v>
      </c>
      <c r="K12" s="54">
        <f t="shared" si="0"/>
        <v>0.30305730000000008</v>
      </c>
      <c r="L12" s="62">
        <f t="shared" si="3"/>
        <v>-26.059489599999999</v>
      </c>
    </row>
    <row r="13" spans="1:12" x14ac:dyDescent="0.3">
      <c r="A13" s="87"/>
      <c r="B13" s="74">
        <v>1623</v>
      </c>
      <c r="C13" s="64">
        <f t="shared" si="1"/>
        <v>-1530</v>
      </c>
      <c r="D13" s="21">
        <v>9.4481599999999999E-2</v>
      </c>
      <c r="E13" s="22">
        <v>0.34068710000000002</v>
      </c>
      <c r="F13" s="21">
        <v>1.4589238</v>
      </c>
      <c r="G13" s="21">
        <v>-25.354475999999998</v>
      </c>
      <c r="H13" s="20">
        <f t="shared" si="2"/>
        <v>15.441353660395251</v>
      </c>
      <c r="I13" s="18">
        <v>0.9860000000000001</v>
      </c>
      <c r="J13" s="18">
        <v>2.0699999999999998</v>
      </c>
      <c r="K13" s="54">
        <f>J13-F13</f>
        <v>0.61107619999999985</v>
      </c>
      <c r="L13" s="62">
        <f t="shared" si="3"/>
        <v>-25.695163099999998</v>
      </c>
    </row>
    <row r="14" spans="1:12" x14ac:dyDescent="0.3">
      <c r="A14" s="87"/>
      <c r="B14" s="74">
        <v>1626</v>
      </c>
      <c r="C14" s="64">
        <f t="shared" si="1"/>
        <v>-1533</v>
      </c>
      <c r="D14" s="21">
        <v>8.9733099999999996E-2</v>
      </c>
      <c r="E14" s="22">
        <v>0.62902160000000018</v>
      </c>
      <c r="F14" s="21">
        <v>1.5939833000000001</v>
      </c>
      <c r="G14" s="21">
        <v>-24.919901599999996</v>
      </c>
      <c r="H14" s="20">
        <f t="shared" si="2"/>
        <v>17.763604511601628</v>
      </c>
      <c r="I14" s="18">
        <v>0.36199999999999999</v>
      </c>
      <c r="J14" s="18">
        <v>2.16</v>
      </c>
      <c r="K14" s="54">
        <f t="shared" ref="K14:K32" si="4">J14-F14</f>
        <v>0.56601670000000004</v>
      </c>
      <c r="L14" s="62">
        <f t="shared" si="3"/>
        <v>-25.548923199999997</v>
      </c>
    </row>
    <row r="15" spans="1:12" x14ac:dyDescent="0.3">
      <c r="A15" s="87"/>
      <c r="B15" s="74">
        <v>1629</v>
      </c>
      <c r="C15" s="64">
        <f t="shared" si="1"/>
        <v>-1536</v>
      </c>
      <c r="D15" s="21">
        <v>8.4287299999999996E-2</v>
      </c>
      <c r="E15" s="23">
        <v>0.69680550000000019</v>
      </c>
      <c r="F15" s="21">
        <v>1.3571639</v>
      </c>
      <c r="G15" s="21">
        <v>-25.871639199999997</v>
      </c>
      <c r="H15" s="20">
        <f t="shared" si="2"/>
        <v>16.101641647080879</v>
      </c>
      <c r="I15" s="18">
        <v>0.25800000000000001</v>
      </c>
      <c r="J15" s="18">
        <v>2.02</v>
      </c>
      <c r="K15" s="54">
        <v>0</v>
      </c>
      <c r="L15" s="62">
        <f t="shared" si="3"/>
        <v>-26.568444699999997</v>
      </c>
    </row>
    <row r="16" spans="1:12" x14ac:dyDescent="0.3">
      <c r="A16" s="87"/>
      <c r="B16" s="74">
        <v>1632</v>
      </c>
      <c r="C16" s="64">
        <f t="shared" si="1"/>
        <v>-1539</v>
      </c>
      <c r="D16" s="21">
        <v>0.1002844</v>
      </c>
      <c r="E16" s="23">
        <v>-0.26936799999999994</v>
      </c>
      <c r="F16" s="21">
        <v>1.4437835999999999</v>
      </c>
      <c r="G16" s="21">
        <v>-25.601259199999998</v>
      </c>
      <c r="H16" s="20">
        <f t="shared" si="2"/>
        <v>14.396891241309715</v>
      </c>
      <c r="I16" s="18">
        <v>0.216</v>
      </c>
      <c r="J16" s="18">
        <v>1.8399999999999999</v>
      </c>
      <c r="K16" s="54">
        <v>0</v>
      </c>
      <c r="L16" s="62">
        <f t="shared" si="3"/>
        <v>-25.331891199999998</v>
      </c>
    </row>
    <row r="17" spans="1:12" x14ac:dyDescent="0.3">
      <c r="A17" s="87"/>
      <c r="B17" s="74">
        <v>1635</v>
      </c>
      <c r="C17" s="64">
        <f t="shared" si="1"/>
        <v>-1542</v>
      </c>
      <c r="D17" s="24">
        <v>7.9792799999999997E-2</v>
      </c>
      <c r="E17" s="23">
        <v>-1.1819214</v>
      </c>
      <c r="F17" s="21">
        <v>1.4625553</v>
      </c>
      <c r="G17" s="21">
        <v>-23.479513599999997</v>
      </c>
      <c r="H17" s="20">
        <f t="shared" si="2"/>
        <v>18.32941443338246</v>
      </c>
      <c r="I17" s="18">
        <v>0.47600000000000003</v>
      </c>
      <c r="J17" s="18">
        <v>2.25</v>
      </c>
      <c r="K17" s="54">
        <f t="shared" si="4"/>
        <v>0.7874447</v>
      </c>
      <c r="L17" s="62">
        <f t="shared" si="3"/>
        <v>-22.297592199999997</v>
      </c>
    </row>
    <row r="18" spans="1:12" x14ac:dyDescent="0.3">
      <c r="A18" s="87"/>
      <c r="B18" s="74">
        <v>1638</v>
      </c>
      <c r="C18" s="64">
        <f t="shared" si="1"/>
        <v>-1545</v>
      </c>
      <c r="D18" s="21">
        <v>8.6854399999999998E-2</v>
      </c>
      <c r="E18" s="23">
        <v>0.37103810000000004</v>
      </c>
      <c r="F18" s="21">
        <v>1.5697129999999999</v>
      </c>
      <c r="G18" s="21">
        <v>-24.604294400000001</v>
      </c>
      <c r="H18" s="20">
        <f t="shared" si="2"/>
        <v>18.072924342347651</v>
      </c>
      <c r="I18" s="18">
        <v>0.58900000000000008</v>
      </c>
      <c r="J18" s="18">
        <v>2.35</v>
      </c>
      <c r="K18" s="54">
        <f t="shared" si="4"/>
        <v>0.78028700000000017</v>
      </c>
      <c r="L18" s="62">
        <f t="shared" si="3"/>
        <v>-24.9753325</v>
      </c>
    </row>
    <row r="19" spans="1:12" x14ac:dyDescent="0.3">
      <c r="A19" s="87"/>
      <c r="B19" s="74">
        <v>1641</v>
      </c>
      <c r="C19" s="64">
        <f t="shared" si="1"/>
        <v>-1548</v>
      </c>
      <c r="D19" s="21">
        <v>2.9086600000000001E-2</v>
      </c>
      <c r="E19" s="23">
        <v>-5.2722245000000001</v>
      </c>
      <c r="F19" s="21">
        <v>0.85224560000000005</v>
      </c>
      <c r="G19" s="21">
        <v>-22.027327199999998</v>
      </c>
      <c r="H19" s="20">
        <f t="shared" si="2"/>
        <v>29.30028260436077</v>
      </c>
      <c r="I19" s="18">
        <v>0.57800000000000007</v>
      </c>
      <c r="J19" s="18">
        <v>2.74</v>
      </c>
      <c r="K19" s="54">
        <f t="shared" si="4"/>
        <v>1.8877544000000002</v>
      </c>
      <c r="L19" s="62">
        <f t="shared" si="3"/>
        <v>-16.755102699999998</v>
      </c>
    </row>
    <row r="20" spans="1:12" x14ac:dyDescent="0.3">
      <c r="A20" s="87"/>
      <c r="B20" s="74">
        <v>1644</v>
      </c>
      <c r="C20" s="64">
        <f t="shared" si="1"/>
        <v>-1551</v>
      </c>
      <c r="D20" s="21">
        <v>4.6977600000000001E-2</v>
      </c>
      <c r="E20" s="23">
        <v>-3.2498361999999998</v>
      </c>
      <c r="F20" s="21">
        <v>1.3122202000000001</v>
      </c>
      <c r="G20" s="21">
        <v>-22.844366399999998</v>
      </c>
      <c r="H20" s="20">
        <f t="shared" si="2"/>
        <v>27.932891420591943</v>
      </c>
      <c r="I20" s="18">
        <v>0.60399999999999998</v>
      </c>
      <c r="J20" s="18">
        <v>2.67</v>
      </c>
      <c r="K20" s="54">
        <f t="shared" si="4"/>
        <v>1.3577797999999999</v>
      </c>
      <c r="L20" s="62">
        <f t="shared" si="3"/>
        <v>-19.594530199999998</v>
      </c>
    </row>
    <row r="21" spans="1:12" x14ac:dyDescent="0.3">
      <c r="A21" s="87"/>
      <c r="B21" s="74">
        <v>1647</v>
      </c>
      <c r="C21" s="64">
        <f t="shared" si="1"/>
        <v>-1554</v>
      </c>
      <c r="D21" s="21">
        <v>6.2131499999999999E-2</v>
      </c>
      <c r="E21" s="23">
        <v>-2.3575168</v>
      </c>
      <c r="F21" s="21">
        <v>1.4680690999999999</v>
      </c>
      <c r="G21" s="21">
        <v>-25.129323199999998</v>
      </c>
      <c r="H21" s="20">
        <f t="shared" si="2"/>
        <v>23.62841875699122</v>
      </c>
      <c r="I21" s="18">
        <v>0.64700000000000002</v>
      </c>
      <c r="J21" s="18">
        <v>2.4299999999999997</v>
      </c>
      <c r="K21" s="54">
        <f t="shared" si="4"/>
        <v>0.96193089999999981</v>
      </c>
      <c r="L21" s="62">
        <f t="shared" si="3"/>
        <v>-22.771806399999999</v>
      </c>
    </row>
    <row r="22" spans="1:12" x14ac:dyDescent="0.3">
      <c r="A22" s="87"/>
      <c r="B22" s="74">
        <v>1650</v>
      </c>
      <c r="C22" s="64">
        <f t="shared" si="1"/>
        <v>-1557</v>
      </c>
      <c r="D22" s="21">
        <v>5.9663000000000001E-2</v>
      </c>
      <c r="E22" s="23">
        <v>-2.1440481</v>
      </c>
      <c r="F22" s="21">
        <v>1.4055382999999999</v>
      </c>
      <c r="G22" s="21">
        <v>-26.576593599999995</v>
      </c>
      <c r="H22" s="20">
        <f t="shared" si="2"/>
        <v>23.557955516819469</v>
      </c>
      <c r="I22" s="18">
        <v>0.59899999999999998</v>
      </c>
      <c r="J22" s="18">
        <v>2.37</v>
      </c>
      <c r="K22" s="54">
        <f t="shared" si="4"/>
        <v>0.9644617000000002</v>
      </c>
      <c r="L22" s="62">
        <f t="shared" si="3"/>
        <v>-24.432545499999996</v>
      </c>
    </row>
    <row r="23" spans="1:12" x14ac:dyDescent="0.3">
      <c r="A23" s="87"/>
      <c r="B23" s="74">
        <v>1653</v>
      </c>
      <c r="C23" s="64">
        <f t="shared" si="1"/>
        <v>-1560</v>
      </c>
      <c r="D23" s="21">
        <v>7.2300699999999996E-2</v>
      </c>
      <c r="E23" s="23">
        <v>-1.9841994999999999</v>
      </c>
      <c r="F23" s="21">
        <v>1.636871</v>
      </c>
      <c r="G23" s="21">
        <v>-26.948243199999997</v>
      </c>
      <c r="H23" s="20">
        <f t="shared" si="2"/>
        <v>22.639766973210495</v>
      </c>
      <c r="I23" s="18">
        <v>0.23600000000000002</v>
      </c>
      <c r="J23" s="18">
        <v>2.5</v>
      </c>
      <c r="K23" s="54">
        <v>0</v>
      </c>
      <c r="L23" s="62">
        <f t="shared" si="3"/>
        <v>-24.964043699999998</v>
      </c>
    </row>
    <row r="24" spans="1:12" x14ac:dyDescent="0.3">
      <c r="A24" s="87"/>
      <c r="B24" s="74">
        <v>1656</v>
      </c>
      <c r="C24" s="64">
        <f t="shared" si="1"/>
        <v>-1563</v>
      </c>
      <c r="D24" s="21">
        <v>9.3773899999999993E-2</v>
      </c>
      <c r="E24" s="23">
        <v>-0.26532119999999992</v>
      </c>
      <c r="F24" s="21">
        <v>2.3335205999999999</v>
      </c>
      <c r="G24" s="21">
        <v>-26.2619696</v>
      </c>
      <c r="H24" s="20">
        <f t="shared" si="2"/>
        <v>24.884542500631841</v>
      </c>
      <c r="I24" s="18">
        <v>0.182</v>
      </c>
      <c r="J24" s="18">
        <v>2.92</v>
      </c>
      <c r="K24" s="54">
        <f t="shared" si="4"/>
        <v>0.58647939999999998</v>
      </c>
      <c r="L24" s="62">
        <f t="shared" si="3"/>
        <v>-25.996648400000002</v>
      </c>
    </row>
    <row r="25" spans="1:12" x14ac:dyDescent="0.3">
      <c r="A25" s="87"/>
      <c r="B25" s="74">
        <v>1659</v>
      </c>
      <c r="C25" s="64">
        <f t="shared" si="1"/>
        <v>-1566</v>
      </c>
      <c r="D25" s="21">
        <v>9.2288099999999998E-2</v>
      </c>
      <c r="E25" s="23">
        <v>0.44590390000000024</v>
      </c>
      <c r="F25" s="21">
        <v>2.2132575999999999</v>
      </c>
      <c r="G25" s="21">
        <v>-26.500887199999998</v>
      </c>
      <c r="H25" s="20">
        <f t="shared" si="2"/>
        <v>23.982047522920073</v>
      </c>
      <c r="I25" s="18">
        <v>0.47099999999999997</v>
      </c>
      <c r="J25" s="18">
        <v>2.79</v>
      </c>
      <c r="K25" s="54">
        <f t="shared" si="4"/>
        <v>0.5767424000000001</v>
      </c>
      <c r="L25" s="62">
        <f t="shared" si="3"/>
        <v>-26.946791099999999</v>
      </c>
    </row>
    <row r="26" spans="1:12" x14ac:dyDescent="0.3">
      <c r="A26" s="87"/>
      <c r="B26" s="74">
        <v>1662</v>
      </c>
      <c r="C26" s="64">
        <f t="shared" si="1"/>
        <v>-1569</v>
      </c>
      <c r="D26" s="28">
        <v>8.5081000000000004E-2</v>
      </c>
      <c r="E26" s="28">
        <v>-0.19349050000000001</v>
      </c>
      <c r="F26" s="28">
        <v>2.3792506000000002</v>
      </c>
      <c r="G26" s="25">
        <v>-26.949226399999997</v>
      </c>
      <c r="H26" s="20">
        <f t="shared" si="2"/>
        <v>27.964534972555565</v>
      </c>
      <c r="I26" s="18">
        <v>0.42900000000000005</v>
      </c>
      <c r="J26" s="18">
        <v>2.59</v>
      </c>
      <c r="K26" s="54">
        <f t="shared" si="4"/>
        <v>0.21074939999999964</v>
      </c>
      <c r="L26" s="62">
        <f t="shared" si="3"/>
        <v>-26.755735899999998</v>
      </c>
    </row>
    <row r="27" spans="1:12" x14ac:dyDescent="0.3">
      <c r="A27" s="87"/>
      <c r="B27" s="74">
        <v>1665</v>
      </c>
      <c r="C27" s="64">
        <f t="shared" si="1"/>
        <v>-1572</v>
      </c>
      <c r="D27" s="28">
        <v>3.76984E-2</v>
      </c>
      <c r="E27" s="28">
        <v>-1.3943783999999999</v>
      </c>
      <c r="F27" s="28">
        <v>1.0735258000000001</v>
      </c>
      <c r="G27" s="25">
        <v>-25.7153104</v>
      </c>
      <c r="H27" s="20">
        <f t="shared" si="2"/>
        <v>28.476693971096918</v>
      </c>
      <c r="I27" s="18">
        <v>0.38999999999999996</v>
      </c>
      <c r="J27" s="18">
        <v>2.64</v>
      </c>
      <c r="K27" s="54">
        <f t="shared" si="4"/>
        <v>1.5664742</v>
      </c>
      <c r="L27" s="62">
        <f t="shared" si="3"/>
        <v>-24.320931999999999</v>
      </c>
    </row>
    <row r="28" spans="1:12" x14ac:dyDescent="0.3">
      <c r="A28" s="87"/>
      <c r="B28" s="74">
        <v>1668</v>
      </c>
      <c r="C28" s="64">
        <f t="shared" si="1"/>
        <v>-1575</v>
      </c>
      <c r="D28" s="28">
        <v>7.4971399999999994E-2</v>
      </c>
      <c r="E28" s="28">
        <v>1.1753396000000003</v>
      </c>
      <c r="F28" s="28">
        <v>2.3065180999999999</v>
      </c>
      <c r="G28" s="25">
        <v>-24.685899999999997</v>
      </c>
      <c r="H28" s="20">
        <f t="shared" si="2"/>
        <v>30.765306503546686</v>
      </c>
      <c r="I28" s="18">
        <v>0.502</v>
      </c>
      <c r="J28" s="18">
        <v>2.79</v>
      </c>
      <c r="K28" s="54">
        <f t="shared" si="4"/>
        <v>0.48348190000000013</v>
      </c>
      <c r="L28" s="62">
        <f t="shared" si="3"/>
        <v>-25.861239599999998</v>
      </c>
    </row>
    <row r="29" spans="1:12" x14ac:dyDescent="0.3">
      <c r="A29" s="87"/>
      <c r="B29" s="74">
        <v>1671</v>
      </c>
      <c r="C29" s="64">
        <f t="shared" si="1"/>
        <v>-1578</v>
      </c>
      <c r="D29" s="28">
        <v>7.5285099999999994E-2</v>
      </c>
      <c r="E29" s="28">
        <v>1.0458420000000002</v>
      </c>
      <c r="F29" s="28">
        <v>2.3271557</v>
      </c>
      <c r="G29" s="25">
        <v>-26.003387999999998</v>
      </c>
      <c r="H29" s="20">
        <f t="shared" si="2"/>
        <v>30.911238744452756</v>
      </c>
      <c r="I29" s="18">
        <v>0.316</v>
      </c>
      <c r="J29" s="18">
        <v>2.81</v>
      </c>
      <c r="K29" s="54">
        <v>0</v>
      </c>
      <c r="L29" s="62">
        <f t="shared" si="3"/>
        <v>-27.049229999999998</v>
      </c>
    </row>
    <row r="30" spans="1:12" x14ac:dyDescent="0.3">
      <c r="A30" s="87"/>
      <c r="B30" s="74">
        <v>1674</v>
      </c>
      <c r="C30" s="64">
        <f t="shared" si="1"/>
        <v>-1581</v>
      </c>
      <c r="D30" s="28">
        <v>3.8345200000000003E-2</v>
      </c>
      <c r="E30" s="28">
        <v>-0.93101979999999984</v>
      </c>
      <c r="F30" s="28">
        <v>1.5251954000000001</v>
      </c>
      <c r="G30" s="25">
        <v>-22.712617599999998</v>
      </c>
      <c r="H30" s="20">
        <f t="shared" si="2"/>
        <v>39.775393008772937</v>
      </c>
      <c r="I30" s="18">
        <v>1.28</v>
      </c>
      <c r="J30" s="18">
        <v>3.2</v>
      </c>
      <c r="K30" s="54">
        <v>0</v>
      </c>
      <c r="L30" s="62">
        <f t="shared" si="3"/>
        <v>-21.781597799999997</v>
      </c>
    </row>
    <row r="31" spans="1:12" x14ac:dyDescent="0.3">
      <c r="A31" s="87"/>
      <c r="B31" s="74">
        <v>1677</v>
      </c>
      <c r="C31" s="64">
        <f t="shared" si="1"/>
        <v>-1584</v>
      </c>
      <c r="D31" s="28">
        <v>7.7754299999999998E-2</v>
      </c>
      <c r="E31" s="28">
        <v>-0.13683529999999999</v>
      </c>
      <c r="F31" s="28">
        <v>1.7788396</v>
      </c>
      <c r="G31" s="25">
        <v>-26.127271199999999</v>
      </c>
      <c r="H31" s="20">
        <f t="shared" si="2"/>
        <v>22.877700654497566</v>
      </c>
      <c r="I31" s="18">
        <v>0.26900000000000002</v>
      </c>
      <c r="J31" s="18">
        <v>2.52</v>
      </c>
      <c r="K31" s="54">
        <v>0</v>
      </c>
      <c r="L31" s="62">
        <f t="shared" si="3"/>
        <v>-25.990435899999998</v>
      </c>
    </row>
    <row r="32" spans="1:12" x14ac:dyDescent="0.3">
      <c r="A32" s="87"/>
      <c r="B32" s="74">
        <v>1680</v>
      </c>
      <c r="C32" s="64">
        <f t="shared" si="1"/>
        <v>-1587</v>
      </c>
      <c r="D32" s="28">
        <v>8.5410299999999995E-2</v>
      </c>
      <c r="E32" s="28">
        <v>3.2786638999999997</v>
      </c>
      <c r="F32" s="28">
        <v>1.5838549</v>
      </c>
      <c r="G32" s="25">
        <v>-26.589375199999999</v>
      </c>
      <c r="H32" s="20">
        <f t="shared" si="2"/>
        <v>18.544073724129291</v>
      </c>
      <c r="I32" s="18">
        <v>0.309</v>
      </c>
      <c r="J32" s="18">
        <v>2.4299999999999997</v>
      </c>
      <c r="K32" s="54">
        <f t="shared" si="4"/>
        <v>0.84614509999999976</v>
      </c>
      <c r="L32" s="62">
        <f t="shared" si="3"/>
        <v>-29.868039099999997</v>
      </c>
    </row>
    <row r="33" spans="1:19" ht="15" thickBot="1" x14ac:dyDescent="0.35">
      <c r="A33" s="88"/>
      <c r="B33" s="75">
        <v>1683</v>
      </c>
      <c r="C33" s="65">
        <f t="shared" si="1"/>
        <v>-1590</v>
      </c>
      <c r="D33" s="32">
        <v>9.2389200000000005E-2</v>
      </c>
      <c r="E33" s="32">
        <v>0.67758320000000016</v>
      </c>
      <c r="F33" s="32">
        <v>1.8008120999999999</v>
      </c>
      <c r="G33" s="46">
        <v>-26.117439199999996</v>
      </c>
      <c r="H33" s="43">
        <f t="shared" si="2"/>
        <v>19.491586678962474</v>
      </c>
      <c r="I33" s="44">
        <v>0.47299999999999998</v>
      </c>
      <c r="J33" s="44">
        <v>2.48</v>
      </c>
      <c r="K33" s="59">
        <v>0</v>
      </c>
      <c r="L33" s="62">
        <f t="shared" si="3"/>
        <v>-26.795022399999997</v>
      </c>
    </row>
    <row r="34" spans="1:19" x14ac:dyDescent="0.3">
      <c r="A34" s="89" t="s">
        <v>17</v>
      </c>
      <c r="B34" s="66">
        <v>1848</v>
      </c>
      <c r="C34" s="67">
        <f t="shared" si="1"/>
        <v>-1755</v>
      </c>
      <c r="D34" s="68">
        <v>3.8251300000000002E-2</v>
      </c>
      <c r="E34" s="68">
        <v>-0.66696610000000001</v>
      </c>
      <c r="F34" s="68">
        <v>1.4242524000000001</v>
      </c>
      <c r="G34" s="69">
        <v>-27.829190399999998</v>
      </c>
      <c r="H34" s="70">
        <f>F34/D34</f>
        <v>37.234091390357975</v>
      </c>
      <c r="I34" s="71"/>
      <c r="J34" s="71"/>
      <c r="K34" s="72"/>
      <c r="L34" s="62">
        <f t="shared" si="3"/>
        <v>-27.162224299999998</v>
      </c>
      <c r="M34" s="1"/>
      <c r="N34" s="1"/>
      <c r="O34" s="1"/>
      <c r="P34" s="1"/>
      <c r="Q34" s="1"/>
      <c r="R34" s="1"/>
      <c r="S34" s="1"/>
    </row>
    <row r="35" spans="1:19" x14ac:dyDescent="0.3">
      <c r="A35" s="90"/>
      <c r="B35" s="26">
        <v>1851</v>
      </c>
      <c r="C35" s="64">
        <f t="shared" si="1"/>
        <v>-1758</v>
      </c>
      <c r="D35" s="21">
        <v>7.5623899999999994E-2</v>
      </c>
      <c r="E35" s="21">
        <v>0.68264170000000024</v>
      </c>
      <c r="F35" s="21">
        <v>1.2248026999999999</v>
      </c>
      <c r="G35" s="14">
        <v>-28.076956799999998</v>
      </c>
      <c r="H35" s="20">
        <f t="shared" ref="H35:H48" si="5">F35/D35</f>
        <v>16.195973759618322</v>
      </c>
      <c r="I35" s="29"/>
      <c r="J35" s="29"/>
      <c r="K35" s="54"/>
      <c r="L35" s="62">
        <f t="shared" si="3"/>
        <v>-28.759598499999999</v>
      </c>
      <c r="M35" s="1"/>
      <c r="N35" s="1"/>
      <c r="O35" s="1"/>
      <c r="P35" s="1"/>
      <c r="Q35" s="1"/>
      <c r="R35" s="1"/>
      <c r="S35" s="1"/>
    </row>
    <row r="36" spans="1:19" x14ac:dyDescent="0.3">
      <c r="A36" s="90"/>
      <c r="B36" s="26">
        <v>1854</v>
      </c>
      <c r="C36" s="64">
        <f t="shared" si="1"/>
        <v>-1761</v>
      </c>
      <c r="D36" s="21">
        <v>5.8509199999999997E-2</v>
      </c>
      <c r="E36" s="21">
        <v>-0.54050359999999997</v>
      </c>
      <c r="F36" s="21">
        <v>1.6463938</v>
      </c>
      <c r="G36" s="14">
        <v>-27.794778399999998</v>
      </c>
      <c r="H36" s="20">
        <f t="shared" si="5"/>
        <v>28.139058472855552</v>
      </c>
      <c r="I36" s="29"/>
      <c r="J36" s="29"/>
      <c r="K36" s="54"/>
      <c r="L36" s="62">
        <f t="shared" si="3"/>
        <v>-27.254274799999997</v>
      </c>
      <c r="M36" s="1"/>
      <c r="N36" s="1"/>
      <c r="O36" s="1"/>
      <c r="P36" s="1"/>
      <c r="Q36" s="1"/>
      <c r="R36" s="1"/>
      <c r="S36" s="1"/>
    </row>
    <row r="37" spans="1:19" x14ac:dyDescent="0.3">
      <c r="A37" s="90"/>
      <c r="B37" s="26">
        <v>1857</v>
      </c>
      <c r="C37" s="64">
        <f t="shared" si="1"/>
        <v>-1764</v>
      </c>
      <c r="D37" s="21">
        <v>6.55916E-2</v>
      </c>
      <c r="E37" s="21">
        <v>-0.39481879999999991</v>
      </c>
      <c r="F37" s="21">
        <v>1.7053259000000001</v>
      </c>
      <c r="G37" s="14">
        <v>-27.998300799999999</v>
      </c>
      <c r="H37" s="20">
        <f t="shared" si="5"/>
        <v>25.999150805895876</v>
      </c>
      <c r="I37" s="29"/>
      <c r="J37" s="29"/>
      <c r="K37" s="54"/>
      <c r="L37" s="62">
        <f t="shared" si="3"/>
        <v>-27.603482</v>
      </c>
      <c r="M37" s="1"/>
      <c r="N37" s="1"/>
      <c r="O37" s="1"/>
      <c r="P37" s="1"/>
      <c r="Q37" s="1"/>
      <c r="R37" s="1"/>
      <c r="S37" s="1"/>
    </row>
    <row r="38" spans="1:19" x14ac:dyDescent="0.3">
      <c r="A38" s="90"/>
      <c r="B38" s="27">
        <v>1860</v>
      </c>
      <c r="C38" s="64">
        <f t="shared" si="1"/>
        <v>-1767</v>
      </c>
      <c r="D38" s="21">
        <v>9.8680400000000001E-2</v>
      </c>
      <c r="E38" s="21">
        <v>0.13935880000000034</v>
      </c>
      <c r="F38" s="21">
        <v>1.8881161</v>
      </c>
      <c r="G38" s="14">
        <v>-27.531280799999998</v>
      </c>
      <c r="H38" s="20">
        <f t="shared" si="5"/>
        <v>19.133648627285663</v>
      </c>
      <c r="I38" s="24">
        <v>0.85499999999999998</v>
      </c>
      <c r="J38" s="24">
        <v>1.96</v>
      </c>
      <c r="K38" s="54">
        <f t="shared" ref="K38:K47" si="6">J38-F38</f>
        <v>7.1883900000000001E-2</v>
      </c>
      <c r="L38" s="62">
        <f t="shared" si="3"/>
        <v>-27.670639599999998</v>
      </c>
    </row>
    <row r="39" spans="1:19" x14ac:dyDescent="0.3">
      <c r="A39" s="90"/>
      <c r="B39" s="27">
        <v>1863</v>
      </c>
      <c r="C39" s="64">
        <f t="shared" si="1"/>
        <v>-1770</v>
      </c>
      <c r="D39" s="21">
        <v>7.9771800000000004E-2</v>
      </c>
      <c r="E39" s="21">
        <v>1.896650000000033E-2</v>
      </c>
      <c r="F39" s="21">
        <v>1.2961898000000001</v>
      </c>
      <c r="G39" s="14">
        <v>-27.617802399999999</v>
      </c>
      <c r="H39" s="20">
        <f t="shared" si="5"/>
        <v>16.248721979446369</v>
      </c>
      <c r="I39" s="24">
        <v>1.59</v>
      </c>
      <c r="J39" s="24">
        <v>1.78</v>
      </c>
      <c r="K39" s="54">
        <f t="shared" si="6"/>
        <v>0.48381019999999997</v>
      </c>
      <c r="L39" s="62">
        <f t="shared" si="3"/>
        <v>-27.6367689</v>
      </c>
    </row>
    <row r="40" spans="1:19" x14ac:dyDescent="0.3">
      <c r="A40" s="90"/>
      <c r="B40" s="27">
        <v>1866</v>
      </c>
      <c r="C40" s="64">
        <f t="shared" si="1"/>
        <v>-1773</v>
      </c>
      <c r="D40" s="21">
        <v>0.10391880000000001</v>
      </c>
      <c r="E40" s="21">
        <v>0.76661280000000009</v>
      </c>
      <c r="F40" s="21">
        <v>1.6551395</v>
      </c>
      <c r="G40" s="14">
        <v>-28.297193599999996</v>
      </c>
      <c r="H40" s="20">
        <f t="shared" si="5"/>
        <v>15.927238382275391</v>
      </c>
      <c r="I40" s="24">
        <v>1.52</v>
      </c>
      <c r="J40" s="24">
        <v>2</v>
      </c>
      <c r="K40" s="54">
        <f t="shared" si="6"/>
        <v>0.34486050000000001</v>
      </c>
      <c r="L40" s="62">
        <f t="shared" si="3"/>
        <v>-29.063806399999997</v>
      </c>
    </row>
    <row r="41" spans="1:19" x14ac:dyDescent="0.3">
      <c r="A41" s="90"/>
      <c r="B41" s="27">
        <v>1869</v>
      </c>
      <c r="C41" s="64">
        <f t="shared" si="1"/>
        <v>-1776</v>
      </c>
      <c r="D41" s="21">
        <v>8.9291899999999993E-2</v>
      </c>
      <c r="E41" s="21">
        <v>-0.32399979999999984</v>
      </c>
      <c r="F41" s="21">
        <v>0.97221349999999995</v>
      </c>
      <c r="G41" s="14">
        <v>-28.614767199999996</v>
      </c>
      <c r="H41" s="20">
        <f t="shared" si="5"/>
        <v>10.888036876805176</v>
      </c>
      <c r="I41" s="24">
        <v>2.12</v>
      </c>
      <c r="J41" s="24">
        <v>1.6099999999999999</v>
      </c>
      <c r="K41" s="54">
        <f t="shared" si="6"/>
        <v>0.63778649999999992</v>
      </c>
      <c r="L41" s="62">
        <f t="shared" si="3"/>
        <v>-28.290767399999996</v>
      </c>
    </row>
    <row r="42" spans="1:19" x14ac:dyDescent="0.3">
      <c r="A42" s="90"/>
      <c r="B42" s="27">
        <v>1872</v>
      </c>
      <c r="C42" s="64">
        <f t="shared" si="1"/>
        <v>-1779</v>
      </c>
      <c r="D42" s="21">
        <v>0.1237062</v>
      </c>
      <c r="E42" s="21">
        <v>1.3372116000000001</v>
      </c>
      <c r="F42" s="21">
        <v>1.3486575999999999</v>
      </c>
      <c r="G42" s="14">
        <v>-28.526279199999998</v>
      </c>
      <c r="H42" s="20">
        <f t="shared" si="5"/>
        <v>10.902101915667929</v>
      </c>
      <c r="I42" s="24">
        <v>3.08</v>
      </c>
      <c r="J42" s="24">
        <v>1.78</v>
      </c>
      <c r="K42" s="54">
        <f t="shared" si="6"/>
        <v>0.43134240000000013</v>
      </c>
      <c r="L42" s="62">
        <f t="shared" si="3"/>
        <v>-29.863490799999997</v>
      </c>
    </row>
    <row r="43" spans="1:19" x14ac:dyDescent="0.3">
      <c r="A43" s="90"/>
      <c r="B43" s="27">
        <v>1875</v>
      </c>
      <c r="C43" s="64">
        <f t="shared" si="1"/>
        <v>-1782</v>
      </c>
      <c r="D43" s="21">
        <v>7.2914099999999996E-2</v>
      </c>
      <c r="E43" s="21">
        <v>1.4252295000000001</v>
      </c>
      <c r="F43" s="21">
        <v>1.0738000000000001</v>
      </c>
      <c r="G43" s="14">
        <v>-28.330622399999999</v>
      </c>
      <c r="H43" s="20">
        <f t="shared" si="5"/>
        <v>14.726918387527244</v>
      </c>
      <c r="I43" s="24">
        <v>1.9800000000000002</v>
      </c>
      <c r="J43" s="24">
        <v>1.6099999999999999</v>
      </c>
      <c r="K43" s="54">
        <f t="shared" si="6"/>
        <v>0.53619999999999979</v>
      </c>
      <c r="L43" s="62">
        <f t="shared" si="3"/>
        <v>-29.7558519</v>
      </c>
    </row>
    <row r="44" spans="1:19" x14ac:dyDescent="0.3">
      <c r="A44" s="90"/>
      <c r="B44" s="27">
        <v>1878</v>
      </c>
      <c r="C44" s="64">
        <f t="shared" si="1"/>
        <v>-1785</v>
      </c>
      <c r="D44" s="21">
        <v>0.20954149999999999</v>
      </c>
      <c r="E44" s="21">
        <v>3.9069296000000007</v>
      </c>
      <c r="F44" s="21">
        <v>0.71310879999999999</v>
      </c>
      <c r="G44" s="14">
        <v>-28.530211999999999</v>
      </c>
      <c r="H44" s="20">
        <f t="shared" si="5"/>
        <v>3.4031864809596191</v>
      </c>
      <c r="I44" s="24">
        <v>2.5</v>
      </c>
      <c r="J44" s="24">
        <v>1.1100000000000001</v>
      </c>
      <c r="K44" s="54">
        <f t="shared" si="6"/>
        <v>0.39689120000000011</v>
      </c>
      <c r="L44" s="62">
        <f t="shared" si="3"/>
        <v>-32.437141599999997</v>
      </c>
    </row>
    <row r="45" spans="1:19" x14ac:dyDescent="0.3">
      <c r="A45" s="90"/>
      <c r="B45" s="27">
        <v>1881</v>
      </c>
      <c r="C45" s="64">
        <f t="shared" si="1"/>
        <v>-1788</v>
      </c>
      <c r="D45" s="21">
        <v>0.1084389</v>
      </c>
      <c r="E45" s="21">
        <v>2.0292144000000008</v>
      </c>
      <c r="F45" s="21">
        <v>0.87501220000000002</v>
      </c>
      <c r="G45" s="14">
        <v>-28.406328799999997</v>
      </c>
      <c r="H45" s="20">
        <f t="shared" si="5"/>
        <v>8.0691725939676626</v>
      </c>
      <c r="I45" s="24">
        <v>1.34</v>
      </c>
      <c r="J45" s="24">
        <v>1.1400000000000001</v>
      </c>
      <c r="K45" s="54">
        <f t="shared" si="6"/>
        <v>0.26498780000000011</v>
      </c>
      <c r="L45" s="62">
        <f t="shared" si="3"/>
        <v>-30.435543199999998</v>
      </c>
    </row>
    <row r="46" spans="1:19" x14ac:dyDescent="0.3">
      <c r="A46" s="90"/>
      <c r="B46" s="27">
        <v>1887</v>
      </c>
      <c r="C46" s="64">
        <f t="shared" si="1"/>
        <v>-1794</v>
      </c>
      <c r="D46" s="21">
        <v>5.43984E-2</v>
      </c>
      <c r="E46" s="21">
        <v>1.1439769000000004</v>
      </c>
      <c r="F46" s="21">
        <v>0.66599549999999996</v>
      </c>
      <c r="G46" s="14">
        <v>-28.330622399999999</v>
      </c>
      <c r="H46" s="20">
        <f t="shared" si="5"/>
        <v>12.242924424247771</v>
      </c>
      <c r="I46" s="24">
        <v>0.504</v>
      </c>
      <c r="J46" s="24">
        <v>0.95</v>
      </c>
      <c r="K46" s="54">
        <f t="shared" si="6"/>
        <v>0.28400449999999999</v>
      </c>
      <c r="L46" s="62">
        <f t="shared" si="3"/>
        <v>-29.474599300000001</v>
      </c>
    </row>
    <row r="47" spans="1:19" x14ac:dyDescent="0.3">
      <c r="A47" s="90"/>
      <c r="B47" s="27">
        <v>1890</v>
      </c>
      <c r="C47" s="64">
        <f t="shared" si="1"/>
        <v>-1797</v>
      </c>
      <c r="D47" s="21">
        <v>7.5367400000000001E-2</v>
      </c>
      <c r="E47" s="21">
        <v>-0.86728269999999985</v>
      </c>
      <c r="F47" s="21">
        <v>0.7611542</v>
      </c>
      <c r="G47" s="14">
        <v>-28.470236799999999</v>
      </c>
      <c r="H47" s="20">
        <f t="shared" si="5"/>
        <v>10.099249808272543</v>
      </c>
      <c r="I47" s="24">
        <v>1.53</v>
      </c>
      <c r="J47" s="24">
        <v>0.76</v>
      </c>
      <c r="K47" s="54">
        <f t="shared" si="6"/>
        <v>-1.1541999999999941E-3</v>
      </c>
      <c r="L47" s="62">
        <f t="shared" si="3"/>
        <v>-27.602954099999998</v>
      </c>
    </row>
    <row r="48" spans="1:19" ht="15" thickBot="1" x14ac:dyDescent="0.35">
      <c r="A48" s="91"/>
      <c r="B48" s="55">
        <v>1893</v>
      </c>
      <c r="C48" s="65">
        <f t="shared" si="1"/>
        <v>-1800</v>
      </c>
      <c r="D48" s="56">
        <v>7.5367400000000001E-2</v>
      </c>
      <c r="E48" s="56">
        <v>-0.21777129999999989</v>
      </c>
      <c r="F48" s="56">
        <v>0.54725210000000002</v>
      </c>
      <c r="G48" s="57">
        <v>-32.209346400000001</v>
      </c>
      <c r="H48" s="43">
        <f t="shared" si="5"/>
        <v>7.261124836467757</v>
      </c>
      <c r="I48" s="58"/>
      <c r="J48" s="58"/>
      <c r="K48" s="59"/>
      <c r="L48" s="62">
        <f t="shared" si="3"/>
        <v>-31.991575100000002</v>
      </c>
    </row>
    <row r="49" spans="2:12" x14ac:dyDescent="0.3">
      <c r="B49" s="6"/>
      <c r="C49" s="6"/>
      <c r="D49" s="8"/>
      <c r="E49" s="8"/>
      <c r="F49" s="8"/>
      <c r="G49" s="7"/>
      <c r="H49" s="9"/>
      <c r="I49" s="9"/>
      <c r="J49" s="9"/>
      <c r="K49" s="9"/>
      <c r="L49" s="9"/>
    </row>
    <row r="50" spans="2:12" x14ac:dyDescent="0.3">
      <c r="B50" s="6"/>
      <c r="C50" s="6"/>
      <c r="D50" s="8"/>
      <c r="E50" s="8"/>
      <c r="F50" s="8"/>
      <c r="G50" s="7"/>
      <c r="H50" s="9"/>
      <c r="I50" s="9"/>
      <c r="J50" s="9"/>
      <c r="K50" s="9"/>
      <c r="L50" s="9"/>
    </row>
    <row r="51" spans="2:12" x14ac:dyDescent="0.3">
      <c r="B51" s="6"/>
      <c r="C51" s="6">
        <f>93+1470</f>
        <v>1563</v>
      </c>
      <c r="D51" s="8"/>
      <c r="E51" s="8">
        <f>93-1907</f>
        <v>-1814</v>
      </c>
      <c r="F51" s="8"/>
      <c r="G51" s="7"/>
      <c r="H51" s="9"/>
      <c r="I51" s="9"/>
      <c r="J51" s="9"/>
      <c r="K51" s="9"/>
      <c r="L51" s="9"/>
    </row>
    <row r="52" spans="2:12" x14ac:dyDescent="0.3">
      <c r="B52" s="6"/>
      <c r="C52" s="6">
        <f>93+1830</f>
        <v>1923</v>
      </c>
      <c r="D52" s="8"/>
      <c r="E52" s="8"/>
      <c r="F52" s="8"/>
      <c r="G52" s="7"/>
      <c r="H52" s="9"/>
      <c r="I52" s="9"/>
      <c r="J52" s="9"/>
      <c r="K52" s="9"/>
      <c r="L52" s="9"/>
    </row>
    <row r="53" spans="2:12" x14ac:dyDescent="0.3">
      <c r="B53" s="6"/>
      <c r="C53" s="6"/>
      <c r="D53" s="8"/>
      <c r="E53" s="8"/>
      <c r="F53" s="8"/>
      <c r="G53" s="7"/>
      <c r="H53" s="9"/>
      <c r="I53" s="9"/>
      <c r="J53" s="9"/>
      <c r="K53" s="9"/>
      <c r="L53" s="9"/>
    </row>
    <row r="54" spans="2:12" x14ac:dyDescent="0.3">
      <c r="B54" s="6"/>
      <c r="C54" s="6"/>
      <c r="D54" s="8"/>
      <c r="E54" s="8"/>
      <c r="F54" s="8"/>
      <c r="G54" s="7"/>
      <c r="H54" s="9"/>
      <c r="I54" s="9"/>
      <c r="J54" s="9"/>
      <c r="K54" s="9"/>
      <c r="L54" s="9"/>
    </row>
    <row r="55" spans="2:12" x14ac:dyDescent="0.3">
      <c r="B55" s="6"/>
      <c r="C55" s="6"/>
      <c r="D55" s="8"/>
      <c r="E55" s="8"/>
      <c r="F55" s="8"/>
      <c r="G55" s="7"/>
      <c r="H55" s="9"/>
      <c r="I55" s="9"/>
      <c r="J55" s="9"/>
      <c r="K55" s="9"/>
      <c r="L55" s="9"/>
    </row>
    <row r="56" spans="2:12" x14ac:dyDescent="0.3">
      <c r="B56" s="6"/>
      <c r="C56" s="6"/>
      <c r="D56" s="8"/>
      <c r="E56" s="8"/>
      <c r="F56" s="8"/>
      <c r="G56" s="7"/>
      <c r="H56" s="9"/>
      <c r="I56" s="9"/>
      <c r="J56" s="9"/>
      <c r="K56" s="9"/>
      <c r="L56" s="9"/>
    </row>
    <row r="57" spans="2:12" x14ac:dyDescent="0.3">
      <c r="B57" s="6"/>
      <c r="C57" s="6"/>
      <c r="D57" s="8"/>
      <c r="E57" s="8"/>
      <c r="F57" s="8"/>
      <c r="G57" s="7"/>
      <c r="H57" s="9"/>
      <c r="I57" s="9"/>
      <c r="J57" s="9"/>
      <c r="K57" s="9"/>
      <c r="L57" s="9"/>
    </row>
    <row r="58" spans="2:12" x14ac:dyDescent="0.3">
      <c r="B58" s="6"/>
      <c r="C58" s="6"/>
      <c r="D58" s="8"/>
      <c r="E58" s="8"/>
      <c r="F58" s="8"/>
      <c r="G58" s="7"/>
      <c r="H58" s="9"/>
      <c r="I58" s="9"/>
      <c r="J58" s="9"/>
      <c r="K58" s="9"/>
      <c r="L58" s="9"/>
    </row>
    <row r="59" spans="2:12" x14ac:dyDescent="0.3">
      <c r="B59" s="6"/>
      <c r="C59" s="6"/>
      <c r="D59" s="8"/>
      <c r="E59" s="8"/>
      <c r="F59" s="8"/>
      <c r="G59" s="7"/>
      <c r="H59" s="9"/>
      <c r="I59" s="9"/>
      <c r="J59" s="9"/>
      <c r="K59" s="9"/>
      <c r="L59" s="9"/>
    </row>
    <row r="60" spans="2:12" x14ac:dyDescent="0.3">
      <c r="B60" s="6"/>
      <c r="C60" s="6"/>
      <c r="D60" s="8"/>
      <c r="E60" s="8"/>
      <c r="F60" s="8"/>
      <c r="G60" s="7"/>
      <c r="H60" s="9"/>
      <c r="I60" s="9"/>
      <c r="J60" s="9"/>
      <c r="K60" s="9"/>
      <c r="L60" s="9"/>
    </row>
    <row r="61" spans="2:12" x14ac:dyDescent="0.3">
      <c r="B61" s="6"/>
      <c r="C61" s="6"/>
      <c r="D61" s="8"/>
      <c r="E61" s="8"/>
      <c r="F61" s="8"/>
      <c r="G61" s="7"/>
      <c r="H61" s="9"/>
      <c r="I61" s="9"/>
      <c r="J61" s="9"/>
      <c r="K61" s="9"/>
      <c r="L61" s="9"/>
    </row>
    <row r="62" spans="2:12" x14ac:dyDescent="0.3">
      <c r="B62" s="6"/>
      <c r="C62" s="6"/>
      <c r="D62" s="8"/>
      <c r="E62" s="8"/>
      <c r="F62" s="8"/>
      <c r="G62" s="7"/>
      <c r="H62" s="9"/>
      <c r="I62" s="9"/>
      <c r="J62" s="9"/>
      <c r="K62" s="9"/>
      <c r="L62" s="9"/>
    </row>
    <row r="63" spans="2:12" x14ac:dyDescent="0.3">
      <c r="B63" s="6"/>
      <c r="C63" s="6"/>
      <c r="D63" s="8"/>
      <c r="E63" s="8"/>
      <c r="F63" s="8"/>
      <c r="G63" s="7"/>
      <c r="H63" s="9"/>
      <c r="I63" s="9"/>
      <c r="J63" s="9"/>
      <c r="K63" s="9"/>
      <c r="L63" s="9"/>
    </row>
    <row r="64" spans="2:12" x14ac:dyDescent="0.3">
      <c r="B64" s="6"/>
      <c r="C64" s="6"/>
      <c r="D64" s="8"/>
      <c r="E64" s="8"/>
      <c r="F64" s="8"/>
      <c r="G64" s="7"/>
      <c r="H64" s="9"/>
      <c r="I64" s="9"/>
      <c r="J64" s="9"/>
      <c r="K64" s="9"/>
      <c r="L64" s="9"/>
    </row>
    <row r="65" spans="2:53" x14ac:dyDescent="0.3">
      <c r="B65" s="6"/>
      <c r="C65" s="6"/>
      <c r="D65" s="8"/>
      <c r="E65" s="8"/>
      <c r="F65" s="10"/>
      <c r="G65" s="11"/>
      <c r="H65" s="9"/>
      <c r="I65" s="9"/>
      <c r="J65" s="9"/>
      <c r="K65" s="9"/>
      <c r="L65" s="9"/>
    </row>
    <row r="66" spans="2:53" x14ac:dyDescent="0.3">
      <c r="B66" s="6"/>
      <c r="C66" s="6"/>
      <c r="D66" s="8"/>
      <c r="E66" s="8"/>
      <c r="F66" s="10"/>
      <c r="G66" s="11"/>
      <c r="H66" s="9"/>
      <c r="I66" s="9"/>
      <c r="J66" s="9"/>
      <c r="K66" s="9"/>
      <c r="L66" s="9"/>
    </row>
    <row r="67" spans="2:53" x14ac:dyDescent="0.3">
      <c r="B67" s="6"/>
      <c r="C67" s="6"/>
      <c r="D67" s="8"/>
      <c r="E67" s="8"/>
      <c r="F67" s="10"/>
      <c r="G67" s="11"/>
      <c r="H67" s="9"/>
      <c r="I67" s="9"/>
      <c r="J67" s="9"/>
      <c r="K67" s="9"/>
      <c r="L67" s="9"/>
    </row>
    <row r="68" spans="2:53" x14ac:dyDescent="0.3">
      <c r="B68" s="6"/>
      <c r="C68" s="6"/>
      <c r="D68" s="8"/>
      <c r="E68" s="8"/>
      <c r="F68" s="10"/>
      <c r="G68" s="11"/>
      <c r="H68" s="9"/>
      <c r="I68" s="9"/>
      <c r="J68" s="9"/>
      <c r="K68" s="9"/>
      <c r="L68" s="9"/>
    </row>
    <row r="69" spans="2:53" x14ac:dyDescent="0.3">
      <c r="B69" s="6"/>
      <c r="C69" s="6"/>
      <c r="D69" s="8"/>
      <c r="E69" s="8"/>
      <c r="F69" s="10"/>
      <c r="G69" s="11"/>
      <c r="H69" s="9"/>
      <c r="I69" s="9"/>
      <c r="J69" s="9"/>
      <c r="K69" s="9"/>
      <c r="L69" s="9"/>
    </row>
    <row r="70" spans="2:53" x14ac:dyDescent="0.3">
      <c r="B70" s="6"/>
      <c r="C70" s="6"/>
      <c r="D70" s="8"/>
      <c r="E70" s="8"/>
      <c r="F70" s="10"/>
      <c r="G70" s="11"/>
      <c r="H70" s="9"/>
      <c r="I70" s="9"/>
      <c r="J70" s="9"/>
      <c r="K70" s="9"/>
      <c r="L70" s="9"/>
    </row>
    <row r="71" spans="2:53" x14ac:dyDescent="0.3">
      <c r="B71" s="6"/>
      <c r="C71" s="6"/>
      <c r="D71" s="8"/>
      <c r="E71" s="8"/>
      <c r="F71" s="10"/>
      <c r="G71" s="11"/>
      <c r="H71" s="9"/>
      <c r="I71" s="9"/>
      <c r="J71" s="9"/>
      <c r="K71" s="9"/>
      <c r="L71" s="9"/>
    </row>
    <row r="72" spans="2:53" x14ac:dyDescent="0.3">
      <c r="B72" s="6"/>
      <c r="C72" s="6"/>
      <c r="D72" s="8"/>
      <c r="E72" s="8"/>
      <c r="F72" s="10"/>
      <c r="G72" s="11"/>
      <c r="H72" s="9"/>
      <c r="I72" s="9"/>
      <c r="J72" s="9"/>
      <c r="K72" s="9"/>
      <c r="L72" s="9"/>
    </row>
    <row r="73" spans="2:53" x14ac:dyDescent="0.3">
      <c r="B73" s="6"/>
      <c r="C73" s="6"/>
      <c r="D73" s="8"/>
      <c r="E73" s="8"/>
      <c r="F73" s="10"/>
      <c r="G73" s="11"/>
      <c r="H73" s="9"/>
      <c r="I73" s="9"/>
      <c r="J73" s="9"/>
      <c r="K73" s="9"/>
      <c r="L73" s="9"/>
    </row>
    <row r="74" spans="2:53" x14ac:dyDescent="0.3">
      <c r="B74" s="6"/>
      <c r="C74" s="6"/>
      <c r="D74" s="8"/>
      <c r="E74" s="8"/>
      <c r="F74" s="10"/>
      <c r="G74" s="11"/>
      <c r="H74" s="9"/>
      <c r="I74" s="9"/>
      <c r="J74" s="9"/>
      <c r="K74" s="9"/>
      <c r="L74" s="9"/>
    </row>
    <row r="78" spans="2:53" ht="61.2" x14ac:dyDescent="1.1000000000000001">
      <c r="AT78" s="30"/>
      <c r="BA78" s="30"/>
    </row>
  </sheetData>
  <mergeCells count="2">
    <mergeCell ref="A2:A33"/>
    <mergeCell ref="A34:A48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CODÓ</vt:lpstr>
      <vt:lpstr>LONGÁ</vt:lpstr>
      <vt:lpstr>Longá+Pimenteiras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Freire</dc:creator>
  <cp:lastModifiedBy>Fernando Freire</cp:lastModifiedBy>
  <dcterms:created xsi:type="dcterms:W3CDTF">2022-12-17T23:19:39Z</dcterms:created>
  <dcterms:modified xsi:type="dcterms:W3CDTF">2023-08-03T23:15:25Z</dcterms:modified>
</cp:coreProperties>
</file>