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cfdced393d1f11/Documentos/@@UFF/Projetos/2019-2023_PETROBRAS_Parnaiba_CN/Tecnicos/CN/"/>
    </mc:Choice>
  </mc:AlternateContent>
  <xr:revisionPtr revIDLastSave="6" documentId="13_ncr:1_{E85DF834-68DD-44B9-A672-8FB8F4DBD188}" xr6:coauthVersionLast="47" xr6:coauthVersionMax="47" xr10:uidLastSave="{6E97A66C-B33B-474F-9815-A34A1BCC057D}"/>
  <bookViews>
    <workbookView xWindow="28680" yWindow="-120" windowWidth="29040" windowHeight="15720" activeTab="2" xr2:uid="{C5EF32C9-BAD1-4966-BAE3-F8052E379D6E}"/>
  </bookViews>
  <sheets>
    <sheet name="CODÓ" sheetId="3" r:id="rId1"/>
    <sheet name="LONGÁ" sheetId="2" r:id="rId2"/>
    <sheet name="PIMENTEIRAS" sheetId="1" r:id="rId3"/>
    <sheet name="TU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4" l="1"/>
  <c r="D62" i="4"/>
  <c r="D61" i="4"/>
  <c r="J59" i="4"/>
  <c r="G59" i="4"/>
  <c r="B59" i="4"/>
  <c r="J58" i="4"/>
  <c r="G58" i="4"/>
  <c r="B58" i="4"/>
  <c r="J57" i="4"/>
  <c r="G57" i="4"/>
  <c r="B57" i="4"/>
  <c r="J56" i="4"/>
  <c r="G56" i="4"/>
  <c r="B56" i="4"/>
  <c r="J55" i="4"/>
  <c r="G55" i="4"/>
  <c r="B55" i="4"/>
  <c r="J54" i="4"/>
  <c r="G54" i="4"/>
  <c r="B54" i="4"/>
  <c r="J53" i="4"/>
  <c r="G53" i="4"/>
  <c r="B53" i="4"/>
  <c r="J52" i="4"/>
  <c r="G52" i="4"/>
  <c r="B52" i="4"/>
  <c r="J51" i="4"/>
  <c r="G51" i="4"/>
  <c r="B51" i="4"/>
  <c r="J50" i="4"/>
  <c r="G50" i="4"/>
  <c r="B50" i="4"/>
  <c r="J49" i="4"/>
  <c r="G49" i="4"/>
  <c r="B49" i="4"/>
  <c r="J48" i="4"/>
  <c r="G48" i="4"/>
  <c r="B48" i="4"/>
  <c r="J47" i="4"/>
  <c r="G47" i="4"/>
  <c r="B47" i="4"/>
  <c r="J46" i="4"/>
  <c r="G46" i="4"/>
  <c r="B46" i="4"/>
  <c r="J45" i="4"/>
  <c r="G45" i="4"/>
  <c r="B45" i="4"/>
  <c r="J44" i="4"/>
  <c r="G44" i="4"/>
  <c r="B44" i="4"/>
  <c r="J43" i="4"/>
  <c r="G43" i="4"/>
  <c r="B43" i="4"/>
  <c r="J42" i="4"/>
  <c r="G42" i="4"/>
  <c r="B42" i="4"/>
  <c r="J41" i="4"/>
  <c r="G41" i="4"/>
  <c r="B41" i="4"/>
  <c r="J40" i="4"/>
  <c r="G40" i="4"/>
  <c r="B40" i="4"/>
  <c r="J39" i="4"/>
  <c r="G39" i="4"/>
  <c r="B39" i="4"/>
  <c r="J38" i="4"/>
  <c r="G38" i="4"/>
  <c r="B38" i="4"/>
  <c r="G37" i="4"/>
  <c r="B37" i="4"/>
  <c r="J36" i="4"/>
  <c r="G36" i="4"/>
  <c r="B36" i="4"/>
  <c r="G35" i="4"/>
  <c r="B35" i="4"/>
  <c r="J34" i="4"/>
  <c r="G34" i="4"/>
  <c r="B34" i="4"/>
  <c r="J33" i="4"/>
  <c r="G33" i="4"/>
  <c r="B33" i="4"/>
  <c r="J32" i="4"/>
  <c r="G32" i="4"/>
  <c r="B32" i="4"/>
  <c r="J31" i="4"/>
  <c r="G31" i="4"/>
  <c r="B31" i="4"/>
  <c r="G30" i="4"/>
  <c r="B30" i="4"/>
  <c r="J29" i="4"/>
  <c r="G29" i="4"/>
  <c r="B29" i="4"/>
  <c r="G28" i="4"/>
  <c r="B28" i="4"/>
  <c r="G27" i="4"/>
  <c r="B27" i="4"/>
  <c r="J26" i="4"/>
  <c r="G26" i="4"/>
  <c r="B26" i="4"/>
  <c r="J25" i="4"/>
  <c r="G25" i="4"/>
  <c r="B25" i="4"/>
  <c r="J24" i="4"/>
  <c r="G24" i="4"/>
  <c r="B24" i="4"/>
  <c r="G23" i="4"/>
  <c r="B23" i="4"/>
  <c r="G22" i="4"/>
  <c r="B22" i="4"/>
  <c r="J21" i="4"/>
  <c r="G21" i="4"/>
  <c r="B21" i="4"/>
  <c r="G20" i="4"/>
  <c r="B20" i="4"/>
  <c r="G19" i="4"/>
  <c r="B19" i="4"/>
  <c r="G18" i="4"/>
  <c r="B18" i="4"/>
  <c r="J17" i="4"/>
  <c r="G17" i="4"/>
  <c r="B17" i="4"/>
  <c r="J16" i="4"/>
  <c r="G16" i="4"/>
  <c r="B16" i="4"/>
  <c r="J15" i="4"/>
  <c r="G15" i="4"/>
  <c r="B15" i="4"/>
  <c r="J14" i="4"/>
  <c r="G14" i="4"/>
  <c r="B14" i="4"/>
  <c r="J13" i="4"/>
  <c r="G13" i="4"/>
  <c r="B13" i="4"/>
  <c r="G12" i="4"/>
  <c r="B12" i="4"/>
  <c r="J11" i="4"/>
  <c r="G11" i="4"/>
  <c r="B11" i="4"/>
  <c r="J10" i="4"/>
  <c r="G10" i="4"/>
  <c r="B10" i="4"/>
  <c r="J9" i="4"/>
  <c r="G9" i="4"/>
  <c r="B9" i="4"/>
  <c r="J8" i="4"/>
  <c r="G8" i="4"/>
  <c r="B8" i="4"/>
  <c r="J7" i="4"/>
  <c r="G7" i="4"/>
  <c r="B7" i="4"/>
  <c r="J6" i="4"/>
  <c r="B6" i="4"/>
  <c r="G5" i="4"/>
  <c r="B5" i="4"/>
  <c r="G4" i="4"/>
  <c r="B4" i="4"/>
  <c r="J3" i="4"/>
  <c r="B3" i="4"/>
  <c r="J2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3" i="1"/>
  <c r="K12" i="1"/>
  <c r="K11" i="1"/>
  <c r="K10" i="1"/>
  <c r="K8" i="1"/>
  <c r="K5" i="1"/>
  <c r="K4" i="1"/>
  <c r="K3" i="1"/>
  <c r="K3" i="2"/>
  <c r="K6" i="2"/>
  <c r="K7" i="2"/>
  <c r="K8" i="2"/>
  <c r="K9" i="2"/>
  <c r="K10" i="2"/>
  <c r="K11" i="2"/>
  <c r="K13" i="2"/>
  <c r="K14" i="2"/>
  <c r="K15" i="2"/>
  <c r="K16" i="2"/>
  <c r="K17" i="2"/>
  <c r="K21" i="2"/>
  <c r="K2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<sst xmlns="http://schemas.openxmlformats.org/spreadsheetml/2006/main" count="52" uniqueCount="18">
  <si>
    <t>Profundidade</t>
  </si>
  <si>
    <t>d15N</t>
  </si>
  <si>
    <t>Remessa</t>
  </si>
  <si>
    <t>d13C</t>
  </si>
  <si>
    <t>TC%</t>
  </si>
  <si>
    <t>TN%</t>
  </si>
  <si>
    <t>TOC%</t>
  </si>
  <si>
    <t>TOC/TN</t>
  </si>
  <si>
    <t>TS%</t>
  </si>
  <si>
    <t>TIC%</t>
  </si>
  <si>
    <t>PlacaSolosB1</t>
  </si>
  <si>
    <t>PlacaSolos2C</t>
  </si>
  <si>
    <t>PlacaSolosB3</t>
  </si>
  <si>
    <t>Rut</t>
  </si>
  <si>
    <t>TS+TC_1</t>
  </si>
  <si>
    <t>TS+TC_2</t>
  </si>
  <si>
    <t>TVDSS</t>
  </si>
  <si>
    <t>TOMI%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</si>
</sst>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5E0B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rgb="FFC5E0B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4" fillId="0" borderId="1" xfId="0" quotePrefix="1" applyNumberFormat="1" applyFont="1" applyBorder="1"/>
    <xf numFmtId="2" fontId="3" fillId="0" borderId="1" xfId="0" quotePrefix="1" applyNumberFormat="1" applyFont="1" applyBorder="1"/>
    <xf numFmtId="2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/>
    <xf numFmtId="2" fontId="2" fillId="0" borderId="1" xfId="0" quotePrefix="1" applyNumberFormat="1" applyFont="1" applyBorder="1"/>
    <xf numFmtId="2" fontId="3" fillId="0" borderId="1" xfId="0" quotePrefix="1" applyNumberFormat="1" applyFont="1" applyBorder="1" applyAlignment="1">
      <alignment horizontal="right"/>
    </xf>
    <xf numFmtId="2" fontId="4" fillId="0" borderId="1" xfId="0" quotePrefix="1" applyNumberFormat="1" applyFont="1" applyBorder="1" applyAlignment="1">
      <alignment horizontal="right"/>
    </xf>
    <xf numFmtId="2" fontId="6" fillId="0" borderId="1" xfId="0" quotePrefix="1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0" borderId="1" xfId="0" quotePrefix="1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2" fontId="6" fillId="0" borderId="1" xfId="0" quotePrefix="1" applyNumberFormat="1" applyFont="1" applyBorder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vertical="center"/>
    </xf>
    <xf numFmtId="2" fontId="2" fillId="0" borderId="1" xfId="0" applyNumberFormat="1" applyFont="1" applyBorder="1"/>
    <xf numFmtId="0" fontId="3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2" fontId="6" fillId="0" borderId="6" xfId="0" quotePrefix="1" applyNumberFormat="1" applyFont="1" applyBorder="1"/>
    <xf numFmtId="2" fontId="3" fillId="0" borderId="6" xfId="0" applyNumberFormat="1" applyFont="1" applyBorder="1"/>
    <xf numFmtId="2" fontId="3" fillId="0" borderId="6" xfId="0" quotePrefix="1" applyNumberFormat="1" applyFont="1" applyBorder="1"/>
    <xf numFmtId="2" fontId="3" fillId="0" borderId="6" xfId="0" applyNumberFormat="1" applyFont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0" fontId="3" fillId="2" borderId="8" xfId="0" applyFont="1" applyFill="1" applyBorder="1" applyAlignment="1">
      <alignment horizontal="center" wrapText="1"/>
    </xf>
    <xf numFmtId="2" fontId="3" fillId="0" borderId="9" xfId="0" applyNumberFormat="1" applyFont="1" applyBorder="1" applyAlignment="1">
      <alignment vertic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2" fontId="3" fillId="0" borderId="11" xfId="0" quotePrefix="1" applyNumberFormat="1" applyFont="1" applyBorder="1"/>
    <xf numFmtId="2" fontId="3" fillId="0" borderId="11" xfId="0" applyNumberFormat="1" applyFont="1" applyBorder="1"/>
    <xf numFmtId="2" fontId="3" fillId="0" borderId="11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2" fontId="3" fillId="0" borderId="7" xfId="0" applyNumberFormat="1" applyFont="1" applyBorder="1"/>
    <xf numFmtId="2" fontId="3" fillId="0" borderId="9" xfId="0" applyNumberFormat="1" applyFont="1" applyBorder="1"/>
    <xf numFmtId="2" fontId="4" fillId="0" borderId="11" xfId="0" quotePrefix="1" applyNumberFormat="1" applyFont="1" applyBorder="1"/>
    <xf numFmtId="2" fontId="3" fillId="0" borderId="12" xfId="0" applyNumberFormat="1" applyFont="1" applyBorder="1"/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/>
    </xf>
    <xf numFmtId="2" fontId="3" fillId="10" borderId="1" xfId="0" quotePrefix="1" applyNumberFormat="1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TIC%</c:v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CODÓ!$I$2:$I$10</c:f>
              <c:numCache>
                <c:formatCode>0.00%</c:formatCode>
                <c:ptCount val="9"/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D-4302-B9A7-B9E67AC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OGX-110 - Total Inorganic Carbon</a:t>
            </a:r>
          </a:p>
        </c:rich>
      </c:tx>
      <c:layout>
        <c:manualLayout>
          <c:xMode val="edge"/>
          <c:yMode val="edge"/>
          <c:x val="0.26665984069481896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5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4">
                <c:v>7.1883900000000001E-2</c:v>
              </c:pt>
              <c:pt idx="5">
                <c:v>0.48381019999999997</c:v>
              </c:pt>
              <c:pt idx="6">
                <c:v>0.34486050000000001</c:v>
              </c:pt>
              <c:pt idx="7">
                <c:v>0.63778649999999992</c:v>
              </c:pt>
              <c:pt idx="8">
                <c:v>0.43134240000000013</c:v>
              </c:pt>
              <c:pt idx="9">
                <c:v>0.53619999999999979</c:v>
              </c:pt>
              <c:pt idx="10">
                <c:v>0.39689120000000011</c:v>
              </c:pt>
              <c:pt idx="11">
                <c:v>0.26498780000000011</c:v>
              </c:pt>
              <c:pt idx="12">
                <c:v>0.28400449999999999</c:v>
              </c:pt>
              <c:pt idx="13">
                <c:v>-1.1541999999999941E-3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52-433E-9A10-21250DDC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Sulphur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4">
                <c:v>0.85499999999999998</c:v>
              </c:pt>
              <c:pt idx="5">
                <c:v>1.59</c:v>
              </c:pt>
              <c:pt idx="6">
                <c:v>1.52</c:v>
              </c:pt>
              <c:pt idx="7">
                <c:v>2.12</c:v>
              </c:pt>
              <c:pt idx="8">
                <c:v>3.08</c:v>
              </c:pt>
              <c:pt idx="9">
                <c:v>1.9800000000000002</c:v>
              </c:pt>
              <c:pt idx="10">
                <c:v>2.5</c:v>
              </c:pt>
              <c:pt idx="11">
                <c:v>1.34</c:v>
              </c:pt>
              <c:pt idx="12">
                <c:v>0.504</c:v>
              </c:pt>
              <c:pt idx="13">
                <c:v>1.53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600-4FA4-90D0-ACEB2CC2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TS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Carbon Stable Isotope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-27.829190399999998</c:v>
              </c:pt>
              <c:pt idx="1">
                <c:v>-28.076956799999998</c:v>
              </c:pt>
              <c:pt idx="2">
                <c:v>-27.794778399999998</c:v>
              </c:pt>
              <c:pt idx="3">
                <c:v>-27.998300799999999</c:v>
              </c:pt>
              <c:pt idx="4">
                <c:v>-27.531280799999998</c:v>
              </c:pt>
              <c:pt idx="5">
                <c:v>-27.617802399999999</c:v>
              </c:pt>
              <c:pt idx="6">
                <c:v>-28.297193599999996</c:v>
              </c:pt>
              <c:pt idx="7">
                <c:v>-28.614767199999996</c:v>
              </c:pt>
              <c:pt idx="8">
                <c:v>-28.526279199999998</c:v>
              </c:pt>
              <c:pt idx="9">
                <c:v>-28.330622399999999</c:v>
              </c:pt>
              <c:pt idx="10">
                <c:v>-28.530211999999999</c:v>
              </c:pt>
              <c:pt idx="11">
                <c:v>-28.406328799999997</c:v>
              </c:pt>
              <c:pt idx="12">
                <c:v>-28.330622399999999</c:v>
              </c:pt>
              <c:pt idx="13">
                <c:v>-28.470236799999999</c:v>
              </c:pt>
              <c:pt idx="14">
                <c:v>-32.209346400000001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A3-4D95-AB3C-0A01F245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3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="1" i="0" u="none" strike="noStrike" kern="1200" baseline="30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pt-BR" sz="2000" b="1" i="0" u="none" strike="noStrike" kern="1200" baseline="-25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org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Total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1.4242524000000001</c:v>
              </c:pt>
              <c:pt idx="1">
                <c:v>1.2248026999999999</c:v>
              </c:pt>
              <c:pt idx="2">
                <c:v>1.6463938</c:v>
              </c:pt>
              <c:pt idx="3">
                <c:v>1.7053259000000001</c:v>
              </c:pt>
              <c:pt idx="4">
                <c:v>1.8881161</c:v>
              </c:pt>
              <c:pt idx="5">
                <c:v>1.2961898000000001</c:v>
              </c:pt>
              <c:pt idx="6">
                <c:v>1.6551395</c:v>
              </c:pt>
              <c:pt idx="7">
                <c:v>0.97221349999999995</c:v>
              </c:pt>
              <c:pt idx="8">
                <c:v>1.3486575999999999</c:v>
              </c:pt>
              <c:pt idx="9">
                <c:v>1.0738000000000001</c:v>
              </c:pt>
              <c:pt idx="10">
                <c:v>0.71310879999999999</c:v>
              </c:pt>
              <c:pt idx="11">
                <c:v>0.87501220000000002</c:v>
              </c:pt>
              <c:pt idx="12">
                <c:v>0.66599549999999996</c:v>
              </c:pt>
              <c:pt idx="13">
                <c:v>0.7611542</c:v>
              </c:pt>
              <c:pt idx="14">
                <c:v>0.54725210000000002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CBC-4A6D-9370-9096E706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Nitrogen Stable Isotope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-0.66696610000000001</c:v>
              </c:pt>
              <c:pt idx="1">
                <c:v>0.68264170000000024</c:v>
              </c:pt>
              <c:pt idx="2">
                <c:v>-0.54050359999999997</c:v>
              </c:pt>
              <c:pt idx="3">
                <c:v>-0.39481879999999991</c:v>
              </c:pt>
              <c:pt idx="4">
                <c:v>0.13935880000000034</c:v>
              </c:pt>
              <c:pt idx="5">
                <c:v>1.896650000000033E-2</c:v>
              </c:pt>
              <c:pt idx="6">
                <c:v>0.76661280000000009</c:v>
              </c:pt>
              <c:pt idx="7">
                <c:v>-0.32399979999999984</c:v>
              </c:pt>
              <c:pt idx="8">
                <c:v>1.3372116000000001</c:v>
              </c:pt>
              <c:pt idx="9">
                <c:v>1.4252295000000001</c:v>
              </c:pt>
              <c:pt idx="10">
                <c:v>3.9069296000000007</c:v>
              </c:pt>
              <c:pt idx="11">
                <c:v>2.0292144000000008</c:v>
              </c:pt>
              <c:pt idx="12">
                <c:v>1.1439769000000004</c:v>
              </c:pt>
              <c:pt idx="13">
                <c:v>-0.86728269999999985</c:v>
              </c:pt>
              <c:pt idx="14">
                <c:v>-0.21777129999999989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07-4A11-A772-181638F7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2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Total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CODÓ!$C$1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solidFill>
                  <a:schemeClr val="tx1">
                    <a:alpha val="93000"/>
                  </a:schemeClr>
                </a:solidFill>
                <a:round/>
              </a:ln>
              <a:effectLst/>
            </c:spPr>
          </c:marker>
          <c:xVal>
            <c:numRef>
              <c:f>CODÓ!$C$2:$C$10</c:f>
              <c:numCache>
                <c:formatCode>0.00</c:formatCode>
                <c:ptCount val="9"/>
                <c:pt idx="0">
                  <c:v>5.5238700000000002E-2</c:v>
                </c:pt>
                <c:pt idx="1">
                  <c:v>5.5574400000000003E-2</c:v>
                </c:pt>
                <c:pt idx="2">
                  <c:v>8.5200100000000001E-2</c:v>
                </c:pt>
                <c:pt idx="3">
                  <c:v>0.36493049999999999</c:v>
                </c:pt>
                <c:pt idx="4">
                  <c:v>6.5891000000000005E-2</c:v>
                </c:pt>
                <c:pt idx="5">
                  <c:v>0.2127908</c:v>
                </c:pt>
                <c:pt idx="6">
                  <c:v>6.6907099999999997E-2</c:v>
                </c:pt>
                <c:pt idx="7">
                  <c:v>5.63641E-2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6-4AA8-8E05-1327167D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TN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0.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0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OGX-110 -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5"/>
              <c:pt idx="0">
                <c:v>37.234091390357975</c:v>
              </c:pt>
              <c:pt idx="1">
                <c:v>16.195973759618322</c:v>
              </c:pt>
              <c:pt idx="2">
                <c:v>28.139058472855552</c:v>
              </c:pt>
              <c:pt idx="3">
                <c:v>25.999150805895876</c:v>
              </c:pt>
              <c:pt idx="4">
                <c:v>19.133648627285663</c:v>
              </c:pt>
              <c:pt idx="5">
                <c:v>16.248721979446369</c:v>
              </c:pt>
              <c:pt idx="6">
                <c:v>15.927238382275391</c:v>
              </c:pt>
              <c:pt idx="7">
                <c:v>10.888036876805176</c:v>
              </c:pt>
              <c:pt idx="8">
                <c:v>10.902101915667929</c:v>
              </c:pt>
              <c:pt idx="9">
                <c:v>14.726918387527244</c:v>
              </c:pt>
              <c:pt idx="10">
                <c:v>3.4031864809596191</c:v>
              </c:pt>
              <c:pt idx="11">
                <c:v>8.0691725939676626</c:v>
              </c:pt>
              <c:pt idx="12">
                <c:v>12.242924424247771</c:v>
              </c:pt>
              <c:pt idx="13">
                <c:v>10.099249808272543</c:v>
              </c:pt>
              <c:pt idx="14">
                <c:v>7.261124836467757</c:v>
              </c:pt>
            </c:numLit>
          </c:xVal>
          <c:yVal>
            <c:numLit>
              <c:formatCode>General</c:formatCode>
              <c:ptCount val="15"/>
              <c:pt idx="0">
                <c:v>-1755</c:v>
              </c:pt>
              <c:pt idx="1">
                <c:v>-1758</c:v>
              </c:pt>
              <c:pt idx="2">
                <c:v>-1761</c:v>
              </c:pt>
              <c:pt idx="3">
                <c:v>-1764</c:v>
              </c:pt>
              <c:pt idx="4">
                <c:v>-1767</c:v>
              </c:pt>
              <c:pt idx="5">
                <c:v>-1770</c:v>
              </c:pt>
              <c:pt idx="6">
                <c:v>-1773</c:v>
              </c:pt>
              <c:pt idx="7">
                <c:v>-1776</c:v>
              </c:pt>
              <c:pt idx="8">
                <c:v>-1779</c:v>
              </c:pt>
              <c:pt idx="9">
                <c:v>-1782</c:v>
              </c:pt>
              <c:pt idx="10">
                <c:v>-1785</c:v>
              </c:pt>
              <c:pt idx="11">
                <c:v>-1788</c:v>
              </c:pt>
              <c:pt idx="12">
                <c:v>-1794</c:v>
              </c:pt>
              <c:pt idx="13">
                <c:v>-1797</c:v>
              </c:pt>
              <c:pt idx="14">
                <c:v>-1800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'[1]Longá+Pimenteiras'!#REF!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FB-438F-8795-88D9A202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TOC/TN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0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LONGÁ!$K$1</c:f>
              <c:strCache>
                <c:ptCount val="1"/>
                <c:pt idx="0">
                  <c:v>TIC%</c:v>
                </c:pt>
              </c:strCache>
            </c:strRef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LONGÁ!$K$2:$K$22</c:f>
              <c:numCache>
                <c:formatCode>0.00</c:formatCode>
                <c:ptCount val="21"/>
                <c:pt idx="0">
                  <c:v>0.11696799999999996</c:v>
                </c:pt>
                <c:pt idx="1">
                  <c:v>0.49281200000000003</c:v>
                </c:pt>
                <c:pt idx="2">
                  <c:v>0</c:v>
                </c:pt>
                <c:pt idx="3">
                  <c:v>0</c:v>
                </c:pt>
                <c:pt idx="4">
                  <c:v>0.13960950000000005</c:v>
                </c:pt>
                <c:pt idx="5">
                  <c:v>0.12495959999999995</c:v>
                </c:pt>
                <c:pt idx="6">
                  <c:v>0.3105928</c:v>
                </c:pt>
                <c:pt idx="7">
                  <c:v>0.20797150000000009</c:v>
                </c:pt>
                <c:pt idx="8">
                  <c:v>0.30379439999999991</c:v>
                </c:pt>
                <c:pt idx="9">
                  <c:v>0.25472439999999996</c:v>
                </c:pt>
                <c:pt idx="10">
                  <c:v>0</c:v>
                </c:pt>
                <c:pt idx="11">
                  <c:v>0.38877230000000007</c:v>
                </c:pt>
                <c:pt idx="12">
                  <c:v>2.3436400000000246E-2</c:v>
                </c:pt>
                <c:pt idx="13">
                  <c:v>0.13693660000000007</c:v>
                </c:pt>
                <c:pt idx="14">
                  <c:v>0.23047810000000002</c:v>
                </c:pt>
                <c:pt idx="15">
                  <c:v>9.9754600000000027E-2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0.12623250000000019</c:v>
                </c:pt>
                <c:pt idx="20">
                  <c:v>0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6-4A1D-A1CB-1E18C4ED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LONGÁ!$I$1</c:f>
              <c:strCache>
                <c:ptCount val="1"/>
                <c:pt idx="0">
                  <c:v>TS%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LONGÁ!$I$2:$I$22</c:f>
              <c:numCache>
                <c:formatCode>0.00</c:formatCode>
                <c:ptCount val="21"/>
                <c:pt idx="0">
                  <c:v>0.626</c:v>
                </c:pt>
                <c:pt idx="1">
                  <c:v>0.52</c:v>
                </c:pt>
                <c:pt idx="2">
                  <c:v>0.157</c:v>
                </c:pt>
                <c:pt idx="3">
                  <c:v>0.251</c:v>
                </c:pt>
                <c:pt idx="4">
                  <c:v>0.183</c:v>
                </c:pt>
                <c:pt idx="5">
                  <c:v>0.16300000000000001</c:v>
                </c:pt>
                <c:pt idx="6">
                  <c:v>0.56200000000000006</c:v>
                </c:pt>
                <c:pt idx="7">
                  <c:v>0.22999999999999998</c:v>
                </c:pt>
                <c:pt idx="8">
                  <c:v>0.34099999999999997</c:v>
                </c:pt>
                <c:pt idx="9">
                  <c:v>0.22999999999999998</c:v>
                </c:pt>
                <c:pt idx="10">
                  <c:v>5.1199999999999996E-2</c:v>
                </c:pt>
                <c:pt idx="11">
                  <c:v>0.70600000000000007</c:v>
                </c:pt>
                <c:pt idx="12">
                  <c:v>0.32800000000000001</c:v>
                </c:pt>
                <c:pt idx="13">
                  <c:v>0.22499999999999998</c:v>
                </c:pt>
                <c:pt idx="14">
                  <c:v>0.32900000000000001</c:v>
                </c:pt>
                <c:pt idx="15">
                  <c:v>0.155</c:v>
                </c:pt>
                <c:pt idx="16">
                  <c:v>0.27699999999999997</c:v>
                </c:pt>
                <c:pt idx="17">
                  <c:v>0.27200000000000002</c:v>
                </c:pt>
                <c:pt idx="18">
                  <c:v>0.71000000000000008</c:v>
                </c:pt>
                <c:pt idx="19">
                  <c:v>0.371</c:v>
                </c:pt>
                <c:pt idx="20">
                  <c:v>0.16400000000000001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E-40CF-9809-37EC855B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25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LONGÁ!$H$1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LONGÁ!$H$2:$H$22</c:f>
              <c:numCache>
                <c:formatCode>0.00</c:formatCode>
                <c:ptCount val="21"/>
                <c:pt idx="2">
                  <c:v>35.054466589798494</c:v>
                </c:pt>
                <c:pt idx="3">
                  <c:v>33.667889583329327</c:v>
                </c:pt>
                <c:pt idx="5">
                  <c:v>34.931006753085462</c:v>
                </c:pt>
                <c:pt idx="6">
                  <c:v>32.96560629903653</c:v>
                </c:pt>
                <c:pt idx="7">
                  <c:v>32.24144216918716</c:v>
                </c:pt>
                <c:pt idx="8">
                  <c:v>31.282653058202246</c:v>
                </c:pt>
                <c:pt idx="9">
                  <c:v>38.455935055317049</c:v>
                </c:pt>
                <c:pt idx="10">
                  <c:v>29.884862412350479</c:v>
                </c:pt>
                <c:pt idx="11">
                  <c:v>32.000607916615529</c:v>
                </c:pt>
                <c:pt idx="12">
                  <c:v>31.604282837413017</c:v>
                </c:pt>
                <c:pt idx="13">
                  <c:v>26.637340822838965</c:v>
                </c:pt>
                <c:pt idx="14">
                  <c:v>29.206766496225953</c:v>
                </c:pt>
                <c:pt idx="15">
                  <c:v>31.929235783910151</c:v>
                </c:pt>
                <c:pt idx="16">
                  <c:v>37.049353367011349</c:v>
                </c:pt>
                <c:pt idx="17">
                  <c:v>29.19605377625394</c:v>
                </c:pt>
                <c:pt idx="18">
                  <c:v>32.600900214618406</c:v>
                </c:pt>
                <c:pt idx="19">
                  <c:v>31.562414048581289</c:v>
                </c:pt>
                <c:pt idx="20">
                  <c:v>22.1438660048522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7-48E3-B1ED-5F9F320F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TS%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CODÓ!$H$2:$H$10</c:f>
              <c:numCache>
                <c:formatCode>0.00%</c:formatCode>
                <c:ptCount val="9"/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5-4CAC-A16E-2B54A4AE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LONGÁ!$G$1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8-48CE-B201-AAB3240A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1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520"/>
        <c:crossBetween val="midCat"/>
        <c:majorUnit val="1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LONGÁ!$F$1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LONGÁ!$F$2:$F$22</c:f>
              <c:numCache>
                <c:formatCode>0.00</c:formatCode>
                <c:ptCount val="21"/>
                <c:pt idx="0">
                  <c:v>0.74803200000000003</c:v>
                </c:pt>
                <c:pt idx="1">
                  <c:v>0.72718799999999995</c:v>
                </c:pt>
                <c:pt idx="2">
                  <c:v>1.0215152000000001</c:v>
                </c:pt>
                <c:pt idx="3">
                  <c:v>1.7491243000000001</c:v>
                </c:pt>
                <c:pt idx="4">
                  <c:v>0.9203905</c:v>
                </c:pt>
                <c:pt idx="5">
                  <c:v>1.1250404000000001</c:v>
                </c:pt>
                <c:pt idx="6">
                  <c:v>1.1794072</c:v>
                </c:pt>
                <c:pt idx="7">
                  <c:v>0.90202850000000001</c:v>
                </c:pt>
                <c:pt idx="8">
                  <c:v>1.0562056</c:v>
                </c:pt>
                <c:pt idx="9">
                  <c:v>1.3552755999999999</c:v>
                </c:pt>
                <c:pt idx="10">
                  <c:v>1.0650695999999999</c:v>
                </c:pt>
                <c:pt idx="11">
                  <c:v>1.1212276999999999</c:v>
                </c:pt>
                <c:pt idx="12">
                  <c:v>1.4265635999999999</c:v>
                </c:pt>
                <c:pt idx="13">
                  <c:v>1.3230633999999999</c:v>
                </c:pt>
                <c:pt idx="14">
                  <c:v>1.1995218999999999</c:v>
                </c:pt>
                <c:pt idx="15">
                  <c:v>1.3302453999999999</c:v>
                </c:pt>
                <c:pt idx="16">
                  <c:v>1.4836746999999999</c:v>
                </c:pt>
                <c:pt idx="17">
                  <c:v>1.9968494999999999</c:v>
                </c:pt>
                <c:pt idx="18">
                  <c:v>1.8744670000000001</c:v>
                </c:pt>
                <c:pt idx="19">
                  <c:v>1.2737674999999999</c:v>
                </c:pt>
                <c:pt idx="20">
                  <c:v>1.6894728999999999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8-40EF-9AA3-9F621A8E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5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LONGÁ!$E$1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LONGÁ!$E$2:$E$22</c:f>
              <c:numCache>
                <c:formatCode>0.00</c:formatCode>
                <c:ptCount val="21"/>
                <c:pt idx="2">
                  <c:v>-3.2751286999999998</c:v>
                </c:pt>
                <c:pt idx="3">
                  <c:v>-1.6584321</c:v>
                </c:pt>
                <c:pt idx="5">
                  <c:v>-3.3479711000000005</c:v>
                </c:pt>
                <c:pt idx="6">
                  <c:v>-1.9012400999999999</c:v>
                </c:pt>
                <c:pt idx="8">
                  <c:v>-0.74082019999999993</c:v>
                </c:pt>
                <c:pt idx="9">
                  <c:v>-0.50003559999999991</c:v>
                </c:pt>
                <c:pt idx="10">
                  <c:v>-0.69428199999999984</c:v>
                </c:pt>
                <c:pt idx="11">
                  <c:v>-0.21878299999999995</c:v>
                </c:pt>
                <c:pt idx="12">
                  <c:v>-0.59513539999999987</c:v>
                </c:pt>
                <c:pt idx="13">
                  <c:v>1.0913685000000004</c:v>
                </c:pt>
                <c:pt idx="14">
                  <c:v>-1.1566288999999998</c:v>
                </c:pt>
                <c:pt idx="15">
                  <c:v>6.2469600000000236E-2</c:v>
                </c:pt>
                <c:pt idx="16">
                  <c:v>0.67050130000000019</c:v>
                </c:pt>
                <c:pt idx="17">
                  <c:v>-0.74992549999999991</c:v>
                </c:pt>
                <c:pt idx="18">
                  <c:v>-0.77825309999999992</c:v>
                </c:pt>
                <c:pt idx="19">
                  <c:v>0.30325420000000025</c:v>
                </c:pt>
                <c:pt idx="20">
                  <c:v>-1.2345298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A-4ED8-B854-9EA7A8B0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LONGÁ!$D$1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LONGÁ!$D$2:$D$22</c:f>
              <c:numCache>
                <c:formatCode>0.00</c:formatCode>
                <c:ptCount val="21"/>
                <c:pt idx="2">
                  <c:v>2.9140800000000001E-2</c:v>
                </c:pt>
                <c:pt idx="3">
                  <c:v>5.19523E-2</c:v>
                </c:pt>
                <c:pt idx="5">
                  <c:v>3.22075E-2</c:v>
                </c:pt>
                <c:pt idx="6">
                  <c:v>3.57769E-2</c:v>
                </c:pt>
                <c:pt idx="7">
                  <c:v>2.79773E-2</c:v>
                </c:pt>
                <c:pt idx="8">
                  <c:v>3.3763300000000003E-2</c:v>
                </c:pt>
                <c:pt idx="9">
                  <c:v>3.5242299999999997E-2</c:v>
                </c:pt>
                <c:pt idx="10">
                  <c:v>3.56391E-2</c:v>
                </c:pt>
                <c:pt idx="11">
                  <c:v>3.5037699999999998E-2</c:v>
                </c:pt>
                <c:pt idx="12">
                  <c:v>4.5138299999999999E-2</c:v>
                </c:pt>
                <c:pt idx="13">
                  <c:v>4.9669499999999998E-2</c:v>
                </c:pt>
                <c:pt idx="14">
                  <c:v>4.1070000000000002E-2</c:v>
                </c:pt>
                <c:pt idx="15">
                  <c:v>4.1662299999999999E-2</c:v>
                </c:pt>
                <c:pt idx="16">
                  <c:v>4.0045900000000002E-2</c:v>
                </c:pt>
                <c:pt idx="17">
                  <c:v>6.8394499999999997E-2</c:v>
                </c:pt>
                <c:pt idx="18">
                  <c:v>5.7497399999999997E-2</c:v>
                </c:pt>
                <c:pt idx="19">
                  <c:v>4.03571E-2</c:v>
                </c:pt>
                <c:pt idx="20">
                  <c:v>7.6295299999999996E-2</c:v>
                </c:pt>
              </c:numCache>
            </c:numRef>
          </c:xVal>
          <c:yVal>
            <c:numRef>
              <c:f>LONGÁ!$A$2:$A$22</c:f>
              <c:numCache>
                <c:formatCode>General</c:formatCode>
                <c:ptCount val="21"/>
                <c:pt idx="0">
                  <c:v>1602</c:v>
                </c:pt>
                <c:pt idx="1">
                  <c:v>1605</c:v>
                </c:pt>
                <c:pt idx="2">
                  <c:v>1608</c:v>
                </c:pt>
                <c:pt idx="3">
                  <c:v>1611</c:v>
                </c:pt>
                <c:pt idx="4">
                  <c:v>1614</c:v>
                </c:pt>
                <c:pt idx="5">
                  <c:v>1617</c:v>
                </c:pt>
                <c:pt idx="6">
                  <c:v>1620</c:v>
                </c:pt>
                <c:pt idx="7">
                  <c:v>1623</c:v>
                </c:pt>
                <c:pt idx="8">
                  <c:v>1626</c:v>
                </c:pt>
                <c:pt idx="9">
                  <c:v>1629</c:v>
                </c:pt>
                <c:pt idx="10">
                  <c:v>1635</c:v>
                </c:pt>
                <c:pt idx="11">
                  <c:v>1638</c:v>
                </c:pt>
                <c:pt idx="12">
                  <c:v>1641</c:v>
                </c:pt>
                <c:pt idx="13">
                  <c:v>1644</c:v>
                </c:pt>
                <c:pt idx="14">
                  <c:v>1647</c:v>
                </c:pt>
                <c:pt idx="15">
                  <c:v>1650</c:v>
                </c:pt>
                <c:pt idx="16">
                  <c:v>1653</c:v>
                </c:pt>
                <c:pt idx="17">
                  <c:v>1656</c:v>
                </c:pt>
                <c:pt idx="18">
                  <c:v>1659</c:v>
                </c:pt>
                <c:pt idx="19">
                  <c:v>1662</c:v>
                </c:pt>
                <c:pt idx="20">
                  <c:v>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3-49B5-A611-D217397B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140000000000000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.0000000000000004E-2"/>
      </c:valAx>
      <c:valAx>
        <c:axId val="151753295"/>
        <c:scaling>
          <c:orientation val="maxMin"/>
          <c:max val="167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OGX-101 Fm. Longá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LONGÁ!$H$2:$H$22</c:f>
              <c:numCache>
                <c:formatCode>0.00</c:formatCode>
                <c:ptCount val="21"/>
                <c:pt idx="2">
                  <c:v>35.054466589798494</c:v>
                </c:pt>
                <c:pt idx="3">
                  <c:v>33.667889583329327</c:v>
                </c:pt>
                <c:pt idx="5">
                  <c:v>34.931006753085462</c:v>
                </c:pt>
                <c:pt idx="6">
                  <c:v>32.96560629903653</c:v>
                </c:pt>
                <c:pt idx="7">
                  <c:v>32.24144216918716</c:v>
                </c:pt>
                <c:pt idx="8">
                  <c:v>31.282653058202246</c:v>
                </c:pt>
                <c:pt idx="9">
                  <c:v>38.455935055317049</c:v>
                </c:pt>
                <c:pt idx="10">
                  <c:v>29.884862412350479</c:v>
                </c:pt>
                <c:pt idx="11">
                  <c:v>32.000607916615529</c:v>
                </c:pt>
                <c:pt idx="12">
                  <c:v>31.604282837413017</c:v>
                </c:pt>
                <c:pt idx="13">
                  <c:v>26.637340822838965</c:v>
                </c:pt>
                <c:pt idx="14">
                  <c:v>29.206766496225953</c:v>
                </c:pt>
                <c:pt idx="15">
                  <c:v>31.929235783910151</c:v>
                </c:pt>
                <c:pt idx="16">
                  <c:v>37.049353367011349</c:v>
                </c:pt>
                <c:pt idx="17">
                  <c:v>29.19605377625394</c:v>
                </c:pt>
                <c:pt idx="18">
                  <c:v>32.600900214618406</c:v>
                </c:pt>
                <c:pt idx="19">
                  <c:v>31.562414048581289</c:v>
                </c:pt>
                <c:pt idx="20">
                  <c:v>22.1438660048522</c:v>
                </c:pt>
              </c:numCache>
            </c:numRef>
          </c:xVal>
          <c:yVal>
            <c:numRef>
              <c:f>LONGÁ!$G$2:$G$22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E-473F-A9EA-C1B61E85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2468500247346665"/>
          <c:y val="4.1759633376065745E-2"/>
          <c:w val="0.15481193246329847"/>
          <c:h val="0.1076842181573917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OGX-101 Fm. Longá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LONGÁ!$G$2:$G$22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xVal>
          <c:yVal>
            <c:numRef>
              <c:f>LONGÁ!$E$2:$E$22</c:f>
              <c:numCache>
                <c:formatCode>0.00</c:formatCode>
                <c:ptCount val="21"/>
                <c:pt idx="2">
                  <c:v>-3.2751286999999998</c:v>
                </c:pt>
                <c:pt idx="3">
                  <c:v>-1.6584321</c:v>
                </c:pt>
                <c:pt idx="5">
                  <c:v>-3.3479711000000005</c:v>
                </c:pt>
                <c:pt idx="6">
                  <c:v>-1.9012400999999999</c:v>
                </c:pt>
                <c:pt idx="8">
                  <c:v>-0.74082019999999993</c:v>
                </c:pt>
                <c:pt idx="9">
                  <c:v>-0.50003559999999991</c:v>
                </c:pt>
                <c:pt idx="10">
                  <c:v>-0.69428199999999984</c:v>
                </c:pt>
                <c:pt idx="11">
                  <c:v>-0.21878299999999995</c:v>
                </c:pt>
                <c:pt idx="12">
                  <c:v>-0.59513539999999987</c:v>
                </c:pt>
                <c:pt idx="13">
                  <c:v>1.0913685000000004</c:v>
                </c:pt>
                <c:pt idx="14">
                  <c:v>-1.1566288999999998</c:v>
                </c:pt>
                <c:pt idx="15">
                  <c:v>6.2469600000000236E-2</c:v>
                </c:pt>
                <c:pt idx="16">
                  <c:v>0.67050130000000019</c:v>
                </c:pt>
                <c:pt idx="17">
                  <c:v>-0.74992549999999991</c:v>
                </c:pt>
                <c:pt idx="18">
                  <c:v>-0.77825309999999992</c:v>
                </c:pt>
                <c:pt idx="19">
                  <c:v>0.30325420000000025</c:v>
                </c:pt>
                <c:pt idx="20">
                  <c:v>-1.2345298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D-47B2-82CA-7E316000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51796661794521193"/>
          <c:y val="4.7894430714408874E-2"/>
          <c:w val="0.14933943137347352"/>
          <c:h val="8.13099603425484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TIC%</c:v>
          </c:tx>
          <c:spPr>
            <a:ln w="25400" cap="rnd">
              <a:solidFill>
                <a:schemeClr val="tx1">
                  <a:alpha val="9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PIMENTEIRAS!$K$2:$K$38</c:f>
              <c:numCache>
                <c:formatCode>0.00</c:formatCode>
                <c:ptCount val="37"/>
                <c:pt idx="1">
                  <c:v>7.6769010000000009</c:v>
                </c:pt>
                <c:pt idx="2">
                  <c:v>5.1225340999999993</c:v>
                </c:pt>
                <c:pt idx="3">
                  <c:v>4.2601725000000004</c:v>
                </c:pt>
                <c:pt idx="6">
                  <c:v>1.1326109999999998</c:v>
                </c:pt>
                <c:pt idx="8">
                  <c:v>1.7442805000000003</c:v>
                </c:pt>
                <c:pt idx="9">
                  <c:v>2.7139517</c:v>
                </c:pt>
                <c:pt idx="10">
                  <c:v>0.49768849999999976</c:v>
                </c:pt>
                <c:pt idx="11">
                  <c:v>1.6270058999999999</c:v>
                </c:pt>
                <c:pt idx="13">
                  <c:v>1.9306282000000003</c:v>
                </c:pt>
                <c:pt idx="15">
                  <c:v>0.38379619999999948</c:v>
                </c:pt>
                <c:pt idx="16">
                  <c:v>1.1206889999999996</c:v>
                </c:pt>
                <c:pt idx="17">
                  <c:v>1.4255241999999999</c:v>
                </c:pt>
                <c:pt idx="18">
                  <c:v>2.5065054999999998</c:v>
                </c:pt>
                <c:pt idx="19">
                  <c:v>1.7584596000000001</c:v>
                </c:pt>
                <c:pt idx="20">
                  <c:v>1.0588214000000002</c:v>
                </c:pt>
                <c:pt idx="21">
                  <c:v>1.7091195000000008</c:v>
                </c:pt>
                <c:pt idx="22">
                  <c:v>3.560306199999999</c:v>
                </c:pt>
                <c:pt idx="23">
                  <c:v>0.60738850000000033</c:v>
                </c:pt>
                <c:pt idx="24">
                  <c:v>1.1684265999999996</c:v>
                </c:pt>
                <c:pt idx="25">
                  <c:v>2.2734399000000005</c:v>
                </c:pt>
                <c:pt idx="26">
                  <c:v>2.0048893999999997</c:v>
                </c:pt>
                <c:pt idx="27">
                  <c:v>0.8673371999999997</c:v>
                </c:pt>
                <c:pt idx="28">
                  <c:v>2.3435562000000001</c:v>
                </c:pt>
                <c:pt idx="29">
                  <c:v>0.89208130000000008</c:v>
                </c:pt>
                <c:pt idx="30">
                  <c:v>0.74008589999999996</c:v>
                </c:pt>
                <c:pt idx="31">
                  <c:v>0.50216489999999969</c:v>
                </c:pt>
                <c:pt idx="32">
                  <c:v>0.38727629999999991</c:v>
                </c:pt>
                <c:pt idx="33">
                  <c:v>0.10695260000000006</c:v>
                </c:pt>
                <c:pt idx="34">
                  <c:v>0.81670569999999998</c:v>
                </c:pt>
                <c:pt idx="35">
                  <c:v>0.5779067</c:v>
                </c:pt>
                <c:pt idx="36">
                  <c:v>1.3379585000000001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C-4618-9EC2-640580E3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TS%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PIMENTEIRAS!$I$2:$I$38</c:f>
              <c:numCache>
                <c:formatCode>0.00</c:formatCode>
                <c:ptCount val="37"/>
                <c:pt idx="0">
                  <c:v>1.1199999999999999</c:v>
                </c:pt>
                <c:pt idx="1">
                  <c:v>1.28</c:v>
                </c:pt>
                <c:pt idx="2">
                  <c:v>0.624</c:v>
                </c:pt>
                <c:pt idx="3">
                  <c:v>0.68199999999999994</c:v>
                </c:pt>
                <c:pt idx="4">
                  <c:v>0.45799999999999996</c:v>
                </c:pt>
                <c:pt idx="5">
                  <c:v>0.72799999999999998</c:v>
                </c:pt>
                <c:pt idx="6">
                  <c:v>0.436</c:v>
                </c:pt>
                <c:pt idx="7">
                  <c:v>1.1299999999999999</c:v>
                </c:pt>
                <c:pt idx="8">
                  <c:v>3.7900000000000005</c:v>
                </c:pt>
                <c:pt idx="9">
                  <c:v>2.0500000000000003</c:v>
                </c:pt>
                <c:pt idx="10">
                  <c:v>0.68799999999999994</c:v>
                </c:pt>
                <c:pt idx="11">
                  <c:v>0.61499999999999999</c:v>
                </c:pt>
                <c:pt idx="12">
                  <c:v>0.33</c:v>
                </c:pt>
                <c:pt idx="13">
                  <c:v>0.379</c:v>
                </c:pt>
                <c:pt idx="14">
                  <c:v>0.501</c:v>
                </c:pt>
                <c:pt idx="15">
                  <c:v>2.8000000000000003</c:v>
                </c:pt>
                <c:pt idx="16">
                  <c:v>3.56</c:v>
                </c:pt>
                <c:pt idx="17">
                  <c:v>2.29</c:v>
                </c:pt>
                <c:pt idx="18">
                  <c:v>2.1399999999999997</c:v>
                </c:pt>
                <c:pt idx="19">
                  <c:v>0.36</c:v>
                </c:pt>
                <c:pt idx="20">
                  <c:v>0.38700000000000001</c:v>
                </c:pt>
                <c:pt idx="21">
                  <c:v>0.28400000000000003</c:v>
                </c:pt>
                <c:pt idx="22">
                  <c:v>0.44900000000000001</c:v>
                </c:pt>
                <c:pt idx="23">
                  <c:v>0.13799999999999998</c:v>
                </c:pt>
                <c:pt idx="24">
                  <c:v>0.28700000000000003</c:v>
                </c:pt>
                <c:pt idx="25">
                  <c:v>0.58299999999999996</c:v>
                </c:pt>
                <c:pt idx="26">
                  <c:v>0.57699999999999996</c:v>
                </c:pt>
                <c:pt idx="27">
                  <c:v>0.40099999999999997</c:v>
                </c:pt>
                <c:pt idx="28">
                  <c:v>0.77900000000000003</c:v>
                </c:pt>
                <c:pt idx="29">
                  <c:v>0.24</c:v>
                </c:pt>
                <c:pt idx="30">
                  <c:v>0.42100000000000004</c:v>
                </c:pt>
                <c:pt idx="31">
                  <c:v>0.28800000000000003</c:v>
                </c:pt>
                <c:pt idx="32">
                  <c:v>1.4000000000000001</c:v>
                </c:pt>
                <c:pt idx="33">
                  <c:v>0.51600000000000001</c:v>
                </c:pt>
                <c:pt idx="34">
                  <c:v>0.82599999999999996</c:v>
                </c:pt>
                <c:pt idx="35">
                  <c:v>0.376</c:v>
                </c:pt>
                <c:pt idx="36">
                  <c:v>1.44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D-46C6-B710-1AA3F55A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TOC/TN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PIMENTEIRAS!$H$2:$H$38</c:f>
              <c:numCache>
                <c:formatCode>0.00</c:formatCode>
                <c:ptCount val="37"/>
                <c:pt idx="0">
                  <c:v>47.849073565068494</c:v>
                </c:pt>
                <c:pt idx="1">
                  <c:v>38.031065919076823</c:v>
                </c:pt>
                <c:pt idx="2">
                  <c:v>33.478557638615463</c:v>
                </c:pt>
                <c:pt idx="3">
                  <c:v>36.132529120536269</c:v>
                </c:pt>
                <c:pt idx="4">
                  <c:v>33.803054234103612</c:v>
                </c:pt>
                <c:pt idx="5">
                  <c:v>36.00940776028289</c:v>
                </c:pt>
                <c:pt idx="6">
                  <c:v>26.746316785693384</c:v>
                </c:pt>
                <c:pt idx="7">
                  <c:v>33.954498526534614</c:v>
                </c:pt>
                <c:pt idx="8">
                  <c:v>29.846982502109419</c:v>
                </c:pt>
                <c:pt idx="9">
                  <c:v>34.203915123354008</c:v>
                </c:pt>
                <c:pt idx="10">
                  <c:v>33.986206686685108</c:v>
                </c:pt>
                <c:pt idx="11">
                  <c:v>35.464273510145709</c:v>
                </c:pt>
                <c:pt idx="12">
                  <c:v>31.482198935022389</c:v>
                </c:pt>
                <c:pt idx="13">
                  <c:v>28.048122430765901</c:v>
                </c:pt>
                <c:pt idx="14">
                  <c:v>32.325253561242079</c:v>
                </c:pt>
                <c:pt idx="15">
                  <c:v>27.213642010118821</c:v>
                </c:pt>
                <c:pt idx="16">
                  <c:v>26.723709493852436</c:v>
                </c:pt>
                <c:pt idx="17">
                  <c:v>28.816747727452</c:v>
                </c:pt>
                <c:pt idx="18">
                  <c:v>26.77733084935219</c:v>
                </c:pt>
                <c:pt idx="19">
                  <c:v>34.937927735627241</c:v>
                </c:pt>
                <c:pt idx="20">
                  <c:v>37.071658324857246</c:v>
                </c:pt>
                <c:pt idx="21">
                  <c:v>35.469269437635617</c:v>
                </c:pt>
                <c:pt idx="22">
                  <c:v>37.899736588236102</c:v>
                </c:pt>
                <c:pt idx="23">
                  <c:v>31.877976042487997</c:v>
                </c:pt>
                <c:pt idx="24">
                  <c:v>31.092791269399228</c:v>
                </c:pt>
                <c:pt idx="25">
                  <c:v>46.424687503560804</c:v>
                </c:pt>
                <c:pt idx="26">
                  <c:v>31.812738665209984</c:v>
                </c:pt>
                <c:pt idx="27">
                  <c:v>165.17100773669949</c:v>
                </c:pt>
                <c:pt idx="28">
                  <c:v>23.016711136532781</c:v>
                </c:pt>
                <c:pt idx="29">
                  <c:v>86.012214482267595</c:v>
                </c:pt>
                <c:pt idx="30">
                  <c:v>101.66783836670466</c:v>
                </c:pt>
                <c:pt idx="31">
                  <c:v>71.747313807775456</c:v>
                </c:pt>
                <c:pt idx="32">
                  <c:v>72.621918672536225</c:v>
                </c:pt>
                <c:pt idx="33">
                  <c:v>61.399071747128069</c:v>
                </c:pt>
                <c:pt idx="34">
                  <c:v>75.689620939631126</c:v>
                </c:pt>
                <c:pt idx="35">
                  <c:v>93.94723506401138</c:v>
                </c:pt>
                <c:pt idx="36">
                  <c:v>123.45706533468997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9-4A23-A52B-23B949DD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d13C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PIMENTEIRAS!$G$2:$G$38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7-48A1-BD1E-703E748A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1520"/>
        <c:crossBetween val="midCat"/>
        <c:majorUnit val="1"/>
      </c:valAx>
      <c:valAx>
        <c:axId val="151753295"/>
        <c:scaling>
          <c:orientation val="maxMin"/>
          <c:max val="1960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TOC/TN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CODÓ!$G$2:$G$10</c:f>
              <c:numCache>
                <c:formatCode>0.00</c:formatCode>
                <c:ptCount val="9"/>
                <c:pt idx="0">
                  <c:v>10.588748468012462</c:v>
                </c:pt>
                <c:pt idx="1">
                  <c:v>9.1802178700984616</c:v>
                </c:pt>
                <c:pt idx="2">
                  <c:v>21.009521115585546</c:v>
                </c:pt>
                <c:pt idx="3">
                  <c:v>44.304400974980169</c:v>
                </c:pt>
                <c:pt idx="4">
                  <c:v>63.50499461231427</c:v>
                </c:pt>
                <c:pt idx="5">
                  <c:v>39.187638751299396</c:v>
                </c:pt>
                <c:pt idx="6">
                  <c:v>14.043185252387266</c:v>
                </c:pt>
                <c:pt idx="7">
                  <c:v>12.862183553006258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C-4D91-9A5F-C79C43AB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PIMENTEIRAS!$F$2:$F$37</c:f>
              <c:numCache>
                <c:formatCode>0.00</c:formatCode>
                <c:ptCount val="36"/>
                <c:pt idx="0">
                  <c:v>22.361006100000001</c:v>
                </c:pt>
                <c:pt idx="1">
                  <c:v>15.123099</c:v>
                </c:pt>
                <c:pt idx="2">
                  <c:v>5.9774659000000003</c:v>
                </c:pt>
                <c:pt idx="3">
                  <c:v>7.1398275</c:v>
                </c:pt>
                <c:pt idx="4">
                  <c:v>7.8801341999999996</c:v>
                </c:pt>
                <c:pt idx="5">
                  <c:v>7.4795680999999998</c:v>
                </c:pt>
                <c:pt idx="6">
                  <c:v>3.7473890000000001</c:v>
                </c:pt>
                <c:pt idx="7">
                  <c:v>5.8278211000000004</c:v>
                </c:pt>
                <c:pt idx="8">
                  <c:v>6.7457194999999999</c:v>
                </c:pt>
                <c:pt idx="9">
                  <c:v>1.7460483</c:v>
                </c:pt>
                <c:pt idx="10">
                  <c:v>4.1323115000000001</c:v>
                </c:pt>
                <c:pt idx="11">
                  <c:v>3.9229940999999999</c:v>
                </c:pt>
                <c:pt idx="12">
                  <c:v>3.7844468</c:v>
                </c:pt>
                <c:pt idx="13">
                  <c:v>1.6593718</c:v>
                </c:pt>
                <c:pt idx="14">
                  <c:v>3.2084785999999998</c:v>
                </c:pt>
                <c:pt idx="15">
                  <c:v>2.7362038000000002</c:v>
                </c:pt>
                <c:pt idx="16">
                  <c:v>2.5993110000000001</c:v>
                </c:pt>
                <c:pt idx="17">
                  <c:v>3.3244758000000001</c:v>
                </c:pt>
                <c:pt idx="18">
                  <c:v>2.2134944999999999</c:v>
                </c:pt>
                <c:pt idx="19">
                  <c:v>3.1115404</c:v>
                </c:pt>
                <c:pt idx="20">
                  <c:v>3.6811786</c:v>
                </c:pt>
                <c:pt idx="21">
                  <c:v>2.4208805</c:v>
                </c:pt>
                <c:pt idx="22">
                  <c:v>2.7696938000000002</c:v>
                </c:pt>
                <c:pt idx="23">
                  <c:v>2.6926114999999999</c:v>
                </c:pt>
                <c:pt idx="24">
                  <c:v>2.1715734000000002</c:v>
                </c:pt>
                <c:pt idx="25">
                  <c:v>5.2965600999999998</c:v>
                </c:pt>
                <c:pt idx="26">
                  <c:v>2.4751105999999998</c:v>
                </c:pt>
                <c:pt idx="27">
                  <c:v>2.3526628000000001</c:v>
                </c:pt>
                <c:pt idx="28">
                  <c:v>1.4164437999999999</c:v>
                </c:pt>
                <c:pt idx="29">
                  <c:v>1.7879187000000001</c:v>
                </c:pt>
                <c:pt idx="30">
                  <c:v>1.9899141</c:v>
                </c:pt>
                <c:pt idx="31">
                  <c:v>1.9678351000000001</c:v>
                </c:pt>
                <c:pt idx="32">
                  <c:v>2.0027237000000002</c:v>
                </c:pt>
                <c:pt idx="33">
                  <c:v>2.2330473999999998</c:v>
                </c:pt>
                <c:pt idx="34">
                  <c:v>2.0432942999999999</c:v>
                </c:pt>
                <c:pt idx="35">
                  <c:v>1.9020933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D-4889-9A03-3122AC0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axMin"/>
          <c:max val="1960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d15N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PIMENTEIRAS!$E$2:$E$38</c:f>
              <c:numCache>
                <c:formatCode>0.00</c:formatCode>
                <c:ptCount val="37"/>
                <c:pt idx="0">
                  <c:v>0.52886330000000026</c:v>
                </c:pt>
                <c:pt idx="1">
                  <c:v>-0.23598189999999986</c:v>
                </c:pt>
                <c:pt idx="2">
                  <c:v>-0.8773997</c:v>
                </c:pt>
                <c:pt idx="3">
                  <c:v>-0.27037969999999989</c:v>
                </c:pt>
                <c:pt idx="4">
                  <c:v>-0.54050359999999997</c:v>
                </c:pt>
                <c:pt idx="5">
                  <c:v>-0.6952936999999999</c:v>
                </c:pt>
                <c:pt idx="6">
                  <c:v>-0.60929919999999993</c:v>
                </c:pt>
                <c:pt idx="7">
                  <c:v>5.6399400000000099E-2</c:v>
                </c:pt>
                <c:pt idx="8">
                  <c:v>-0.5222929999999999</c:v>
                </c:pt>
                <c:pt idx="9">
                  <c:v>-1.8122104999999999</c:v>
                </c:pt>
                <c:pt idx="10">
                  <c:v>-1.1141375</c:v>
                </c:pt>
                <c:pt idx="11">
                  <c:v>1.2421118000000002</c:v>
                </c:pt>
                <c:pt idx="12">
                  <c:v>-0.34929229999999989</c:v>
                </c:pt>
                <c:pt idx="13">
                  <c:v>-2.5092718000000001</c:v>
                </c:pt>
                <c:pt idx="14">
                  <c:v>-0.5111642999999999</c:v>
                </c:pt>
                <c:pt idx="15">
                  <c:v>-1.8375029999999999</c:v>
                </c:pt>
                <c:pt idx="16">
                  <c:v>-0.60828749999999987</c:v>
                </c:pt>
                <c:pt idx="17">
                  <c:v>-0.40291239999999995</c:v>
                </c:pt>
                <c:pt idx="18">
                  <c:v>-0.71755109999999989</c:v>
                </c:pt>
                <c:pt idx="19">
                  <c:v>-0.93000809999999989</c:v>
                </c:pt>
                <c:pt idx="20">
                  <c:v>-0.7610541999999999</c:v>
                </c:pt>
                <c:pt idx="21">
                  <c:v>-1.331653</c:v>
                </c:pt>
                <c:pt idx="22">
                  <c:v>0.3680030000000003</c:v>
                </c:pt>
                <c:pt idx="23">
                  <c:v>-1.3893198999999998</c:v>
                </c:pt>
                <c:pt idx="24">
                  <c:v>-1.4995951999999999</c:v>
                </c:pt>
                <c:pt idx="25">
                  <c:v>-0.89156349999999995</c:v>
                </c:pt>
                <c:pt idx="26">
                  <c:v>-1.9336145</c:v>
                </c:pt>
                <c:pt idx="27">
                  <c:v>-0.60126939999999995</c:v>
                </c:pt>
                <c:pt idx="28">
                  <c:v>-1.7758995</c:v>
                </c:pt>
                <c:pt idx="29">
                  <c:v>-9.8247739000000003</c:v>
                </c:pt>
                <c:pt idx="30">
                  <c:v>-4.1221504000000007</c:v>
                </c:pt>
                <c:pt idx="31">
                  <c:v>-1.1840705</c:v>
                </c:pt>
                <c:pt idx="32">
                  <c:v>-6.1764992000000003</c:v>
                </c:pt>
                <c:pt idx="33">
                  <c:v>-2.3809469000000001</c:v>
                </c:pt>
                <c:pt idx="34">
                  <c:v>-2.1781426000000002</c:v>
                </c:pt>
                <c:pt idx="35">
                  <c:v>-3.5814795000000004</c:v>
                </c:pt>
                <c:pt idx="36">
                  <c:v>-7.4293711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1-4263-80F9-D779BD58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960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PIMENTEIRAS!$D$2:$D$38</c:f>
              <c:numCache>
                <c:formatCode>0.00</c:formatCode>
                <c:ptCount val="37"/>
                <c:pt idx="0">
                  <c:v>0.46732370000000001</c:v>
                </c:pt>
                <c:pt idx="1">
                  <c:v>0.39765119999999998</c:v>
                </c:pt>
                <c:pt idx="2">
                  <c:v>0.17854610000000001</c:v>
                </c:pt>
                <c:pt idx="3">
                  <c:v>0.1976011</c:v>
                </c:pt>
                <c:pt idx="4">
                  <c:v>0.23311899999999999</c:v>
                </c:pt>
                <c:pt idx="5">
                  <c:v>0.20771149999999999</c:v>
                </c:pt>
                <c:pt idx="6">
                  <c:v>0.1401086</c:v>
                </c:pt>
                <c:pt idx="7">
                  <c:v>0.17163619999999999</c:v>
                </c:pt>
                <c:pt idx="8">
                  <c:v>0.22601009999999999</c:v>
                </c:pt>
                <c:pt idx="9">
                  <c:v>5.1048200000000002E-2</c:v>
                </c:pt>
                <c:pt idx="10">
                  <c:v>0.1215879</c:v>
                </c:pt>
                <c:pt idx="11">
                  <c:v>0.1106182</c:v>
                </c:pt>
                <c:pt idx="12">
                  <c:v>0.1202091</c:v>
                </c:pt>
                <c:pt idx="13">
                  <c:v>5.9161600000000002E-2</c:v>
                </c:pt>
                <c:pt idx="14">
                  <c:v>9.92561E-2</c:v>
                </c:pt>
                <c:pt idx="15">
                  <c:v>0.1005453</c:v>
                </c:pt>
                <c:pt idx="16">
                  <c:v>9.7266099999999994E-2</c:v>
                </c:pt>
                <c:pt idx="17">
                  <c:v>0.1153661</c:v>
                </c:pt>
                <c:pt idx="18">
                  <c:v>8.2663E-2</c:v>
                </c:pt>
                <c:pt idx="19">
                  <c:v>8.9059100000000002E-2</c:v>
                </c:pt>
                <c:pt idx="20">
                  <c:v>9.9298999999999998E-2</c:v>
                </c:pt>
                <c:pt idx="21">
                  <c:v>6.8252900000000005E-2</c:v>
                </c:pt>
                <c:pt idx="22">
                  <c:v>7.3079500000000006E-2</c:v>
                </c:pt>
                <c:pt idx="23">
                  <c:v>8.4466200000000005E-2</c:v>
                </c:pt>
                <c:pt idx="24">
                  <c:v>6.9841700000000007E-2</c:v>
                </c:pt>
                <c:pt idx="25">
                  <c:v>0.1140893</c:v>
                </c:pt>
                <c:pt idx="26">
                  <c:v>7.7802499999999997E-2</c:v>
                </c:pt>
                <c:pt idx="27">
                  <c:v>1.4243799999999999E-2</c:v>
                </c:pt>
                <c:pt idx="28">
                  <c:v>6.1539799999999999E-2</c:v>
                </c:pt>
                <c:pt idx="29">
                  <c:v>2.0786800000000001E-2</c:v>
                </c:pt>
                <c:pt idx="30">
                  <c:v>1.9572699999999998E-2</c:v>
                </c:pt>
                <c:pt idx="31">
                  <c:v>2.7427300000000002E-2</c:v>
                </c:pt>
                <c:pt idx="32">
                  <c:v>2.7577399999999998E-2</c:v>
                </c:pt>
                <c:pt idx="33">
                  <c:v>3.6369400000000003E-2</c:v>
                </c:pt>
                <c:pt idx="34">
                  <c:v>2.6995700000000001E-2</c:v>
                </c:pt>
                <c:pt idx="35">
                  <c:v>2.0246400000000001E-2</c:v>
                </c:pt>
                <c:pt idx="36">
                  <c:v>1.6216499999999998E-2</c:v>
                </c:pt>
              </c:numCache>
            </c:numRef>
          </c:xVal>
          <c:yVal>
            <c:numRef>
              <c:f>PIMENTEIRAS!$A$2:$A$38</c:f>
              <c:numCache>
                <c:formatCode>General</c:formatCode>
                <c:ptCount val="37"/>
                <c:pt idx="0">
                  <c:v>1827</c:v>
                </c:pt>
                <c:pt idx="1">
                  <c:v>1830</c:v>
                </c:pt>
                <c:pt idx="2">
                  <c:v>1833</c:v>
                </c:pt>
                <c:pt idx="3">
                  <c:v>1836</c:v>
                </c:pt>
                <c:pt idx="4">
                  <c:v>1839</c:v>
                </c:pt>
                <c:pt idx="5">
                  <c:v>1842</c:v>
                </c:pt>
                <c:pt idx="6">
                  <c:v>1845</c:v>
                </c:pt>
                <c:pt idx="7">
                  <c:v>1848</c:v>
                </c:pt>
                <c:pt idx="8">
                  <c:v>1851</c:v>
                </c:pt>
                <c:pt idx="9">
                  <c:v>1854</c:v>
                </c:pt>
                <c:pt idx="10">
                  <c:v>1857</c:v>
                </c:pt>
                <c:pt idx="11">
                  <c:v>1860</c:v>
                </c:pt>
                <c:pt idx="12">
                  <c:v>1863</c:v>
                </c:pt>
                <c:pt idx="13">
                  <c:v>1866</c:v>
                </c:pt>
                <c:pt idx="14">
                  <c:v>1872</c:v>
                </c:pt>
                <c:pt idx="15">
                  <c:v>1875</c:v>
                </c:pt>
                <c:pt idx="16">
                  <c:v>1878</c:v>
                </c:pt>
                <c:pt idx="17">
                  <c:v>1881</c:v>
                </c:pt>
                <c:pt idx="18">
                  <c:v>1884</c:v>
                </c:pt>
                <c:pt idx="19">
                  <c:v>1887</c:v>
                </c:pt>
                <c:pt idx="20">
                  <c:v>1890</c:v>
                </c:pt>
                <c:pt idx="21">
                  <c:v>1893</c:v>
                </c:pt>
                <c:pt idx="22">
                  <c:v>1896</c:v>
                </c:pt>
                <c:pt idx="23">
                  <c:v>1908</c:v>
                </c:pt>
                <c:pt idx="24">
                  <c:v>1911</c:v>
                </c:pt>
                <c:pt idx="25">
                  <c:v>1914</c:v>
                </c:pt>
                <c:pt idx="26">
                  <c:v>1917</c:v>
                </c:pt>
                <c:pt idx="27">
                  <c:v>1923</c:v>
                </c:pt>
                <c:pt idx="28">
                  <c:v>1926</c:v>
                </c:pt>
                <c:pt idx="29">
                  <c:v>1929</c:v>
                </c:pt>
                <c:pt idx="30">
                  <c:v>1932</c:v>
                </c:pt>
                <c:pt idx="31">
                  <c:v>1935</c:v>
                </c:pt>
                <c:pt idx="32">
                  <c:v>1938</c:v>
                </c:pt>
                <c:pt idx="33">
                  <c:v>1941</c:v>
                </c:pt>
                <c:pt idx="34">
                  <c:v>1944</c:v>
                </c:pt>
                <c:pt idx="35">
                  <c:v>1947</c:v>
                </c:pt>
                <c:pt idx="36">
                  <c:v>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8-4695-97E9-C538D42E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0.1"/>
      </c:valAx>
      <c:valAx>
        <c:axId val="151753295"/>
        <c:scaling>
          <c:orientation val="maxMin"/>
          <c:min val="18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Pimenteiras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PIMENTEIRAS!$H$2:$H$38</c:f>
              <c:numCache>
                <c:formatCode>0.00</c:formatCode>
                <c:ptCount val="37"/>
                <c:pt idx="0">
                  <c:v>47.849073565068494</c:v>
                </c:pt>
                <c:pt idx="1">
                  <c:v>38.031065919076823</c:v>
                </c:pt>
                <c:pt idx="2">
                  <c:v>33.478557638615463</c:v>
                </c:pt>
                <c:pt idx="3">
                  <c:v>36.132529120536269</c:v>
                </c:pt>
                <c:pt idx="4">
                  <c:v>33.803054234103612</c:v>
                </c:pt>
                <c:pt idx="5">
                  <c:v>36.00940776028289</c:v>
                </c:pt>
                <c:pt idx="6">
                  <c:v>26.746316785693384</c:v>
                </c:pt>
                <c:pt idx="7">
                  <c:v>33.954498526534614</c:v>
                </c:pt>
                <c:pt idx="8">
                  <c:v>29.846982502109419</c:v>
                </c:pt>
                <c:pt idx="9">
                  <c:v>34.203915123354008</c:v>
                </c:pt>
                <c:pt idx="10">
                  <c:v>33.986206686685108</c:v>
                </c:pt>
                <c:pt idx="11">
                  <c:v>35.464273510145709</c:v>
                </c:pt>
                <c:pt idx="12">
                  <c:v>31.482198935022389</c:v>
                </c:pt>
                <c:pt idx="13">
                  <c:v>28.048122430765901</c:v>
                </c:pt>
                <c:pt idx="14">
                  <c:v>32.325253561242079</c:v>
                </c:pt>
                <c:pt idx="15">
                  <c:v>27.213642010118821</c:v>
                </c:pt>
                <c:pt idx="16">
                  <c:v>26.723709493852436</c:v>
                </c:pt>
                <c:pt idx="17">
                  <c:v>28.816747727452</c:v>
                </c:pt>
                <c:pt idx="18">
                  <c:v>26.77733084935219</c:v>
                </c:pt>
                <c:pt idx="19">
                  <c:v>34.937927735627241</c:v>
                </c:pt>
                <c:pt idx="20">
                  <c:v>37.071658324857246</c:v>
                </c:pt>
                <c:pt idx="21">
                  <c:v>35.469269437635617</c:v>
                </c:pt>
                <c:pt idx="22">
                  <c:v>37.899736588236102</c:v>
                </c:pt>
                <c:pt idx="23">
                  <c:v>31.877976042487997</c:v>
                </c:pt>
                <c:pt idx="24">
                  <c:v>31.092791269399228</c:v>
                </c:pt>
                <c:pt idx="25">
                  <c:v>46.424687503560804</c:v>
                </c:pt>
                <c:pt idx="26">
                  <c:v>31.812738665209984</c:v>
                </c:pt>
                <c:pt idx="27">
                  <c:v>165.17100773669949</c:v>
                </c:pt>
                <c:pt idx="28">
                  <c:v>23.016711136532781</c:v>
                </c:pt>
                <c:pt idx="29">
                  <c:v>86.012214482267595</c:v>
                </c:pt>
                <c:pt idx="30">
                  <c:v>101.66783836670466</c:v>
                </c:pt>
                <c:pt idx="31">
                  <c:v>71.747313807775456</c:v>
                </c:pt>
                <c:pt idx="32">
                  <c:v>72.621918672536225</c:v>
                </c:pt>
                <c:pt idx="33">
                  <c:v>61.399071747128069</c:v>
                </c:pt>
                <c:pt idx="34">
                  <c:v>75.689620939631126</c:v>
                </c:pt>
                <c:pt idx="35">
                  <c:v>93.94723506401138</c:v>
                </c:pt>
                <c:pt idx="36">
                  <c:v>123.45706533468997</c:v>
                </c:pt>
              </c:numCache>
            </c:numRef>
          </c:xVal>
          <c:yVal>
            <c:numRef>
              <c:f>PIMENTEIRAS!$G$2:$G$38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B-4A88-A589-4FF88EF2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7.3979293626281348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Fm. Pimenteiras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PIMENTEIRAS!$G$2:$G$38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xVal>
          <c:yVal>
            <c:numRef>
              <c:f>PIMENTEIRAS!$E$2:$E$38</c:f>
              <c:numCache>
                <c:formatCode>0.00</c:formatCode>
                <c:ptCount val="37"/>
                <c:pt idx="0">
                  <c:v>0.52886330000000026</c:v>
                </c:pt>
                <c:pt idx="1">
                  <c:v>-0.23598189999999986</c:v>
                </c:pt>
                <c:pt idx="2">
                  <c:v>-0.8773997</c:v>
                </c:pt>
                <c:pt idx="3">
                  <c:v>-0.27037969999999989</c:v>
                </c:pt>
                <c:pt idx="4">
                  <c:v>-0.54050359999999997</c:v>
                </c:pt>
                <c:pt idx="5">
                  <c:v>-0.6952936999999999</c:v>
                </c:pt>
                <c:pt idx="6">
                  <c:v>-0.60929919999999993</c:v>
                </c:pt>
                <c:pt idx="7">
                  <c:v>5.6399400000000099E-2</c:v>
                </c:pt>
                <c:pt idx="8">
                  <c:v>-0.5222929999999999</c:v>
                </c:pt>
                <c:pt idx="9">
                  <c:v>-1.8122104999999999</c:v>
                </c:pt>
                <c:pt idx="10">
                  <c:v>-1.1141375</c:v>
                </c:pt>
                <c:pt idx="11">
                  <c:v>1.2421118000000002</c:v>
                </c:pt>
                <c:pt idx="12">
                  <c:v>-0.34929229999999989</c:v>
                </c:pt>
                <c:pt idx="13">
                  <c:v>-2.5092718000000001</c:v>
                </c:pt>
                <c:pt idx="14">
                  <c:v>-0.5111642999999999</c:v>
                </c:pt>
                <c:pt idx="15">
                  <c:v>-1.8375029999999999</c:v>
                </c:pt>
                <c:pt idx="16">
                  <c:v>-0.60828749999999987</c:v>
                </c:pt>
                <c:pt idx="17">
                  <c:v>-0.40291239999999995</c:v>
                </c:pt>
                <c:pt idx="18">
                  <c:v>-0.71755109999999989</c:v>
                </c:pt>
                <c:pt idx="19">
                  <c:v>-0.93000809999999989</c:v>
                </c:pt>
                <c:pt idx="20">
                  <c:v>-0.7610541999999999</c:v>
                </c:pt>
                <c:pt idx="21">
                  <c:v>-1.331653</c:v>
                </c:pt>
                <c:pt idx="22">
                  <c:v>0.3680030000000003</c:v>
                </c:pt>
                <c:pt idx="23">
                  <c:v>-1.3893198999999998</c:v>
                </c:pt>
                <c:pt idx="24">
                  <c:v>-1.4995951999999999</c:v>
                </c:pt>
                <c:pt idx="25">
                  <c:v>-0.89156349999999995</c:v>
                </c:pt>
                <c:pt idx="26">
                  <c:v>-1.9336145</c:v>
                </c:pt>
                <c:pt idx="27">
                  <c:v>-0.60126939999999995</c:v>
                </c:pt>
                <c:pt idx="28">
                  <c:v>-1.7758995</c:v>
                </c:pt>
                <c:pt idx="29">
                  <c:v>-9.8247739000000003</c:v>
                </c:pt>
                <c:pt idx="30">
                  <c:v>-4.1221504000000007</c:v>
                </c:pt>
                <c:pt idx="31">
                  <c:v>-1.1840705</c:v>
                </c:pt>
                <c:pt idx="32">
                  <c:v>-6.1764992000000003</c:v>
                </c:pt>
                <c:pt idx="33">
                  <c:v>-2.3809469000000001</c:v>
                </c:pt>
                <c:pt idx="34">
                  <c:v>-2.1781426000000002</c:v>
                </c:pt>
                <c:pt idx="35">
                  <c:v>-3.5814795000000004</c:v>
                </c:pt>
                <c:pt idx="36">
                  <c:v>-7.4293711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7A4-8ED1-1101165B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5058870282059809"/>
          <c:y val="0.25110611905790625"/>
          <c:w val="0.20893294148090644"/>
          <c:h val="9.738691800753168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OGX-101 - Total Inorganic Carbon</a:t>
            </a:r>
          </a:p>
        </c:rich>
      </c:tx>
      <c:layout>
        <c:manualLayout>
          <c:xMode val="edge"/>
          <c:yMode val="edge"/>
          <c:x val="0.26665984069481896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PIMENTEIRAS!$K$1</c:f>
              <c:strCache>
                <c:ptCount val="1"/>
                <c:pt idx="0">
                  <c:v>TIC%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5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PIMENTEIRAS!$K$2:$K$38</c:f>
              <c:numCache>
                <c:formatCode>0.00</c:formatCode>
                <c:ptCount val="37"/>
                <c:pt idx="1">
                  <c:v>7.6769010000000009</c:v>
                </c:pt>
                <c:pt idx="2">
                  <c:v>5.1225340999999993</c:v>
                </c:pt>
                <c:pt idx="3">
                  <c:v>4.2601725000000004</c:v>
                </c:pt>
                <c:pt idx="6">
                  <c:v>1.1326109999999998</c:v>
                </c:pt>
                <c:pt idx="8">
                  <c:v>1.7442805000000003</c:v>
                </c:pt>
                <c:pt idx="9">
                  <c:v>2.7139517</c:v>
                </c:pt>
                <c:pt idx="10">
                  <c:v>0.49768849999999976</c:v>
                </c:pt>
                <c:pt idx="11">
                  <c:v>1.6270058999999999</c:v>
                </c:pt>
                <c:pt idx="13">
                  <c:v>1.9306282000000003</c:v>
                </c:pt>
                <c:pt idx="15">
                  <c:v>0.38379619999999948</c:v>
                </c:pt>
                <c:pt idx="16">
                  <c:v>1.1206889999999996</c:v>
                </c:pt>
                <c:pt idx="17">
                  <c:v>1.4255241999999999</c:v>
                </c:pt>
                <c:pt idx="18">
                  <c:v>2.5065054999999998</c:v>
                </c:pt>
                <c:pt idx="19">
                  <c:v>1.7584596000000001</c:v>
                </c:pt>
                <c:pt idx="20">
                  <c:v>1.0588214000000002</c:v>
                </c:pt>
                <c:pt idx="21">
                  <c:v>1.7091195000000008</c:v>
                </c:pt>
                <c:pt idx="22">
                  <c:v>3.560306199999999</c:v>
                </c:pt>
                <c:pt idx="23">
                  <c:v>0.60738850000000033</c:v>
                </c:pt>
                <c:pt idx="24">
                  <c:v>1.1684265999999996</c:v>
                </c:pt>
                <c:pt idx="25">
                  <c:v>2.2734399000000005</c:v>
                </c:pt>
                <c:pt idx="26">
                  <c:v>2.0048893999999997</c:v>
                </c:pt>
                <c:pt idx="27">
                  <c:v>0.8673371999999997</c:v>
                </c:pt>
                <c:pt idx="28">
                  <c:v>2.3435562000000001</c:v>
                </c:pt>
                <c:pt idx="29">
                  <c:v>0.89208130000000008</c:v>
                </c:pt>
                <c:pt idx="30">
                  <c:v>0.74008589999999996</c:v>
                </c:pt>
                <c:pt idx="31">
                  <c:v>0.50216489999999969</c:v>
                </c:pt>
                <c:pt idx="32">
                  <c:v>0.38727629999999991</c:v>
                </c:pt>
                <c:pt idx="33">
                  <c:v>0.10695260000000006</c:v>
                </c:pt>
                <c:pt idx="34">
                  <c:v>0.81670569999999998</c:v>
                </c:pt>
                <c:pt idx="35">
                  <c:v>0.5779067</c:v>
                </c:pt>
                <c:pt idx="36">
                  <c:v>1.3379585000000001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1-48FC-ADB5-4642132A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Sulphur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PIMENTEIRAS!$I$1</c:f>
              <c:strCache>
                <c:ptCount val="1"/>
                <c:pt idx="0">
                  <c:v>TS%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PIMENTEIRAS!$I$2:$I$38</c:f>
              <c:numCache>
                <c:formatCode>0.00</c:formatCode>
                <c:ptCount val="37"/>
                <c:pt idx="0">
                  <c:v>1.1199999999999999</c:v>
                </c:pt>
                <c:pt idx="1">
                  <c:v>1.28</c:v>
                </c:pt>
                <c:pt idx="2">
                  <c:v>0.624</c:v>
                </c:pt>
                <c:pt idx="3">
                  <c:v>0.68199999999999994</c:v>
                </c:pt>
                <c:pt idx="4">
                  <c:v>0.45799999999999996</c:v>
                </c:pt>
                <c:pt idx="5">
                  <c:v>0.72799999999999998</c:v>
                </c:pt>
                <c:pt idx="6">
                  <c:v>0.436</c:v>
                </c:pt>
                <c:pt idx="7">
                  <c:v>1.1299999999999999</c:v>
                </c:pt>
                <c:pt idx="8">
                  <c:v>3.7900000000000005</c:v>
                </c:pt>
                <c:pt idx="9">
                  <c:v>2.0500000000000003</c:v>
                </c:pt>
                <c:pt idx="10">
                  <c:v>0.68799999999999994</c:v>
                </c:pt>
                <c:pt idx="11">
                  <c:v>0.61499999999999999</c:v>
                </c:pt>
                <c:pt idx="12">
                  <c:v>0.33</c:v>
                </c:pt>
                <c:pt idx="13">
                  <c:v>0.379</c:v>
                </c:pt>
                <c:pt idx="14">
                  <c:v>0.501</c:v>
                </c:pt>
                <c:pt idx="15">
                  <c:v>2.8000000000000003</c:v>
                </c:pt>
                <c:pt idx="16">
                  <c:v>3.56</c:v>
                </c:pt>
                <c:pt idx="17">
                  <c:v>2.29</c:v>
                </c:pt>
                <c:pt idx="18">
                  <c:v>2.1399999999999997</c:v>
                </c:pt>
                <c:pt idx="19">
                  <c:v>0.36</c:v>
                </c:pt>
                <c:pt idx="20">
                  <c:v>0.38700000000000001</c:v>
                </c:pt>
                <c:pt idx="21">
                  <c:v>0.28400000000000003</c:v>
                </c:pt>
                <c:pt idx="22">
                  <c:v>0.44900000000000001</c:v>
                </c:pt>
                <c:pt idx="23">
                  <c:v>0.13799999999999998</c:v>
                </c:pt>
                <c:pt idx="24">
                  <c:v>0.28700000000000003</c:v>
                </c:pt>
                <c:pt idx="25">
                  <c:v>0.58299999999999996</c:v>
                </c:pt>
                <c:pt idx="26">
                  <c:v>0.57699999999999996</c:v>
                </c:pt>
                <c:pt idx="27">
                  <c:v>0.40099999999999997</c:v>
                </c:pt>
                <c:pt idx="28">
                  <c:v>0.77900000000000003</c:v>
                </c:pt>
                <c:pt idx="29">
                  <c:v>0.24</c:v>
                </c:pt>
                <c:pt idx="30">
                  <c:v>0.42100000000000004</c:v>
                </c:pt>
                <c:pt idx="31">
                  <c:v>0.28800000000000003</c:v>
                </c:pt>
                <c:pt idx="32">
                  <c:v>1.4000000000000001</c:v>
                </c:pt>
                <c:pt idx="33">
                  <c:v>0.51600000000000001</c:v>
                </c:pt>
                <c:pt idx="34">
                  <c:v>0.82599999999999996</c:v>
                </c:pt>
                <c:pt idx="35">
                  <c:v>0.376</c:v>
                </c:pt>
                <c:pt idx="36">
                  <c:v>1.44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F9E-8839-04BE284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TS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Carbon Stable Isotope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PIMENTEIRAS!$G$1</c:f>
              <c:strCache>
                <c:ptCount val="1"/>
                <c:pt idx="0">
                  <c:v>d13C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PIMENTEIRAS!$G$2:$G$38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4D36-B077-B1B0C861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3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="1" i="0" u="none" strike="noStrike" kern="1200" baseline="30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pt-BR" sz="2000" b="1" i="0" u="none" strike="noStrike" kern="1200" baseline="-2500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org</a:t>
                </a: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Total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PIMENTEIRAS!$F$1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PIMENTEIRAS!$F$2:$F$38</c:f>
              <c:numCache>
                <c:formatCode>0.00</c:formatCode>
                <c:ptCount val="37"/>
                <c:pt idx="0">
                  <c:v>22.361006100000001</c:v>
                </c:pt>
                <c:pt idx="1">
                  <c:v>15.123099</c:v>
                </c:pt>
                <c:pt idx="2">
                  <c:v>5.9774659000000003</c:v>
                </c:pt>
                <c:pt idx="3">
                  <c:v>7.1398275</c:v>
                </c:pt>
                <c:pt idx="4">
                  <c:v>7.8801341999999996</c:v>
                </c:pt>
                <c:pt idx="5">
                  <c:v>7.4795680999999998</c:v>
                </c:pt>
                <c:pt idx="6">
                  <c:v>3.7473890000000001</c:v>
                </c:pt>
                <c:pt idx="7">
                  <c:v>5.8278211000000004</c:v>
                </c:pt>
                <c:pt idx="8">
                  <c:v>6.7457194999999999</c:v>
                </c:pt>
                <c:pt idx="9">
                  <c:v>1.7460483</c:v>
                </c:pt>
                <c:pt idx="10">
                  <c:v>4.1323115000000001</c:v>
                </c:pt>
                <c:pt idx="11">
                  <c:v>3.9229940999999999</c:v>
                </c:pt>
                <c:pt idx="12">
                  <c:v>3.7844468</c:v>
                </c:pt>
                <c:pt idx="13">
                  <c:v>1.6593718</c:v>
                </c:pt>
                <c:pt idx="14">
                  <c:v>3.2084785999999998</c:v>
                </c:pt>
                <c:pt idx="15">
                  <c:v>2.7362038000000002</c:v>
                </c:pt>
                <c:pt idx="16">
                  <c:v>2.5993110000000001</c:v>
                </c:pt>
                <c:pt idx="17">
                  <c:v>3.3244758000000001</c:v>
                </c:pt>
                <c:pt idx="18">
                  <c:v>2.2134944999999999</c:v>
                </c:pt>
                <c:pt idx="19">
                  <c:v>3.1115404</c:v>
                </c:pt>
                <c:pt idx="20">
                  <c:v>3.6811786</c:v>
                </c:pt>
                <c:pt idx="21">
                  <c:v>2.4208805</c:v>
                </c:pt>
                <c:pt idx="22">
                  <c:v>2.7696938000000002</c:v>
                </c:pt>
                <c:pt idx="23">
                  <c:v>2.6926114999999999</c:v>
                </c:pt>
                <c:pt idx="24">
                  <c:v>2.1715734000000002</c:v>
                </c:pt>
                <c:pt idx="25">
                  <c:v>5.2965600999999998</c:v>
                </c:pt>
                <c:pt idx="26">
                  <c:v>2.4751105999999998</c:v>
                </c:pt>
                <c:pt idx="27">
                  <c:v>2.3526628000000001</c:v>
                </c:pt>
                <c:pt idx="28">
                  <c:v>1.4164437999999999</c:v>
                </c:pt>
                <c:pt idx="29">
                  <c:v>1.7879187000000001</c:v>
                </c:pt>
                <c:pt idx="30">
                  <c:v>1.9899141</c:v>
                </c:pt>
                <c:pt idx="31">
                  <c:v>1.9678351000000001</c:v>
                </c:pt>
                <c:pt idx="32">
                  <c:v>2.0027237000000002</c:v>
                </c:pt>
                <c:pt idx="33">
                  <c:v>2.2330473999999998</c:v>
                </c:pt>
                <c:pt idx="34">
                  <c:v>2.0432942999999999</c:v>
                </c:pt>
                <c:pt idx="35">
                  <c:v>1.9020933</c:v>
                </c:pt>
                <c:pt idx="36">
                  <c:v>2.0020414999999998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F-419A-B893-74BD9A8C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Nitrogen Stable Isotope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PIMENTEIRAS!$E$1</c:f>
              <c:strCache>
                <c:ptCount val="1"/>
                <c:pt idx="0">
                  <c:v>d15N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PIMENTEIRAS!$E$2:$E$38</c:f>
              <c:numCache>
                <c:formatCode>0.00</c:formatCode>
                <c:ptCount val="37"/>
                <c:pt idx="0">
                  <c:v>0.52886330000000026</c:v>
                </c:pt>
                <c:pt idx="1">
                  <c:v>-0.23598189999999986</c:v>
                </c:pt>
                <c:pt idx="2">
                  <c:v>-0.8773997</c:v>
                </c:pt>
                <c:pt idx="3">
                  <c:v>-0.27037969999999989</c:v>
                </c:pt>
                <c:pt idx="4">
                  <c:v>-0.54050359999999997</c:v>
                </c:pt>
                <c:pt idx="5">
                  <c:v>-0.6952936999999999</c:v>
                </c:pt>
                <c:pt idx="6">
                  <c:v>-0.60929919999999993</c:v>
                </c:pt>
                <c:pt idx="7">
                  <c:v>5.6399400000000099E-2</c:v>
                </c:pt>
                <c:pt idx="8">
                  <c:v>-0.5222929999999999</c:v>
                </c:pt>
                <c:pt idx="9">
                  <c:v>-1.8122104999999999</c:v>
                </c:pt>
                <c:pt idx="10">
                  <c:v>-1.1141375</c:v>
                </c:pt>
                <c:pt idx="11">
                  <c:v>1.2421118000000002</c:v>
                </c:pt>
                <c:pt idx="12">
                  <c:v>-0.34929229999999989</c:v>
                </c:pt>
                <c:pt idx="13">
                  <c:v>-2.5092718000000001</c:v>
                </c:pt>
                <c:pt idx="14">
                  <c:v>-0.5111642999999999</c:v>
                </c:pt>
                <c:pt idx="15">
                  <c:v>-1.8375029999999999</c:v>
                </c:pt>
                <c:pt idx="16">
                  <c:v>-0.60828749999999987</c:v>
                </c:pt>
                <c:pt idx="17">
                  <c:v>-0.40291239999999995</c:v>
                </c:pt>
                <c:pt idx="18">
                  <c:v>-0.71755109999999989</c:v>
                </c:pt>
                <c:pt idx="19">
                  <c:v>-0.93000809999999989</c:v>
                </c:pt>
                <c:pt idx="20">
                  <c:v>-0.7610541999999999</c:v>
                </c:pt>
                <c:pt idx="21">
                  <c:v>-1.331653</c:v>
                </c:pt>
                <c:pt idx="22">
                  <c:v>0.3680030000000003</c:v>
                </c:pt>
                <c:pt idx="23">
                  <c:v>-1.3893198999999998</c:v>
                </c:pt>
                <c:pt idx="24">
                  <c:v>-1.4995951999999999</c:v>
                </c:pt>
                <c:pt idx="25">
                  <c:v>-0.89156349999999995</c:v>
                </c:pt>
                <c:pt idx="26">
                  <c:v>-1.9336145</c:v>
                </c:pt>
                <c:pt idx="27">
                  <c:v>-0.60126939999999995</c:v>
                </c:pt>
                <c:pt idx="28">
                  <c:v>-1.7758995</c:v>
                </c:pt>
                <c:pt idx="29">
                  <c:v>-9.8247739000000003</c:v>
                </c:pt>
                <c:pt idx="30">
                  <c:v>-4.1221504000000007</c:v>
                </c:pt>
                <c:pt idx="31">
                  <c:v>-1.1840705</c:v>
                </c:pt>
                <c:pt idx="32">
                  <c:v>-6.1764992000000003</c:v>
                </c:pt>
                <c:pt idx="33">
                  <c:v>-2.3809469000000001</c:v>
                </c:pt>
                <c:pt idx="34">
                  <c:v>-2.1781426000000002</c:v>
                </c:pt>
                <c:pt idx="35">
                  <c:v>-3.5814795000000004</c:v>
                </c:pt>
                <c:pt idx="36">
                  <c:v>-7.4293711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8-46E3-8297-CBFF1F81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200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2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2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d13C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CODÓ!$F$2:$F$10</c:f>
              <c:numCache>
                <c:formatCode>0.00</c:formatCode>
                <c:ptCount val="9"/>
                <c:pt idx="0">
                  <c:v>-25.939479999999996</c:v>
                </c:pt>
                <c:pt idx="1">
                  <c:v>-28.253932799999998</c:v>
                </c:pt>
                <c:pt idx="2">
                  <c:v>-26.745703999999996</c:v>
                </c:pt>
                <c:pt idx="3">
                  <c:v>-23.165872799999999</c:v>
                </c:pt>
                <c:pt idx="4">
                  <c:v>-23.5493208</c:v>
                </c:pt>
                <c:pt idx="5">
                  <c:v>-19.4277464</c:v>
                </c:pt>
                <c:pt idx="6">
                  <c:v>-26.0102704</c:v>
                </c:pt>
                <c:pt idx="7">
                  <c:v>-25.9758584</c:v>
                </c:pt>
                <c:pt idx="8">
                  <c:v>-25.462627999999999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1-4D58-821B-586EE0C3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13</a:t>
                </a:r>
                <a:r>
                  <a:rPr lang="pt-BR" sz="1400" b="1"/>
                  <a:t>C</a:t>
                </a:r>
                <a:r>
                  <a:rPr lang="pt-BR" sz="1400" b="1" baseline="-25000"/>
                  <a:t>org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0"/>
        <c:crossBetween val="midCat"/>
        <c:majorUnit val="1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Total Nitrogen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PIMENTEIRAS!$D$1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solidFill>
                  <a:schemeClr val="tx1">
                    <a:alpha val="93000"/>
                  </a:schemeClr>
                </a:solidFill>
                <a:round/>
              </a:ln>
              <a:effectLst/>
            </c:spPr>
          </c:marker>
          <c:xVal>
            <c:numRef>
              <c:f>PIMENTEIRAS!$D$2:$D$37</c:f>
              <c:numCache>
                <c:formatCode>0.00</c:formatCode>
                <c:ptCount val="36"/>
                <c:pt idx="0">
                  <c:v>0.46732370000000001</c:v>
                </c:pt>
                <c:pt idx="1">
                  <c:v>0.39765119999999998</c:v>
                </c:pt>
                <c:pt idx="2">
                  <c:v>0.17854610000000001</c:v>
                </c:pt>
                <c:pt idx="3">
                  <c:v>0.1976011</c:v>
                </c:pt>
                <c:pt idx="4">
                  <c:v>0.23311899999999999</c:v>
                </c:pt>
                <c:pt idx="5">
                  <c:v>0.20771149999999999</c:v>
                </c:pt>
                <c:pt idx="6">
                  <c:v>0.1401086</c:v>
                </c:pt>
                <c:pt idx="7">
                  <c:v>0.17163619999999999</c:v>
                </c:pt>
                <c:pt idx="8">
                  <c:v>0.22601009999999999</c:v>
                </c:pt>
                <c:pt idx="9">
                  <c:v>5.1048200000000002E-2</c:v>
                </c:pt>
                <c:pt idx="10">
                  <c:v>0.1215879</c:v>
                </c:pt>
                <c:pt idx="11">
                  <c:v>0.1106182</c:v>
                </c:pt>
                <c:pt idx="12">
                  <c:v>0.1202091</c:v>
                </c:pt>
                <c:pt idx="13">
                  <c:v>5.9161600000000002E-2</c:v>
                </c:pt>
                <c:pt idx="14">
                  <c:v>9.92561E-2</c:v>
                </c:pt>
                <c:pt idx="15">
                  <c:v>0.1005453</c:v>
                </c:pt>
                <c:pt idx="16">
                  <c:v>9.7266099999999994E-2</c:v>
                </c:pt>
                <c:pt idx="17">
                  <c:v>0.1153661</c:v>
                </c:pt>
                <c:pt idx="18">
                  <c:v>8.2663E-2</c:v>
                </c:pt>
                <c:pt idx="19">
                  <c:v>8.9059100000000002E-2</c:v>
                </c:pt>
                <c:pt idx="20">
                  <c:v>9.9298999999999998E-2</c:v>
                </c:pt>
                <c:pt idx="21">
                  <c:v>6.8252900000000005E-2</c:v>
                </c:pt>
                <c:pt idx="22">
                  <c:v>7.3079500000000006E-2</c:v>
                </c:pt>
                <c:pt idx="23">
                  <c:v>8.4466200000000005E-2</c:v>
                </c:pt>
                <c:pt idx="24">
                  <c:v>6.9841700000000007E-2</c:v>
                </c:pt>
                <c:pt idx="25">
                  <c:v>0.1140893</c:v>
                </c:pt>
                <c:pt idx="26">
                  <c:v>7.7802499999999997E-2</c:v>
                </c:pt>
                <c:pt idx="27">
                  <c:v>1.4243799999999999E-2</c:v>
                </c:pt>
                <c:pt idx="28">
                  <c:v>6.1539799999999999E-2</c:v>
                </c:pt>
                <c:pt idx="29">
                  <c:v>2.0786800000000001E-2</c:v>
                </c:pt>
                <c:pt idx="30">
                  <c:v>1.9572699999999998E-2</c:v>
                </c:pt>
                <c:pt idx="31">
                  <c:v>2.7427300000000002E-2</c:v>
                </c:pt>
                <c:pt idx="32">
                  <c:v>2.7577399999999998E-2</c:v>
                </c:pt>
                <c:pt idx="33">
                  <c:v>3.6369400000000003E-2</c:v>
                </c:pt>
                <c:pt idx="34">
                  <c:v>2.6995700000000001E-2</c:v>
                </c:pt>
                <c:pt idx="35">
                  <c:v>2.0246400000000001E-2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C-423F-B64D-5D968F46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TN (%)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0.1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0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>
                <a:latin typeface="Arial" panose="020B0604020202020204" pitchFamily="34" charset="0"/>
                <a:cs typeface="Arial" panose="020B0604020202020204" pitchFamily="34" charset="0"/>
              </a:rPr>
              <a:t>OGX-101 - </a:t>
            </a:r>
            <a:r>
              <a:rPr lang="pt-BR" sz="2000" b="1" i="0" u="none" strike="noStrike" kern="1200" baseline="0">
                <a:solidFill>
                  <a:srgbClr val="44546A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  <a:endParaRPr lang="pt-BR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619689353271674"/>
          <c:y val="4.3537483373480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PIMENTEIRAS!$H$1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PIMENTEIRAS!$H$2:$H$38</c:f>
              <c:numCache>
                <c:formatCode>0.00</c:formatCode>
                <c:ptCount val="37"/>
                <c:pt idx="0">
                  <c:v>47.849073565068494</c:v>
                </c:pt>
                <c:pt idx="1">
                  <c:v>38.031065919076823</c:v>
                </c:pt>
                <c:pt idx="2">
                  <c:v>33.478557638615463</c:v>
                </c:pt>
                <c:pt idx="3">
                  <c:v>36.132529120536269</c:v>
                </c:pt>
                <c:pt idx="4">
                  <c:v>33.803054234103612</c:v>
                </c:pt>
                <c:pt idx="5">
                  <c:v>36.00940776028289</c:v>
                </c:pt>
                <c:pt idx="6">
                  <c:v>26.746316785693384</c:v>
                </c:pt>
                <c:pt idx="7">
                  <c:v>33.954498526534614</c:v>
                </c:pt>
                <c:pt idx="8">
                  <c:v>29.846982502109419</c:v>
                </c:pt>
                <c:pt idx="9">
                  <c:v>34.203915123354008</c:v>
                </c:pt>
                <c:pt idx="10">
                  <c:v>33.986206686685108</c:v>
                </c:pt>
                <c:pt idx="11">
                  <c:v>35.464273510145709</c:v>
                </c:pt>
                <c:pt idx="12">
                  <c:v>31.482198935022389</c:v>
                </c:pt>
                <c:pt idx="13">
                  <c:v>28.048122430765901</c:v>
                </c:pt>
                <c:pt idx="14">
                  <c:v>32.325253561242079</c:v>
                </c:pt>
                <c:pt idx="15">
                  <c:v>27.213642010118821</c:v>
                </c:pt>
                <c:pt idx="16">
                  <c:v>26.723709493852436</c:v>
                </c:pt>
                <c:pt idx="17">
                  <c:v>28.816747727452</c:v>
                </c:pt>
                <c:pt idx="18">
                  <c:v>26.77733084935219</c:v>
                </c:pt>
                <c:pt idx="19">
                  <c:v>34.937927735627241</c:v>
                </c:pt>
                <c:pt idx="20">
                  <c:v>37.071658324857246</c:v>
                </c:pt>
                <c:pt idx="21">
                  <c:v>35.469269437635617</c:v>
                </c:pt>
                <c:pt idx="22">
                  <c:v>37.899736588236102</c:v>
                </c:pt>
                <c:pt idx="23">
                  <c:v>31.877976042487997</c:v>
                </c:pt>
                <c:pt idx="24">
                  <c:v>31.092791269399228</c:v>
                </c:pt>
                <c:pt idx="25">
                  <c:v>46.424687503560804</c:v>
                </c:pt>
                <c:pt idx="26">
                  <c:v>31.812738665209984</c:v>
                </c:pt>
                <c:pt idx="27">
                  <c:v>165.17100773669949</c:v>
                </c:pt>
                <c:pt idx="28">
                  <c:v>23.016711136532781</c:v>
                </c:pt>
                <c:pt idx="29">
                  <c:v>86.012214482267595</c:v>
                </c:pt>
                <c:pt idx="30">
                  <c:v>101.66783836670466</c:v>
                </c:pt>
                <c:pt idx="31">
                  <c:v>71.747313807775456</c:v>
                </c:pt>
                <c:pt idx="32">
                  <c:v>72.621918672536225</c:v>
                </c:pt>
                <c:pt idx="33">
                  <c:v>61.399071747128069</c:v>
                </c:pt>
                <c:pt idx="34">
                  <c:v>75.689620939631126</c:v>
                </c:pt>
                <c:pt idx="35">
                  <c:v>93.94723506401138</c:v>
                </c:pt>
                <c:pt idx="36">
                  <c:v>123.45706533468997</c:v>
                </c:pt>
              </c:numCache>
            </c:numRef>
          </c:xVal>
          <c:yVal>
            <c:numRef>
              <c:f>PIMENTEIRAS!$B$2:$B$38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4-453A-B40C-252357A0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 b="1" i="0" u="none" strike="noStrike" kern="1200" baseline="0">
                    <a:solidFill>
                      <a:srgbClr val="44546A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TOC/TN</a:t>
                </a:r>
              </a:p>
            </c:rich>
          </c:tx>
          <c:layout>
            <c:manualLayout>
              <c:xMode val="edge"/>
              <c:yMode val="edge"/>
              <c:x val="0.45840382774497518"/>
              <c:y val="2.3806333333333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max"/>
        <c:crossBetween val="midCat"/>
        <c:majorUnit val="10"/>
      </c:valAx>
      <c:valAx>
        <c:axId val="151753295"/>
        <c:scaling>
          <c:orientation val="minMax"/>
          <c:max val="-1550"/>
          <c:min val="-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000">
                    <a:latin typeface="Arial" panose="020B0604020202020204" pitchFamily="34" charset="0"/>
                    <a:cs typeface="Arial" panose="020B0604020202020204" pitchFamily="34" charset="0"/>
                  </a:rPr>
                  <a:t>Depth</a:t>
                </a:r>
                <a:r>
                  <a:rPr lang="pt-BR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pt-BR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  <c:minorUnit val="2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TI</a:t>
            </a:r>
            <a:r>
              <a:rPr lang="pt-BR" sz="2000" b="1" baseline="0">
                <a:latin typeface="Arial" panose="020B0604020202020204" pitchFamily="34" charset="0"/>
                <a:cs typeface="Arial" panose="020B0604020202020204" pitchFamily="34" charset="0"/>
              </a:rPr>
              <a:t>C (%)</a:t>
            </a:r>
            <a:endParaRPr lang="pt-BR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6941209095951192"/>
          <c:y val="3.46453513575424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TIC%_Longá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TUDO!$J$2:$J$22</c:f>
              <c:numCache>
                <c:formatCode>0.00</c:formatCode>
                <c:ptCount val="21"/>
                <c:pt idx="0">
                  <c:v>0.11696799999999996</c:v>
                </c:pt>
                <c:pt idx="1">
                  <c:v>0.49281200000000003</c:v>
                </c:pt>
                <c:pt idx="2">
                  <c:v>0</c:v>
                </c:pt>
                <c:pt idx="3">
                  <c:v>0</c:v>
                </c:pt>
                <c:pt idx="4">
                  <c:v>0.13960950000000005</c:v>
                </c:pt>
                <c:pt idx="5">
                  <c:v>0.12495959999999995</c:v>
                </c:pt>
                <c:pt idx="6">
                  <c:v>0.3105928</c:v>
                </c:pt>
                <c:pt idx="7">
                  <c:v>0.20797150000000009</c:v>
                </c:pt>
                <c:pt idx="8">
                  <c:v>0.30379439999999991</c:v>
                </c:pt>
                <c:pt idx="9">
                  <c:v>0.25472439999999996</c:v>
                </c:pt>
                <c:pt idx="10">
                  <c:v>0</c:v>
                </c:pt>
                <c:pt idx="11">
                  <c:v>0.38877230000000007</c:v>
                </c:pt>
                <c:pt idx="12">
                  <c:v>2.3436400000000246E-2</c:v>
                </c:pt>
                <c:pt idx="13">
                  <c:v>0.13693660000000007</c:v>
                </c:pt>
                <c:pt idx="14">
                  <c:v>0.23047810000000002</c:v>
                </c:pt>
                <c:pt idx="15">
                  <c:v>9.9754600000000027E-2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0.12623250000000019</c:v>
                </c:pt>
                <c:pt idx="20">
                  <c:v>0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A-417A-B027-649BF4D12E3D}"/>
            </c:ext>
          </c:extLst>
        </c:ser>
        <c:ser>
          <c:idx val="1"/>
          <c:order val="1"/>
          <c:tx>
            <c:v>TS%_Pimenteiras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TUDO!$J$23:$J$59</c:f>
              <c:numCache>
                <c:formatCode>0.00</c:formatCode>
                <c:ptCount val="37"/>
                <c:pt idx="1">
                  <c:v>7.6769010000000009</c:v>
                </c:pt>
                <c:pt idx="2">
                  <c:v>5.1225340999999993</c:v>
                </c:pt>
                <c:pt idx="3">
                  <c:v>4.2601725000000004</c:v>
                </c:pt>
                <c:pt idx="6">
                  <c:v>1.1326109999999998</c:v>
                </c:pt>
                <c:pt idx="8">
                  <c:v>1.7442805000000003</c:v>
                </c:pt>
                <c:pt idx="9">
                  <c:v>2.7139517</c:v>
                </c:pt>
                <c:pt idx="10">
                  <c:v>0.49768849999999976</c:v>
                </c:pt>
                <c:pt idx="11">
                  <c:v>1.6270058999999999</c:v>
                </c:pt>
                <c:pt idx="13">
                  <c:v>1.9306282000000003</c:v>
                </c:pt>
                <c:pt idx="15">
                  <c:v>0.38379619999999948</c:v>
                </c:pt>
                <c:pt idx="16">
                  <c:v>1.1206889999999996</c:v>
                </c:pt>
                <c:pt idx="17">
                  <c:v>1.4255241999999999</c:v>
                </c:pt>
                <c:pt idx="18">
                  <c:v>2.5065054999999998</c:v>
                </c:pt>
                <c:pt idx="19">
                  <c:v>1.7584596000000001</c:v>
                </c:pt>
                <c:pt idx="20">
                  <c:v>1.0588214000000002</c:v>
                </c:pt>
                <c:pt idx="21">
                  <c:v>1.7091195000000008</c:v>
                </c:pt>
                <c:pt idx="22">
                  <c:v>3.560306199999999</c:v>
                </c:pt>
                <c:pt idx="23">
                  <c:v>0.60738850000000033</c:v>
                </c:pt>
                <c:pt idx="24">
                  <c:v>1.1684265999999996</c:v>
                </c:pt>
                <c:pt idx="25">
                  <c:v>2.2734399000000005</c:v>
                </c:pt>
                <c:pt idx="26">
                  <c:v>2.0048893999999997</c:v>
                </c:pt>
                <c:pt idx="27">
                  <c:v>0.8673371999999997</c:v>
                </c:pt>
                <c:pt idx="28">
                  <c:v>2.3435562000000001</c:v>
                </c:pt>
                <c:pt idx="29">
                  <c:v>0.89208130000000008</c:v>
                </c:pt>
                <c:pt idx="30">
                  <c:v>0.74008589999999996</c:v>
                </c:pt>
                <c:pt idx="31">
                  <c:v>0.50216489999999969</c:v>
                </c:pt>
                <c:pt idx="32">
                  <c:v>0.38727629999999991</c:v>
                </c:pt>
                <c:pt idx="33">
                  <c:v>0.10695260000000006</c:v>
                </c:pt>
                <c:pt idx="34">
                  <c:v>0.81670569999999998</c:v>
                </c:pt>
                <c:pt idx="35">
                  <c:v>0.5779067</c:v>
                </c:pt>
                <c:pt idx="36">
                  <c:v>1.3379585000000001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A-417A-B027-649BF4D1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Inorganic Carbon</a:t>
                </a:r>
              </a:p>
            </c:rich>
          </c:tx>
          <c:layout>
            <c:manualLayout>
              <c:xMode val="edge"/>
              <c:yMode val="edge"/>
              <c:x val="0.36880461697695444"/>
              <c:y val="0.9404276265580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85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09905625357563"/>
          <c:y val="0.96526677118549509"/>
          <c:w val="0.71244841275040283"/>
          <c:h val="2.529770823869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TS (%)</a:t>
            </a:r>
          </a:p>
        </c:rich>
      </c:tx>
      <c:layout>
        <c:manualLayout>
          <c:xMode val="edge"/>
          <c:yMode val="edge"/>
          <c:x val="0.4802239253138269"/>
          <c:y val="6.9013112491373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TS%_Longá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TUDO!$H$2:$H$22</c:f>
              <c:numCache>
                <c:formatCode>0.00</c:formatCode>
                <c:ptCount val="21"/>
                <c:pt idx="0">
                  <c:v>0.626</c:v>
                </c:pt>
                <c:pt idx="1">
                  <c:v>0.52</c:v>
                </c:pt>
                <c:pt idx="2">
                  <c:v>0.157</c:v>
                </c:pt>
                <c:pt idx="3">
                  <c:v>0.251</c:v>
                </c:pt>
                <c:pt idx="4">
                  <c:v>0.183</c:v>
                </c:pt>
                <c:pt idx="5">
                  <c:v>0.16300000000000001</c:v>
                </c:pt>
                <c:pt idx="6">
                  <c:v>0.56200000000000006</c:v>
                </c:pt>
                <c:pt idx="7">
                  <c:v>0.22999999999999998</c:v>
                </c:pt>
                <c:pt idx="8">
                  <c:v>0.34099999999999997</c:v>
                </c:pt>
                <c:pt idx="9">
                  <c:v>0.22999999999999998</c:v>
                </c:pt>
                <c:pt idx="10">
                  <c:v>5.1199999999999996E-2</c:v>
                </c:pt>
                <c:pt idx="11">
                  <c:v>0.70600000000000007</c:v>
                </c:pt>
                <c:pt idx="12">
                  <c:v>0.32800000000000001</c:v>
                </c:pt>
                <c:pt idx="13">
                  <c:v>0.22499999999999998</c:v>
                </c:pt>
                <c:pt idx="14">
                  <c:v>0.32900000000000001</c:v>
                </c:pt>
                <c:pt idx="15">
                  <c:v>0.155</c:v>
                </c:pt>
                <c:pt idx="16">
                  <c:v>0.27699999999999997</c:v>
                </c:pt>
                <c:pt idx="17">
                  <c:v>0.27200000000000002</c:v>
                </c:pt>
                <c:pt idx="18">
                  <c:v>0.71000000000000008</c:v>
                </c:pt>
                <c:pt idx="19">
                  <c:v>0.371</c:v>
                </c:pt>
                <c:pt idx="20">
                  <c:v>0.16400000000000001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B-4974-B124-9209B30B43ED}"/>
            </c:ext>
          </c:extLst>
        </c:ser>
        <c:ser>
          <c:idx val="1"/>
          <c:order val="1"/>
          <c:tx>
            <c:v>TS%_Pimenteiras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TUDO!$H$23:$H$59</c:f>
              <c:numCache>
                <c:formatCode>0.00</c:formatCode>
                <c:ptCount val="37"/>
                <c:pt idx="0">
                  <c:v>1.1199999999999999</c:v>
                </c:pt>
                <c:pt idx="1">
                  <c:v>1.28</c:v>
                </c:pt>
                <c:pt idx="2">
                  <c:v>0.624</c:v>
                </c:pt>
                <c:pt idx="3">
                  <c:v>0.68199999999999994</c:v>
                </c:pt>
                <c:pt idx="4">
                  <c:v>0.45799999999999996</c:v>
                </c:pt>
                <c:pt idx="5">
                  <c:v>0.72799999999999998</c:v>
                </c:pt>
                <c:pt idx="6">
                  <c:v>0.436</c:v>
                </c:pt>
                <c:pt idx="7">
                  <c:v>1.1299999999999999</c:v>
                </c:pt>
                <c:pt idx="8">
                  <c:v>3.7900000000000005</c:v>
                </c:pt>
                <c:pt idx="9">
                  <c:v>2.0500000000000003</c:v>
                </c:pt>
                <c:pt idx="10">
                  <c:v>0.68799999999999994</c:v>
                </c:pt>
                <c:pt idx="11">
                  <c:v>0.61499999999999999</c:v>
                </c:pt>
                <c:pt idx="12">
                  <c:v>0.33</c:v>
                </c:pt>
                <c:pt idx="13">
                  <c:v>0.379</c:v>
                </c:pt>
                <c:pt idx="14">
                  <c:v>0.501</c:v>
                </c:pt>
                <c:pt idx="15">
                  <c:v>2.8000000000000003</c:v>
                </c:pt>
                <c:pt idx="16">
                  <c:v>3.56</c:v>
                </c:pt>
                <c:pt idx="17">
                  <c:v>2.29</c:v>
                </c:pt>
                <c:pt idx="18">
                  <c:v>2.1399999999999997</c:v>
                </c:pt>
                <c:pt idx="19">
                  <c:v>0.36</c:v>
                </c:pt>
                <c:pt idx="20">
                  <c:v>0.38700000000000001</c:v>
                </c:pt>
                <c:pt idx="21">
                  <c:v>0.28400000000000003</c:v>
                </c:pt>
                <c:pt idx="22">
                  <c:v>0.44900000000000001</c:v>
                </c:pt>
                <c:pt idx="23">
                  <c:v>0.13799999999999998</c:v>
                </c:pt>
                <c:pt idx="24">
                  <c:v>0.28700000000000003</c:v>
                </c:pt>
                <c:pt idx="25">
                  <c:v>0.58299999999999996</c:v>
                </c:pt>
                <c:pt idx="26">
                  <c:v>0.57699999999999996</c:v>
                </c:pt>
                <c:pt idx="27">
                  <c:v>0.40099999999999997</c:v>
                </c:pt>
                <c:pt idx="28">
                  <c:v>0.77900000000000003</c:v>
                </c:pt>
                <c:pt idx="29">
                  <c:v>0.24</c:v>
                </c:pt>
                <c:pt idx="30">
                  <c:v>0.42100000000000004</c:v>
                </c:pt>
                <c:pt idx="31">
                  <c:v>0.28800000000000003</c:v>
                </c:pt>
                <c:pt idx="32">
                  <c:v>1.4000000000000001</c:v>
                </c:pt>
                <c:pt idx="33">
                  <c:v>0.51600000000000001</c:v>
                </c:pt>
                <c:pt idx="34">
                  <c:v>0.82599999999999996</c:v>
                </c:pt>
                <c:pt idx="35">
                  <c:v>0.376</c:v>
                </c:pt>
                <c:pt idx="36">
                  <c:v>1.44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B-4974-B124-9209B30B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Sulphur</a:t>
                </a:r>
              </a:p>
            </c:rich>
          </c:tx>
          <c:layout>
            <c:manualLayout>
              <c:xMode val="edge"/>
              <c:yMode val="edge"/>
              <c:x val="0.42353822940645369"/>
              <c:y val="0.9393345505544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00711159174117"/>
          <c:y val="0.96888215832329339"/>
          <c:w val="0.70148841715379029"/>
          <c:h val="2.528319190951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TOC/TN Ratio</a:t>
            </a:r>
          </a:p>
        </c:rich>
      </c:tx>
      <c:layout>
        <c:manualLayout>
          <c:xMode val="edge"/>
          <c:yMode val="edge"/>
          <c:x val="0.38092746749873646"/>
          <c:y val="5.7539881027461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TOC/TN_Longá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TUDO!$G$2:$G$22</c:f>
              <c:numCache>
                <c:formatCode>0.00</c:formatCode>
                <c:ptCount val="21"/>
                <c:pt idx="2">
                  <c:v>35.054466589798494</c:v>
                </c:pt>
                <c:pt idx="3">
                  <c:v>33.667889583329327</c:v>
                </c:pt>
                <c:pt idx="5">
                  <c:v>34.931006753085462</c:v>
                </c:pt>
                <c:pt idx="6">
                  <c:v>32.96560629903653</c:v>
                </c:pt>
                <c:pt idx="7">
                  <c:v>32.24144216918716</c:v>
                </c:pt>
                <c:pt idx="8">
                  <c:v>31.282653058202246</c:v>
                </c:pt>
                <c:pt idx="9">
                  <c:v>38.455935055317049</c:v>
                </c:pt>
                <c:pt idx="10">
                  <c:v>29.884862412350479</c:v>
                </c:pt>
                <c:pt idx="11">
                  <c:v>32.000607916615529</c:v>
                </c:pt>
                <c:pt idx="12">
                  <c:v>31.604282837413017</c:v>
                </c:pt>
                <c:pt idx="13">
                  <c:v>26.637340822838965</c:v>
                </c:pt>
                <c:pt idx="14">
                  <c:v>29.206766496225953</c:v>
                </c:pt>
                <c:pt idx="15">
                  <c:v>31.929235783910151</c:v>
                </c:pt>
                <c:pt idx="16">
                  <c:v>37.049353367011349</c:v>
                </c:pt>
                <c:pt idx="17">
                  <c:v>29.19605377625394</c:v>
                </c:pt>
                <c:pt idx="18">
                  <c:v>32.600900214618406</c:v>
                </c:pt>
                <c:pt idx="19">
                  <c:v>31.562414048581289</c:v>
                </c:pt>
                <c:pt idx="20">
                  <c:v>22.1438660048522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462B-B53C-ADD6C994FD63}"/>
            </c:ext>
          </c:extLst>
        </c:ser>
        <c:ser>
          <c:idx val="1"/>
          <c:order val="1"/>
          <c:tx>
            <c:v>TOC/TN_Pimenteiras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TUDO!$G$23:$G$59</c:f>
              <c:numCache>
                <c:formatCode>0.00</c:formatCode>
                <c:ptCount val="37"/>
                <c:pt idx="0">
                  <c:v>47.849073565068494</c:v>
                </c:pt>
                <c:pt idx="1">
                  <c:v>38.031065919076823</c:v>
                </c:pt>
                <c:pt idx="2">
                  <c:v>33.478557638615463</c:v>
                </c:pt>
                <c:pt idx="3">
                  <c:v>36.132529120536269</c:v>
                </c:pt>
                <c:pt idx="4">
                  <c:v>33.803054234103612</c:v>
                </c:pt>
                <c:pt idx="5">
                  <c:v>36.00940776028289</c:v>
                </c:pt>
                <c:pt idx="6">
                  <c:v>26.746316785693384</c:v>
                </c:pt>
                <c:pt idx="7">
                  <c:v>33.954498526534614</c:v>
                </c:pt>
                <c:pt idx="8">
                  <c:v>29.846982502109419</c:v>
                </c:pt>
                <c:pt idx="9">
                  <c:v>34.203915123354008</c:v>
                </c:pt>
                <c:pt idx="10">
                  <c:v>33.986206686685108</c:v>
                </c:pt>
                <c:pt idx="11">
                  <c:v>35.464273510145709</c:v>
                </c:pt>
                <c:pt idx="12">
                  <c:v>31.482198935022389</c:v>
                </c:pt>
                <c:pt idx="13">
                  <c:v>28.048122430765901</c:v>
                </c:pt>
                <c:pt idx="14">
                  <c:v>32.325253561242079</c:v>
                </c:pt>
                <c:pt idx="15">
                  <c:v>27.213642010118821</c:v>
                </c:pt>
                <c:pt idx="16">
                  <c:v>26.723709493852436</c:v>
                </c:pt>
                <c:pt idx="17">
                  <c:v>28.816747727452</c:v>
                </c:pt>
                <c:pt idx="18">
                  <c:v>26.77733084935219</c:v>
                </c:pt>
                <c:pt idx="19">
                  <c:v>34.937927735627241</c:v>
                </c:pt>
                <c:pt idx="20">
                  <c:v>37.071658324857246</c:v>
                </c:pt>
                <c:pt idx="21">
                  <c:v>35.469269437635617</c:v>
                </c:pt>
                <c:pt idx="22">
                  <c:v>37.899736588236102</c:v>
                </c:pt>
                <c:pt idx="23">
                  <c:v>31.877976042487997</c:v>
                </c:pt>
                <c:pt idx="24">
                  <c:v>31.092791269399228</c:v>
                </c:pt>
                <c:pt idx="25">
                  <c:v>46.424687503560804</c:v>
                </c:pt>
                <c:pt idx="26">
                  <c:v>31.812738665209984</c:v>
                </c:pt>
                <c:pt idx="27">
                  <c:v>165.17100773669949</c:v>
                </c:pt>
                <c:pt idx="28">
                  <c:v>23.016711136532781</c:v>
                </c:pt>
                <c:pt idx="29">
                  <c:v>86.012214482267595</c:v>
                </c:pt>
                <c:pt idx="30">
                  <c:v>101.66783836670466</c:v>
                </c:pt>
                <c:pt idx="31">
                  <c:v>71.747313807775456</c:v>
                </c:pt>
                <c:pt idx="32">
                  <c:v>72.621918672536225</c:v>
                </c:pt>
                <c:pt idx="33">
                  <c:v>61.399071747128069</c:v>
                </c:pt>
                <c:pt idx="34">
                  <c:v>75.689620939631126</c:v>
                </c:pt>
                <c:pt idx="35">
                  <c:v>93.94723506401138</c:v>
                </c:pt>
                <c:pt idx="36">
                  <c:v>123.45706533468997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7-462B-B53C-ADD6C994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 /Total Nitrogen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0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0670172945879"/>
          <c:y val="0.9723760916352221"/>
          <c:w val="0.81549329827054118"/>
          <c:h val="2.529770823869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ymbol" panose="05050102010706020507" pitchFamily="18" charset="2"/>
              </a:rPr>
              <a:t>d</a:t>
            </a:r>
            <a:r>
              <a:rPr lang="pt-BR" sz="2000" b="1" i="0" u="none" strike="noStrike" kern="1200" spc="0" baseline="30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13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</a:t>
            </a:r>
            <a:r>
              <a:rPr lang="pt-BR" sz="2000" b="1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</a:t>
            </a: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TUDO!$F$2:$F$22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3-4633-B8D1-314392AB57C8}"/>
            </c:ext>
          </c:extLst>
        </c:ser>
        <c:ser>
          <c:idx val="1"/>
          <c:order val="1"/>
          <c:tx>
            <c:v>d13C_Pimenteiras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TUDO!$F$23:$F$59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3-4633-B8D1-314392AB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20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Organic Carbon Stable Isotope</a:t>
                </a:r>
              </a:p>
            </c:rich>
          </c:tx>
          <c:layout>
            <c:manualLayout>
              <c:xMode val="edge"/>
              <c:yMode val="edge"/>
              <c:x val="0.2928074669489405"/>
              <c:y val="0.9405188234109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1520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3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00044061512762"/>
          <c:y val="0.96572816928201355"/>
          <c:w val="0.71875227777008033"/>
          <c:h val="2.528319190951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TOC (%)</a:t>
            </a:r>
          </a:p>
        </c:rich>
      </c:tx>
      <c:layout>
        <c:manualLayout>
          <c:xMode val="edge"/>
          <c:yMode val="edge"/>
          <c:x val="0.45494868325533872"/>
          <c:y val="5.75109427021647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TOC%_Longá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TUDO!$E$2:$E$22</c:f>
              <c:numCache>
                <c:formatCode>0.00</c:formatCode>
                <c:ptCount val="21"/>
                <c:pt idx="0">
                  <c:v>0.74803200000000003</c:v>
                </c:pt>
                <c:pt idx="1">
                  <c:v>0.72718799999999995</c:v>
                </c:pt>
                <c:pt idx="2">
                  <c:v>1.0215152000000001</c:v>
                </c:pt>
                <c:pt idx="3">
                  <c:v>1.7491243000000001</c:v>
                </c:pt>
                <c:pt idx="4">
                  <c:v>0.9203905</c:v>
                </c:pt>
                <c:pt idx="5">
                  <c:v>1.1250404000000001</c:v>
                </c:pt>
                <c:pt idx="6">
                  <c:v>1.1794072</c:v>
                </c:pt>
                <c:pt idx="7">
                  <c:v>0.90202850000000001</c:v>
                </c:pt>
                <c:pt idx="8">
                  <c:v>1.0562056</c:v>
                </c:pt>
                <c:pt idx="9">
                  <c:v>1.3552755999999999</c:v>
                </c:pt>
                <c:pt idx="10">
                  <c:v>1.0650695999999999</c:v>
                </c:pt>
                <c:pt idx="11">
                  <c:v>1.1212276999999999</c:v>
                </c:pt>
                <c:pt idx="12">
                  <c:v>1.4265635999999999</c:v>
                </c:pt>
                <c:pt idx="13">
                  <c:v>1.3230633999999999</c:v>
                </c:pt>
                <c:pt idx="14">
                  <c:v>1.1995218999999999</c:v>
                </c:pt>
                <c:pt idx="15">
                  <c:v>1.3302453999999999</c:v>
                </c:pt>
                <c:pt idx="16">
                  <c:v>1.4836746999999999</c:v>
                </c:pt>
                <c:pt idx="17">
                  <c:v>1.9968494999999999</c:v>
                </c:pt>
                <c:pt idx="18">
                  <c:v>1.8744670000000001</c:v>
                </c:pt>
                <c:pt idx="19">
                  <c:v>1.2737674999999999</c:v>
                </c:pt>
                <c:pt idx="20">
                  <c:v>1.6894728999999999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B-474B-BBDD-176D2F4AFB14}"/>
            </c:ext>
          </c:extLst>
        </c:ser>
        <c:ser>
          <c:idx val="1"/>
          <c:order val="1"/>
          <c:tx>
            <c:v>TOC%_Pimenteiras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TUDO!$E$23:$E$59</c:f>
              <c:numCache>
                <c:formatCode>0.00</c:formatCode>
                <c:ptCount val="37"/>
                <c:pt idx="0">
                  <c:v>22.361006100000001</c:v>
                </c:pt>
                <c:pt idx="1">
                  <c:v>15.123099</c:v>
                </c:pt>
                <c:pt idx="2">
                  <c:v>5.9774659000000003</c:v>
                </c:pt>
                <c:pt idx="3">
                  <c:v>7.1398275</c:v>
                </c:pt>
                <c:pt idx="4">
                  <c:v>7.8801341999999996</c:v>
                </c:pt>
                <c:pt idx="5">
                  <c:v>7.4795680999999998</c:v>
                </c:pt>
                <c:pt idx="6">
                  <c:v>3.7473890000000001</c:v>
                </c:pt>
                <c:pt idx="7">
                  <c:v>5.8278211000000004</c:v>
                </c:pt>
                <c:pt idx="8">
                  <c:v>6.7457194999999999</c:v>
                </c:pt>
                <c:pt idx="9">
                  <c:v>1.7460483</c:v>
                </c:pt>
                <c:pt idx="10">
                  <c:v>4.1323115000000001</c:v>
                </c:pt>
                <c:pt idx="11">
                  <c:v>3.9229940999999999</c:v>
                </c:pt>
                <c:pt idx="12">
                  <c:v>3.7844468</c:v>
                </c:pt>
                <c:pt idx="13">
                  <c:v>1.6593718</c:v>
                </c:pt>
                <c:pt idx="14">
                  <c:v>3.2084785999999998</c:v>
                </c:pt>
                <c:pt idx="15">
                  <c:v>2.7362038000000002</c:v>
                </c:pt>
                <c:pt idx="16">
                  <c:v>2.5993110000000001</c:v>
                </c:pt>
                <c:pt idx="17">
                  <c:v>3.3244758000000001</c:v>
                </c:pt>
                <c:pt idx="18">
                  <c:v>2.2134944999999999</c:v>
                </c:pt>
                <c:pt idx="19">
                  <c:v>3.1115404</c:v>
                </c:pt>
                <c:pt idx="20">
                  <c:v>3.6811786</c:v>
                </c:pt>
                <c:pt idx="21">
                  <c:v>2.4208805</c:v>
                </c:pt>
                <c:pt idx="22">
                  <c:v>2.7696938000000002</c:v>
                </c:pt>
                <c:pt idx="23">
                  <c:v>2.6926114999999999</c:v>
                </c:pt>
                <c:pt idx="24">
                  <c:v>2.1715734000000002</c:v>
                </c:pt>
                <c:pt idx="25">
                  <c:v>5.2965600999999998</c:v>
                </c:pt>
                <c:pt idx="26">
                  <c:v>2.4751105999999998</c:v>
                </c:pt>
                <c:pt idx="27">
                  <c:v>2.3526628000000001</c:v>
                </c:pt>
                <c:pt idx="28">
                  <c:v>1.4164437999999999</c:v>
                </c:pt>
                <c:pt idx="29">
                  <c:v>1.7879187000000001</c:v>
                </c:pt>
                <c:pt idx="30">
                  <c:v>1.9899141</c:v>
                </c:pt>
                <c:pt idx="31">
                  <c:v>1.9678351000000001</c:v>
                </c:pt>
                <c:pt idx="32">
                  <c:v>2.0027237000000002</c:v>
                </c:pt>
                <c:pt idx="33">
                  <c:v>2.2330473999999998</c:v>
                </c:pt>
                <c:pt idx="34">
                  <c:v>2.0432942999999999</c:v>
                </c:pt>
                <c:pt idx="35">
                  <c:v>1.9020933</c:v>
                </c:pt>
                <c:pt idx="36">
                  <c:v>2.0020414999999998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B-474B-BBDD-176D2F4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Organic Carbon</a:t>
                </a:r>
              </a:p>
            </c:rich>
          </c:tx>
          <c:layout>
            <c:manualLayout>
              <c:xMode val="edge"/>
              <c:yMode val="edge"/>
              <c:x val="0.39586193082402005"/>
              <c:y val="0.9428873531466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3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37230839926713"/>
          <c:y val="0.96474222895320416"/>
          <c:w val="0.75562769160073284"/>
          <c:h val="2.5283199743206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latin typeface="Symbol" panose="05050102010706020507" pitchFamily="18" charset="2"/>
              </a:rPr>
              <a:t>d</a:t>
            </a:r>
            <a:r>
              <a:rPr lang="pt-BR" sz="2000" b="1" baseline="30000"/>
              <a:t>15</a:t>
            </a:r>
            <a:r>
              <a:rPr lang="pt-BR" sz="2000" b="1"/>
              <a:t>N (</a:t>
            </a: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‰)</a:t>
            </a:r>
            <a:endParaRPr lang="pt-BR" sz="2000" b="1"/>
          </a:p>
        </c:rich>
      </c:tx>
      <c:layout>
        <c:manualLayout>
          <c:xMode val="edge"/>
          <c:yMode val="edge"/>
          <c:x val="0.47217843307182522"/>
          <c:y val="8.05153051987437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d15N_Longá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TUDO!$D$2:$D$22</c:f>
              <c:numCache>
                <c:formatCode>0.00</c:formatCode>
                <c:ptCount val="21"/>
                <c:pt idx="2">
                  <c:v>-3.2751286999999998</c:v>
                </c:pt>
                <c:pt idx="3">
                  <c:v>-1.6584321</c:v>
                </c:pt>
                <c:pt idx="5">
                  <c:v>-3.3479711000000005</c:v>
                </c:pt>
                <c:pt idx="6">
                  <c:v>-1.9012400999999999</c:v>
                </c:pt>
                <c:pt idx="8">
                  <c:v>-0.74082019999999993</c:v>
                </c:pt>
                <c:pt idx="9">
                  <c:v>-0.50003559999999991</c:v>
                </c:pt>
                <c:pt idx="10">
                  <c:v>-0.69428199999999984</c:v>
                </c:pt>
                <c:pt idx="11">
                  <c:v>-0.21878299999999995</c:v>
                </c:pt>
                <c:pt idx="12">
                  <c:v>-0.59513539999999987</c:v>
                </c:pt>
                <c:pt idx="13">
                  <c:v>1.0913685000000004</c:v>
                </c:pt>
                <c:pt idx="14">
                  <c:v>-1.1566288999999998</c:v>
                </c:pt>
                <c:pt idx="15">
                  <c:v>6.2469600000000236E-2</c:v>
                </c:pt>
                <c:pt idx="16">
                  <c:v>0.67050130000000019</c:v>
                </c:pt>
                <c:pt idx="17">
                  <c:v>-0.74992549999999991</c:v>
                </c:pt>
                <c:pt idx="18">
                  <c:v>-0.77825309999999992</c:v>
                </c:pt>
                <c:pt idx="19">
                  <c:v>0.30325420000000025</c:v>
                </c:pt>
                <c:pt idx="20">
                  <c:v>-1.2345298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3-4FFD-AF75-C719BC603B38}"/>
            </c:ext>
          </c:extLst>
        </c:ser>
        <c:ser>
          <c:idx val="1"/>
          <c:order val="1"/>
          <c:tx>
            <c:v>d15N_Pimenteiras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TUDO!$D$23:$D$59</c:f>
              <c:numCache>
                <c:formatCode>0.00</c:formatCode>
                <c:ptCount val="37"/>
                <c:pt idx="0">
                  <c:v>0.52886330000000026</c:v>
                </c:pt>
                <c:pt idx="1">
                  <c:v>-0.23598189999999986</c:v>
                </c:pt>
                <c:pt idx="2">
                  <c:v>-0.8773997</c:v>
                </c:pt>
                <c:pt idx="3">
                  <c:v>-0.27037969999999989</c:v>
                </c:pt>
                <c:pt idx="4">
                  <c:v>-0.54050359999999997</c:v>
                </c:pt>
                <c:pt idx="5">
                  <c:v>-0.6952936999999999</c:v>
                </c:pt>
                <c:pt idx="6">
                  <c:v>-0.60929919999999993</c:v>
                </c:pt>
                <c:pt idx="7">
                  <c:v>5.6399400000000099E-2</c:v>
                </c:pt>
                <c:pt idx="8">
                  <c:v>-0.5222929999999999</c:v>
                </c:pt>
                <c:pt idx="9">
                  <c:v>-1.8122104999999999</c:v>
                </c:pt>
                <c:pt idx="10">
                  <c:v>-1.1141375</c:v>
                </c:pt>
                <c:pt idx="11">
                  <c:v>1.2421118000000002</c:v>
                </c:pt>
                <c:pt idx="12">
                  <c:v>-0.34929229999999989</c:v>
                </c:pt>
                <c:pt idx="13">
                  <c:v>-2.5092718000000001</c:v>
                </c:pt>
                <c:pt idx="14">
                  <c:v>-0.5111642999999999</c:v>
                </c:pt>
                <c:pt idx="15">
                  <c:v>-1.8375029999999999</c:v>
                </c:pt>
                <c:pt idx="16">
                  <c:v>-0.60828749999999987</c:v>
                </c:pt>
                <c:pt idx="17">
                  <c:v>-0.40291239999999995</c:v>
                </c:pt>
                <c:pt idx="18">
                  <c:v>-0.71755109999999989</c:v>
                </c:pt>
                <c:pt idx="19">
                  <c:v>-0.93000809999999989</c:v>
                </c:pt>
                <c:pt idx="20">
                  <c:v>-0.7610541999999999</c:v>
                </c:pt>
                <c:pt idx="21">
                  <c:v>-1.331653</c:v>
                </c:pt>
                <c:pt idx="22">
                  <c:v>0.3680030000000003</c:v>
                </c:pt>
                <c:pt idx="23">
                  <c:v>-1.3893198999999998</c:v>
                </c:pt>
                <c:pt idx="24">
                  <c:v>-1.4995951999999999</c:v>
                </c:pt>
                <c:pt idx="25">
                  <c:v>-0.89156349999999995</c:v>
                </c:pt>
                <c:pt idx="26">
                  <c:v>-1.9336145</c:v>
                </c:pt>
                <c:pt idx="27">
                  <c:v>-0.60126939999999995</c:v>
                </c:pt>
                <c:pt idx="28">
                  <c:v>-1.7758995</c:v>
                </c:pt>
                <c:pt idx="29">
                  <c:v>-9.8247739000000003</c:v>
                </c:pt>
                <c:pt idx="30">
                  <c:v>-4.1221504000000007</c:v>
                </c:pt>
                <c:pt idx="31">
                  <c:v>-1.1840705</c:v>
                </c:pt>
                <c:pt idx="32">
                  <c:v>-6.1764992000000003</c:v>
                </c:pt>
                <c:pt idx="33">
                  <c:v>-2.3809469000000001</c:v>
                </c:pt>
                <c:pt idx="34">
                  <c:v>-2.1781426000000002</c:v>
                </c:pt>
                <c:pt idx="35">
                  <c:v>-3.5814795000000004</c:v>
                </c:pt>
                <c:pt idx="36">
                  <c:v>-7.4293711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3-4FFD-AF75-C719BC60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4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Nitrogen Stable Isotope</a:t>
                </a:r>
              </a:p>
            </c:rich>
          </c:tx>
          <c:layout>
            <c:manualLayout>
              <c:xMode val="edge"/>
              <c:yMode val="edge"/>
              <c:x val="0.35565053833636667"/>
              <c:y val="0.93948542313839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40269856055156"/>
          <c:y val="0.95635312465582611"/>
          <c:w val="0.71935202475286997"/>
          <c:h val="2.5283194520742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OGX-101_Longá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TUDO!$G$2:$G$22</c:f>
              <c:numCache>
                <c:formatCode>0.00</c:formatCode>
                <c:ptCount val="21"/>
                <c:pt idx="2">
                  <c:v>35.054466589798494</c:v>
                </c:pt>
                <c:pt idx="3">
                  <c:v>33.667889583329327</c:v>
                </c:pt>
                <c:pt idx="5">
                  <c:v>34.931006753085462</c:v>
                </c:pt>
                <c:pt idx="6">
                  <c:v>32.96560629903653</c:v>
                </c:pt>
                <c:pt idx="7">
                  <c:v>32.24144216918716</c:v>
                </c:pt>
                <c:pt idx="8">
                  <c:v>31.282653058202246</c:v>
                </c:pt>
                <c:pt idx="9">
                  <c:v>38.455935055317049</c:v>
                </c:pt>
                <c:pt idx="10">
                  <c:v>29.884862412350479</c:v>
                </c:pt>
                <c:pt idx="11">
                  <c:v>32.000607916615529</c:v>
                </c:pt>
                <c:pt idx="12">
                  <c:v>31.604282837413017</c:v>
                </c:pt>
                <c:pt idx="13">
                  <c:v>26.637340822838965</c:v>
                </c:pt>
                <c:pt idx="14">
                  <c:v>29.206766496225953</c:v>
                </c:pt>
                <c:pt idx="15">
                  <c:v>31.929235783910151</c:v>
                </c:pt>
                <c:pt idx="16">
                  <c:v>37.049353367011349</c:v>
                </c:pt>
                <c:pt idx="17">
                  <c:v>29.19605377625394</c:v>
                </c:pt>
                <c:pt idx="18">
                  <c:v>32.600900214618406</c:v>
                </c:pt>
                <c:pt idx="19">
                  <c:v>31.562414048581289</c:v>
                </c:pt>
                <c:pt idx="20">
                  <c:v>22.1438660048522</c:v>
                </c:pt>
              </c:numCache>
            </c:numRef>
          </c:xVal>
          <c:yVal>
            <c:numRef>
              <c:f>TUDO!$F$2:$F$22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A-4436-BDE7-3DCB60DEB669}"/>
            </c:ext>
          </c:extLst>
        </c:ser>
        <c:ser>
          <c:idx val="1"/>
          <c:order val="1"/>
          <c:tx>
            <c:v>OGX-101_Pimenteiras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TUDO!$G$23:$G$59</c:f>
              <c:numCache>
                <c:formatCode>0.00</c:formatCode>
                <c:ptCount val="37"/>
                <c:pt idx="0">
                  <c:v>47.849073565068494</c:v>
                </c:pt>
                <c:pt idx="1">
                  <c:v>38.031065919076823</c:v>
                </c:pt>
                <c:pt idx="2">
                  <c:v>33.478557638615463</c:v>
                </c:pt>
                <c:pt idx="3">
                  <c:v>36.132529120536269</c:v>
                </c:pt>
                <c:pt idx="4">
                  <c:v>33.803054234103612</c:v>
                </c:pt>
                <c:pt idx="5">
                  <c:v>36.00940776028289</c:v>
                </c:pt>
                <c:pt idx="6">
                  <c:v>26.746316785693384</c:v>
                </c:pt>
                <c:pt idx="7">
                  <c:v>33.954498526534614</c:v>
                </c:pt>
                <c:pt idx="8">
                  <c:v>29.846982502109419</c:v>
                </c:pt>
                <c:pt idx="9">
                  <c:v>34.203915123354008</c:v>
                </c:pt>
                <c:pt idx="10">
                  <c:v>33.986206686685108</c:v>
                </c:pt>
                <c:pt idx="11">
                  <c:v>35.464273510145709</c:v>
                </c:pt>
                <c:pt idx="12">
                  <c:v>31.482198935022389</c:v>
                </c:pt>
                <c:pt idx="13">
                  <c:v>28.048122430765901</c:v>
                </c:pt>
                <c:pt idx="14">
                  <c:v>32.325253561242079</c:v>
                </c:pt>
                <c:pt idx="15">
                  <c:v>27.213642010118821</c:v>
                </c:pt>
                <c:pt idx="16">
                  <c:v>26.723709493852436</c:v>
                </c:pt>
                <c:pt idx="17">
                  <c:v>28.816747727452</c:v>
                </c:pt>
                <c:pt idx="18">
                  <c:v>26.77733084935219</c:v>
                </c:pt>
                <c:pt idx="19">
                  <c:v>34.937927735627241</c:v>
                </c:pt>
                <c:pt idx="20">
                  <c:v>37.071658324857246</c:v>
                </c:pt>
                <c:pt idx="21">
                  <c:v>35.469269437635617</c:v>
                </c:pt>
                <c:pt idx="22">
                  <c:v>37.899736588236102</c:v>
                </c:pt>
                <c:pt idx="23">
                  <c:v>31.877976042487997</c:v>
                </c:pt>
                <c:pt idx="24">
                  <c:v>31.092791269399228</c:v>
                </c:pt>
                <c:pt idx="25">
                  <c:v>46.424687503560804</c:v>
                </c:pt>
                <c:pt idx="26">
                  <c:v>31.812738665209984</c:v>
                </c:pt>
                <c:pt idx="27">
                  <c:v>165.17100773669949</c:v>
                </c:pt>
                <c:pt idx="28">
                  <c:v>23.016711136532781</c:v>
                </c:pt>
                <c:pt idx="29">
                  <c:v>86.012214482267595</c:v>
                </c:pt>
                <c:pt idx="30">
                  <c:v>101.66783836670466</c:v>
                </c:pt>
                <c:pt idx="31">
                  <c:v>71.747313807775456</c:v>
                </c:pt>
                <c:pt idx="32">
                  <c:v>72.621918672536225</c:v>
                </c:pt>
                <c:pt idx="33">
                  <c:v>61.399071747128069</c:v>
                </c:pt>
                <c:pt idx="34">
                  <c:v>75.689620939631126</c:v>
                </c:pt>
                <c:pt idx="35">
                  <c:v>93.94723506401138</c:v>
                </c:pt>
                <c:pt idx="36">
                  <c:v>123.45706533468997</c:v>
                </c:pt>
              </c:numCache>
            </c:numRef>
          </c:xVal>
          <c:yVal>
            <c:numRef>
              <c:f>TUDO!$F$23:$F$59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A-4436-BDE7-3DCB60DE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1551664479337496"/>
          <c:y val="0.91112921103275335"/>
          <c:w val="0.23059549926415474"/>
          <c:h val="6.6887325339411358E-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2877818745515E-2"/>
          <c:y val="4.5435987168270631E-2"/>
          <c:w val="0.91564647335366445"/>
          <c:h val="0.95239278391544624"/>
        </c:manualLayout>
      </c:layout>
      <c:scatterChart>
        <c:scatterStyle val="lineMarker"/>
        <c:varyColors val="0"/>
        <c:ser>
          <c:idx val="1"/>
          <c:order val="0"/>
          <c:tx>
            <c:v>OGX-101_Longá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TUDO!$F$2:$F$22</c:f>
              <c:numCache>
                <c:formatCode>0.00</c:formatCode>
                <c:ptCount val="21"/>
                <c:pt idx="0">
                  <c:v>-28.039595200000001</c:v>
                </c:pt>
                <c:pt idx="1">
                  <c:v>-27.861635999999997</c:v>
                </c:pt>
                <c:pt idx="2">
                  <c:v>-28.087771999999998</c:v>
                </c:pt>
                <c:pt idx="3">
                  <c:v>-27.963888799999996</c:v>
                </c:pt>
                <c:pt idx="4">
                  <c:v>-27.979620000000001</c:v>
                </c:pt>
                <c:pt idx="5">
                  <c:v>-28.175276799999999</c:v>
                </c:pt>
                <c:pt idx="6">
                  <c:v>-28.013048799999996</c:v>
                </c:pt>
                <c:pt idx="7">
                  <c:v>-27.662046399999998</c:v>
                </c:pt>
                <c:pt idx="8">
                  <c:v>-27.335623999999999</c:v>
                </c:pt>
                <c:pt idx="9">
                  <c:v>-27.668928799999996</c:v>
                </c:pt>
                <c:pt idx="10">
                  <c:v>-28.032712799999999</c:v>
                </c:pt>
                <c:pt idx="11">
                  <c:v>-26.440911999999997</c:v>
                </c:pt>
                <c:pt idx="12">
                  <c:v>-27.926527199999999</c:v>
                </c:pt>
                <c:pt idx="13">
                  <c:v>-27.701374399999999</c:v>
                </c:pt>
                <c:pt idx="14">
                  <c:v>-27.547995199999999</c:v>
                </c:pt>
                <c:pt idx="15">
                  <c:v>-27.891131999999999</c:v>
                </c:pt>
                <c:pt idx="16">
                  <c:v>-27.940291999999996</c:v>
                </c:pt>
                <c:pt idx="17">
                  <c:v>-27.823291199999996</c:v>
                </c:pt>
                <c:pt idx="18">
                  <c:v>-27.712189599999999</c:v>
                </c:pt>
                <c:pt idx="19">
                  <c:v>-27.861635999999997</c:v>
                </c:pt>
                <c:pt idx="20">
                  <c:v>-27.730870400000001</c:v>
                </c:pt>
              </c:numCache>
            </c:numRef>
          </c:xVal>
          <c:yVal>
            <c:numRef>
              <c:f>TUDO!$D$2:$D$22</c:f>
              <c:numCache>
                <c:formatCode>0.00</c:formatCode>
                <c:ptCount val="21"/>
                <c:pt idx="2">
                  <c:v>-3.2751286999999998</c:v>
                </c:pt>
                <c:pt idx="3">
                  <c:v>-1.6584321</c:v>
                </c:pt>
                <c:pt idx="5">
                  <c:v>-3.3479711000000005</c:v>
                </c:pt>
                <c:pt idx="6">
                  <c:v>-1.9012400999999999</c:v>
                </c:pt>
                <c:pt idx="8">
                  <c:v>-0.74082019999999993</c:v>
                </c:pt>
                <c:pt idx="9">
                  <c:v>-0.50003559999999991</c:v>
                </c:pt>
                <c:pt idx="10">
                  <c:v>-0.69428199999999984</c:v>
                </c:pt>
                <c:pt idx="11">
                  <c:v>-0.21878299999999995</c:v>
                </c:pt>
                <c:pt idx="12">
                  <c:v>-0.59513539999999987</c:v>
                </c:pt>
                <c:pt idx="13">
                  <c:v>1.0913685000000004</c:v>
                </c:pt>
                <c:pt idx="14">
                  <c:v>-1.1566288999999998</c:v>
                </c:pt>
                <c:pt idx="15">
                  <c:v>6.2469600000000236E-2</c:v>
                </c:pt>
                <c:pt idx="16">
                  <c:v>0.67050130000000019</c:v>
                </c:pt>
                <c:pt idx="17">
                  <c:v>-0.74992549999999991</c:v>
                </c:pt>
                <c:pt idx="18">
                  <c:v>-0.77825309999999992</c:v>
                </c:pt>
                <c:pt idx="19">
                  <c:v>0.30325420000000025</c:v>
                </c:pt>
                <c:pt idx="20">
                  <c:v>-1.2345298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A-43C1-B9B8-93AD453977A5}"/>
            </c:ext>
          </c:extLst>
        </c:ser>
        <c:ser>
          <c:idx val="0"/>
          <c:order val="1"/>
          <c:tx>
            <c:v>OGX-101_Pimenteiras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TUDO!$F$23:$F$59</c:f>
              <c:numCache>
                <c:formatCode>0.00</c:formatCode>
                <c:ptCount val="37"/>
                <c:pt idx="0">
                  <c:v>-26.306213599999996</c:v>
                </c:pt>
                <c:pt idx="1">
                  <c:v>-27.141933599999998</c:v>
                </c:pt>
                <c:pt idx="2">
                  <c:v>-27.221572799999997</c:v>
                </c:pt>
                <c:pt idx="3">
                  <c:v>-27.538163199999996</c:v>
                </c:pt>
                <c:pt idx="4">
                  <c:v>-27.708256800000001</c:v>
                </c:pt>
                <c:pt idx="5">
                  <c:v>-27.565692799999997</c:v>
                </c:pt>
                <c:pt idx="6">
                  <c:v>-27.964872</c:v>
                </c:pt>
                <c:pt idx="7">
                  <c:v>-27.619768799999999</c:v>
                </c:pt>
                <c:pt idx="8">
                  <c:v>-28.111368800000001</c:v>
                </c:pt>
                <c:pt idx="9">
                  <c:v>-27.554877599999998</c:v>
                </c:pt>
                <c:pt idx="10">
                  <c:v>-27.0190336</c:v>
                </c:pt>
                <c:pt idx="11">
                  <c:v>-23.605363199999999</c:v>
                </c:pt>
                <c:pt idx="12">
                  <c:v>-25.622889599999997</c:v>
                </c:pt>
                <c:pt idx="13">
                  <c:v>-25.899168799999998</c:v>
                </c:pt>
                <c:pt idx="14">
                  <c:v>-25.103759999999998</c:v>
                </c:pt>
                <c:pt idx="15">
                  <c:v>-27.512599999999999</c:v>
                </c:pt>
                <c:pt idx="16">
                  <c:v>-28.199856799999999</c:v>
                </c:pt>
                <c:pt idx="17">
                  <c:v>-28.563640799999998</c:v>
                </c:pt>
                <c:pt idx="18">
                  <c:v>-28.170360799999997</c:v>
                </c:pt>
                <c:pt idx="19">
                  <c:v>-27.9540568</c:v>
                </c:pt>
                <c:pt idx="20">
                  <c:v>-26.273767999999997</c:v>
                </c:pt>
                <c:pt idx="21">
                  <c:v>-27.889165599999998</c:v>
                </c:pt>
                <c:pt idx="22">
                  <c:v>-27.985519199999999</c:v>
                </c:pt>
                <c:pt idx="23">
                  <c:v>-27.3277584</c:v>
                </c:pt>
                <c:pt idx="24">
                  <c:v>-27.623701599999997</c:v>
                </c:pt>
                <c:pt idx="25">
                  <c:v>-20.936958399999998</c:v>
                </c:pt>
                <c:pt idx="26">
                  <c:v>-27.653197599999999</c:v>
                </c:pt>
                <c:pt idx="27">
                  <c:v>-26.020123599999998</c:v>
                </c:pt>
                <c:pt idx="28">
                  <c:v>-25.698948399999999</c:v>
                </c:pt>
                <c:pt idx="29">
                  <c:v>-28.020079599999999</c:v>
                </c:pt>
                <c:pt idx="30">
                  <c:v>-27.904811199999997</c:v>
                </c:pt>
                <c:pt idx="31">
                  <c:v>-27.8969296</c:v>
                </c:pt>
                <c:pt idx="32">
                  <c:v>-28.293965199999999</c:v>
                </c:pt>
                <c:pt idx="33">
                  <c:v>-28.001360799999997</c:v>
                </c:pt>
                <c:pt idx="34">
                  <c:v>-27.661466799999999</c:v>
                </c:pt>
                <c:pt idx="35">
                  <c:v>-28.130421999999999</c:v>
                </c:pt>
                <c:pt idx="36">
                  <c:v>-27.842743599999999</c:v>
                </c:pt>
              </c:numCache>
            </c:numRef>
          </c:xVal>
          <c:yVal>
            <c:numRef>
              <c:f>TUDO!$D$23:$D$59</c:f>
              <c:numCache>
                <c:formatCode>0.00</c:formatCode>
                <c:ptCount val="37"/>
                <c:pt idx="0">
                  <c:v>0.52886330000000026</c:v>
                </c:pt>
                <c:pt idx="1">
                  <c:v>-0.23598189999999986</c:v>
                </c:pt>
                <c:pt idx="2">
                  <c:v>-0.8773997</c:v>
                </c:pt>
                <c:pt idx="3">
                  <c:v>-0.27037969999999989</c:v>
                </c:pt>
                <c:pt idx="4">
                  <c:v>-0.54050359999999997</c:v>
                </c:pt>
                <c:pt idx="5">
                  <c:v>-0.6952936999999999</c:v>
                </c:pt>
                <c:pt idx="6">
                  <c:v>-0.60929919999999993</c:v>
                </c:pt>
                <c:pt idx="7">
                  <c:v>5.6399400000000099E-2</c:v>
                </c:pt>
                <c:pt idx="8">
                  <c:v>-0.5222929999999999</c:v>
                </c:pt>
                <c:pt idx="9">
                  <c:v>-1.8122104999999999</c:v>
                </c:pt>
                <c:pt idx="10">
                  <c:v>-1.1141375</c:v>
                </c:pt>
                <c:pt idx="11">
                  <c:v>1.2421118000000002</c:v>
                </c:pt>
                <c:pt idx="12">
                  <c:v>-0.34929229999999989</c:v>
                </c:pt>
                <c:pt idx="13">
                  <c:v>-2.5092718000000001</c:v>
                </c:pt>
                <c:pt idx="14">
                  <c:v>-0.5111642999999999</c:v>
                </c:pt>
                <c:pt idx="15">
                  <c:v>-1.8375029999999999</c:v>
                </c:pt>
                <c:pt idx="16">
                  <c:v>-0.60828749999999987</c:v>
                </c:pt>
                <c:pt idx="17">
                  <c:v>-0.40291239999999995</c:v>
                </c:pt>
                <c:pt idx="18">
                  <c:v>-0.71755109999999989</c:v>
                </c:pt>
                <c:pt idx="19">
                  <c:v>-0.93000809999999989</c:v>
                </c:pt>
                <c:pt idx="20">
                  <c:v>-0.7610541999999999</c:v>
                </c:pt>
                <c:pt idx="21">
                  <c:v>-1.331653</c:v>
                </c:pt>
                <c:pt idx="22">
                  <c:v>0.3680030000000003</c:v>
                </c:pt>
                <c:pt idx="23">
                  <c:v>-1.3893198999999998</c:v>
                </c:pt>
                <c:pt idx="24">
                  <c:v>-1.4995951999999999</c:v>
                </c:pt>
                <c:pt idx="25">
                  <c:v>-0.89156349999999995</c:v>
                </c:pt>
                <c:pt idx="26">
                  <c:v>-1.9336145</c:v>
                </c:pt>
                <c:pt idx="27">
                  <c:v>-0.60126939999999995</c:v>
                </c:pt>
                <c:pt idx="28">
                  <c:v>-1.7758995</c:v>
                </c:pt>
                <c:pt idx="29">
                  <c:v>-9.8247739000000003</c:v>
                </c:pt>
                <c:pt idx="30">
                  <c:v>-4.1221504000000007</c:v>
                </c:pt>
                <c:pt idx="31">
                  <c:v>-1.1840705</c:v>
                </c:pt>
                <c:pt idx="32">
                  <c:v>-6.1764992000000003</c:v>
                </c:pt>
                <c:pt idx="33">
                  <c:v>-2.3809469000000001</c:v>
                </c:pt>
                <c:pt idx="34">
                  <c:v>-2.1781426000000002</c:v>
                </c:pt>
                <c:pt idx="35">
                  <c:v>-3.5814795000000004</c:v>
                </c:pt>
                <c:pt idx="36">
                  <c:v>-7.4293711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A-43C1-B9B8-93AD4539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69190325681120857"/>
          <c:y val="0.91334261350924173"/>
          <c:w val="0.27080864200889887"/>
          <c:h val="7.303336206464647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TOC%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CODÓ!$E$2:$E$10</c:f>
              <c:numCache>
                <c:formatCode>0.00</c:formatCode>
                <c:ptCount val="9"/>
                <c:pt idx="0">
                  <c:v>0.58490869999999995</c:v>
                </c:pt>
                <c:pt idx="1">
                  <c:v>0.51018509999999995</c:v>
                </c:pt>
                <c:pt idx="2">
                  <c:v>1.7900133</c:v>
                </c:pt>
                <c:pt idx="3">
                  <c:v>16.168027200000001</c:v>
                </c:pt>
                <c:pt idx="4">
                  <c:v>4.1844076000000001</c:v>
                </c:pt>
                <c:pt idx="5">
                  <c:v>8.3387689999999992</c:v>
                </c:pt>
                <c:pt idx="6">
                  <c:v>0.9395888</c:v>
                </c:pt>
                <c:pt idx="7">
                  <c:v>0.72496539999999998</c:v>
                </c:pt>
                <c:pt idx="8">
                  <c:v>0.11401029999999999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5-4048-BE9B-573922EC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2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TOC%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TN (%)</a:t>
            </a:r>
          </a:p>
        </c:rich>
      </c:tx>
      <c:layout>
        <c:manualLayout>
          <c:xMode val="edge"/>
          <c:yMode val="edge"/>
          <c:x val="0.45388692579505296"/>
          <c:y val="8.05085678232158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TN%_Longá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TUDO!$C$2:$C$22</c:f>
              <c:numCache>
                <c:formatCode>0.00</c:formatCode>
                <c:ptCount val="21"/>
                <c:pt idx="2">
                  <c:v>2.9140800000000001E-2</c:v>
                </c:pt>
                <c:pt idx="3">
                  <c:v>5.19523E-2</c:v>
                </c:pt>
                <c:pt idx="5">
                  <c:v>3.22075E-2</c:v>
                </c:pt>
                <c:pt idx="6">
                  <c:v>3.57769E-2</c:v>
                </c:pt>
                <c:pt idx="7">
                  <c:v>2.79773E-2</c:v>
                </c:pt>
                <c:pt idx="8">
                  <c:v>3.3763300000000003E-2</c:v>
                </c:pt>
                <c:pt idx="9">
                  <c:v>3.5242299999999997E-2</c:v>
                </c:pt>
                <c:pt idx="10">
                  <c:v>3.56391E-2</c:v>
                </c:pt>
                <c:pt idx="11">
                  <c:v>3.5037699999999998E-2</c:v>
                </c:pt>
                <c:pt idx="12">
                  <c:v>4.5138299999999999E-2</c:v>
                </c:pt>
                <c:pt idx="13">
                  <c:v>4.9669499999999998E-2</c:v>
                </c:pt>
                <c:pt idx="14">
                  <c:v>4.1070000000000002E-2</c:v>
                </c:pt>
                <c:pt idx="15">
                  <c:v>4.1662299999999999E-2</c:v>
                </c:pt>
                <c:pt idx="16">
                  <c:v>4.0045900000000002E-2</c:v>
                </c:pt>
                <c:pt idx="17">
                  <c:v>6.8394499999999997E-2</c:v>
                </c:pt>
                <c:pt idx="18">
                  <c:v>5.7497399999999997E-2</c:v>
                </c:pt>
                <c:pt idx="19">
                  <c:v>4.03571E-2</c:v>
                </c:pt>
                <c:pt idx="20">
                  <c:v>7.6295299999999996E-2</c:v>
                </c:pt>
              </c:numCache>
            </c:numRef>
          </c:xVal>
          <c:yVal>
            <c:numRef>
              <c:f>TUDO!$B$2:$B$22</c:f>
              <c:numCache>
                <c:formatCode>General</c:formatCode>
                <c:ptCount val="21"/>
                <c:pt idx="0">
                  <c:v>-1481</c:v>
                </c:pt>
                <c:pt idx="1">
                  <c:v>-1484</c:v>
                </c:pt>
                <c:pt idx="2">
                  <c:v>-1487</c:v>
                </c:pt>
                <c:pt idx="3">
                  <c:v>-1490</c:v>
                </c:pt>
                <c:pt idx="4">
                  <c:v>-1493</c:v>
                </c:pt>
                <c:pt idx="5">
                  <c:v>-1496</c:v>
                </c:pt>
                <c:pt idx="6">
                  <c:v>-1499</c:v>
                </c:pt>
                <c:pt idx="7">
                  <c:v>-1502</c:v>
                </c:pt>
                <c:pt idx="8">
                  <c:v>-1505</c:v>
                </c:pt>
                <c:pt idx="9">
                  <c:v>-1508</c:v>
                </c:pt>
                <c:pt idx="10">
                  <c:v>-1514</c:v>
                </c:pt>
                <c:pt idx="11">
                  <c:v>-1517</c:v>
                </c:pt>
                <c:pt idx="12">
                  <c:v>-1520</c:v>
                </c:pt>
                <c:pt idx="13">
                  <c:v>-1523</c:v>
                </c:pt>
                <c:pt idx="14">
                  <c:v>-1526</c:v>
                </c:pt>
                <c:pt idx="15">
                  <c:v>-1529</c:v>
                </c:pt>
                <c:pt idx="16">
                  <c:v>-1532</c:v>
                </c:pt>
                <c:pt idx="17">
                  <c:v>-1535</c:v>
                </c:pt>
                <c:pt idx="18">
                  <c:v>-1538</c:v>
                </c:pt>
                <c:pt idx="19">
                  <c:v>-1541</c:v>
                </c:pt>
                <c:pt idx="20">
                  <c:v>-1544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3-40AC-BAC8-B6772E2CC7CA}"/>
            </c:ext>
          </c:extLst>
        </c:ser>
        <c:ser>
          <c:idx val="1"/>
          <c:order val="1"/>
          <c:tx>
            <c:v>TN%_Pimenteiras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TUDO!$C$23:$C$59</c:f>
              <c:numCache>
                <c:formatCode>0.00</c:formatCode>
                <c:ptCount val="37"/>
                <c:pt idx="0">
                  <c:v>0.46732370000000001</c:v>
                </c:pt>
                <c:pt idx="1">
                  <c:v>0.39765119999999998</c:v>
                </c:pt>
                <c:pt idx="2">
                  <c:v>0.17854610000000001</c:v>
                </c:pt>
                <c:pt idx="3">
                  <c:v>0.1976011</c:v>
                </c:pt>
                <c:pt idx="4">
                  <c:v>0.23311899999999999</c:v>
                </c:pt>
                <c:pt idx="5">
                  <c:v>0.20771149999999999</c:v>
                </c:pt>
                <c:pt idx="6">
                  <c:v>0.1401086</c:v>
                </c:pt>
                <c:pt idx="7">
                  <c:v>0.17163619999999999</c:v>
                </c:pt>
                <c:pt idx="8">
                  <c:v>0.22601009999999999</c:v>
                </c:pt>
                <c:pt idx="9">
                  <c:v>5.1048200000000002E-2</c:v>
                </c:pt>
                <c:pt idx="10">
                  <c:v>0.1215879</c:v>
                </c:pt>
                <c:pt idx="11">
                  <c:v>0.1106182</c:v>
                </c:pt>
                <c:pt idx="12">
                  <c:v>0.1202091</c:v>
                </c:pt>
                <c:pt idx="13">
                  <c:v>5.9161600000000002E-2</c:v>
                </c:pt>
                <c:pt idx="14">
                  <c:v>9.92561E-2</c:v>
                </c:pt>
                <c:pt idx="15">
                  <c:v>0.1005453</c:v>
                </c:pt>
                <c:pt idx="16">
                  <c:v>9.7266099999999994E-2</c:v>
                </c:pt>
                <c:pt idx="17">
                  <c:v>0.1153661</c:v>
                </c:pt>
                <c:pt idx="18">
                  <c:v>8.2663E-2</c:v>
                </c:pt>
                <c:pt idx="19">
                  <c:v>8.9059100000000002E-2</c:v>
                </c:pt>
                <c:pt idx="20">
                  <c:v>9.9298999999999998E-2</c:v>
                </c:pt>
                <c:pt idx="21">
                  <c:v>6.8252900000000005E-2</c:v>
                </c:pt>
                <c:pt idx="22">
                  <c:v>7.3079500000000006E-2</c:v>
                </c:pt>
                <c:pt idx="23">
                  <c:v>8.4466200000000005E-2</c:v>
                </c:pt>
                <c:pt idx="24">
                  <c:v>6.9841700000000007E-2</c:v>
                </c:pt>
                <c:pt idx="25">
                  <c:v>0.1140893</c:v>
                </c:pt>
                <c:pt idx="26">
                  <c:v>7.7802499999999997E-2</c:v>
                </c:pt>
                <c:pt idx="27">
                  <c:v>1.4243799999999999E-2</c:v>
                </c:pt>
                <c:pt idx="28">
                  <c:v>6.1539799999999999E-2</c:v>
                </c:pt>
                <c:pt idx="29">
                  <c:v>2.0786800000000001E-2</c:v>
                </c:pt>
                <c:pt idx="30">
                  <c:v>1.9572699999999998E-2</c:v>
                </c:pt>
                <c:pt idx="31">
                  <c:v>2.7427300000000002E-2</c:v>
                </c:pt>
                <c:pt idx="32">
                  <c:v>2.7577399999999998E-2</c:v>
                </c:pt>
                <c:pt idx="33">
                  <c:v>3.6369400000000003E-2</c:v>
                </c:pt>
                <c:pt idx="34">
                  <c:v>2.6995700000000001E-2</c:v>
                </c:pt>
                <c:pt idx="35">
                  <c:v>2.0246400000000001E-2</c:v>
                </c:pt>
                <c:pt idx="36">
                  <c:v>1.6216499999999998E-2</c:v>
                </c:pt>
              </c:numCache>
            </c:numRef>
          </c:xVal>
          <c:yVal>
            <c:numRef>
              <c:f>TUDO!$B$23:$B$59</c:f>
              <c:numCache>
                <c:formatCode>General</c:formatCode>
                <c:ptCount val="37"/>
                <c:pt idx="0">
                  <c:v>-1706</c:v>
                </c:pt>
                <c:pt idx="1">
                  <c:v>-1709</c:v>
                </c:pt>
                <c:pt idx="2">
                  <c:v>-1712</c:v>
                </c:pt>
                <c:pt idx="3">
                  <c:v>-1715</c:v>
                </c:pt>
                <c:pt idx="4">
                  <c:v>-1718</c:v>
                </c:pt>
                <c:pt idx="5">
                  <c:v>-1721</c:v>
                </c:pt>
                <c:pt idx="6">
                  <c:v>-1724</c:v>
                </c:pt>
                <c:pt idx="7">
                  <c:v>-1727</c:v>
                </c:pt>
                <c:pt idx="8">
                  <c:v>-1730</c:v>
                </c:pt>
                <c:pt idx="9">
                  <c:v>-1733</c:v>
                </c:pt>
                <c:pt idx="10">
                  <c:v>-1736</c:v>
                </c:pt>
                <c:pt idx="11">
                  <c:v>-1739</c:v>
                </c:pt>
                <c:pt idx="12">
                  <c:v>-1742</c:v>
                </c:pt>
                <c:pt idx="13">
                  <c:v>-1745</c:v>
                </c:pt>
                <c:pt idx="14">
                  <c:v>-1751</c:v>
                </c:pt>
                <c:pt idx="15">
                  <c:v>-1754</c:v>
                </c:pt>
                <c:pt idx="16">
                  <c:v>-1757</c:v>
                </c:pt>
                <c:pt idx="17">
                  <c:v>-1760</c:v>
                </c:pt>
                <c:pt idx="18">
                  <c:v>-1763</c:v>
                </c:pt>
                <c:pt idx="19">
                  <c:v>-1766</c:v>
                </c:pt>
                <c:pt idx="20">
                  <c:v>-1769</c:v>
                </c:pt>
                <c:pt idx="21">
                  <c:v>-1772</c:v>
                </c:pt>
                <c:pt idx="22">
                  <c:v>-1775</c:v>
                </c:pt>
                <c:pt idx="23">
                  <c:v>-1787</c:v>
                </c:pt>
                <c:pt idx="24">
                  <c:v>-1790</c:v>
                </c:pt>
                <c:pt idx="25">
                  <c:v>-1793</c:v>
                </c:pt>
                <c:pt idx="26">
                  <c:v>-1796</c:v>
                </c:pt>
                <c:pt idx="27">
                  <c:v>-1802</c:v>
                </c:pt>
                <c:pt idx="28">
                  <c:v>-1805</c:v>
                </c:pt>
                <c:pt idx="29">
                  <c:v>-1808</c:v>
                </c:pt>
                <c:pt idx="30">
                  <c:v>-1811</c:v>
                </c:pt>
                <c:pt idx="31">
                  <c:v>-1814</c:v>
                </c:pt>
                <c:pt idx="32">
                  <c:v>-1817</c:v>
                </c:pt>
                <c:pt idx="33">
                  <c:v>-1820</c:v>
                </c:pt>
                <c:pt idx="34">
                  <c:v>-1823</c:v>
                </c:pt>
                <c:pt idx="35">
                  <c:v>-1826</c:v>
                </c:pt>
                <c:pt idx="36">
                  <c:v>-1829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3-40AC-BAC8-B6772E2C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Total Nitrogen</a:t>
                </a:r>
              </a:p>
            </c:rich>
          </c:tx>
          <c:layout>
            <c:manualLayout>
              <c:xMode val="edge"/>
              <c:yMode val="edge"/>
              <c:x val="0.40806831566548873"/>
              <c:y val="0.93784426623034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At val="0"/>
        <c:crossBetween val="midCat"/>
        <c:majorUnit val="0.1"/>
      </c:valAx>
      <c:valAx>
        <c:axId val="151753295"/>
        <c:scaling>
          <c:orientation val="minMax"/>
          <c:max val="-1470"/>
          <c:min val="-1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At val="-1450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73782959108911"/>
          <c:y val="0.95811971791285955"/>
          <c:w val="0.74705211318549847"/>
          <c:h val="2.528078197303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d15N 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CODÓ!$D$2:$D$10</c:f>
              <c:numCache>
                <c:formatCode>0.00</c:formatCode>
                <c:ptCount val="9"/>
                <c:pt idx="0">
                  <c:v>0.81416270000000046</c:v>
                </c:pt>
                <c:pt idx="1">
                  <c:v>1.8066404000000003</c:v>
                </c:pt>
                <c:pt idx="2">
                  <c:v>0.99525700000000028</c:v>
                </c:pt>
                <c:pt idx="3">
                  <c:v>2.8183404000000003</c:v>
                </c:pt>
                <c:pt idx="4">
                  <c:v>1.0225729000000003</c:v>
                </c:pt>
                <c:pt idx="5">
                  <c:v>9.723192899999999</c:v>
                </c:pt>
                <c:pt idx="6">
                  <c:v>0.95984750000000019</c:v>
                </c:pt>
                <c:pt idx="7">
                  <c:v>1.4737910999999999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2-4004-B285-AB3B7758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latin typeface="Symbol" panose="05050102010706020507" pitchFamily="18" charset="2"/>
                  </a:rPr>
                  <a:t>d</a:t>
                </a:r>
                <a:r>
                  <a:rPr lang="pt-BR" sz="1400" b="1" baseline="30000"/>
                  <a:t>15</a:t>
                </a:r>
                <a:r>
                  <a:rPr lang="pt-BR" sz="1400" b="1"/>
                  <a:t>N</a:t>
                </a:r>
              </a:p>
            </c:rich>
          </c:tx>
          <c:layout>
            <c:manualLayout>
              <c:xMode val="edge"/>
              <c:yMode val="edge"/>
              <c:x val="0.49867935258092738"/>
              <c:y val="2.90556956122277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2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4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TN%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CODÓ!$C$2:$C$10</c:f>
              <c:numCache>
                <c:formatCode>0.00</c:formatCode>
                <c:ptCount val="9"/>
                <c:pt idx="0">
                  <c:v>5.5238700000000002E-2</c:v>
                </c:pt>
                <c:pt idx="1">
                  <c:v>5.5574400000000003E-2</c:v>
                </c:pt>
                <c:pt idx="2">
                  <c:v>8.5200100000000001E-2</c:v>
                </c:pt>
                <c:pt idx="3">
                  <c:v>0.36493049999999999</c:v>
                </c:pt>
                <c:pt idx="4">
                  <c:v>6.5891000000000005E-2</c:v>
                </c:pt>
                <c:pt idx="5">
                  <c:v>0.2127908</c:v>
                </c:pt>
                <c:pt idx="6">
                  <c:v>6.6907099999999997E-2</c:v>
                </c:pt>
                <c:pt idx="7">
                  <c:v>5.63641E-2</c:v>
                </c:pt>
              </c:numCache>
            </c:numRef>
          </c:xVal>
          <c:yVal>
            <c:numRef>
              <c:f>CODÓ!$A$2:$A$10</c:f>
              <c:numCache>
                <c:formatCode>General</c:formatCode>
                <c:ptCount val="9"/>
                <c:pt idx="0">
                  <c:v>45</c:v>
                </c:pt>
                <c:pt idx="1">
                  <c:v>54</c:v>
                </c:pt>
                <c:pt idx="2">
                  <c:v>63</c:v>
                </c:pt>
                <c:pt idx="3">
                  <c:v>81</c:v>
                </c:pt>
                <c:pt idx="4">
                  <c:v>99</c:v>
                </c:pt>
                <c:pt idx="5">
                  <c:v>108</c:v>
                </c:pt>
                <c:pt idx="6">
                  <c:v>126</c:v>
                </c:pt>
                <c:pt idx="7">
                  <c:v>135</c:v>
                </c:pt>
                <c:pt idx="8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0-4F92-BF69-9948F81C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0.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TN%</a:t>
                </a:r>
              </a:p>
            </c:rich>
          </c:tx>
          <c:layout>
            <c:manualLayout>
              <c:xMode val="edge"/>
              <c:yMode val="edge"/>
              <c:x val="0.46542475940507438"/>
              <c:y val="1.47368449132038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 val="autoZero"/>
        <c:crossBetween val="midCat"/>
        <c:majorUnit val="5.000000000000001E-2"/>
      </c:valAx>
      <c:valAx>
        <c:axId val="151753295"/>
        <c:scaling>
          <c:orientation val="maxMin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Profundidade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13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90815821435381E-2"/>
          <c:y val="3.3531720243222957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CODÓ!$G$2:$G$10</c:f>
              <c:numCache>
                <c:formatCode>0.00</c:formatCode>
                <c:ptCount val="9"/>
                <c:pt idx="0">
                  <c:v>10.588748468012462</c:v>
                </c:pt>
                <c:pt idx="1">
                  <c:v>9.1802178700984616</c:v>
                </c:pt>
                <c:pt idx="2">
                  <c:v>21.009521115585546</c:v>
                </c:pt>
                <c:pt idx="3">
                  <c:v>44.304400974980169</c:v>
                </c:pt>
                <c:pt idx="4">
                  <c:v>63.50499461231427</c:v>
                </c:pt>
                <c:pt idx="5">
                  <c:v>39.187638751299396</c:v>
                </c:pt>
                <c:pt idx="6">
                  <c:v>14.043185252387266</c:v>
                </c:pt>
                <c:pt idx="7">
                  <c:v>12.862183553006258</c:v>
                </c:pt>
              </c:numCache>
            </c:numRef>
          </c:xVal>
          <c:yVal>
            <c:numRef>
              <c:f>CODÓ!$F$2:$F$10</c:f>
              <c:numCache>
                <c:formatCode>0.00</c:formatCode>
                <c:ptCount val="9"/>
                <c:pt idx="0">
                  <c:v>-25.939479999999996</c:v>
                </c:pt>
                <c:pt idx="1">
                  <c:v>-28.253932799999998</c:v>
                </c:pt>
                <c:pt idx="2">
                  <c:v>-26.745703999999996</c:v>
                </c:pt>
                <c:pt idx="3">
                  <c:v>-23.165872799999999</c:v>
                </c:pt>
                <c:pt idx="4">
                  <c:v>-23.5493208</c:v>
                </c:pt>
                <c:pt idx="5">
                  <c:v>-19.4277464</c:v>
                </c:pt>
                <c:pt idx="6">
                  <c:v>-26.0102704</c:v>
                </c:pt>
                <c:pt idx="7">
                  <c:v>-25.9758584</c:v>
                </c:pt>
                <c:pt idx="8">
                  <c:v>-25.462627999999999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C-417A-97DC-15B1704A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3295"/>
        <c:crosses val="autoZero"/>
        <c:crossBetween val="midCat"/>
        <c:majorUnit val="5"/>
      </c:valAx>
      <c:valAx>
        <c:axId val="151753295"/>
        <c:scaling>
          <c:orientation val="minMax"/>
          <c:max val="-10"/>
          <c:min val="-34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1755791"/>
        <c:crosses val="autoZero"/>
        <c:crossBetween val="midCat"/>
        <c:majorUnit val="1"/>
      </c:valAx>
      <c:spPr>
        <a:blipFill dpi="0" rotWithShape="1">
          <a:blip xmlns:r="http://schemas.openxmlformats.org/officeDocument/2006/relationships" r:embed="rId3">
            <a:alphaModFix amt="97000"/>
          </a:blip>
          <a:srcRect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8132960115682133"/>
          <c:y val="4.1759629773054356E-2"/>
          <c:w val="0.15481193246329847"/>
          <c:h val="0.1787754053505072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282877818745515E-2"/>
          <c:y val="4.0318435329875918E-2"/>
          <c:w val="0.91564647335366445"/>
          <c:h val="0.95239278391544624"/>
        </c:manualLayout>
      </c:layout>
      <c:scatterChart>
        <c:scatterStyle val="lineMarker"/>
        <c:varyColors val="0"/>
        <c:ser>
          <c:idx val="0"/>
          <c:order val="0"/>
          <c:tx>
            <c:v>Interval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CODÓ!$F$2:$F$10</c:f>
              <c:numCache>
                <c:formatCode>0.00</c:formatCode>
                <c:ptCount val="9"/>
                <c:pt idx="0">
                  <c:v>-25.939479999999996</c:v>
                </c:pt>
                <c:pt idx="1">
                  <c:v>-28.253932799999998</c:v>
                </c:pt>
                <c:pt idx="2">
                  <c:v>-26.745703999999996</c:v>
                </c:pt>
                <c:pt idx="3">
                  <c:v>-23.165872799999999</c:v>
                </c:pt>
                <c:pt idx="4">
                  <c:v>-23.5493208</c:v>
                </c:pt>
                <c:pt idx="5">
                  <c:v>-19.4277464</c:v>
                </c:pt>
                <c:pt idx="6">
                  <c:v>-26.0102704</c:v>
                </c:pt>
                <c:pt idx="7">
                  <c:v>-25.9758584</c:v>
                </c:pt>
                <c:pt idx="8">
                  <c:v>-25.462627999999999</c:v>
                </c:pt>
              </c:numCache>
            </c:numRef>
          </c:xVal>
          <c:yVal>
            <c:numRef>
              <c:f>CODÓ!$D$2:$D$10</c:f>
              <c:numCache>
                <c:formatCode>0.00</c:formatCode>
                <c:ptCount val="9"/>
                <c:pt idx="0">
                  <c:v>0.81416270000000046</c:v>
                </c:pt>
                <c:pt idx="1">
                  <c:v>1.8066404000000003</c:v>
                </c:pt>
                <c:pt idx="2">
                  <c:v>0.99525700000000028</c:v>
                </c:pt>
                <c:pt idx="3">
                  <c:v>2.8183404000000003</c:v>
                </c:pt>
                <c:pt idx="4">
                  <c:v>1.0225729000000003</c:v>
                </c:pt>
                <c:pt idx="5">
                  <c:v>9.723192899999999</c:v>
                </c:pt>
                <c:pt idx="6">
                  <c:v>0.95984750000000019</c:v>
                </c:pt>
                <c:pt idx="7">
                  <c:v>1.4737910999999999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F-44A8-9DDE-F164591E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5791"/>
        <c:axId val="151753295"/>
      </c:scatterChart>
      <c:valAx>
        <c:axId val="151755791"/>
        <c:scaling>
          <c:orientation val="minMax"/>
          <c:max val="-18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accent6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3295"/>
        <c:crossesAt val="30"/>
        <c:crossBetween val="midCat"/>
        <c:majorUnit val="1"/>
      </c:valAx>
      <c:valAx>
        <c:axId val="15175329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755791"/>
        <c:crossesAt val="-30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solidFill>
            <a:schemeClr val="tx1"/>
          </a:solidFill>
        </a:ln>
        <a:effectLst>
          <a:glow rad="127000"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76467321989535131"/>
          <c:y val="0.25110611905790625"/>
          <c:w val="0.19484839923988342"/>
          <c:h val="0.207441311215408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image" Target="../media/image3.png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318867</xdr:colOff>
      <xdr:row>1</xdr:row>
      <xdr:rowOff>1</xdr:rowOff>
    </xdr:from>
    <xdr:to>
      <xdr:col>58</xdr:col>
      <xdr:colOff>14067</xdr:colOff>
      <xdr:row>29</xdr:row>
      <xdr:rowOff>63501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DF8E3-0595-4081-A793-284E430FE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542023</xdr:colOff>
      <xdr:row>1</xdr:row>
      <xdr:rowOff>1</xdr:rowOff>
    </xdr:from>
    <xdr:to>
      <xdr:col>51</xdr:col>
      <xdr:colOff>237223</xdr:colOff>
      <xdr:row>29</xdr:row>
      <xdr:rowOff>63501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1FFEC2-C807-444A-9ECB-E14CC552B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161619</xdr:colOff>
      <xdr:row>1</xdr:row>
      <xdr:rowOff>1</xdr:rowOff>
    </xdr:from>
    <xdr:to>
      <xdr:col>44</xdr:col>
      <xdr:colOff>466419</xdr:colOff>
      <xdr:row>29</xdr:row>
      <xdr:rowOff>63501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4C9DAC-4BBA-4492-958E-4213A001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395068</xdr:colOff>
      <xdr:row>1</xdr:row>
      <xdr:rowOff>1</xdr:rowOff>
    </xdr:from>
    <xdr:to>
      <xdr:col>38</xdr:col>
      <xdr:colOff>90268</xdr:colOff>
      <xdr:row>29</xdr:row>
      <xdr:rowOff>63501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DCF3A1-4DD1-4F08-8F2D-B0928471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605972</xdr:colOff>
      <xdr:row>1</xdr:row>
      <xdr:rowOff>0</xdr:rowOff>
    </xdr:from>
    <xdr:to>
      <xdr:col>31</xdr:col>
      <xdr:colOff>301172</xdr:colOff>
      <xdr:row>29</xdr:row>
      <xdr:rowOff>63499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FCE6D7-9D9A-4F9D-AF0D-359E67809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252187</xdr:colOff>
      <xdr:row>1</xdr:row>
      <xdr:rowOff>1</xdr:rowOff>
    </xdr:from>
    <xdr:to>
      <xdr:col>24</xdr:col>
      <xdr:colOff>556987</xdr:colOff>
      <xdr:row>29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4428C0-47C6-415C-9532-CE77BD274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489857</xdr:colOff>
      <xdr:row>1</xdr:row>
      <xdr:rowOff>1</xdr:rowOff>
    </xdr:from>
    <xdr:to>
      <xdr:col>18</xdr:col>
      <xdr:colOff>185057</xdr:colOff>
      <xdr:row>29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5CE1FA-F6F0-4F14-949F-BF9E34D2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254000</xdr:colOff>
      <xdr:row>1</xdr:row>
      <xdr:rowOff>187325</xdr:rowOff>
    </xdr:from>
    <xdr:to>
      <xdr:col>82</xdr:col>
      <xdr:colOff>555730</xdr:colOff>
      <xdr:row>63</xdr:row>
      <xdr:rowOff>48295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26FE28-3075-40D2-B280-125F628D06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152400</xdr:colOff>
      <xdr:row>2</xdr:row>
      <xdr:rowOff>9525</xdr:rowOff>
    </xdr:from>
    <xdr:to>
      <xdr:col>101</xdr:col>
      <xdr:colOff>190500</xdr:colOff>
      <xdr:row>62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B98255-7B15-4125-8479-43DD79AE0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523240</xdr:colOff>
      <xdr:row>32</xdr:row>
      <xdr:rowOff>152400</xdr:rowOff>
    </xdr:from>
    <xdr:to>
      <xdr:col>62</xdr:col>
      <xdr:colOff>580210</xdr:colOff>
      <xdr:row>140</xdr:row>
      <xdr:rowOff>134275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FE356B8-3F5B-45C0-82A3-4E9799D5B5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205740</xdr:colOff>
      <xdr:row>32</xdr:row>
      <xdr:rowOff>165100</xdr:rowOff>
    </xdr:from>
    <xdr:to>
      <xdr:col>54</xdr:col>
      <xdr:colOff>262710</xdr:colOff>
      <xdr:row>140</xdr:row>
      <xdr:rowOff>156500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26BFB6D-75E6-4B2E-8D0C-2B19805F62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472440</xdr:colOff>
      <xdr:row>33</xdr:row>
      <xdr:rowOff>0</xdr:rowOff>
    </xdr:from>
    <xdr:to>
      <xdr:col>35</xdr:col>
      <xdr:colOff>529410</xdr:colOff>
      <xdr:row>140</xdr:row>
      <xdr:rowOff>181900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CA70C5E-BB14-4A90-8AF0-5C907C9738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137160</xdr:colOff>
      <xdr:row>33</xdr:row>
      <xdr:rowOff>25400</xdr:rowOff>
    </xdr:from>
    <xdr:to>
      <xdr:col>27</xdr:col>
      <xdr:colOff>194130</xdr:colOff>
      <xdr:row>141</xdr:row>
      <xdr:rowOff>16800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4728261-01AE-41E6-AD19-E0C5DE7A2F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411480</xdr:colOff>
      <xdr:row>33</xdr:row>
      <xdr:rowOff>12700</xdr:rowOff>
    </xdr:from>
    <xdr:to>
      <xdr:col>18</xdr:col>
      <xdr:colOff>468450</xdr:colOff>
      <xdr:row>141</xdr:row>
      <xdr:rowOff>4100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024D0A9-9D12-4648-970B-4A221D4EA1E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571500</xdr:colOff>
      <xdr:row>33</xdr:row>
      <xdr:rowOff>50799</xdr:rowOff>
    </xdr:from>
    <xdr:to>
      <xdr:col>10</xdr:col>
      <xdr:colOff>133170</xdr:colOff>
      <xdr:row>141</xdr:row>
      <xdr:rowOff>29499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DB9AB7A-A39D-46E0-9E88-CBC92B9D18C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497840</xdr:colOff>
      <xdr:row>32</xdr:row>
      <xdr:rowOff>177800</xdr:rowOff>
    </xdr:from>
    <xdr:to>
      <xdr:col>45</xdr:col>
      <xdr:colOff>554810</xdr:colOff>
      <xdr:row>140</xdr:row>
      <xdr:rowOff>169200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1685F42-605A-4EB5-B0EF-B86DC3E712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222250</xdr:colOff>
      <xdr:row>1</xdr:row>
      <xdr:rowOff>0</xdr:rowOff>
    </xdr:from>
    <xdr:to>
      <xdr:col>59</xdr:col>
      <xdr:colOff>527050</xdr:colOff>
      <xdr:row>62</xdr:row>
      <xdr:rowOff>50799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44486A-E967-4433-8B20-98B75D8F4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488950</xdr:colOff>
      <xdr:row>1</xdr:row>
      <xdr:rowOff>0</xdr:rowOff>
    </xdr:from>
    <xdr:to>
      <xdr:col>53</xdr:col>
      <xdr:colOff>184150</xdr:colOff>
      <xdr:row>62</xdr:row>
      <xdr:rowOff>50799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54093B-3196-4B88-9605-1B539DE7D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143933</xdr:colOff>
      <xdr:row>1</xdr:row>
      <xdr:rowOff>0</xdr:rowOff>
    </xdr:from>
    <xdr:to>
      <xdr:col>46</xdr:col>
      <xdr:colOff>448733</xdr:colOff>
      <xdr:row>62</xdr:row>
      <xdr:rowOff>50799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3CCB91-BBE5-489B-8C70-A53D60B8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441325</xdr:colOff>
      <xdr:row>1</xdr:row>
      <xdr:rowOff>0</xdr:rowOff>
    </xdr:from>
    <xdr:to>
      <xdr:col>40</xdr:col>
      <xdr:colOff>136525</xdr:colOff>
      <xdr:row>62</xdr:row>
      <xdr:rowOff>50799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64EC66-A3A5-45F5-9FE6-DE667FB88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88900</xdr:colOff>
      <xdr:row>1</xdr:row>
      <xdr:rowOff>0</xdr:rowOff>
    </xdr:from>
    <xdr:to>
      <xdr:col>33</xdr:col>
      <xdr:colOff>393700</xdr:colOff>
      <xdr:row>62</xdr:row>
      <xdr:rowOff>50797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B09CA4-7045-4527-A0DC-E8BE02CA2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355600</xdr:colOff>
      <xdr:row>1</xdr:row>
      <xdr:rowOff>1</xdr:rowOff>
    </xdr:from>
    <xdr:to>
      <xdr:col>27</xdr:col>
      <xdr:colOff>50800</xdr:colOff>
      <xdr:row>62</xdr:row>
      <xdr:rowOff>50798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CE9D34-6BB4-49A0-B6F9-A872BE165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62</xdr:row>
      <xdr:rowOff>55619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C5F682E-D86B-41DB-BFED-499382AED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228600</xdr:colOff>
      <xdr:row>0</xdr:row>
      <xdr:rowOff>123825</xdr:rowOff>
    </xdr:from>
    <xdr:to>
      <xdr:col>78</xdr:col>
      <xdr:colOff>555730</xdr:colOff>
      <xdr:row>61</xdr:row>
      <xdr:rowOff>175295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E596EE8-0515-4B81-96D9-C0ED51E5DD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190500</xdr:colOff>
      <xdr:row>0</xdr:row>
      <xdr:rowOff>123825</xdr:rowOff>
    </xdr:from>
    <xdr:to>
      <xdr:col>96</xdr:col>
      <xdr:colOff>431800</xdr:colOff>
      <xdr:row>61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3AEFAF-DDBA-494A-A9A4-93812DF9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155575</xdr:colOff>
      <xdr:row>0</xdr:row>
      <xdr:rowOff>0</xdr:rowOff>
    </xdr:from>
    <xdr:to>
      <xdr:col>59</xdr:col>
      <xdr:colOff>460375</xdr:colOff>
      <xdr:row>54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729BC9-46A2-4DFB-9F5F-CEE74F05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434975</xdr:colOff>
      <xdr:row>0</xdr:row>
      <xdr:rowOff>0</xdr:rowOff>
    </xdr:from>
    <xdr:to>
      <xdr:col>53</xdr:col>
      <xdr:colOff>130175</xdr:colOff>
      <xdr:row>54</xdr:row>
      <xdr:rowOff>-1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725BA5C-4EE9-487B-98D8-2A3F53A16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96308</xdr:colOff>
      <xdr:row>0</xdr:row>
      <xdr:rowOff>0</xdr:rowOff>
    </xdr:from>
    <xdr:to>
      <xdr:col>46</xdr:col>
      <xdr:colOff>401108</xdr:colOff>
      <xdr:row>54</xdr:row>
      <xdr:rowOff>-1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8E67632-0AA5-4345-BFD6-9557AC51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396875</xdr:colOff>
      <xdr:row>0</xdr:row>
      <xdr:rowOff>0</xdr:rowOff>
    </xdr:from>
    <xdr:to>
      <xdr:col>40</xdr:col>
      <xdr:colOff>92075</xdr:colOff>
      <xdr:row>54</xdr:row>
      <xdr:rowOff>-1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2C2EE02-25C8-4407-8BF1-92083D25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63500</xdr:colOff>
      <xdr:row>0</xdr:row>
      <xdr:rowOff>0</xdr:rowOff>
    </xdr:from>
    <xdr:to>
      <xdr:col>33</xdr:col>
      <xdr:colOff>368300</xdr:colOff>
      <xdr:row>53</xdr:row>
      <xdr:rowOff>190498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DDCFE9-E638-4CB4-9D38-8E9A91DC4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342900</xdr:colOff>
      <xdr:row>0</xdr:row>
      <xdr:rowOff>1</xdr:rowOff>
    </xdr:from>
    <xdr:to>
      <xdr:col>27</xdr:col>
      <xdr:colOff>38100</xdr:colOff>
      <xdr:row>54</xdr:row>
      <xdr:rowOff>-1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F71353E-00C4-4BCC-8AE1-EEF34A903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0</xdr:row>
      <xdr:rowOff>1</xdr:rowOff>
    </xdr:from>
    <xdr:to>
      <xdr:col>20</xdr:col>
      <xdr:colOff>304800</xdr:colOff>
      <xdr:row>54</xdr:row>
      <xdr:rowOff>4471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749CEA9-4323-4582-B416-67B2FFD5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50800</xdr:colOff>
      <xdr:row>1</xdr:row>
      <xdr:rowOff>25400</xdr:rowOff>
    </xdr:from>
    <xdr:to>
      <xdr:col>78</xdr:col>
      <xdr:colOff>377930</xdr:colOff>
      <xdr:row>54</xdr:row>
      <xdr:rowOff>16545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C29E104-E6DC-4BB5-8CAA-3E058666AC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482600</xdr:colOff>
      <xdr:row>1</xdr:row>
      <xdr:rowOff>25400</xdr:rowOff>
    </xdr:from>
    <xdr:to>
      <xdr:col>96</xdr:col>
      <xdr:colOff>330200</xdr:colOff>
      <xdr:row>53</xdr:row>
      <xdr:rowOff>50800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6D3A69-DACB-4510-B2FC-6B27DD413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515620</xdr:colOff>
      <xdr:row>58</xdr:row>
      <xdr:rowOff>0</xdr:rowOff>
    </xdr:from>
    <xdr:to>
      <xdr:col>75</xdr:col>
      <xdr:colOff>572590</xdr:colOff>
      <xdr:row>168</xdr:row>
      <xdr:rowOff>174915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61857-E8D5-438D-B834-634CC35D8B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198120</xdr:colOff>
      <xdr:row>58</xdr:row>
      <xdr:rowOff>12700</xdr:rowOff>
    </xdr:from>
    <xdr:to>
      <xdr:col>67</xdr:col>
      <xdr:colOff>255090</xdr:colOff>
      <xdr:row>169</xdr:row>
      <xdr:rowOff>19340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A84120-E9A4-4BAF-B999-CAE9F537AB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464820</xdr:colOff>
      <xdr:row>58</xdr:row>
      <xdr:rowOff>30480</xdr:rowOff>
    </xdr:from>
    <xdr:to>
      <xdr:col>48</xdr:col>
      <xdr:colOff>521790</xdr:colOff>
      <xdr:row>169</xdr:row>
      <xdr:rowOff>44740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62FDF4-E741-4251-A887-015E472DDA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129540</xdr:colOff>
      <xdr:row>58</xdr:row>
      <xdr:rowOff>55880</xdr:rowOff>
    </xdr:from>
    <xdr:to>
      <xdr:col>40</xdr:col>
      <xdr:colOff>186510</xdr:colOff>
      <xdr:row>169</xdr:row>
      <xdr:rowOff>62520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EFB0AB-AFA1-4277-90D9-CC7BBC1D99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403860</xdr:colOff>
      <xdr:row>58</xdr:row>
      <xdr:rowOff>43180</xdr:rowOff>
    </xdr:from>
    <xdr:to>
      <xdr:col>31</xdr:col>
      <xdr:colOff>460830</xdr:colOff>
      <xdr:row>169</xdr:row>
      <xdr:rowOff>49820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5932ED-BB05-4FF9-99DF-4814260B15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58</xdr:row>
      <xdr:rowOff>81279</xdr:rowOff>
    </xdr:from>
    <xdr:to>
      <xdr:col>23</xdr:col>
      <xdr:colOff>125550</xdr:colOff>
      <xdr:row>169</xdr:row>
      <xdr:rowOff>75219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6463F87-BD7A-4A99-B1D8-A604346AF0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490220</xdr:colOff>
      <xdr:row>58</xdr:row>
      <xdr:rowOff>25400</xdr:rowOff>
    </xdr:from>
    <xdr:to>
      <xdr:col>58</xdr:col>
      <xdr:colOff>547190</xdr:colOff>
      <xdr:row>169</xdr:row>
      <xdr:rowOff>32040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10A6608-625B-413C-B6E8-C0EA559467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123193</xdr:colOff>
      <xdr:row>0</xdr:row>
      <xdr:rowOff>2540</xdr:rowOff>
    </xdr:from>
    <xdr:to>
      <xdr:col>55</xdr:col>
      <xdr:colOff>435613</xdr:colOff>
      <xdr:row>52</xdr:row>
      <xdr:rowOff>169704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8F50C-A6DF-4B28-BC56-EC9772954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53341</xdr:colOff>
      <xdr:row>0</xdr:row>
      <xdr:rowOff>2540</xdr:rowOff>
    </xdr:from>
    <xdr:to>
      <xdr:col>49</xdr:col>
      <xdr:colOff>350520</xdr:colOff>
      <xdr:row>52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230A03-2A65-4019-9DDF-DA8818E61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7629</xdr:colOff>
      <xdr:row>0</xdr:row>
      <xdr:rowOff>2540</xdr:rowOff>
    </xdr:from>
    <xdr:to>
      <xdr:col>43</xdr:col>
      <xdr:colOff>306713</xdr:colOff>
      <xdr:row>52</xdr:row>
      <xdr:rowOff>169704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26346D-ECD7-4D3C-AFC3-C1231B706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578072</xdr:colOff>
      <xdr:row>0</xdr:row>
      <xdr:rowOff>2540</xdr:rowOff>
    </xdr:from>
    <xdr:to>
      <xdr:col>37</xdr:col>
      <xdr:colOff>269885</xdr:colOff>
      <xdr:row>52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0B1987-C71E-4554-BB0E-78C7F8852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484511</xdr:colOff>
      <xdr:row>0</xdr:row>
      <xdr:rowOff>2540</xdr:rowOff>
    </xdr:from>
    <xdr:to>
      <xdr:col>31</xdr:col>
      <xdr:colOff>190718</xdr:colOff>
      <xdr:row>52</xdr:row>
      <xdr:rowOff>175257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D68A25-88FD-440E-8B68-AF9E8A0C0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412753</xdr:colOff>
      <xdr:row>0</xdr:row>
      <xdr:rowOff>2539</xdr:rowOff>
    </xdr:from>
    <xdr:to>
      <xdr:col>25</xdr:col>
      <xdr:colOff>100757</xdr:colOff>
      <xdr:row>52</xdr:row>
      <xdr:rowOff>175258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F5F08D-24B0-4850-9B7D-47ECE3CF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365760</xdr:colOff>
      <xdr:row>0</xdr:row>
      <xdr:rowOff>0</xdr:rowOff>
    </xdr:from>
    <xdr:to>
      <xdr:col>76</xdr:col>
      <xdr:colOff>83290</xdr:colOff>
      <xdr:row>53</xdr:row>
      <xdr:rowOff>146085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707193-B943-4E28-97FE-0A766EB945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76</xdr:col>
      <xdr:colOff>327660</xdr:colOff>
      <xdr:row>0</xdr:row>
      <xdr:rowOff>0</xdr:rowOff>
    </xdr:from>
    <xdr:to>
      <xdr:col>94</xdr:col>
      <xdr:colOff>381000</xdr:colOff>
      <xdr:row>53</xdr:row>
      <xdr:rowOff>87630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DB556E5-671E-4ADD-9306-E21676A49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0</xdr:row>
      <xdr:rowOff>2540</xdr:rowOff>
    </xdr:from>
    <xdr:to>
      <xdr:col>19</xdr:col>
      <xdr:colOff>45720</xdr:colOff>
      <xdr:row>52</xdr:row>
      <xdr:rowOff>176183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2BD140-3B7B-44EC-8155-5815B23CB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11430</xdr:colOff>
      <xdr:row>4</xdr:row>
      <xdr:rowOff>15240</xdr:rowOff>
    </xdr:from>
    <xdr:to>
      <xdr:col>12</xdr:col>
      <xdr:colOff>102984</xdr:colOff>
      <xdr:row>49</xdr:row>
      <xdr:rowOff>60960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CFFD95-699E-E6B6-88B0-B36849A6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07430" y="777240"/>
          <a:ext cx="1310754" cy="86182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6AF2-FB61-4E8E-91BC-9FA3A4997C56}">
  <dimension ref="A1:I10"/>
  <sheetViews>
    <sheetView zoomScale="50" zoomScaleNormal="50" workbookViewId="0">
      <selection activeCell="CP86" sqref="CP86"/>
    </sheetView>
  </sheetViews>
  <sheetFormatPr defaultRowHeight="15" x14ac:dyDescent="0.25"/>
  <cols>
    <col min="1" max="1" width="11.85546875" bestFit="1" customWidth="1"/>
    <col min="2" max="2" width="13" customWidth="1"/>
    <col min="3" max="3" width="9.5703125" bestFit="1" customWidth="1"/>
    <col min="4" max="4" width="9.140625" bestFit="1" customWidth="1"/>
  </cols>
  <sheetData>
    <row r="1" spans="1:9" x14ac:dyDescent="0.25">
      <c r="A1" s="5" t="s">
        <v>0</v>
      </c>
      <c r="B1" s="5" t="s">
        <v>2</v>
      </c>
      <c r="C1" s="5" t="s">
        <v>5</v>
      </c>
      <c r="D1" s="5" t="s">
        <v>1</v>
      </c>
      <c r="E1" s="5" t="s">
        <v>6</v>
      </c>
      <c r="F1" s="5" t="s">
        <v>3</v>
      </c>
      <c r="G1" s="5" t="s">
        <v>7</v>
      </c>
      <c r="H1" s="5" t="s">
        <v>8</v>
      </c>
      <c r="I1" s="5" t="s">
        <v>4</v>
      </c>
    </row>
    <row r="2" spans="1:9" ht="15.6" customHeight="1" x14ac:dyDescent="0.25">
      <c r="A2" s="6">
        <v>45</v>
      </c>
      <c r="B2" s="48" t="s">
        <v>10</v>
      </c>
      <c r="C2" s="7">
        <v>5.5238700000000002E-2</v>
      </c>
      <c r="D2" s="8">
        <v>0.81416270000000046</v>
      </c>
      <c r="E2" s="7">
        <v>0.58490869999999995</v>
      </c>
      <c r="F2" s="8">
        <v>-25.939479999999996</v>
      </c>
      <c r="G2" s="9">
        <f>E2/C2</f>
        <v>10.588748468012462</v>
      </c>
      <c r="H2" s="10"/>
      <c r="I2" s="10"/>
    </row>
    <row r="3" spans="1:9" x14ac:dyDescent="0.25">
      <c r="A3" s="6">
        <v>54</v>
      </c>
      <c r="B3" s="49"/>
      <c r="C3" s="7">
        <v>5.5574400000000003E-2</v>
      </c>
      <c r="D3" s="8">
        <v>1.8066404000000003</v>
      </c>
      <c r="E3" s="7">
        <v>0.51018509999999995</v>
      </c>
      <c r="F3" s="8">
        <v>-28.253932799999998</v>
      </c>
      <c r="G3" s="9">
        <f t="shared" ref="G3:G9" si="0">E3/C3</f>
        <v>9.1802178700984616</v>
      </c>
      <c r="H3" s="10"/>
      <c r="I3" s="10"/>
    </row>
    <row r="4" spans="1:9" x14ac:dyDescent="0.25">
      <c r="A4" s="6">
        <v>63</v>
      </c>
      <c r="B4" s="49"/>
      <c r="C4" s="7">
        <v>8.5200100000000001E-2</v>
      </c>
      <c r="D4" s="8">
        <v>0.99525700000000028</v>
      </c>
      <c r="E4" s="7">
        <v>1.7900133</v>
      </c>
      <c r="F4" s="8">
        <v>-26.745703999999996</v>
      </c>
      <c r="G4" s="9">
        <f t="shared" si="0"/>
        <v>21.009521115585546</v>
      </c>
      <c r="H4" s="10"/>
      <c r="I4" s="10"/>
    </row>
    <row r="5" spans="1:9" x14ac:dyDescent="0.25">
      <c r="A5" s="6">
        <v>81</v>
      </c>
      <c r="B5" s="49"/>
      <c r="C5" s="7">
        <v>0.36493049999999999</v>
      </c>
      <c r="D5" s="8">
        <v>2.8183404000000003</v>
      </c>
      <c r="E5" s="7">
        <v>16.168027200000001</v>
      </c>
      <c r="F5" s="8">
        <v>-23.165872799999999</v>
      </c>
      <c r="G5" s="9">
        <f t="shared" si="0"/>
        <v>44.304400974980169</v>
      </c>
      <c r="H5" s="10"/>
      <c r="I5" s="10"/>
    </row>
    <row r="6" spans="1:9" x14ac:dyDescent="0.25">
      <c r="A6" s="6">
        <v>99</v>
      </c>
      <c r="B6" s="49"/>
      <c r="C6" s="7">
        <v>6.5891000000000005E-2</v>
      </c>
      <c r="D6" s="8">
        <v>1.0225729000000003</v>
      </c>
      <c r="E6" s="7">
        <v>4.1844076000000001</v>
      </c>
      <c r="F6" s="8">
        <v>-23.5493208</v>
      </c>
      <c r="G6" s="9">
        <f t="shared" si="0"/>
        <v>63.50499461231427</v>
      </c>
      <c r="H6" s="10"/>
      <c r="I6" s="10"/>
    </row>
    <row r="7" spans="1:9" x14ac:dyDescent="0.25">
      <c r="A7" s="6">
        <v>108</v>
      </c>
      <c r="B7" s="49"/>
      <c r="C7" s="7">
        <v>0.2127908</v>
      </c>
      <c r="D7" s="8">
        <v>9.723192899999999</v>
      </c>
      <c r="E7" s="7">
        <v>8.3387689999999992</v>
      </c>
      <c r="F7" s="8">
        <v>-19.4277464</v>
      </c>
      <c r="G7" s="9">
        <f t="shared" si="0"/>
        <v>39.187638751299396</v>
      </c>
      <c r="H7" s="10"/>
      <c r="I7" s="10"/>
    </row>
    <row r="8" spans="1:9" x14ac:dyDescent="0.25">
      <c r="A8" s="6">
        <v>126</v>
      </c>
      <c r="B8" s="49"/>
      <c r="C8" s="7">
        <v>6.6907099999999997E-2</v>
      </c>
      <c r="D8" s="8">
        <v>0.95984750000000019</v>
      </c>
      <c r="E8" s="7">
        <v>0.9395888</v>
      </c>
      <c r="F8" s="8">
        <v>-26.0102704</v>
      </c>
      <c r="G8" s="9">
        <f t="shared" si="0"/>
        <v>14.043185252387266</v>
      </c>
      <c r="H8" s="10"/>
      <c r="I8" s="10"/>
    </row>
    <row r="9" spans="1:9" x14ac:dyDescent="0.25">
      <c r="A9" s="6">
        <v>135</v>
      </c>
      <c r="B9" s="49"/>
      <c r="C9" s="7">
        <v>5.63641E-2</v>
      </c>
      <c r="D9" s="8">
        <v>1.4737910999999999</v>
      </c>
      <c r="E9" s="7">
        <v>0.72496539999999998</v>
      </c>
      <c r="F9" s="8">
        <v>-25.9758584</v>
      </c>
      <c r="G9" s="9">
        <f t="shared" si="0"/>
        <v>12.862183553006258</v>
      </c>
      <c r="H9" s="10"/>
      <c r="I9" s="10"/>
    </row>
    <row r="10" spans="1:9" x14ac:dyDescent="0.25">
      <c r="A10" s="6">
        <v>153</v>
      </c>
      <c r="B10" s="50"/>
      <c r="C10" s="11"/>
      <c r="D10" s="12"/>
      <c r="E10" s="7">
        <v>0.11401029999999999</v>
      </c>
      <c r="F10" s="8">
        <v>-25.462627999999999</v>
      </c>
      <c r="G10" s="9"/>
      <c r="H10" s="10"/>
      <c r="I10" s="10"/>
    </row>
  </sheetData>
  <mergeCells count="1">
    <mergeCell ref="B2:B1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FEF7-2576-41B1-8703-1997E3B51643}">
  <sheetPr>
    <tabColor rgb="FF92D050"/>
  </sheetPr>
  <dimension ref="A1:L22"/>
  <sheetViews>
    <sheetView zoomScale="70" zoomScaleNormal="70" workbookViewId="0">
      <selection sqref="A1:L2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2.7109375" customWidth="1"/>
    <col min="4" max="4" width="9.5703125" bestFit="1" customWidth="1"/>
    <col min="5" max="5" width="9.140625" bestFit="1" customWidth="1"/>
  </cols>
  <sheetData>
    <row r="1" spans="1:12" x14ac:dyDescent="0.25">
      <c r="A1" s="5" t="s">
        <v>0</v>
      </c>
      <c r="B1" s="5" t="s">
        <v>16</v>
      </c>
      <c r="C1" s="5" t="s">
        <v>2</v>
      </c>
      <c r="D1" s="5" t="s">
        <v>5</v>
      </c>
      <c r="E1" s="5" t="s">
        <v>1</v>
      </c>
      <c r="F1" s="5" t="s">
        <v>6</v>
      </c>
      <c r="G1" s="5" t="s">
        <v>3</v>
      </c>
      <c r="H1" s="5" t="s">
        <v>7</v>
      </c>
      <c r="I1" s="5" t="s">
        <v>8</v>
      </c>
      <c r="J1" s="5" t="s">
        <v>4</v>
      </c>
      <c r="K1" s="5" t="s">
        <v>9</v>
      </c>
      <c r="L1" s="5" t="s">
        <v>13</v>
      </c>
    </row>
    <row r="2" spans="1:12" x14ac:dyDescent="0.25">
      <c r="A2" s="6">
        <v>1602</v>
      </c>
      <c r="B2" s="6">
        <f>121-A2</f>
        <v>-1481</v>
      </c>
      <c r="C2" s="51" t="s">
        <v>12</v>
      </c>
      <c r="D2" s="15"/>
      <c r="E2" s="18"/>
      <c r="F2" s="13">
        <v>0.74803200000000003</v>
      </c>
      <c r="G2" s="13">
        <v>-28.039595200000001</v>
      </c>
      <c r="H2" s="18"/>
      <c r="I2" s="19">
        <v>0.626</v>
      </c>
      <c r="J2" s="19">
        <v>0.86499999999999999</v>
      </c>
      <c r="K2" s="19">
        <f>J2-F2</f>
        <v>0.11696799999999996</v>
      </c>
      <c r="L2" s="52" t="s">
        <v>14</v>
      </c>
    </row>
    <row r="3" spans="1:12" x14ac:dyDescent="0.25">
      <c r="A3" s="6">
        <v>1605</v>
      </c>
      <c r="B3" s="6">
        <f t="shared" ref="B3:B22" si="0">121-A3</f>
        <v>-1484</v>
      </c>
      <c r="C3" s="51"/>
      <c r="D3" s="15"/>
      <c r="E3" s="18"/>
      <c r="F3" s="13">
        <v>0.72718799999999995</v>
      </c>
      <c r="G3" s="13">
        <v>-27.861635999999997</v>
      </c>
      <c r="H3" s="18"/>
      <c r="I3" s="19">
        <v>0.52</v>
      </c>
      <c r="J3" s="19">
        <v>1.22</v>
      </c>
      <c r="K3" s="19">
        <f t="shared" ref="K3:K21" si="1">J3-F3</f>
        <v>0.49281200000000003</v>
      </c>
      <c r="L3" s="52"/>
    </row>
    <row r="4" spans="1:12" x14ac:dyDescent="0.25">
      <c r="A4" s="6">
        <v>1608</v>
      </c>
      <c r="B4" s="6">
        <f t="shared" si="0"/>
        <v>-1487</v>
      </c>
      <c r="C4" s="51"/>
      <c r="D4" s="13">
        <v>2.9140800000000001E-2</v>
      </c>
      <c r="E4" s="13">
        <v>-3.2751286999999998</v>
      </c>
      <c r="F4" s="13">
        <v>1.0215152000000001</v>
      </c>
      <c r="G4" s="13">
        <v>-28.087771999999998</v>
      </c>
      <c r="H4" s="18">
        <f t="shared" ref="H4:H22" si="2">F4/D4</f>
        <v>35.054466589798494</v>
      </c>
      <c r="I4" s="19">
        <v>0.157</v>
      </c>
      <c r="J4" s="19">
        <v>1</v>
      </c>
      <c r="K4" s="19">
        <v>0</v>
      </c>
      <c r="L4" s="52"/>
    </row>
    <row r="5" spans="1:12" x14ac:dyDescent="0.25">
      <c r="A5" s="6">
        <v>1611</v>
      </c>
      <c r="B5" s="6">
        <f t="shared" si="0"/>
        <v>-1490</v>
      </c>
      <c r="C5" s="51"/>
      <c r="D5" s="13">
        <v>5.19523E-2</v>
      </c>
      <c r="E5" s="13">
        <v>-1.6584321</v>
      </c>
      <c r="F5" s="13">
        <v>1.7491243000000001</v>
      </c>
      <c r="G5" s="13">
        <v>-27.963888799999996</v>
      </c>
      <c r="H5" s="18">
        <f t="shared" si="2"/>
        <v>33.667889583329327</v>
      </c>
      <c r="I5" s="19">
        <v>0.251</v>
      </c>
      <c r="J5" s="19">
        <v>1.3299999999999998</v>
      </c>
      <c r="K5" s="19">
        <v>0</v>
      </c>
      <c r="L5" s="52"/>
    </row>
    <row r="6" spans="1:12" x14ac:dyDescent="0.25">
      <c r="A6" s="6">
        <v>1614</v>
      </c>
      <c r="B6" s="6">
        <f t="shared" si="0"/>
        <v>-1493</v>
      </c>
      <c r="C6" s="51"/>
      <c r="D6" s="16"/>
      <c r="E6" s="17"/>
      <c r="F6" s="13">
        <v>0.9203905</v>
      </c>
      <c r="G6" s="13">
        <v>-27.979620000000001</v>
      </c>
      <c r="H6" s="18"/>
      <c r="I6" s="19">
        <v>0.183</v>
      </c>
      <c r="J6" s="19">
        <v>1.06</v>
      </c>
      <c r="K6" s="19">
        <f t="shared" si="1"/>
        <v>0.13960950000000005</v>
      </c>
      <c r="L6" s="52"/>
    </row>
    <row r="7" spans="1:12" x14ac:dyDescent="0.25">
      <c r="A7" s="6">
        <v>1617</v>
      </c>
      <c r="B7" s="6">
        <f t="shared" si="0"/>
        <v>-1496</v>
      </c>
      <c r="C7" s="51"/>
      <c r="D7" s="13">
        <v>3.22075E-2</v>
      </c>
      <c r="E7" s="13">
        <v>-3.3479711000000005</v>
      </c>
      <c r="F7" s="13">
        <v>1.1250404000000001</v>
      </c>
      <c r="G7" s="13">
        <v>-28.175276799999999</v>
      </c>
      <c r="H7" s="18">
        <f t="shared" si="2"/>
        <v>34.931006753085462</v>
      </c>
      <c r="I7" s="19">
        <v>0.16300000000000001</v>
      </c>
      <c r="J7" s="19">
        <v>1.25</v>
      </c>
      <c r="K7" s="19">
        <f t="shared" si="1"/>
        <v>0.12495959999999995</v>
      </c>
      <c r="L7" s="52"/>
    </row>
    <row r="8" spans="1:12" x14ac:dyDescent="0.25">
      <c r="A8" s="6">
        <v>1620</v>
      </c>
      <c r="B8" s="6">
        <f t="shared" si="0"/>
        <v>-1499</v>
      </c>
      <c r="C8" s="51"/>
      <c r="D8" s="13">
        <v>3.57769E-2</v>
      </c>
      <c r="E8" s="13">
        <v>-1.9012400999999999</v>
      </c>
      <c r="F8" s="13">
        <v>1.1794072</v>
      </c>
      <c r="G8" s="13">
        <v>-28.013048799999996</v>
      </c>
      <c r="H8" s="18">
        <f t="shared" si="2"/>
        <v>32.96560629903653</v>
      </c>
      <c r="I8" s="19">
        <v>0.56200000000000006</v>
      </c>
      <c r="J8" s="19">
        <v>1.49</v>
      </c>
      <c r="K8" s="19">
        <f t="shared" si="1"/>
        <v>0.3105928</v>
      </c>
      <c r="L8" s="52"/>
    </row>
    <row r="9" spans="1:12" x14ac:dyDescent="0.25">
      <c r="A9" s="6">
        <v>1623</v>
      </c>
      <c r="B9" s="6">
        <f t="shared" si="0"/>
        <v>-1502</v>
      </c>
      <c r="C9" s="51"/>
      <c r="D9" s="13">
        <v>2.79773E-2</v>
      </c>
      <c r="E9" s="17"/>
      <c r="F9" s="13">
        <v>0.90202850000000001</v>
      </c>
      <c r="G9" s="13">
        <v>-27.662046399999998</v>
      </c>
      <c r="H9" s="18">
        <f t="shared" si="2"/>
        <v>32.24144216918716</v>
      </c>
      <c r="I9" s="19">
        <v>0.22999999999999998</v>
      </c>
      <c r="J9" s="19">
        <v>1.1100000000000001</v>
      </c>
      <c r="K9" s="19">
        <f t="shared" si="1"/>
        <v>0.20797150000000009</v>
      </c>
      <c r="L9" s="52"/>
    </row>
    <row r="10" spans="1:12" x14ac:dyDescent="0.25">
      <c r="A10" s="6">
        <v>1626</v>
      </c>
      <c r="B10" s="6">
        <f t="shared" si="0"/>
        <v>-1505</v>
      </c>
      <c r="C10" s="51"/>
      <c r="D10" s="13">
        <v>3.3763300000000003E-2</v>
      </c>
      <c r="E10" s="13">
        <v>-0.74082019999999993</v>
      </c>
      <c r="F10" s="13">
        <v>1.0562056</v>
      </c>
      <c r="G10" s="13">
        <v>-27.335623999999999</v>
      </c>
      <c r="H10" s="18">
        <f t="shared" si="2"/>
        <v>31.282653058202246</v>
      </c>
      <c r="I10" s="19">
        <v>0.34099999999999997</v>
      </c>
      <c r="J10" s="19">
        <v>1.3599999999999999</v>
      </c>
      <c r="K10" s="19">
        <f t="shared" si="1"/>
        <v>0.30379439999999991</v>
      </c>
      <c r="L10" s="52"/>
    </row>
    <row r="11" spans="1:12" x14ac:dyDescent="0.25">
      <c r="A11" s="6">
        <v>1629</v>
      </c>
      <c r="B11" s="6">
        <f t="shared" si="0"/>
        <v>-1508</v>
      </c>
      <c r="C11" s="51"/>
      <c r="D11" s="13">
        <v>3.5242299999999997E-2</v>
      </c>
      <c r="E11" s="13">
        <v>-0.50003559999999991</v>
      </c>
      <c r="F11" s="13">
        <v>1.3552755999999999</v>
      </c>
      <c r="G11" s="13">
        <v>-27.668928799999996</v>
      </c>
      <c r="H11" s="18">
        <f t="shared" si="2"/>
        <v>38.455935055317049</v>
      </c>
      <c r="I11" s="19">
        <v>0.22999999999999998</v>
      </c>
      <c r="J11" s="19">
        <v>1.6099999999999999</v>
      </c>
      <c r="K11" s="19">
        <f t="shared" si="1"/>
        <v>0.25472439999999996</v>
      </c>
      <c r="L11" s="52"/>
    </row>
    <row r="12" spans="1:12" x14ac:dyDescent="0.25">
      <c r="A12" s="6">
        <v>1635</v>
      </c>
      <c r="B12" s="6">
        <f t="shared" si="0"/>
        <v>-1514</v>
      </c>
      <c r="C12" s="51"/>
      <c r="D12" s="13">
        <v>3.56391E-2</v>
      </c>
      <c r="E12" s="13">
        <v>-0.69428199999999984</v>
      </c>
      <c r="F12" s="13">
        <v>1.0650695999999999</v>
      </c>
      <c r="G12" s="13">
        <v>-28.032712799999999</v>
      </c>
      <c r="H12" s="18">
        <f t="shared" si="2"/>
        <v>29.884862412350479</v>
      </c>
      <c r="I12" s="19">
        <v>5.1199999999999996E-2</v>
      </c>
      <c r="J12" s="19">
        <v>1.04</v>
      </c>
      <c r="K12" s="19">
        <v>0</v>
      </c>
      <c r="L12" s="52"/>
    </row>
    <row r="13" spans="1:12" x14ac:dyDescent="0.25">
      <c r="A13" s="6">
        <v>1638</v>
      </c>
      <c r="B13" s="6">
        <f t="shared" si="0"/>
        <v>-1517</v>
      </c>
      <c r="C13" s="51"/>
      <c r="D13" s="13">
        <v>3.5037699999999998E-2</v>
      </c>
      <c r="E13" s="13">
        <v>-0.21878299999999995</v>
      </c>
      <c r="F13" s="13">
        <v>1.1212276999999999</v>
      </c>
      <c r="G13" s="13">
        <v>-26.440911999999997</v>
      </c>
      <c r="H13" s="18">
        <f t="shared" si="2"/>
        <v>32.000607916615529</v>
      </c>
      <c r="I13" s="19">
        <v>0.70600000000000007</v>
      </c>
      <c r="J13" s="19">
        <v>1.51</v>
      </c>
      <c r="K13" s="19">
        <f t="shared" si="1"/>
        <v>0.38877230000000007</v>
      </c>
      <c r="L13" s="52"/>
    </row>
    <row r="14" spans="1:12" x14ac:dyDescent="0.25">
      <c r="A14" s="6">
        <v>1641</v>
      </c>
      <c r="B14" s="6">
        <f t="shared" si="0"/>
        <v>-1520</v>
      </c>
      <c r="C14" s="51"/>
      <c r="D14" s="13">
        <v>4.5138299999999999E-2</v>
      </c>
      <c r="E14" s="13">
        <v>-0.59513539999999987</v>
      </c>
      <c r="F14" s="13">
        <v>1.4265635999999999</v>
      </c>
      <c r="G14" s="13">
        <v>-27.926527199999999</v>
      </c>
      <c r="H14" s="18">
        <f t="shared" si="2"/>
        <v>31.604282837413017</v>
      </c>
      <c r="I14" s="19">
        <v>0.32800000000000001</v>
      </c>
      <c r="J14" s="19">
        <v>1.4500000000000002</v>
      </c>
      <c r="K14" s="19">
        <f t="shared" si="1"/>
        <v>2.3436400000000246E-2</v>
      </c>
      <c r="L14" s="52"/>
    </row>
    <row r="15" spans="1:12" x14ac:dyDescent="0.25">
      <c r="A15" s="6">
        <v>1644</v>
      </c>
      <c r="B15" s="6">
        <f t="shared" si="0"/>
        <v>-1523</v>
      </c>
      <c r="C15" s="51"/>
      <c r="D15" s="13">
        <v>4.9669499999999998E-2</v>
      </c>
      <c r="E15" s="13">
        <v>1.0913685000000004</v>
      </c>
      <c r="F15" s="13">
        <v>1.3230633999999999</v>
      </c>
      <c r="G15" s="13">
        <v>-27.701374399999999</v>
      </c>
      <c r="H15" s="18">
        <f t="shared" si="2"/>
        <v>26.637340822838965</v>
      </c>
      <c r="I15" s="19">
        <v>0.22499999999999998</v>
      </c>
      <c r="J15" s="19">
        <v>1.46</v>
      </c>
      <c r="K15" s="19">
        <f t="shared" si="1"/>
        <v>0.13693660000000007</v>
      </c>
      <c r="L15" s="52"/>
    </row>
    <row r="16" spans="1:12" x14ac:dyDescent="0.25">
      <c r="A16" s="6">
        <v>1647</v>
      </c>
      <c r="B16" s="6">
        <f t="shared" si="0"/>
        <v>-1526</v>
      </c>
      <c r="C16" s="51"/>
      <c r="D16" s="13">
        <v>4.1070000000000002E-2</v>
      </c>
      <c r="E16" s="13">
        <v>-1.1566288999999998</v>
      </c>
      <c r="F16" s="13">
        <v>1.1995218999999999</v>
      </c>
      <c r="G16" s="13">
        <v>-27.547995199999999</v>
      </c>
      <c r="H16" s="18">
        <f t="shared" si="2"/>
        <v>29.206766496225953</v>
      </c>
      <c r="I16" s="19">
        <v>0.32900000000000001</v>
      </c>
      <c r="J16" s="19">
        <v>1.43</v>
      </c>
      <c r="K16" s="19">
        <f t="shared" si="1"/>
        <v>0.23047810000000002</v>
      </c>
      <c r="L16" s="52"/>
    </row>
    <row r="17" spans="1:12" x14ac:dyDescent="0.25">
      <c r="A17" s="6">
        <v>1650</v>
      </c>
      <c r="B17" s="6">
        <f t="shared" si="0"/>
        <v>-1529</v>
      </c>
      <c r="C17" s="51"/>
      <c r="D17" s="13">
        <v>4.1662299999999999E-2</v>
      </c>
      <c r="E17" s="13">
        <v>6.2469600000000236E-2</v>
      </c>
      <c r="F17" s="13">
        <v>1.3302453999999999</v>
      </c>
      <c r="G17" s="13">
        <v>-27.891131999999999</v>
      </c>
      <c r="H17" s="18">
        <f t="shared" si="2"/>
        <v>31.929235783910151</v>
      </c>
      <c r="I17" s="19">
        <v>0.155</v>
      </c>
      <c r="J17" s="19">
        <v>1.43</v>
      </c>
      <c r="K17" s="19">
        <f t="shared" si="1"/>
        <v>9.9754600000000027E-2</v>
      </c>
      <c r="L17" s="52"/>
    </row>
    <row r="18" spans="1:12" x14ac:dyDescent="0.25">
      <c r="A18" s="6">
        <v>1653</v>
      </c>
      <c r="B18" s="6">
        <f t="shared" si="0"/>
        <v>-1532</v>
      </c>
      <c r="C18" s="51"/>
      <c r="D18" s="13">
        <v>4.0045900000000002E-2</v>
      </c>
      <c r="E18" s="13">
        <v>0.67050130000000019</v>
      </c>
      <c r="F18" s="13">
        <v>1.4836746999999999</v>
      </c>
      <c r="G18" s="13">
        <v>-27.940291999999996</v>
      </c>
      <c r="H18" s="18">
        <f t="shared" si="2"/>
        <v>37.049353367011349</v>
      </c>
      <c r="I18" s="19">
        <v>0.27699999999999997</v>
      </c>
      <c r="J18" s="19">
        <v>1.43</v>
      </c>
      <c r="K18" s="19">
        <v>0</v>
      </c>
      <c r="L18" s="52"/>
    </row>
    <row r="19" spans="1:12" x14ac:dyDescent="0.25">
      <c r="A19" s="6">
        <v>1656</v>
      </c>
      <c r="B19" s="6">
        <f t="shared" si="0"/>
        <v>-1535</v>
      </c>
      <c r="C19" s="51"/>
      <c r="D19" s="13">
        <v>6.8394499999999997E-2</v>
      </c>
      <c r="E19" s="13">
        <v>-0.74992549999999991</v>
      </c>
      <c r="F19" s="13">
        <v>1.9968494999999999</v>
      </c>
      <c r="G19" s="13">
        <v>-27.823291199999996</v>
      </c>
      <c r="H19" s="18">
        <f t="shared" si="2"/>
        <v>29.19605377625394</v>
      </c>
      <c r="I19" s="19">
        <v>0.27200000000000002</v>
      </c>
      <c r="J19" s="19">
        <v>1.9300000000000002</v>
      </c>
      <c r="K19" s="19">
        <v>0</v>
      </c>
      <c r="L19" s="52"/>
    </row>
    <row r="20" spans="1:12" x14ac:dyDescent="0.25">
      <c r="A20" s="6">
        <v>1659</v>
      </c>
      <c r="B20" s="6">
        <f t="shared" si="0"/>
        <v>-1538</v>
      </c>
      <c r="C20" s="51"/>
      <c r="D20" s="13">
        <v>5.7497399999999997E-2</v>
      </c>
      <c r="E20" s="13">
        <v>-0.77825309999999992</v>
      </c>
      <c r="F20" s="13">
        <v>1.8744670000000001</v>
      </c>
      <c r="G20" s="13">
        <v>-27.712189599999999</v>
      </c>
      <c r="H20" s="18">
        <f t="shared" si="2"/>
        <v>32.600900214618406</v>
      </c>
      <c r="I20" s="19">
        <v>0.71000000000000008</v>
      </c>
      <c r="J20" s="19">
        <v>1.8399999999999999</v>
      </c>
      <c r="K20" s="19">
        <v>0</v>
      </c>
      <c r="L20" s="52"/>
    </row>
    <row r="21" spans="1:12" x14ac:dyDescent="0.25">
      <c r="A21" s="6">
        <v>1662</v>
      </c>
      <c r="B21" s="6">
        <f t="shared" si="0"/>
        <v>-1541</v>
      </c>
      <c r="C21" s="51"/>
      <c r="D21" s="13">
        <v>4.03571E-2</v>
      </c>
      <c r="E21" s="13">
        <v>0.30325420000000025</v>
      </c>
      <c r="F21" s="13">
        <v>1.2737674999999999</v>
      </c>
      <c r="G21" s="13">
        <v>-27.861635999999997</v>
      </c>
      <c r="H21" s="18">
        <f t="shared" si="2"/>
        <v>31.562414048581289</v>
      </c>
      <c r="I21" s="19">
        <v>0.371</v>
      </c>
      <c r="J21" s="19">
        <v>1.4000000000000001</v>
      </c>
      <c r="K21" s="19">
        <f t="shared" si="1"/>
        <v>0.12623250000000019</v>
      </c>
      <c r="L21" s="52"/>
    </row>
    <row r="22" spans="1:12" x14ac:dyDescent="0.25">
      <c r="A22" s="6">
        <v>1665</v>
      </c>
      <c r="B22" s="6">
        <f t="shared" si="0"/>
        <v>-1544</v>
      </c>
      <c r="C22" s="51"/>
      <c r="D22" s="13">
        <v>7.6295299999999996E-2</v>
      </c>
      <c r="E22" s="13">
        <v>-1.2345298</v>
      </c>
      <c r="F22" s="13">
        <v>1.6894728999999999</v>
      </c>
      <c r="G22" s="13">
        <v>-27.730870400000001</v>
      </c>
      <c r="H22" s="18">
        <f t="shared" si="2"/>
        <v>22.1438660048522</v>
      </c>
      <c r="I22" s="19">
        <v>0.16400000000000001</v>
      </c>
      <c r="J22" s="19">
        <v>1.5599999999999998</v>
      </c>
      <c r="K22" s="19">
        <v>0</v>
      </c>
      <c r="L22" s="52"/>
    </row>
  </sheetData>
  <mergeCells count="2">
    <mergeCell ref="C2:C22"/>
    <mergeCell ref="L2:L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501D-AA6A-41E8-97E3-068416E411E1}">
  <sheetPr>
    <tabColor rgb="FF00B050"/>
  </sheetPr>
  <dimension ref="A1:U38"/>
  <sheetViews>
    <sheetView tabSelected="1" zoomScale="60" zoomScaleNormal="60" workbookViewId="0">
      <pane ySplit="1" topLeftCell="A2" activePane="bottomLeft" state="frozen"/>
      <selection pane="bottomLeft" activeCell="H45" sqref="H45"/>
    </sheetView>
  </sheetViews>
  <sheetFormatPr defaultRowHeight="15" x14ac:dyDescent="0.25"/>
  <cols>
    <col min="1" max="2" width="13.140625" customWidth="1"/>
    <col min="3" max="3" width="16.5703125" customWidth="1"/>
    <col min="13" max="13" width="14.140625" customWidth="1"/>
  </cols>
  <sheetData>
    <row r="1" spans="1:21" x14ac:dyDescent="0.25">
      <c r="A1" s="5" t="s">
        <v>0</v>
      </c>
      <c r="B1" s="5" t="s">
        <v>16</v>
      </c>
      <c r="C1" s="5" t="s">
        <v>2</v>
      </c>
      <c r="D1" s="5" t="s">
        <v>5</v>
      </c>
      <c r="E1" s="5" t="s">
        <v>1</v>
      </c>
      <c r="F1" s="5" t="s">
        <v>6</v>
      </c>
      <c r="G1" s="45" t="s">
        <v>3</v>
      </c>
      <c r="H1" s="45" t="s">
        <v>7</v>
      </c>
      <c r="I1" s="5" t="s">
        <v>8</v>
      </c>
      <c r="J1" s="5" t="s">
        <v>4</v>
      </c>
      <c r="K1" s="5" t="s">
        <v>9</v>
      </c>
      <c r="L1" s="45" t="s">
        <v>17</v>
      </c>
      <c r="M1" s="20" t="s">
        <v>13</v>
      </c>
      <c r="N1" s="2" t="s">
        <v>4</v>
      </c>
      <c r="O1" s="1"/>
      <c r="P1" s="1"/>
      <c r="Q1" s="1"/>
      <c r="R1" s="1"/>
      <c r="S1" s="1"/>
      <c r="T1" s="1"/>
      <c r="U1" s="1"/>
    </row>
    <row r="2" spans="1:21" x14ac:dyDescent="0.25">
      <c r="A2" s="6">
        <v>1827</v>
      </c>
      <c r="B2" s="6">
        <f>121-A2</f>
        <v>-1706</v>
      </c>
      <c r="C2" s="53" t="s">
        <v>12</v>
      </c>
      <c r="D2" s="13">
        <v>0.46732370000000001</v>
      </c>
      <c r="E2" s="13">
        <v>0.52886330000000026</v>
      </c>
      <c r="F2" s="13">
        <v>22.361006100000001</v>
      </c>
      <c r="G2" s="47">
        <v>-26.306213599999996</v>
      </c>
      <c r="H2" s="46">
        <f>F2/D2</f>
        <v>47.849073565068494</v>
      </c>
      <c r="I2" s="9">
        <v>1.1199999999999999</v>
      </c>
      <c r="J2" s="9">
        <v>18.2</v>
      </c>
      <c r="K2" s="9"/>
      <c r="L2" s="46"/>
      <c r="M2" s="56" t="s">
        <v>15</v>
      </c>
      <c r="N2" s="3">
        <v>0.182</v>
      </c>
    </row>
    <row r="3" spans="1:21" x14ac:dyDescent="0.25">
      <c r="A3" s="6">
        <v>1830</v>
      </c>
      <c r="B3" s="6">
        <f t="shared" ref="B3:B37" si="0">121-A3</f>
        <v>-1709</v>
      </c>
      <c r="C3" s="53"/>
      <c r="D3" s="13">
        <v>0.39765119999999998</v>
      </c>
      <c r="E3" s="13">
        <v>-0.23598189999999986</v>
      </c>
      <c r="F3" s="13">
        <v>15.123099</v>
      </c>
      <c r="G3" s="47">
        <v>-27.141933599999998</v>
      </c>
      <c r="H3" s="46">
        <f t="shared" ref="H3:H38" si="1">F3/D3</f>
        <v>38.031065919076823</v>
      </c>
      <c r="I3" s="9">
        <v>1.28</v>
      </c>
      <c r="J3" s="9">
        <v>22.8</v>
      </c>
      <c r="K3" s="9">
        <f t="shared" ref="K3:K38" si="2">J3-F3</f>
        <v>7.6769010000000009</v>
      </c>
      <c r="L3" s="46"/>
      <c r="M3" s="56"/>
      <c r="N3" s="3">
        <v>0.22800000000000001</v>
      </c>
    </row>
    <row r="4" spans="1:21" x14ac:dyDescent="0.25">
      <c r="A4" s="6">
        <v>1833</v>
      </c>
      <c r="B4" s="6">
        <f t="shared" si="0"/>
        <v>-1712</v>
      </c>
      <c r="C4" s="53"/>
      <c r="D4" s="13">
        <v>0.17854610000000001</v>
      </c>
      <c r="E4" s="13">
        <v>-0.8773997</v>
      </c>
      <c r="F4" s="13">
        <v>5.9774659000000003</v>
      </c>
      <c r="G4" s="47">
        <v>-27.221572799999997</v>
      </c>
      <c r="H4" s="46">
        <f t="shared" si="1"/>
        <v>33.478557638615463</v>
      </c>
      <c r="I4" s="9">
        <v>0.624</v>
      </c>
      <c r="J4" s="9">
        <v>11.1</v>
      </c>
      <c r="K4" s="9">
        <f t="shared" si="2"/>
        <v>5.1225340999999993</v>
      </c>
      <c r="L4" s="46"/>
      <c r="M4" s="56"/>
      <c r="N4" s="3">
        <v>0.111</v>
      </c>
    </row>
    <row r="5" spans="1:21" x14ac:dyDescent="0.25">
      <c r="A5" s="6">
        <v>1836</v>
      </c>
      <c r="B5" s="6">
        <f t="shared" si="0"/>
        <v>-1715</v>
      </c>
      <c r="C5" s="53"/>
      <c r="D5" s="13">
        <v>0.1976011</v>
      </c>
      <c r="E5" s="13">
        <v>-0.27037969999999989</v>
      </c>
      <c r="F5" s="13">
        <v>7.1398275</v>
      </c>
      <c r="G5" s="47">
        <v>-27.538163199999996</v>
      </c>
      <c r="H5" s="46">
        <f t="shared" si="1"/>
        <v>36.132529120536269</v>
      </c>
      <c r="I5" s="9">
        <v>0.68199999999999994</v>
      </c>
      <c r="J5" s="9">
        <v>11.4</v>
      </c>
      <c r="K5" s="9">
        <f t="shared" si="2"/>
        <v>4.2601725000000004</v>
      </c>
      <c r="L5" s="46"/>
      <c r="M5" s="56"/>
      <c r="N5" s="3">
        <v>0.114</v>
      </c>
    </row>
    <row r="6" spans="1:21" x14ac:dyDescent="0.25">
      <c r="A6" s="6">
        <v>1839</v>
      </c>
      <c r="B6" s="6">
        <f t="shared" si="0"/>
        <v>-1718</v>
      </c>
      <c r="C6" s="53"/>
      <c r="D6" s="13">
        <v>0.23311899999999999</v>
      </c>
      <c r="E6" s="13">
        <v>-0.54050359999999997</v>
      </c>
      <c r="F6" s="13">
        <v>7.8801341999999996</v>
      </c>
      <c r="G6" s="47">
        <v>-27.708256800000001</v>
      </c>
      <c r="H6" s="46">
        <f t="shared" si="1"/>
        <v>33.803054234103612</v>
      </c>
      <c r="I6" s="9">
        <v>0.45799999999999996</v>
      </c>
      <c r="J6" s="9">
        <v>7.68</v>
      </c>
      <c r="K6" s="9"/>
      <c r="L6" s="46"/>
      <c r="M6" s="56"/>
      <c r="N6" s="3">
        <v>7.6799999999999993E-2</v>
      </c>
    </row>
    <row r="7" spans="1:21" x14ac:dyDescent="0.25">
      <c r="A7" s="6">
        <v>1842</v>
      </c>
      <c r="B7" s="6">
        <f t="shared" si="0"/>
        <v>-1721</v>
      </c>
      <c r="C7" s="53"/>
      <c r="D7" s="13">
        <v>0.20771149999999999</v>
      </c>
      <c r="E7" s="13">
        <v>-0.6952936999999999</v>
      </c>
      <c r="F7" s="13">
        <v>7.4795680999999998</v>
      </c>
      <c r="G7" s="47">
        <v>-27.565692799999997</v>
      </c>
      <c r="H7" s="46">
        <f t="shared" si="1"/>
        <v>36.00940776028289</v>
      </c>
      <c r="I7" s="9">
        <v>0.72799999999999998</v>
      </c>
      <c r="J7" s="9">
        <v>7.24</v>
      </c>
      <c r="K7" s="9"/>
      <c r="L7" s="46"/>
      <c r="M7" s="56"/>
      <c r="N7" s="3">
        <v>7.2400000000000006E-2</v>
      </c>
    </row>
    <row r="8" spans="1:21" x14ac:dyDescent="0.25">
      <c r="A8" s="6">
        <v>1845</v>
      </c>
      <c r="B8" s="6">
        <f t="shared" si="0"/>
        <v>-1724</v>
      </c>
      <c r="C8" s="53"/>
      <c r="D8" s="13">
        <v>0.1401086</v>
      </c>
      <c r="E8" s="13">
        <v>-0.60929919999999993</v>
      </c>
      <c r="F8" s="13">
        <v>3.7473890000000001</v>
      </c>
      <c r="G8" s="47">
        <v>-27.964872</v>
      </c>
      <c r="H8" s="46">
        <f t="shared" si="1"/>
        <v>26.746316785693384</v>
      </c>
      <c r="I8" s="9">
        <v>0.436</v>
      </c>
      <c r="J8" s="9">
        <v>4.88</v>
      </c>
      <c r="K8" s="9">
        <f t="shared" si="2"/>
        <v>1.1326109999999998</v>
      </c>
      <c r="L8" s="46"/>
      <c r="M8" s="56"/>
      <c r="N8" s="3">
        <v>4.8800000000000003E-2</v>
      </c>
    </row>
    <row r="9" spans="1:21" x14ac:dyDescent="0.25">
      <c r="A9" s="6">
        <v>1848</v>
      </c>
      <c r="B9" s="6">
        <f t="shared" si="0"/>
        <v>-1727</v>
      </c>
      <c r="C9" s="53"/>
      <c r="D9" s="13">
        <v>0.17163619999999999</v>
      </c>
      <c r="E9" s="13">
        <v>5.6399400000000099E-2</v>
      </c>
      <c r="F9" s="13">
        <v>5.8278211000000004</v>
      </c>
      <c r="G9" s="47">
        <v>-27.619768799999999</v>
      </c>
      <c r="H9" s="46">
        <f t="shared" si="1"/>
        <v>33.954498526534614</v>
      </c>
      <c r="I9" s="9">
        <v>1.1299999999999999</v>
      </c>
      <c r="J9" s="9">
        <v>5.48</v>
      </c>
      <c r="K9" s="9"/>
      <c r="L9" s="46"/>
      <c r="M9" s="56"/>
      <c r="N9" s="3">
        <v>5.4800000000000001E-2</v>
      </c>
    </row>
    <row r="10" spans="1:21" x14ac:dyDescent="0.25">
      <c r="A10" s="6">
        <v>1851</v>
      </c>
      <c r="B10" s="6">
        <f t="shared" si="0"/>
        <v>-1730</v>
      </c>
      <c r="C10" s="53"/>
      <c r="D10" s="13">
        <v>0.22601009999999999</v>
      </c>
      <c r="E10" s="13">
        <v>-0.5222929999999999</v>
      </c>
      <c r="F10" s="13">
        <v>6.7457194999999999</v>
      </c>
      <c r="G10" s="47">
        <v>-28.111368800000001</v>
      </c>
      <c r="H10" s="46">
        <f t="shared" si="1"/>
        <v>29.846982502109419</v>
      </c>
      <c r="I10" s="9">
        <v>3.7900000000000005</v>
      </c>
      <c r="J10" s="9">
        <v>8.49</v>
      </c>
      <c r="K10" s="9">
        <f t="shared" si="2"/>
        <v>1.7442805000000003</v>
      </c>
      <c r="L10" s="46"/>
      <c r="M10" s="56"/>
      <c r="N10" s="3">
        <v>8.4900000000000003E-2</v>
      </c>
    </row>
    <row r="11" spans="1:21" x14ac:dyDescent="0.25">
      <c r="A11" s="6">
        <v>1854</v>
      </c>
      <c r="B11" s="6">
        <f t="shared" si="0"/>
        <v>-1733</v>
      </c>
      <c r="C11" s="53"/>
      <c r="D11" s="13">
        <v>5.1048200000000002E-2</v>
      </c>
      <c r="E11" s="13">
        <v>-1.8122104999999999</v>
      </c>
      <c r="F11" s="13">
        <v>1.7460483</v>
      </c>
      <c r="G11" s="47">
        <v>-27.554877599999998</v>
      </c>
      <c r="H11" s="46">
        <f t="shared" si="1"/>
        <v>34.203915123354008</v>
      </c>
      <c r="I11" s="9">
        <v>2.0500000000000003</v>
      </c>
      <c r="J11" s="9">
        <v>4.46</v>
      </c>
      <c r="K11" s="9">
        <f t="shared" si="2"/>
        <v>2.7139517</v>
      </c>
      <c r="L11" s="46"/>
      <c r="M11" s="56"/>
      <c r="N11" s="3">
        <v>4.4600000000000001E-2</v>
      </c>
    </row>
    <row r="12" spans="1:21" x14ac:dyDescent="0.25">
      <c r="A12" s="6">
        <v>1857</v>
      </c>
      <c r="B12" s="6">
        <f t="shared" si="0"/>
        <v>-1736</v>
      </c>
      <c r="C12" s="53"/>
      <c r="D12" s="13">
        <v>0.1215879</v>
      </c>
      <c r="E12" s="13">
        <v>-1.1141375</v>
      </c>
      <c r="F12" s="13">
        <v>4.1323115000000001</v>
      </c>
      <c r="G12" s="47">
        <v>-27.0190336</v>
      </c>
      <c r="H12" s="46">
        <f t="shared" si="1"/>
        <v>33.986206686685108</v>
      </c>
      <c r="I12" s="9">
        <v>0.68799999999999994</v>
      </c>
      <c r="J12" s="9">
        <v>4.63</v>
      </c>
      <c r="K12" s="9">
        <f t="shared" si="2"/>
        <v>0.49768849999999976</v>
      </c>
      <c r="L12" s="46"/>
      <c r="M12" s="56"/>
      <c r="N12" s="3">
        <v>4.6300000000000001E-2</v>
      </c>
    </row>
    <row r="13" spans="1:21" x14ac:dyDescent="0.25">
      <c r="A13" s="6">
        <v>1860</v>
      </c>
      <c r="B13" s="6">
        <f t="shared" si="0"/>
        <v>-1739</v>
      </c>
      <c r="C13" s="53"/>
      <c r="D13" s="13">
        <v>0.1106182</v>
      </c>
      <c r="E13" s="13">
        <v>1.2421118000000002</v>
      </c>
      <c r="F13" s="13">
        <v>3.9229940999999999</v>
      </c>
      <c r="G13" s="47">
        <v>-23.605363199999999</v>
      </c>
      <c r="H13" s="46">
        <f t="shared" si="1"/>
        <v>35.464273510145709</v>
      </c>
      <c r="I13" s="9">
        <v>0.61499999999999999</v>
      </c>
      <c r="J13" s="9">
        <v>5.55</v>
      </c>
      <c r="K13" s="9">
        <f t="shared" si="2"/>
        <v>1.6270058999999999</v>
      </c>
      <c r="L13" s="46"/>
      <c r="M13" s="56"/>
      <c r="N13" s="3">
        <v>5.5500000000000001E-2</v>
      </c>
    </row>
    <row r="14" spans="1:21" x14ac:dyDescent="0.25">
      <c r="A14" s="6">
        <v>1863</v>
      </c>
      <c r="B14" s="6">
        <f t="shared" si="0"/>
        <v>-1742</v>
      </c>
      <c r="C14" s="53"/>
      <c r="D14" s="13">
        <v>0.1202091</v>
      </c>
      <c r="E14" s="13">
        <v>-0.34929229999999989</v>
      </c>
      <c r="F14" s="13">
        <v>3.7844468</v>
      </c>
      <c r="G14" s="47">
        <v>-25.622889599999997</v>
      </c>
      <c r="H14" s="46">
        <f t="shared" si="1"/>
        <v>31.482198935022389</v>
      </c>
      <c r="I14" s="9">
        <v>0.33</v>
      </c>
      <c r="J14" s="9">
        <v>3.2399999999999998</v>
      </c>
      <c r="K14" s="9"/>
      <c r="L14" s="46"/>
      <c r="M14" s="56"/>
      <c r="N14" s="3">
        <v>3.2399999999999998E-2</v>
      </c>
    </row>
    <row r="15" spans="1:21" x14ac:dyDescent="0.25">
      <c r="A15" s="6">
        <v>1866</v>
      </c>
      <c r="B15" s="6">
        <f t="shared" si="0"/>
        <v>-1745</v>
      </c>
      <c r="C15" s="53"/>
      <c r="D15" s="13">
        <v>5.9161600000000002E-2</v>
      </c>
      <c r="E15" s="13">
        <v>-2.5092718000000001</v>
      </c>
      <c r="F15" s="13">
        <v>1.6593718</v>
      </c>
      <c r="G15" s="47">
        <v>-25.899168799999998</v>
      </c>
      <c r="H15" s="46">
        <f t="shared" si="1"/>
        <v>28.048122430765901</v>
      </c>
      <c r="I15" s="9">
        <v>0.379</v>
      </c>
      <c r="J15" s="9">
        <v>3.5900000000000003</v>
      </c>
      <c r="K15" s="9">
        <f t="shared" si="2"/>
        <v>1.9306282000000003</v>
      </c>
      <c r="L15" s="46"/>
      <c r="M15" s="56"/>
      <c r="N15" s="3">
        <v>3.5900000000000001E-2</v>
      </c>
    </row>
    <row r="16" spans="1:21" x14ac:dyDescent="0.25">
      <c r="A16" s="6">
        <v>1872</v>
      </c>
      <c r="B16" s="6">
        <f t="shared" si="0"/>
        <v>-1751</v>
      </c>
      <c r="C16" s="53"/>
      <c r="D16" s="13">
        <v>9.92561E-2</v>
      </c>
      <c r="E16" s="13">
        <v>-0.5111642999999999</v>
      </c>
      <c r="F16" s="13">
        <v>3.2084785999999998</v>
      </c>
      <c r="G16" s="47">
        <v>-25.103759999999998</v>
      </c>
      <c r="H16" s="46">
        <f t="shared" si="1"/>
        <v>32.325253561242079</v>
      </c>
      <c r="I16" s="9">
        <v>0.501</v>
      </c>
      <c r="J16" s="9">
        <v>3.08</v>
      </c>
      <c r="K16" s="9"/>
      <c r="L16" s="46"/>
      <c r="M16" s="56"/>
      <c r="N16" s="3">
        <v>3.0800000000000001E-2</v>
      </c>
    </row>
    <row r="17" spans="1:14" x14ac:dyDescent="0.25">
      <c r="A17" s="6">
        <v>1875</v>
      </c>
      <c r="B17" s="6">
        <f t="shared" si="0"/>
        <v>-1754</v>
      </c>
      <c r="C17" s="53"/>
      <c r="D17" s="13">
        <v>0.1005453</v>
      </c>
      <c r="E17" s="13">
        <v>-1.8375029999999999</v>
      </c>
      <c r="F17" s="13">
        <v>2.7362038000000002</v>
      </c>
      <c r="G17" s="47">
        <v>-27.512599999999999</v>
      </c>
      <c r="H17" s="46">
        <f t="shared" si="1"/>
        <v>27.213642010118821</v>
      </c>
      <c r="I17" s="9">
        <v>2.8000000000000003</v>
      </c>
      <c r="J17" s="9">
        <v>3.1199999999999997</v>
      </c>
      <c r="K17" s="9">
        <f t="shared" si="2"/>
        <v>0.38379619999999948</v>
      </c>
      <c r="L17" s="46"/>
      <c r="M17" s="56"/>
      <c r="N17" s="3">
        <v>3.1199999999999999E-2</v>
      </c>
    </row>
    <row r="18" spans="1:14" x14ac:dyDescent="0.25">
      <c r="A18" s="6">
        <v>1878</v>
      </c>
      <c r="B18" s="6">
        <f t="shared" si="0"/>
        <v>-1757</v>
      </c>
      <c r="C18" s="53"/>
      <c r="D18" s="13">
        <v>9.7266099999999994E-2</v>
      </c>
      <c r="E18" s="13">
        <v>-0.60828749999999987</v>
      </c>
      <c r="F18" s="13">
        <v>2.5993110000000001</v>
      </c>
      <c r="G18" s="47">
        <v>-28.199856799999999</v>
      </c>
      <c r="H18" s="46">
        <f t="shared" si="1"/>
        <v>26.723709493852436</v>
      </c>
      <c r="I18" s="9">
        <v>3.56</v>
      </c>
      <c r="J18" s="9">
        <v>3.7199999999999998</v>
      </c>
      <c r="K18" s="9">
        <f t="shared" si="2"/>
        <v>1.1206889999999996</v>
      </c>
      <c r="L18" s="46"/>
      <c r="M18" s="56"/>
      <c r="N18" s="3">
        <v>3.7199999999999997E-2</v>
      </c>
    </row>
    <row r="19" spans="1:14" x14ac:dyDescent="0.25">
      <c r="A19" s="6">
        <v>1881</v>
      </c>
      <c r="B19" s="6">
        <f t="shared" si="0"/>
        <v>-1760</v>
      </c>
      <c r="C19" s="53"/>
      <c r="D19" s="13">
        <v>0.1153661</v>
      </c>
      <c r="E19" s="13">
        <v>-0.40291239999999995</v>
      </c>
      <c r="F19" s="13">
        <v>3.3244758000000001</v>
      </c>
      <c r="G19" s="47">
        <v>-28.563640799999998</v>
      </c>
      <c r="H19" s="46">
        <f t="shared" si="1"/>
        <v>28.816747727452</v>
      </c>
      <c r="I19" s="9">
        <v>2.29</v>
      </c>
      <c r="J19" s="9">
        <v>4.75</v>
      </c>
      <c r="K19" s="9">
        <f t="shared" si="2"/>
        <v>1.4255241999999999</v>
      </c>
      <c r="L19" s="46"/>
      <c r="M19" s="56"/>
      <c r="N19" s="3">
        <v>4.7500000000000001E-2</v>
      </c>
    </row>
    <row r="20" spans="1:14" x14ac:dyDescent="0.25">
      <c r="A20" s="6">
        <v>1884</v>
      </c>
      <c r="B20" s="6">
        <f t="shared" si="0"/>
        <v>-1763</v>
      </c>
      <c r="C20" s="53"/>
      <c r="D20" s="13">
        <v>8.2663E-2</v>
      </c>
      <c r="E20" s="13">
        <v>-0.71755109999999989</v>
      </c>
      <c r="F20" s="13">
        <v>2.2134944999999999</v>
      </c>
      <c r="G20" s="47">
        <v>-28.170360799999997</v>
      </c>
      <c r="H20" s="46">
        <f t="shared" si="1"/>
        <v>26.77733084935219</v>
      </c>
      <c r="I20" s="9">
        <v>2.1399999999999997</v>
      </c>
      <c r="J20" s="9">
        <v>4.72</v>
      </c>
      <c r="K20" s="9">
        <f t="shared" si="2"/>
        <v>2.5065054999999998</v>
      </c>
      <c r="L20" s="46"/>
      <c r="M20" s="56"/>
      <c r="N20" s="3">
        <v>4.7199999999999999E-2</v>
      </c>
    </row>
    <row r="21" spans="1:14" x14ac:dyDescent="0.25">
      <c r="A21" s="6">
        <v>1887</v>
      </c>
      <c r="B21" s="6">
        <f t="shared" si="0"/>
        <v>-1766</v>
      </c>
      <c r="C21" s="53"/>
      <c r="D21" s="13">
        <v>8.9059100000000002E-2</v>
      </c>
      <c r="E21" s="13">
        <v>-0.93000809999999989</v>
      </c>
      <c r="F21" s="13">
        <v>3.1115404</v>
      </c>
      <c r="G21" s="47">
        <v>-27.9540568</v>
      </c>
      <c r="H21" s="46">
        <f t="shared" si="1"/>
        <v>34.937927735627241</v>
      </c>
      <c r="I21" s="9">
        <v>0.36</v>
      </c>
      <c r="J21" s="9">
        <v>4.87</v>
      </c>
      <c r="K21" s="9">
        <f t="shared" si="2"/>
        <v>1.7584596000000001</v>
      </c>
      <c r="L21" s="46"/>
      <c r="M21" s="55" t="s">
        <v>14</v>
      </c>
      <c r="N21" s="4">
        <v>4.87E-2</v>
      </c>
    </row>
    <row r="22" spans="1:14" x14ac:dyDescent="0.25">
      <c r="A22" s="6">
        <v>1890</v>
      </c>
      <c r="B22" s="6">
        <f t="shared" si="0"/>
        <v>-1769</v>
      </c>
      <c r="C22" s="53"/>
      <c r="D22" s="13">
        <v>9.9298999999999998E-2</v>
      </c>
      <c r="E22" s="13">
        <v>-0.7610541999999999</v>
      </c>
      <c r="F22" s="13">
        <v>3.6811786</v>
      </c>
      <c r="G22" s="47">
        <v>-26.273767999999997</v>
      </c>
      <c r="H22" s="46">
        <f t="shared" si="1"/>
        <v>37.071658324857246</v>
      </c>
      <c r="I22" s="9">
        <v>0.38700000000000001</v>
      </c>
      <c r="J22" s="9">
        <v>4.74</v>
      </c>
      <c r="K22" s="9">
        <f t="shared" si="2"/>
        <v>1.0588214000000002</v>
      </c>
      <c r="L22" s="46"/>
      <c r="M22" s="55"/>
      <c r="N22" s="4">
        <v>4.7399999999999998E-2</v>
      </c>
    </row>
    <row r="23" spans="1:14" x14ac:dyDescent="0.25">
      <c r="A23" s="6">
        <v>1893</v>
      </c>
      <c r="B23" s="6">
        <f t="shared" si="0"/>
        <v>-1772</v>
      </c>
      <c r="C23" s="53"/>
      <c r="D23" s="13">
        <v>6.8252900000000005E-2</v>
      </c>
      <c r="E23" s="13">
        <v>-1.331653</v>
      </c>
      <c r="F23" s="13">
        <v>2.4208805</v>
      </c>
      <c r="G23" s="47">
        <v>-27.889165599999998</v>
      </c>
      <c r="H23" s="46">
        <f t="shared" si="1"/>
        <v>35.469269437635617</v>
      </c>
      <c r="I23" s="9">
        <v>0.28400000000000003</v>
      </c>
      <c r="J23" s="9">
        <v>4.1300000000000008</v>
      </c>
      <c r="K23" s="9">
        <f t="shared" si="2"/>
        <v>1.7091195000000008</v>
      </c>
      <c r="L23" s="46"/>
      <c r="M23" s="55"/>
      <c r="N23" s="4">
        <v>4.1300000000000003E-2</v>
      </c>
    </row>
    <row r="24" spans="1:14" x14ac:dyDescent="0.25">
      <c r="A24" s="6">
        <v>1896</v>
      </c>
      <c r="B24" s="6">
        <f t="shared" si="0"/>
        <v>-1775</v>
      </c>
      <c r="C24" s="53"/>
      <c r="D24" s="13">
        <v>7.3079500000000006E-2</v>
      </c>
      <c r="E24" s="13">
        <v>0.3680030000000003</v>
      </c>
      <c r="F24" s="13">
        <v>2.7696938000000002</v>
      </c>
      <c r="G24" s="47">
        <v>-27.985519199999999</v>
      </c>
      <c r="H24" s="46">
        <f t="shared" si="1"/>
        <v>37.899736588236102</v>
      </c>
      <c r="I24" s="9">
        <v>0.44900000000000001</v>
      </c>
      <c r="J24" s="9">
        <v>6.3299999999999992</v>
      </c>
      <c r="K24" s="9">
        <f t="shared" si="2"/>
        <v>3.560306199999999</v>
      </c>
      <c r="L24" s="46"/>
      <c r="M24" s="55"/>
      <c r="N24" s="4">
        <v>6.3299999999999995E-2</v>
      </c>
    </row>
    <row r="25" spans="1:14" x14ac:dyDescent="0.25">
      <c r="A25" s="6">
        <v>1908</v>
      </c>
      <c r="B25" s="6">
        <f t="shared" si="0"/>
        <v>-1787</v>
      </c>
      <c r="C25" s="53"/>
      <c r="D25" s="13">
        <v>8.4466200000000005E-2</v>
      </c>
      <c r="E25" s="13">
        <v>-1.3893198999999998</v>
      </c>
      <c r="F25" s="13">
        <v>2.6926114999999999</v>
      </c>
      <c r="G25" s="47">
        <v>-27.3277584</v>
      </c>
      <c r="H25" s="46">
        <f t="shared" si="1"/>
        <v>31.877976042487997</v>
      </c>
      <c r="I25" s="9">
        <v>0.13799999999999998</v>
      </c>
      <c r="J25" s="9">
        <v>3.3000000000000003</v>
      </c>
      <c r="K25" s="9">
        <f t="shared" si="2"/>
        <v>0.60738850000000033</v>
      </c>
      <c r="L25" s="46"/>
      <c r="M25" s="55"/>
      <c r="N25" s="4">
        <v>3.3000000000000002E-2</v>
      </c>
    </row>
    <row r="26" spans="1:14" x14ac:dyDescent="0.25">
      <c r="A26" s="6">
        <v>1911</v>
      </c>
      <c r="B26" s="6">
        <f t="shared" si="0"/>
        <v>-1790</v>
      </c>
      <c r="C26" s="53"/>
      <c r="D26" s="13">
        <v>6.9841700000000007E-2</v>
      </c>
      <c r="E26" s="13">
        <v>-1.4995951999999999</v>
      </c>
      <c r="F26" s="13">
        <v>2.1715734000000002</v>
      </c>
      <c r="G26" s="47">
        <v>-27.623701599999997</v>
      </c>
      <c r="H26" s="46">
        <f t="shared" si="1"/>
        <v>31.092791269399228</v>
      </c>
      <c r="I26" s="9">
        <v>0.28700000000000003</v>
      </c>
      <c r="J26" s="9">
        <v>3.34</v>
      </c>
      <c r="K26" s="9">
        <f t="shared" si="2"/>
        <v>1.1684265999999996</v>
      </c>
      <c r="L26" s="46"/>
      <c r="M26" s="55"/>
      <c r="N26" s="4">
        <v>3.3399999999999999E-2</v>
      </c>
    </row>
    <row r="27" spans="1:14" x14ac:dyDescent="0.25">
      <c r="A27" s="6">
        <v>1914</v>
      </c>
      <c r="B27" s="6">
        <f t="shared" si="0"/>
        <v>-1793</v>
      </c>
      <c r="C27" s="53"/>
      <c r="D27" s="13">
        <v>0.1140893</v>
      </c>
      <c r="E27" s="13">
        <v>-0.89156349999999995</v>
      </c>
      <c r="F27" s="13">
        <v>5.2965600999999998</v>
      </c>
      <c r="G27" s="47">
        <v>-20.936958399999998</v>
      </c>
      <c r="H27" s="46">
        <f t="shared" si="1"/>
        <v>46.424687503560804</v>
      </c>
      <c r="I27" s="9">
        <v>0.58299999999999996</v>
      </c>
      <c r="J27" s="9">
        <v>7.57</v>
      </c>
      <c r="K27" s="9">
        <f t="shared" si="2"/>
        <v>2.2734399000000005</v>
      </c>
      <c r="L27" s="46"/>
      <c r="M27" s="55"/>
      <c r="N27" s="4">
        <v>7.5700000000000003E-2</v>
      </c>
    </row>
    <row r="28" spans="1:14" x14ac:dyDescent="0.25">
      <c r="A28" s="6">
        <v>1917</v>
      </c>
      <c r="B28" s="6">
        <f t="shared" si="0"/>
        <v>-1796</v>
      </c>
      <c r="C28" s="53"/>
      <c r="D28" s="13">
        <v>7.7802499999999997E-2</v>
      </c>
      <c r="E28" s="13">
        <v>-1.9336145</v>
      </c>
      <c r="F28" s="13">
        <v>2.4751105999999998</v>
      </c>
      <c r="G28" s="47">
        <v>-27.653197599999999</v>
      </c>
      <c r="H28" s="46">
        <f t="shared" si="1"/>
        <v>31.812738665209984</v>
      </c>
      <c r="I28" s="9">
        <v>0.57699999999999996</v>
      </c>
      <c r="J28" s="9">
        <v>4.4799999999999995</v>
      </c>
      <c r="K28" s="9">
        <f t="shared" si="2"/>
        <v>2.0048893999999997</v>
      </c>
      <c r="L28" s="46"/>
      <c r="M28" s="55"/>
      <c r="N28" s="4">
        <v>4.48E-2</v>
      </c>
    </row>
    <row r="29" spans="1:14" x14ac:dyDescent="0.25">
      <c r="A29" s="6">
        <v>1923</v>
      </c>
      <c r="B29" s="6">
        <f t="shared" si="0"/>
        <v>-1802</v>
      </c>
      <c r="C29" s="54" t="s">
        <v>11</v>
      </c>
      <c r="D29" s="13">
        <v>1.4243799999999999E-2</v>
      </c>
      <c r="E29" s="13">
        <v>-0.60126939999999995</v>
      </c>
      <c r="F29" s="14">
        <v>2.3526628000000001</v>
      </c>
      <c r="G29" s="47">
        <v>-26.020123599999998</v>
      </c>
      <c r="H29" s="46">
        <f t="shared" si="1"/>
        <v>165.17100773669949</v>
      </c>
      <c r="I29" s="9">
        <v>0.40099999999999997</v>
      </c>
      <c r="J29" s="9">
        <v>3.2199999999999998</v>
      </c>
      <c r="K29" s="9">
        <f t="shared" si="2"/>
        <v>0.8673371999999997</v>
      </c>
      <c r="L29" s="46"/>
      <c r="M29" s="55"/>
      <c r="N29" s="4">
        <v>3.2199999999999999E-2</v>
      </c>
    </row>
    <row r="30" spans="1:14" x14ac:dyDescent="0.25">
      <c r="A30" s="6">
        <v>1926</v>
      </c>
      <c r="B30" s="6">
        <f t="shared" si="0"/>
        <v>-1805</v>
      </c>
      <c r="C30" s="54"/>
      <c r="D30" s="13">
        <v>6.1539799999999999E-2</v>
      </c>
      <c r="E30" s="13">
        <v>-1.7758995</v>
      </c>
      <c r="F30" s="14">
        <v>1.4164437999999999</v>
      </c>
      <c r="G30" s="47">
        <v>-25.698948399999999</v>
      </c>
      <c r="H30" s="46">
        <f t="shared" si="1"/>
        <v>23.016711136532781</v>
      </c>
      <c r="I30" s="9">
        <v>0.77900000000000003</v>
      </c>
      <c r="J30" s="9">
        <v>3.7600000000000002</v>
      </c>
      <c r="K30" s="9">
        <f t="shared" si="2"/>
        <v>2.3435562000000001</v>
      </c>
      <c r="L30" s="46"/>
      <c r="M30" s="55"/>
      <c r="N30" s="4">
        <v>3.7600000000000001E-2</v>
      </c>
    </row>
    <row r="31" spans="1:14" x14ac:dyDescent="0.25">
      <c r="A31" s="6">
        <v>1929</v>
      </c>
      <c r="B31" s="6">
        <f t="shared" si="0"/>
        <v>-1808</v>
      </c>
      <c r="C31" s="54"/>
      <c r="D31" s="13">
        <v>2.0786800000000001E-2</v>
      </c>
      <c r="E31" s="13">
        <v>-9.8247739000000003</v>
      </c>
      <c r="F31" s="14">
        <v>1.7879187000000001</v>
      </c>
      <c r="G31" s="47">
        <v>-28.020079599999999</v>
      </c>
      <c r="H31" s="46">
        <f t="shared" si="1"/>
        <v>86.012214482267595</v>
      </c>
      <c r="I31" s="9">
        <v>0.24</v>
      </c>
      <c r="J31" s="9">
        <v>2.68</v>
      </c>
      <c r="K31" s="9">
        <f t="shared" si="2"/>
        <v>0.89208130000000008</v>
      </c>
      <c r="L31" s="46"/>
      <c r="M31" s="55"/>
      <c r="N31" s="4">
        <v>2.6800000000000001E-2</v>
      </c>
    </row>
    <row r="32" spans="1:14" x14ac:dyDescent="0.25">
      <c r="A32" s="6">
        <v>1932</v>
      </c>
      <c r="B32" s="6">
        <f t="shared" si="0"/>
        <v>-1811</v>
      </c>
      <c r="C32" s="54"/>
      <c r="D32" s="13">
        <v>1.9572699999999998E-2</v>
      </c>
      <c r="E32" s="13">
        <v>-4.1221504000000007</v>
      </c>
      <c r="F32" s="14">
        <v>1.9899141</v>
      </c>
      <c r="G32" s="47">
        <v>-27.904811199999997</v>
      </c>
      <c r="H32" s="46">
        <f t="shared" si="1"/>
        <v>101.66783836670466</v>
      </c>
      <c r="I32" s="9">
        <v>0.42100000000000004</v>
      </c>
      <c r="J32" s="9">
        <v>2.73</v>
      </c>
      <c r="K32" s="9">
        <f t="shared" si="2"/>
        <v>0.74008589999999996</v>
      </c>
      <c r="L32" s="46"/>
      <c r="M32" s="55"/>
      <c r="N32" s="4">
        <v>2.7300000000000001E-2</v>
      </c>
    </row>
    <row r="33" spans="1:14" x14ac:dyDescent="0.25">
      <c r="A33" s="6">
        <v>1935</v>
      </c>
      <c r="B33" s="6">
        <f t="shared" si="0"/>
        <v>-1814</v>
      </c>
      <c r="C33" s="54"/>
      <c r="D33" s="13">
        <v>2.7427300000000002E-2</v>
      </c>
      <c r="E33" s="13">
        <v>-1.1840705</v>
      </c>
      <c r="F33" s="14">
        <v>1.9678351000000001</v>
      </c>
      <c r="G33" s="47">
        <v>-27.8969296</v>
      </c>
      <c r="H33" s="46">
        <f t="shared" si="1"/>
        <v>71.747313807775456</v>
      </c>
      <c r="I33" s="9">
        <v>0.28800000000000003</v>
      </c>
      <c r="J33" s="9">
        <v>2.4699999999999998</v>
      </c>
      <c r="K33" s="9">
        <f t="shared" si="2"/>
        <v>0.50216489999999969</v>
      </c>
      <c r="L33" s="46"/>
      <c r="M33" s="55"/>
      <c r="N33" s="4">
        <v>2.47E-2</v>
      </c>
    </row>
    <row r="34" spans="1:14" x14ac:dyDescent="0.25">
      <c r="A34" s="6">
        <v>1938</v>
      </c>
      <c r="B34" s="6">
        <f t="shared" si="0"/>
        <v>-1817</v>
      </c>
      <c r="C34" s="54"/>
      <c r="D34" s="13">
        <v>2.7577399999999998E-2</v>
      </c>
      <c r="E34" s="13">
        <v>-6.1764992000000003</v>
      </c>
      <c r="F34" s="14">
        <v>2.0027237000000002</v>
      </c>
      <c r="G34" s="47">
        <v>-28.293965199999999</v>
      </c>
      <c r="H34" s="46">
        <f t="shared" si="1"/>
        <v>72.621918672536225</v>
      </c>
      <c r="I34" s="9">
        <v>1.4000000000000001</v>
      </c>
      <c r="J34" s="9">
        <v>2.39</v>
      </c>
      <c r="K34" s="9">
        <f t="shared" si="2"/>
        <v>0.38727629999999991</v>
      </c>
      <c r="L34" s="46"/>
      <c r="M34" s="55"/>
      <c r="N34" s="4">
        <v>2.3900000000000001E-2</v>
      </c>
    </row>
    <row r="35" spans="1:14" x14ac:dyDescent="0.25">
      <c r="A35" s="6">
        <v>1941</v>
      </c>
      <c r="B35" s="6">
        <f t="shared" si="0"/>
        <v>-1820</v>
      </c>
      <c r="C35" s="54"/>
      <c r="D35" s="13">
        <v>3.6369400000000003E-2</v>
      </c>
      <c r="E35" s="13">
        <v>-2.3809469000000001</v>
      </c>
      <c r="F35" s="7">
        <v>2.2330473999999998</v>
      </c>
      <c r="G35" s="47">
        <v>-28.001360799999997</v>
      </c>
      <c r="H35" s="46">
        <f t="shared" si="1"/>
        <v>61.399071747128069</v>
      </c>
      <c r="I35" s="9">
        <v>0.51600000000000001</v>
      </c>
      <c r="J35" s="9">
        <v>2.34</v>
      </c>
      <c r="K35" s="9">
        <f t="shared" si="2"/>
        <v>0.10695260000000006</v>
      </c>
      <c r="L35" s="46"/>
      <c r="M35" s="55"/>
      <c r="N35" s="4">
        <v>2.3400000000000001E-2</v>
      </c>
    </row>
    <row r="36" spans="1:14" x14ac:dyDescent="0.25">
      <c r="A36" s="6">
        <v>1944</v>
      </c>
      <c r="B36" s="6">
        <f t="shared" si="0"/>
        <v>-1823</v>
      </c>
      <c r="C36" s="54"/>
      <c r="D36" s="13">
        <v>2.6995700000000001E-2</v>
      </c>
      <c r="E36" s="13">
        <v>-2.1781426000000002</v>
      </c>
      <c r="F36" s="7">
        <v>2.0432942999999999</v>
      </c>
      <c r="G36" s="47">
        <v>-27.661466799999999</v>
      </c>
      <c r="H36" s="46">
        <f t="shared" si="1"/>
        <v>75.689620939631126</v>
      </c>
      <c r="I36" s="9">
        <v>0.82599999999999996</v>
      </c>
      <c r="J36" s="9">
        <v>2.86</v>
      </c>
      <c r="K36" s="9">
        <f t="shared" si="2"/>
        <v>0.81670569999999998</v>
      </c>
      <c r="L36" s="46"/>
      <c r="M36" s="55"/>
      <c r="N36" s="4">
        <v>2.86E-2</v>
      </c>
    </row>
    <row r="37" spans="1:14" x14ac:dyDescent="0.25">
      <c r="A37" s="6">
        <v>1947</v>
      </c>
      <c r="B37" s="6">
        <f t="shared" si="0"/>
        <v>-1826</v>
      </c>
      <c r="C37" s="54"/>
      <c r="D37" s="13">
        <v>2.0246400000000001E-2</v>
      </c>
      <c r="E37" s="13">
        <v>-3.5814795000000004</v>
      </c>
      <c r="F37" s="7">
        <v>1.9020933</v>
      </c>
      <c r="G37" s="47">
        <v>-28.130421999999999</v>
      </c>
      <c r="H37" s="46">
        <f t="shared" si="1"/>
        <v>93.94723506401138</v>
      </c>
      <c r="I37" s="9">
        <v>0.376</v>
      </c>
      <c r="J37" s="9">
        <v>2.48</v>
      </c>
      <c r="K37" s="9">
        <f t="shared" si="2"/>
        <v>0.5779067</v>
      </c>
      <c r="L37" s="46"/>
      <c r="M37" s="55"/>
      <c r="N37" s="4">
        <v>2.4799999999999999E-2</v>
      </c>
    </row>
    <row r="38" spans="1:14" x14ac:dyDescent="0.25">
      <c r="A38" s="6">
        <v>1950</v>
      </c>
      <c r="B38" s="6">
        <f>121-A38</f>
        <v>-1829</v>
      </c>
      <c r="C38" s="54"/>
      <c r="D38" s="13">
        <v>1.6216499999999998E-2</v>
      </c>
      <c r="E38" s="13">
        <v>-7.4293711</v>
      </c>
      <c r="F38" s="7">
        <v>2.0020414999999998</v>
      </c>
      <c r="G38" s="47">
        <v>-27.842743599999999</v>
      </c>
      <c r="H38" s="46">
        <f t="shared" si="1"/>
        <v>123.45706533468997</v>
      </c>
      <c r="I38" s="9">
        <v>1.44</v>
      </c>
      <c r="J38" s="9">
        <v>3.34</v>
      </c>
      <c r="K38" s="9">
        <f t="shared" si="2"/>
        <v>1.3379585000000001</v>
      </c>
      <c r="L38" s="46"/>
      <c r="M38" s="55"/>
      <c r="N38" s="4">
        <v>3.3399999999999999E-2</v>
      </c>
    </row>
  </sheetData>
  <mergeCells count="4">
    <mergeCell ref="C2:C28"/>
    <mergeCell ref="C29:C38"/>
    <mergeCell ref="M21:M38"/>
    <mergeCell ref="M2:M20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7A5-143C-4E5F-BD87-83A76DD53820}">
  <dimension ref="A1:J62"/>
  <sheetViews>
    <sheetView zoomScale="25" zoomScaleNormal="25" workbookViewId="0">
      <selection activeCell="AL63" sqref="AL63"/>
    </sheetView>
  </sheetViews>
  <sheetFormatPr defaultRowHeight="15" x14ac:dyDescent="0.25"/>
  <sheetData>
    <row r="1" spans="1:10" ht="15.75" thickBot="1" x14ac:dyDescent="0.3">
      <c r="A1" s="25" t="s">
        <v>0</v>
      </c>
      <c r="B1" s="25" t="s">
        <v>16</v>
      </c>
      <c r="C1" s="25" t="s">
        <v>5</v>
      </c>
      <c r="D1" s="25" t="s">
        <v>1</v>
      </c>
      <c r="E1" s="25" t="s">
        <v>6</v>
      </c>
      <c r="F1" s="25" t="s">
        <v>3</v>
      </c>
      <c r="G1" s="25" t="s">
        <v>7</v>
      </c>
      <c r="H1" s="25" t="s">
        <v>8</v>
      </c>
      <c r="I1" s="25" t="s">
        <v>4</v>
      </c>
      <c r="J1" s="25" t="s">
        <v>9</v>
      </c>
    </row>
    <row r="2" spans="1:10" x14ac:dyDescent="0.25">
      <c r="A2" s="26">
        <v>1602</v>
      </c>
      <c r="B2" s="27">
        <f>121-A2</f>
        <v>-1481</v>
      </c>
      <c r="C2" s="28"/>
      <c r="D2" s="29"/>
      <c r="E2" s="30">
        <v>0.74803200000000003</v>
      </c>
      <c r="F2" s="30">
        <v>-28.039595200000001</v>
      </c>
      <c r="G2" s="29"/>
      <c r="H2" s="31">
        <v>0.626</v>
      </c>
      <c r="I2" s="31">
        <v>0.86499999999999999</v>
      </c>
      <c r="J2" s="32">
        <f>I2-E2</f>
        <v>0.11696799999999996</v>
      </c>
    </row>
    <row r="3" spans="1:10" x14ac:dyDescent="0.25">
      <c r="A3" s="33">
        <v>1605</v>
      </c>
      <c r="B3" s="6">
        <f t="shared" ref="B3:B22" si="0">121-A3</f>
        <v>-1484</v>
      </c>
      <c r="C3" s="21"/>
      <c r="D3" s="22"/>
      <c r="E3" s="8">
        <v>0.72718799999999995</v>
      </c>
      <c r="F3" s="8">
        <v>-27.861635999999997</v>
      </c>
      <c r="G3" s="22"/>
      <c r="H3" s="23">
        <v>0.52</v>
      </c>
      <c r="I3" s="23">
        <v>1.22</v>
      </c>
      <c r="J3" s="34">
        <f t="shared" ref="J3:J21" si="1">I3-E3</f>
        <v>0.49281200000000003</v>
      </c>
    </row>
    <row r="4" spans="1:10" x14ac:dyDescent="0.25">
      <c r="A4" s="33">
        <v>1608</v>
      </c>
      <c r="B4" s="6">
        <f t="shared" si="0"/>
        <v>-1487</v>
      </c>
      <c r="C4" s="8">
        <v>2.9140800000000001E-2</v>
      </c>
      <c r="D4" s="8">
        <v>-3.2751286999999998</v>
      </c>
      <c r="E4" s="8">
        <v>1.0215152000000001</v>
      </c>
      <c r="F4" s="8">
        <v>-28.087771999999998</v>
      </c>
      <c r="G4" s="22">
        <f t="shared" ref="G4:G22" si="2">E4/C4</f>
        <v>35.054466589798494</v>
      </c>
      <c r="H4" s="23">
        <v>0.157</v>
      </c>
      <c r="I4" s="23">
        <v>1</v>
      </c>
      <c r="J4" s="34">
        <v>0</v>
      </c>
    </row>
    <row r="5" spans="1:10" x14ac:dyDescent="0.25">
      <c r="A5" s="33">
        <v>1611</v>
      </c>
      <c r="B5" s="6">
        <f t="shared" si="0"/>
        <v>-1490</v>
      </c>
      <c r="C5" s="8">
        <v>5.19523E-2</v>
      </c>
      <c r="D5" s="8">
        <v>-1.6584321</v>
      </c>
      <c r="E5" s="8">
        <v>1.7491243000000001</v>
      </c>
      <c r="F5" s="8">
        <v>-27.963888799999996</v>
      </c>
      <c r="G5" s="22">
        <f t="shared" si="2"/>
        <v>33.667889583329327</v>
      </c>
      <c r="H5" s="23">
        <v>0.251</v>
      </c>
      <c r="I5" s="23">
        <v>1.3299999999999998</v>
      </c>
      <c r="J5" s="34">
        <v>0</v>
      </c>
    </row>
    <row r="6" spans="1:10" x14ac:dyDescent="0.25">
      <c r="A6" s="33">
        <v>1614</v>
      </c>
      <c r="B6" s="6">
        <f t="shared" si="0"/>
        <v>-1493</v>
      </c>
      <c r="C6" s="24"/>
      <c r="D6" s="12"/>
      <c r="E6" s="8">
        <v>0.9203905</v>
      </c>
      <c r="F6" s="8">
        <v>-27.979620000000001</v>
      </c>
      <c r="G6" s="22"/>
      <c r="H6" s="23">
        <v>0.183</v>
      </c>
      <c r="I6" s="23">
        <v>1.06</v>
      </c>
      <c r="J6" s="34">
        <f t="shared" si="1"/>
        <v>0.13960950000000005</v>
      </c>
    </row>
    <row r="7" spans="1:10" x14ac:dyDescent="0.25">
      <c r="A7" s="33">
        <v>1617</v>
      </c>
      <c r="B7" s="6">
        <f t="shared" si="0"/>
        <v>-1496</v>
      </c>
      <c r="C7" s="8">
        <v>3.22075E-2</v>
      </c>
      <c r="D7" s="8">
        <v>-3.3479711000000005</v>
      </c>
      <c r="E7" s="8">
        <v>1.1250404000000001</v>
      </c>
      <c r="F7" s="8">
        <v>-28.175276799999999</v>
      </c>
      <c r="G7" s="22">
        <f t="shared" si="2"/>
        <v>34.931006753085462</v>
      </c>
      <c r="H7" s="23">
        <v>0.16300000000000001</v>
      </c>
      <c r="I7" s="23">
        <v>1.25</v>
      </c>
      <c r="J7" s="34">
        <f t="shared" si="1"/>
        <v>0.12495959999999995</v>
      </c>
    </row>
    <row r="8" spans="1:10" x14ac:dyDescent="0.25">
      <c r="A8" s="33">
        <v>1620</v>
      </c>
      <c r="B8" s="6">
        <f t="shared" si="0"/>
        <v>-1499</v>
      </c>
      <c r="C8" s="8">
        <v>3.57769E-2</v>
      </c>
      <c r="D8" s="8">
        <v>-1.9012400999999999</v>
      </c>
      <c r="E8" s="8">
        <v>1.1794072</v>
      </c>
      <c r="F8" s="8">
        <v>-28.013048799999996</v>
      </c>
      <c r="G8" s="22">
        <f t="shared" si="2"/>
        <v>32.96560629903653</v>
      </c>
      <c r="H8" s="23">
        <v>0.56200000000000006</v>
      </c>
      <c r="I8" s="23">
        <v>1.49</v>
      </c>
      <c r="J8" s="34">
        <f t="shared" si="1"/>
        <v>0.3105928</v>
      </c>
    </row>
    <row r="9" spans="1:10" x14ac:dyDescent="0.25">
      <c r="A9" s="33">
        <v>1623</v>
      </c>
      <c r="B9" s="6">
        <f t="shared" si="0"/>
        <v>-1502</v>
      </c>
      <c r="C9" s="8">
        <v>2.79773E-2</v>
      </c>
      <c r="D9" s="12"/>
      <c r="E9" s="8">
        <v>0.90202850000000001</v>
      </c>
      <c r="F9" s="8">
        <v>-27.662046399999998</v>
      </c>
      <c r="G9" s="22">
        <f t="shared" si="2"/>
        <v>32.24144216918716</v>
      </c>
      <c r="H9" s="23">
        <v>0.22999999999999998</v>
      </c>
      <c r="I9" s="23">
        <v>1.1100000000000001</v>
      </c>
      <c r="J9" s="34">
        <f t="shared" si="1"/>
        <v>0.20797150000000009</v>
      </c>
    </row>
    <row r="10" spans="1:10" x14ac:dyDescent="0.25">
      <c r="A10" s="33">
        <v>1626</v>
      </c>
      <c r="B10" s="6">
        <f t="shared" si="0"/>
        <v>-1505</v>
      </c>
      <c r="C10" s="8">
        <v>3.3763300000000003E-2</v>
      </c>
      <c r="D10" s="8">
        <v>-0.74082019999999993</v>
      </c>
      <c r="E10" s="8">
        <v>1.0562056</v>
      </c>
      <c r="F10" s="8">
        <v>-27.335623999999999</v>
      </c>
      <c r="G10" s="22">
        <f t="shared" si="2"/>
        <v>31.282653058202246</v>
      </c>
      <c r="H10" s="23">
        <v>0.34099999999999997</v>
      </c>
      <c r="I10" s="23">
        <v>1.3599999999999999</v>
      </c>
      <c r="J10" s="34">
        <f t="shared" si="1"/>
        <v>0.30379439999999991</v>
      </c>
    </row>
    <row r="11" spans="1:10" x14ac:dyDescent="0.25">
      <c r="A11" s="33">
        <v>1629</v>
      </c>
      <c r="B11" s="6">
        <f t="shared" si="0"/>
        <v>-1508</v>
      </c>
      <c r="C11" s="8">
        <v>3.5242299999999997E-2</v>
      </c>
      <c r="D11" s="8">
        <v>-0.50003559999999991</v>
      </c>
      <c r="E11" s="8">
        <v>1.3552755999999999</v>
      </c>
      <c r="F11" s="8">
        <v>-27.668928799999996</v>
      </c>
      <c r="G11" s="22">
        <f t="shared" si="2"/>
        <v>38.455935055317049</v>
      </c>
      <c r="H11" s="23">
        <v>0.22999999999999998</v>
      </c>
      <c r="I11" s="23">
        <v>1.6099999999999999</v>
      </c>
      <c r="J11" s="34">
        <f t="shared" si="1"/>
        <v>0.25472439999999996</v>
      </c>
    </row>
    <row r="12" spans="1:10" x14ac:dyDescent="0.25">
      <c r="A12" s="33">
        <v>1635</v>
      </c>
      <c r="B12" s="6">
        <f t="shared" si="0"/>
        <v>-1514</v>
      </c>
      <c r="C12" s="8">
        <v>3.56391E-2</v>
      </c>
      <c r="D12" s="8">
        <v>-0.69428199999999984</v>
      </c>
      <c r="E12" s="8">
        <v>1.0650695999999999</v>
      </c>
      <c r="F12" s="8">
        <v>-28.032712799999999</v>
      </c>
      <c r="G12" s="22">
        <f t="shared" si="2"/>
        <v>29.884862412350479</v>
      </c>
      <c r="H12" s="23">
        <v>5.1199999999999996E-2</v>
      </c>
      <c r="I12" s="23">
        <v>1.04</v>
      </c>
      <c r="J12" s="34">
        <v>0</v>
      </c>
    </row>
    <row r="13" spans="1:10" x14ac:dyDescent="0.25">
      <c r="A13" s="33">
        <v>1638</v>
      </c>
      <c r="B13" s="6">
        <f t="shared" si="0"/>
        <v>-1517</v>
      </c>
      <c r="C13" s="8">
        <v>3.5037699999999998E-2</v>
      </c>
      <c r="D13" s="8">
        <v>-0.21878299999999995</v>
      </c>
      <c r="E13" s="8">
        <v>1.1212276999999999</v>
      </c>
      <c r="F13" s="8">
        <v>-26.440911999999997</v>
      </c>
      <c r="G13" s="22">
        <f t="shared" si="2"/>
        <v>32.000607916615529</v>
      </c>
      <c r="H13" s="23">
        <v>0.70600000000000007</v>
      </c>
      <c r="I13" s="23">
        <v>1.51</v>
      </c>
      <c r="J13" s="34">
        <f t="shared" si="1"/>
        <v>0.38877230000000007</v>
      </c>
    </row>
    <row r="14" spans="1:10" x14ac:dyDescent="0.25">
      <c r="A14" s="33">
        <v>1641</v>
      </c>
      <c r="B14" s="6">
        <f t="shared" si="0"/>
        <v>-1520</v>
      </c>
      <c r="C14" s="8">
        <v>4.5138299999999999E-2</v>
      </c>
      <c r="D14" s="8">
        <v>-0.59513539999999987</v>
      </c>
      <c r="E14" s="8">
        <v>1.4265635999999999</v>
      </c>
      <c r="F14" s="8">
        <v>-27.926527199999999</v>
      </c>
      <c r="G14" s="22">
        <f t="shared" si="2"/>
        <v>31.604282837413017</v>
      </c>
      <c r="H14" s="23">
        <v>0.32800000000000001</v>
      </c>
      <c r="I14" s="23">
        <v>1.4500000000000002</v>
      </c>
      <c r="J14" s="34">
        <f t="shared" si="1"/>
        <v>2.3436400000000246E-2</v>
      </c>
    </row>
    <row r="15" spans="1:10" x14ac:dyDescent="0.25">
      <c r="A15" s="33">
        <v>1644</v>
      </c>
      <c r="B15" s="6">
        <f t="shared" si="0"/>
        <v>-1523</v>
      </c>
      <c r="C15" s="8">
        <v>4.9669499999999998E-2</v>
      </c>
      <c r="D15" s="8">
        <v>1.0913685000000004</v>
      </c>
      <c r="E15" s="8">
        <v>1.3230633999999999</v>
      </c>
      <c r="F15" s="8">
        <v>-27.701374399999999</v>
      </c>
      <c r="G15" s="22">
        <f t="shared" si="2"/>
        <v>26.637340822838965</v>
      </c>
      <c r="H15" s="23">
        <v>0.22499999999999998</v>
      </c>
      <c r="I15" s="23">
        <v>1.46</v>
      </c>
      <c r="J15" s="34">
        <f t="shared" si="1"/>
        <v>0.13693660000000007</v>
      </c>
    </row>
    <row r="16" spans="1:10" x14ac:dyDescent="0.25">
      <c r="A16" s="33">
        <v>1647</v>
      </c>
      <c r="B16" s="6">
        <f t="shared" si="0"/>
        <v>-1526</v>
      </c>
      <c r="C16" s="8">
        <v>4.1070000000000002E-2</v>
      </c>
      <c r="D16" s="8">
        <v>-1.1566288999999998</v>
      </c>
      <c r="E16" s="8">
        <v>1.1995218999999999</v>
      </c>
      <c r="F16" s="8">
        <v>-27.547995199999999</v>
      </c>
      <c r="G16" s="22">
        <f t="shared" si="2"/>
        <v>29.206766496225953</v>
      </c>
      <c r="H16" s="23">
        <v>0.32900000000000001</v>
      </c>
      <c r="I16" s="23">
        <v>1.43</v>
      </c>
      <c r="J16" s="34">
        <f t="shared" si="1"/>
        <v>0.23047810000000002</v>
      </c>
    </row>
    <row r="17" spans="1:10" x14ac:dyDescent="0.25">
      <c r="A17" s="33">
        <v>1650</v>
      </c>
      <c r="B17" s="6">
        <f t="shared" si="0"/>
        <v>-1529</v>
      </c>
      <c r="C17" s="8">
        <v>4.1662299999999999E-2</v>
      </c>
      <c r="D17" s="8">
        <v>6.2469600000000236E-2</v>
      </c>
      <c r="E17" s="8">
        <v>1.3302453999999999</v>
      </c>
      <c r="F17" s="8">
        <v>-27.891131999999999</v>
      </c>
      <c r="G17" s="22">
        <f t="shared" si="2"/>
        <v>31.929235783910151</v>
      </c>
      <c r="H17" s="23">
        <v>0.155</v>
      </c>
      <c r="I17" s="23">
        <v>1.43</v>
      </c>
      <c r="J17" s="34">
        <f t="shared" si="1"/>
        <v>9.9754600000000027E-2</v>
      </c>
    </row>
    <row r="18" spans="1:10" x14ac:dyDescent="0.25">
      <c r="A18" s="33">
        <v>1653</v>
      </c>
      <c r="B18" s="6">
        <f t="shared" si="0"/>
        <v>-1532</v>
      </c>
      <c r="C18" s="8">
        <v>4.0045900000000002E-2</v>
      </c>
      <c r="D18" s="8">
        <v>0.67050130000000019</v>
      </c>
      <c r="E18" s="8">
        <v>1.4836746999999999</v>
      </c>
      <c r="F18" s="8">
        <v>-27.940291999999996</v>
      </c>
      <c r="G18" s="22">
        <f t="shared" si="2"/>
        <v>37.049353367011349</v>
      </c>
      <c r="H18" s="23">
        <v>0.27699999999999997</v>
      </c>
      <c r="I18" s="23">
        <v>1.43</v>
      </c>
      <c r="J18" s="34">
        <v>0</v>
      </c>
    </row>
    <row r="19" spans="1:10" x14ac:dyDescent="0.25">
      <c r="A19" s="33">
        <v>1656</v>
      </c>
      <c r="B19" s="6">
        <f t="shared" si="0"/>
        <v>-1535</v>
      </c>
      <c r="C19" s="8">
        <v>6.8394499999999997E-2</v>
      </c>
      <c r="D19" s="8">
        <v>-0.74992549999999991</v>
      </c>
      <c r="E19" s="8">
        <v>1.9968494999999999</v>
      </c>
      <c r="F19" s="8">
        <v>-27.823291199999996</v>
      </c>
      <c r="G19" s="22">
        <f t="shared" si="2"/>
        <v>29.19605377625394</v>
      </c>
      <c r="H19" s="23">
        <v>0.27200000000000002</v>
      </c>
      <c r="I19" s="23">
        <v>1.9300000000000002</v>
      </c>
      <c r="J19" s="34">
        <v>0</v>
      </c>
    </row>
    <row r="20" spans="1:10" x14ac:dyDescent="0.25">
      <c r="A20" s="33">
        <v>1659</v>
      </c>
      <c r="B20" s="6">
        <f t="shared" si="0"/>
        <v>-1538</v>
      </c>
      <c r="C20" s="8">
        <v>5.7497399999999997E-2</v>
      </c>
      <c r="D20" s="8">
        <v>-0.77825309999999992</v>
      </c>
      <c r="E20" s="8">
        <v>1.8744670000000001</v>
      </c>
      <c r="F20" s="8">
        <v>-27.712189599999999</v>
      </c>
      <c r="G20" s="22">
        <f t="shared" si="2"/>
        <v>32.600900214618406</v>
      </c>
      <c r="H20" s="23">
        <v>0.71000000000000008</v>
      </c>
      <c r="I20" s="23">
        <v>1.8399999999999999</v>
      </c>
      <c r="J20" s="34">
        <v>0</v>
      </c>
    </row>
    <row r="21" spans="1:10" x14ac:dyDescent="0.25">
      <c r="A21" s="33">
        <v>1662</v>
      </c>
      <c r="B21" s="6">
        <f t="shared" si="0"/>
        <v>-1541</v>
      </c>
      <c r="C21" s="8">
        <v>4.03571E-2</v>
      </c>
      <c r="D21" s="8">
        <v>0.30325420000000025</v>
      </c>
      <c r="E21" s="8">
        <v>1.2737674999999999</v>
      </c>
      <c r="F21" s="8">
        <v>-27.861635999999997</v>
      </c>
      <c r="G21" s="22">
        <f t="shared" si="2"/>
        <v>31.562414048581289</v>
      </c>
      <c r="H21" s="23">
        <v>0.371</v>
      </c>
      <c r="I21" s="23">
        <v>1.4000000000000001</v>
      </c>
      <c r="J21" s="34">
        <f t="shared" si="1"/>
        <v>0.12623250000000019</v>
      </c>
    </row>
    <row r="22" spans="1:10" ht="15.75" thickBot="1" x14ac:dyDescent="0.3">
      <c r="A22" s="35">
        <v>1665</v>
      </c>
      <c r="B22" s="36">
        <f t="shared" si="0"/>
        <v>-1544</v>
      </c>
      <c r="C22" s="37">
        <v>7.6295299999999996E-2</v>
      </c>
      <c r="D22" s="37">
        <v>-1.2345298</v>
      </c>
      <c r="E22" s="37">
        <v>1.6894728999999999</v>
      </c>
      <c r="F22" s="37">
        <v>-27.730870400000001</v>
      </c>
      <c r="G22" s="38">
        <f t="shared" si="2"/>
        <v>22.1438660048522</v>
      </c>
      <c r="H22" s="39">
        <v>0.16400000000000001</v>
      </c>
      <c r="I22" s="39">
        <v>1.5599999999999998</v>
      </c>
      <c r="J22" s="40">
        <v>0</v>
      </c>
    </row>
    <row r="23" spans="1:10" x14ac:dyDescent="0.25">
      <c r="A23" s="26">
        <v>1827</v>
      </c>
      <c r="B23" s="27">
        <f>121-A23</f>
        <v>-1706</v>
      </c>
      <c r="C23" s="30">
        <v>0.46732370000000001</v>
      </c>
      <c r="D23" s="30">
        <v>0.52886330000000026</v>
      </c>
      <c r="E23" s="30">
        <v>22.361006100000001</v>
      </c>
      <c r="F23" s="30">
        <v>-26.306213599999996</v>
      </c>
      <c r="G23" s="29">
        <f>E23/C23</f>
        <v>47.849073565068494</v>
      </c>
      <c r="H23" s="29">
        <v>1.1199999999999999</v>
      </c>
      <c r="I23" s="29">
        <v>18.2</v>
      </c>
      <c r="J23" s="41"/>
    </row>
    <row r="24" spans="1:10" x14ac:dyDescent="0.25">
      <c r="A24" s="33">
        <v>1830</v>
      </c>
      <c r="B24" s="6">
        <f t="shared" ref="B24:B58" si="3">121-A24</f>
        <v>-1709</v>
      </c>
      <c r="C24" s="8">
        <v>0.39765119999999998</v>
      </c>
      <c r="D24" s="8">
        <v>-0.23598189999999986</v>
      </c>
      <c r="E24" s="8">
        <v>15.123099</v>
      </c>
      <c r="F24" s="8">
        <v>-27.141933599999998</v>
      </c>
      <c r="G24" s="22">
        <f t="shared" ref="G24:G59" si="4">E24/C24</f>
        <v>38.031065919076823</v>
      </c>
      <c r="H24" s="22">
        <v>1.28</v>
      </c>
      <c r="I24" s="22">
        <v>22.8</v>
      </c>
      <c r="J24" s="42">
        <f t="shared" ref="J24:J59" si="5">I24-E24</f>
        <v>7.6769010000000009</v>
      </c>
    </row>
    <row r="25" spans="1:10" x14ac:dyDescent="0.25">
      <c r="A25" s="33">
        <v>1833</v>
      </c>
      <c r="B25" s="6">
        <f t="shared" si="3"/>
        <v>-1712</v>
      </c>
      <c r="C25" s="8">
        <v>0.17854610000000001</v>
      </c>
      <c r="D25" s="8">
        <v>-0.8773997</v>
      </c>
      <c r="E25" s="8">
        <v>5.9774659000000003</v>
      </c>
      <c r="F25" s="8">
        <v>-27.221572799999997</v>
      </c>
      <c r="G25" s="22">
        <f t="shared" si="4"/>
        <v>33.478557638615463</v>
      </c>
      <c r="H25" s="22">
        <v>0.624</v>
      </c>
      <c r="I25" s="22">
        <v>11.1</v>
      </c>
      <c r="J25" s="42">
        <f t="shared" si="5"/>
        <v>5.1225340999999993</v>
      </c>
    </row>
    <row r="26" spans="1:10" x14ac:dyDescent="0.25">
      <c r="A26" s="33">
        <v>1836</v>
      </c>
      <c r="B26" s="6">
        <f t="shared" si="3"/>
        <v>-1715</v>
      </c>
      <c r="C26" s="8">
        <v>0.1976011</v>
      </c>
      <c r="D26" s="8">
        <v>-0.27037969999999989</v>
      </c>
      <c r="E26" s="8">
        <v>7.1398275</v>
      </c>
      <c r="F26" s="8">
        <v>-27.538163199999996</v>
      </c>
      <c r="G26" s="22">
        <f t="shared" si="4"/>
        <v>36.132529120536269</v>
      </c>
      <c r="H26" s="22">
        <v>0.68199999999999994</v>
      </c>
      <c r="I26" s="22">
        <v>11.4</v>
      </c>
      <c r="J26" s="42">
        <f t="shared" si="5"/>
        <v>4.2601725000000004</v>
      </c>
    </row>
    <row r="27" spans="1:10" x14ac:dyDescent="0.25">
      <c r="A27" s="33">
        <v>1839</v>
      </c>
      <c r="B27" s="6">
        <f t="shared" si="3"/>
        <v>-1718</v>
      </c>
      <c r="C27" s="8">
        <v>0.23311899999999999</v>
      </c>
      <c r="D27" s="8">
        <v>-0.54050359999999997</v>
      </c>
      <c r="E27" s="8">
        <v>7.8801341999999996</v>
      </c>
      <c r="F27" s="8">
        <v>-27.708256800000001</v>
      </c>
      <c r="G27" s="22">
        <f t="shared" si="4"/>
        <v>33.803054234103612</v>
      </c>
      <c r="H27" s="22">
        <v>0.45799999999999996</v>
      </c>
      <c r="I27" s="22">
        <v>7.68</v>
      </c>
      <c r="J27" s="42"/>
    </row>
    <row r="28" spans="1:10" x14ac:dyDescent="0.25">
      <c r="A28" s="33">
        <v>1842</v>
      </c>
      <c r="B28" s="6">
        <f t="shared" si="3"/>
        <v>-1721</v>
      </c>
      <c r="C28" s="8">
        <v>0.20771149999999999</v>
      </c>
      <c r="D28" s="8">
        <v>-0.6952936999999999</v>
      </c>
      <c r="E28" s="8">
        <v>7.4795680999999998</v>
      </c>
      <c r="F28" s="8">
        <v>-27.565692799999997</v>
      </c>
      <c r="G28" s="22">
        <f t="shared" si="4"/>
        <v>36.00940776028289</v>
      </c>
      <c r="H28" s="22">
        <v>0.72799999999999998</v>
      </c>
      <c r="I28" s="22">
        <v>7.24</v>
      </c>
      <c r="J28" s="42"/>
    </row>
    <row r="29" spans="1:10" x14ac:dyDescent="0.25">
      <c r="A29" s="33">
        <v>1845</v>
      </c>
      <c r="B29" s="6">
        <f t="shared" si="3"/>
        <v>-1724</v>
      </c>
      <c r="C29" s="8">
        <v>0.1401086</v>
      </c>
      <c r="D29" s="8">
        <v>-0.60929919999999993</v>
      </c>
      <c r="E29" s="8">
        <v>3.7473890000000001</v>
      </c>
      <c r="F29" s="8">
        <v>-27.964872</v>
      </c>
      <c r="G29" s="22">
        <f t="shared" si="4"/>
        <v>26.746316785693384</v>
      </c>
      <c r="H29" s="22">
        <v>0.436</v>
      </c>
      <c r="I29" s="22">
        <v>4.88</v>
      </c>
      <c r="J29" s="42">
        <f t="shared" si="5"/>
        <v>1.1326109999999998</v>
      </c>
    </row>
    <row r="30" spans="1:10" x14ac:dyDescent="0.25">
      <c r="A30" s="33">
        <v>1848</v>
      </c>
      <c r="B30" s="6">
        <f t="shared" si="3"/>
        <v>-1727</v>
      </c>
      <c r="C30" s="8">
        <v>0.17163619999999999</v>
      </c>
      <c r="D30" s="8">
        <v>5.6399400000000099E-2</v>
      </c>
      <c r="E30" s="8">
        <v>5.8278211000000004</v>
      </c>
      <c r="F30" s="8">
        <v>-27.619768799999999</v>
      </c>
      <c r="G30" s="22">
        <f t="shared" si="4"/>
        <v>33.954498526534614</v>
      </c>
      <c r="H30" s="22">
        <v>1.1299999999999999</v>
      </c>
      <c r="I30" s="22">
        <v>5.48</v>
      </c>
      <c r="J30" s="42"/>
    </row>
    <row r="31" spans="1:10" x14ac:dyDescent="0.25">
      <c r="A31" s="33">
        <v>1851</v>
      </c>
      <c r="B31" s="6">
        <f t="shared" si="3"/>
        <v>-1730</v>
      </c>
      <c r="C31" s="8">
        <v>0.22601009999999999</v>
      </c>
      <c r="D31" s="8">
        <v>-0.5222929999999999</v>
      </c>
      <c r="E31" s="8">
        <v>6.7457194999999999</v>
      </c>
      <c r="F31" s="8">
        <v>-28.111368800000001</v>
      </c>
      <c r="G31" s="22">
        <f t="shared" si="4"/>
        <v>29.846982502109419</v>
      </c>
      <c r="H31" s="22">
        <v>3.7900000000000005</v>
      </c>
      <c r="I31" s="22">
        <v>8.49</v>
      </c>
      <c r="J31" s="42">
        <f t="shared" si="5"/>
        <v>1.7442805000000003</v>
      </c>
    </row>
    <row r="32" spans="1:10" x14ac:dyDescent="0.25">
      <c r="A32" s="33">
        <v>1854</v>
      </c>
      <c r="B32" s="6">
        <f t="shared" si="3"/>
        <v>-1733</v>
      </c>
      <c r="C32" s="8">
        <v>5.1048200000000002E-2</v>
      </c>
      <c r="D32" s="8">
        <v>-1.8122104999999999</v>
      </c>
      <c r="E32" s="8">
        <v>1.7460483</v>
      </c>
      <c r="F32" s="8">
        <v>-27.554877599999998</v>
      </c>
      <c r="G32" s="22">
        <f t="shared" si="4"/>
        <v>34.203915123354008</v>
      </c>
      <c r="H32" s="22">
        <v>2.0500000000000003</v>
      </c>
      <c r="I32" s="22">
        <v>4.46</v>
      </c>
      <c r="J32" s="42">
        <f t="shared" si="5"/>
        <v>2.7139517</v>
      </c>
    </row>
    <row r="33" spans="1:10" x14ac:dyDescent="0.25">
      <c r="A33" s="33">
        <v>1857</v>
      </c>
      <c r="B33" s="6">
        <f t="shared" si="3"/>
        <v>-1736</v>
      </c>
      <c r="C33" s="8">
        <v>0.1215879</v>
      </c>
      <c r="D33" s="8">
        <v>-1.1141375</v>
      </c>
      <c r="E33" s="8">
        <v>4.1323115000000001</v>
      </c>
      <c r="F33" s="8">
        <v>-27.0190336</v>
      </c>
      <c r="G33" s="22">
        <f t="shared" si="4"/>
        <v>33.986206686685108</v>
      </c>
      <c r="H33" s="22">
        <v>0.68799999999999994</v>
      </c>
      <c r="I33" s="22">
        <v>4.63</v>
      </c>
      <c r="J33" s="42">
        <f t="shared" si="5"/>
        <v>0.49768849999999976</v>
      </c>
    </row>
    <row r="34" spans="1:10" x14ac:dyDescent="0.25">
      <c r="A34" s="33">
        <v>1860</v>
      </c>
      <c r="B34" s="6">
        <f t="shared" si="3"/>
        <v>-1739</v>
      </c>
      <c r="C34" s="8">
        <v>0.1106182</v>
      </c>
      <c r="D34" s="8">
        <v>1.2421118000000002</v>
      </c>
      <c r="E34" s="8">
        <v>3.9229940999999999</v>
      </c>
      <c r="F34" s="8">
        <v>-23.605363199999999</v>
      </c>
      <c r="G34" s="22">
        <f t="shared" si="4"/>
        <v>35.464273510145709</v>
      </c>
      <c r="H34" s="22">
        <v>0.61499999999999999</v>
      </c>
      <c r="I34" s="22">
        <v>5.55</v>
      </c>
      <c r="J34" s="42">
        <f t="shared" si="5"/>
        <v>1.6270058999999999</v>
      </c>
    </row>
    <row r="35" spans="1:10" x14ac:dyDescent="0.25">
      <c r="A35" s="33">
        <v>1863</v>
      </c>
      <c r="B35" s="6">
        <f t="shared" si="3"/>
        <v>-1742</v>
      </c>
      <c r="C35" s="8">
        <v>0.1202091</v>
      </c>
      <c r="D35" s="8">
        <v>-0.34929229999999989</v>
      </c>
      <c r="E35" s="8">
        <v>3.7844468</v>
      </c>
      <c r="F35" s="8">
        <v>-25.622889599999997</v>
      </c>
      <c r="G35" s="22">
        <f t="shared" si="4"/>
        <v>31.482198935022389</v>
      </c>
      <c r="H35" s="22">
        <v>0.33</v>
      </c>
      <c r="I35" s="22">
        <v>3.2399999999999998</v>
      </c>
      <c r="J35" s="42"/>
    </row>
    <row r="36" spans="1:10" x14ac:dyDescent="0.25">
      <c r="A36" s="33">
        <v>1866</v>
      </c>
      <c r="B36" s="6">
        <f t="shared" si="3"/>
        <v>-1745</v>
      </c>
      <c r="C36" s="8">
        <v>5.9161600000000002E-2</v>
      </c>
      <c r="D36" s="8">
        <v>-2.5092718000000001</v>
      </c>
      <c r="E36" s="8">
        <v>1.6593718</v>
      </c>
      <c r="F36" s="8">
        <v>-25.899168799999998</v>
      </c>
      <c r="G36" s="22">
        <f t="shared" si="4"/>
        <v>28.048122430765901</v>
      </c>
      <c r="H36" s="22">
        <v>0.379</v>
      </c>
      <c r="I36" s="22">
        <v>3.5900000000000003</v>
      </c>
      <c r="J36" s="42">
        <f t="shared" si="5"/>
        <v>1.9306282000000003</v>
      </c>
    </row>
    <row r="37" spans="1:10" x14ac:dyDescent="0.25">
      <c r="A37" s="33">
        <v>1872</v>
      </c>
      <c r="B37" s="6">
        <f t="shared" si="3"/>
        <v>-1751</v>
      </c>
      <c r="C37" s="8">
        <v>9.92561E-2</v>
      </c>
      <c r="D37" s="8">
        <v>-0.5111642999999999</v>
      </c>
      <c r="E37" s="8">
        <v>3.2084785999999998</v>
      </c>
      <c r="F37" s="8">
        <v>-25.103759999999998</v>
      </c>
      <c r="G37" s="22">
        <f t="shared" si="4"/>
        <v>32.325253561242079</v>
      </c>
      <c r="H37" s="22">
        <v>0.501</v>
      </c>
      <c r="I37" s="22">
        <v>3.08</v>
      </c>
      <c r="J37" s="42"/>
    </row>
    <row r="38" spans="1:10" x14ac:dyDescent="0.25">
      <c r="A38" s="33">
        <v>1875</v>
      </c>
      <c r="B38" s="6">
        <f t="shared" si="3"/>
        <v>-1754</v>
      </c>
      <c r="C38" s="8">
        <v>0.1005453</v>
      </c>
      <c r="D38" s="8">
        <v>-1.8375029999999999</v>
      </c>
      <c r="E38" s="8">
        <v>2.7362038000000002</v>
      </c>
      <c r="F38" s="8">
        <v>-27.512599999999999</v>
      </c>
      <c r="G38" s="22">
        <f t="shared" si="4"/>
        <v>27.213642010118821</v>
      </c>
      <c r="H38" s="22">
        <v>2.8000000000000003</v>
      </c>
      <c r="I38" s="22">
        <v>3.1199999999999997</v>
      </c>
      <c r="J38" s="42">
        <f t="shared" si="5"/>
        <v>0.38379619999999948</v>
      </c>
    </row>
    <row r="39" spans="1:10" x14ac:dyDescent="0.25">
      <c r="A39" s="33">
        <v>1878</v>
      </c>
      <c r="B39" s="6">
        <f t="shared" si="3"/>
        <v>-1757</v>
      </c>
      <c r="C39" s="8">
        <v>9.7266099999999994E-2</v>
      </c>
      <c r="D39" s="8">
        <v>-0.60828749999999987</v>
      </c>
      <c r="E39" s="8">
        <v>2.5993110000000001</v>
      </c>
      <c r="F39" s="8">
        <v>-28.199856799999999</v>
      </c>
      <c r="G39" s="22">
        <f t="shared" si="4"/>
        <v>26.723709493852436</v>
      </c>
      <c r="H39" s="22">
        <v>3.56</v>
      </c>
      <c r="I39" s="22">
        <v>3.7199999999999998</v>
      </c>
      <c r="J39" s="42">
        <f t="shared" si="5"/>
        <v>1.1206889999999996</v>
      </c>
    </row>
    <row r="40" spans="1:10" x14ac:dyDescent="0.25">
      <c r="A40" s="33">
        <v>1881</v>
      </c>
      <c r="B40" s="6">
        <f t="shared" si="3"/>
        <v>-1760</v>
      </c>
      <c r="C40" s="8">
        <v>0.1153661</v>
      </c>
      <c r="D40" s="8">
        <v>-0.40291239999999995</v>
      </c>
      <c r="E40" s="8">
        <v>3.3244758000000001</v>
      </c>
      <c r="F40" s="8">
        <v>-28.563640799999998</v>
      </c>
      <c r="G40" s="22">
        <f t="shared" si="4"/>
        <v>28.816747727452</v>
      </c>
      <c r="H40" s="22">
        <v>2.29</v>
      </c>
      <c r="I40" s="22">
        <v>4.75</v>
      </c>
      <c r="J40" s="42">
        <f t="shared" si="5"/>
        <v>1.4255241999999999</v>
      </c>
    </row>
    <row r="41" spans="1:10" x14ac:dyDescent="0.25">
      <c r="A41" s="33">
        <v>1884</v>
      </c>
      <c r="B41" s="6">
        <f t="shared" si="3"/>
        <v>-1763</v>
      </c>
      <c r="C41" s="8">
        <v>8.2663E-2</v>
      </c>
      <c r="D41" s="8">
        <v>-0.71755109999999989</v>
      </c>
      <c r="E41" s="8">
        <v>2.2134944999999999</v>
      </c>
      <c r="F41" s="8">
        <v>-28.170360799999997</v>
      </c>
      <c r="G41" s="22">
        <f t="shared" si="4"/>
        <v>26.77733084935219</v>
      </c>
      <c r="H41" s="22">
        <v>2.1399999999999997</v>
      </c>
      <c r="I41" s="22">
        <v>4.72</v>
      </c>
      <c r="J41" s="42">
        <f t="shared" si="5"/>
        <v>2.5065054999999998</v>
      </c>
    </row>
    <row r="42" spans="1:10" x14ac:dyDescent="0.25">
      <c r="A42" s="33">
        <v>1887</v>
      </c>
      <c r="B42" s="6">
        <f t="shared" si="3"/>
        <v>-1766</v>
      </c>
      <c r="C42" s="8">
        <v>8.9059100000000002E-2</v>
      </c>
      <c r="D42" s="8">
        <v>-0.93000809999999989</v>
      </c>
      <c r="E42" s="8">
        <v>3.1115404</v>
      </c>
      <c r="F42" s="8">
        <v>-27.9540568</v>
      </c>
      <c r="G42" s="22">
        <f t="shared" si="4"/>
        <v>34.937927735627241</v>
      </c>
      <c r="H42" s="22">
        <v>0.36</v>
      </c>
      <c r="I42" s="22">
        <v>4.87</v>
      </c>
      <c r="J42" s="42">
        <f t="shared" si="5"/>
        <v>1.7584596000000001</v>
      </c>
    </row>
    <row r="43" spans="1:10" x14ac:dyDescent="0.25">
      <c r="A43" s="33">
        <v>1890</v>
      </c>
      <c r="B43" s="6">
        <f t="shared" si="3"/>
        <v>-1769</v>
      </c>
      <c r="C43" s="8">
        <v>9.9298999999999998E-2</v>
      </c>
      <c r="D43" s="8">
        <v>-0.7610541999999999</v>
      </c>
      <c r="E43" s="8">
        <v>3.6811786</v>
      </c>
      <c r="F43" s="8">
        <v>-26.273767999999997</v>
      </c>
      <c r="G43" s="22">
        <f t="shared" si="4"/>
        <v>37.071658324857246</v>
      </c>
      <c r="H43" s="22">
        <v>0.38700000000000001</v>
      </c>
      <c r="I43" s="22">
        <v>4.74</v>
      </c>
      <c r="J43" s="42">
        <f t="shared" si="5"/>
        <v>1.0588214000000002</v>
      </c>
    </row>
    <row r="44" spans="1:10" x14ac:dyDescent="0.25">
      <c r="A44" s="33">
        <v>1893</v>
      </c>
      <c r="B44" s="6">
        <f t="shared" si="3"/>
        <v>-1772</v>
      </c>
      <c r="C44" s="8">
        <v>6.8252900000000005E-2</v>
      </c>
      <c r="D44" s="8">
        <v>-1.331653</v>
      </c>
      <c r="E44" s="8">
        <v>2.4208805</v>
      </c>
      <c r="F44" s="8">
        <v>-27.889165599999998</v>
      </c>
      <c r="G44" s="22">
        <f t="shared" si="4"/>
        <v>35.469269437635617</v>
      </c>
      <c r="H44" s="22">
        <v>0.28400000000000003</v>
      </c>
      <c r="I44" s="22">
        <v>4.1300000000000008</v>
      </c>
      <c r="J44" s="42">
        <f t="shared" si="5"/>
        <v>1.7091195000000008</v>
      </c>
    </row>
    <row r="45" spans="1:10" x14ac:dyDescent="0.25">
      <c r="A45" s="33">
        <v>1896</v>
      </c>
      <c r="B45" s="6">
        <f t="shared" si="3"/>
        <v>-1775</v>
      </c>
      <c r="C45" s="8">
        <v>7.3079500000000006E-2</v>
      </c>
      <c r="D45" s="8">
        <v>0.3680030000000003</v>
      </c>
      <c r="E45" s="8">
        <v>2.7696938000000002</v>
      </c>
      <c r="F45" s="8">
        <v>-27.985519199999999</v>
      </c>
      <c r="G45" s="22">
        <f t="shared" si="4"/>
        <v>37.899736588236102</v>
      </c>
      <c r="H45" s="22">
        <v>0.44900000000000001</v>
      </c>
      <c r="I45" s="22">
        <v>6.3299999999999992</v>
      </c>
      <c r="J45" s="42">
        <f t="shared" si="5"/>
        <v>3.560306199999999</v>
      </c>
    </row>
    <row r="46" spans="1:10" x14ac:dyDescent="0.25">
      <c r="A46" s="33">
        <v>1908</v>
      </c>
      <c r="B46" s="6">
        <f t="shared" si="3"/>
        <v>-1787</v>
      </c>
      <c r="C46" s="8">
        <v>8.4466200000000005E-2</v>
      </c>
      <c r="D46" s="8">
        <v>-1.3893198999999998</v>
      </c>
      <c r="E46" s="8">
        <v>2.6926114999999999</v>
      </c>
      <c r="F46" s="8">
        <v>-27.3277584</v>
      </c>
      <c r="G46" s="22">
        <f t="shared" si="4"/>
        <v>31.877976042487997</v>
      </c>
      <c r="H46" s="22">
        <v>0.13799999999999998</v>
      </c>
      <c r="I46" s="22">
        <v>3.3000000000000003</v>
      </c>
      <c r="J46" s="42">
        <f t="shared" si="5"/>
        <v>0.60738850000000033</v>
      </c>
    </row>
    <row r="47" spans="1:10" x14ac:dyDescent="0.25">
      <c r="A47" s="33">
        <v>1911</v>
      </c>
      <c r="B47" s="6">
        <f t="shared" si="3"/>
        <v>-1790</v>
      </c>
      <c r="C47" s="8">
        <v>6.9841700000000007E-2</v>
      </c>
      <c r="D47" s="8">
        <v>-1.4995951999999999</v>
      </c>
      <c r="E47" s="8">
        <v>2.1715734000000002</v>
      </c>
      <c r="F47" s="8">
        <v>-27.623701599999997</v>
      </c>
      <c r="G47" s="22">
        <f t="shared" si="4"/>
        <v>31.092791269399228</v>
      </c>
      <c r="H47" s="22">
        <v>0.28700000000000003</v>
      </c>
      <c r="I47" s="22">
        <v>3.34</v>
      </c>
      <c r="J47" s="42">
        <f t="shared" si="5"/>
        <v>1.1684265999999996</v>
      </c>
    </row>
    <row r="48" spans="1:10" x14ac:dyDescent="0.25">
      <c r="A48" s="33">
        <v>1914</v>
      </c>
      <c r="B48" s="6">
        <f t="shared" si="3"/>
        <v>-1793</v>
      </c>
      <c r="C48" s="8">
        <v>0.1140893</v>
      </c>
      <c r="D48" s="8">
        <v>-0.89156349999999995</v>
      </c>
      <c r="E48" s="8">
        <v>5.2965600999999998</v>
      </c>
      <c r="F48" s="8">
        <v>-20.936958399999998</v>
      </c>
      <c r="G48" s="22">
        <f t="shared" si="4"/>
        <v>46.424687503560804</v>
      </c>
      <c r="H48" s="22">
        <v>0.58299999999999996</v>
      </c>
      <c r="I48" s="22">
        <v>7.57</v>
      </c>
      <c r="J48" s="42">
        <f t="shared" si="5"/>
        <v>2.2734399000000005</v>
      </c>
    </row>
    <row r="49" spans="1:10" x14ac:dyDescent="0.25">
      <c r="A49" s="33">
        <v>1917</v>
      </c>
      <c r="B49" s="6">
        <f t="shared" si="3"/>
        <v>-1796</v>
      </c>
      <c r="C49" s="8">
        <v>7.7802499999999997E-2</v>
      </c>
      <c r="D49" s="8">
        <v>-1.9336145</v>
      </c>
      <c r="E49" s="8">
        <v>2.4751105999999998</v>
      </c>
      <c r="F49" s="8">
        <v>-27.653197599999999</v>
      </c>
      <c r="G49" s="22">
        <f t="shared" si="4"/>
        <v>31.812738665209984</v>
      </c>
      <c r="H49" s="22">
        <v>0.57699999999999996</v>
      </c>
      <c r="I49" s="22">
        <v>4.4799999999999995</v>
      </c>
      <c r="J49" s="42">
        <f t="shared" si="5"/>
        <v>2.0048893999999997</v>
      </c>
    </row>
    <row r="50" spans="1:10" x14ac:dyDescent="0.25">
      <c r="A50" s="33">
        <v>1923</v>
      </c>
      <c r="B50" s="6">
        <f t="shared" si="3"/>
        <v>-1802</v>
      </c>
      <c r="C50" s="8">
        <v>1.4243799999999999E-2</v>
      </c>
      <c r="D50" s="8">
        <v>-0.60126939999999995</v>
      </c>
      <c r="E50" s="7">
        <v>2.3526628000000001</v>
      </c>
      <c r="F50" s="8">
        <v>-26.020123599999998</v>
      </c>
      <c r="G50" s="22">
        <f t="shared" si="4"/>
        <v>165.17100773669949</v>
      </c>
      <c r="H50" s="22">
        <v>0.40099999999999997</v>
      </c>
      <c r="I50" s="22">
        <v>3.2199999999999998</v>
      </c>
      <c r="J50" s="42">
        <f t="shared" si="5"/>
        <v>0.8673371999999997</v>
      </c>
    </row>
    <row r="51" spans="1:10" x14ac:dyDescent="0.25">
      <c r="A51" s="33">
        <v>1926</v>
      </c>
      <c r="B51" s="6">
        <f t="shared" si="3"/>
        <v>-1805</v>
      </c>
      <c r="C51" s="8">
        <v>6.1539799999999999E-2</v>
      </c>
      <c r="D51" s="8">
        <v>-1.7758995</v>
      </c>
      <c r="E51" s="7">
        <v>1.4164437999999999</v>
      </c>
      <c r="F51" s="8">
        <v>-25.698948399999999</v>
      </c>
      <c r="G51" s="22">
        <f t="shared" si="4"/>
        <v>23.016711136532781</v>
      </c>
      <c r="H51" s="22">
        <v>0.77900000000000003</v>
      </c>
      <c r="I51" s="22">
        <v>3.7600000000000002</v>
      </c>
      <c r="J51" s="42">
        <f t="shared" si="5"/>
        <v>2.3435562000000001</v>
      </c>
    </row>
    <row r="52" spans="1:10" x14ac:dyDescent="0.25">
      <c r="A52" s="33">
        <v>1929</v>
      </c>
      <c r="B52" s="6">
        <f t="shared" si="3"/>
        <v>-1808</v>
      </c>
      <c r="C52" s="8">
        <v>2.0786800000000001E-2</v>
      </c>
      <c r="D52" s="8">
        <v>-9.8247739000000003</v>
      </c>
      <c r="E52" s="7">
        <v>1.7879187000000001</v>
      </c>
      <c r="F52" s="8">
        <v>-28.020079599999999</v>
      </c>
      <c r="G52" s="22">
        <f t="shared" si="4"/>
        <v>86.012214482267595</v>
      </c>
      <c r="H52" s="22">
        <v>0.24</v>
      </c>
      <c r="I52" s="22">
        <v>2.68</v>
      </c>
      <c r="J52" s="42">
        <f t="shared" si="5"/>
        <v>0.89208130000000008</v>
      </c>
    </row>
    <row r="53" spans="1:10" x14ac:dyDescent="0.25">
      <c r="A53" s="33">
        <v>1932</v>
      </c>
      <c r="B53" s="6">
        <f t="shared" si="3"/>
        <v>-1811</v>
      </c>
      <c r="C53" s="8">
        <v>1.9572699999999998E-2</v>
      </c>
      <c r="D53" s="8">
        <v>-4.1221504000000007</v>
      </c>
      <c r="E53" s="7">
        <v>1.9899141</v>
      </c>
      <c r="F53" s="8">
        <v>-27.904811199999997</v>
      </c>
      <c r="G53" s="22">
        <f t="shared" si="4"/>
        <v>101.66783836670466</v>
      </c>
      <c r="H53" s="22">
        <v>0.42100000000000004</v>
      </c>
      <c r="I53" s="22">
        <v>2.73</v>
      </c>
      <c r="J53" s="42">
        <f t="shared" si="5"/>
        <v>0.74008589999999996</v>
      </c>
    </row>
    <row r="54" spans="1:10" x14ac:dyDescent="0.25">
      <c r="A54" s="33">
        <v>1935</v>
      </c>
      <c r="B54" s="6">
        <f t="shared" si="3"/>
        <v>-1814</v>
      </c>
      <c r="C54" s="8">
        <v>2.7427300000000002E-2</v>
      </c>
      <c r="D54" s="8">
        <v>-1.1840705</v>
      </c>
      <c r="E54" s="7">
        <v>1.9678351000000001</v>
      </c>
      <c r="F54" s="8">
        <v>-27.8969296</v>
      </c>
      <c r="G54" s="22">
        <f t="shared" si="4"/>
        <v>71.747313807775456</v>
      </c>
      <c r="H54" s="22">
        <v>0.28800000000000003</v>
      </c>
      <c r="I54" s="22">
        <v>2.4699999999999998</v>
      </c>
      <c r="J54" s="42">
        <f t="shared" si="5"/>
        <v>0.50216489999999969</v>
      </c>
    </row>
    <row r="55" spans="1:10" x14ac:dyDescent="0.25">
      <c r="A55" s="33">
        <v>1938</v>
      </c>
      <c r="B55" s="6">
        <f t="shared" si="3"/>
        <v>-1817</v>
      </c>
      <c r="C55" s="8">
        <v>2.7577399999999998E-2</v>
      </c>
      <c r="D55" s="8">
        <v>-6.1764992000000003</v>
      </c>
      <c r="E55" s="7">
        <v>2.0027237000000002</v>
      </c>
      <c r="F55" s="8">
        <v>-28.293965199999999</v>
      </c>
      <c r="G55" s="22">
        <f t="shared" si="4"/>
        <v>72.621918672536225</v>
      </c>
      <c r="H55" s="22">
        <v>1.4000000000000001</v>
      </c>
      <c r="I55" s="22">
        <v>2.39</v>
      </c>
      <c r="J55" s="42">
        <f t="shared" si="5"/>
        <v>0.38727629999999991</v>
      </c>
    </row>
    <row r="56" spans="1:10" x14ac:dyDescent="0.25">
      <c r="A56" s="33">
        <v>1941</v>
      </c>
      <c r="B56" s="6">
        <f t="shared" si="3"/>
        <v>-1820</v>
      </c>
      <c r="C56" s="8">
        <v>3.6369400000000003E-2</v>
      </c>
      <c r="D56" s="8">
        <v>-2.3809469000000001</v>
      </c>
      <c r="E56" s="7">
        <v>2.2330473999999998</v>
      </c>
      <c r="F56" s="8">
        <v>-28.001360799999997</v>
      </c>
      <c r="G56" s="22">
        <f t="shared" si="4"/>
        <v>61.399071747128069</v>
      </c>
      <c r="H56" s="22">
        <v>0.51600000000000001</v>
      </c>
      <c r="I56" s="22">
        <v>2.34</v>
      </c>
      <c r="J56" s="42">
        <f t="shared" si="5"/>
        <v>0.10695260000000006</v>
      </c>
    </row>
    <row r="57" spans="1:10" x14ac:dyDescent="0.25">
      <c r="A57" s="33">
        <v>1944</v>
      </c>
      <c r="B57" s="6">
        <f t="shared" si="3"/>
        <v>-1823</v>
      </c>
      <c r="C57" s="8">
        <v>2.6995700000000001E-2</v>
      </c>
      <c r="D57" s="8">
        <v>-2.1781426000000002</v>
      </c>
      <c r="E57" s="7">
        <v>2.0432942999999999</v>
      </c>
      <c r="F57" s="8">
        <v>-27.661466799999999</v>
      </c>
      <c r="G57" s="22">
        <f t="shared" si="4"/>
        <v>75.689620939631126</v>
      </c>
      <c r="H57" s="22">
        <v>0.82599999999999996</v>
      </c>
      <c r="I57" s="22">
        <v>2.86</v>
      </c>
      <c r="J57" s="42">
        <f t="shared" si="5"/>
        <v>0.81670569999999998</v>
      </c>
    </row>
    <row r="58" spans="1:10" x14ac:dyDescent="0.25">
      <c r="A58" s="33">
        <v>1947</v>
      </c>
      <c r="B58" s="6">
        <f t="shared" si="3"/>
        <v>-1826</v>
      </c>
      <c r="C58" s="8">
        <v>2.0246400000000001E-2</v>
      </c>
      <c r="D58" s="8">
        <v>-3.5814795000000004</v>
      </c>
      <c r="E58" s="7">
        <v>1.9020933</v>
      </c>
      <c r="F58" s="8">
        <v>-28.130421999999999</v>
      </c>
      <c r="G58" s="22">
        <f t="shared" si="4"/>
        <v>93.94723506401138</v>
      </c>
      <c r="H58" s="22">
        <v>0.376</v>
      </c>
      <c r="I58" s="22">
        <v>2.48</v>
      </c>
      <c r="J58" s="42">
        <f t="shared" si="5"/>
        <v>0.5779067</v>
      </c>
    </row>
    <row r="59" spans="1:10" ht="15.75" thickBot="1" x14ac:dyDescent="0.3">
      <c r="A59" s="35">
        <v>1950</v>
      </c>
      <c r="B59" s="36">
        <f>121-A59</f>
        <v>-1829</v>
      </c>
      <c r="C59" s="37">
        <v>1.6216499999999998E-2</v>
      </c>
      <c r="D59" s="37">
        <v>-7.4293711</v>
      </c>
      <c r="E59" s="43">
        <v>2.0020414999999998</v>
      </c>
      <c r="F59" s="37">
        <v>-27.842743599999999</v>
      </c>
      <c r="G59" s="38">
        <f t="shared" si="4"/>
        <v>123.45706533468997</v>
      </c>
      <c r="H59" s="38">
        <v>1.44</v>
      </c>
      <c r="I59" s="38">
        <v>3.34</v>
      </c>
      <c r="J59" s="44">
        <f t="shared" si="5"/>
        <v>1.3379585000000001</v>
      </c>
    </row>
    <row r="61" spans="1:10" x14ac:dyDescent="0.25">
      <c r="D61">
        <f>121-1600</f>
        <v>-1479</v>
      </c>
      <c r="F61">
        <f>121+1470</f>
        <v>1591</v>
      </c>
    </row>
    <row r="62" spans="1:10" x14ac:dyDescent="0.25">
      <c r="D62">
        <f>121-1950</f>
        <v>-1829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CODÓ</vt:lpstr>
      <vt:lpstr>LONGÁ</vt:lpstr>
      <vt:lpstr>PIMENTEIRAS</vt:lpstr>
      <vt:lpstr>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Freire</dc:creator>
  <cp:lastModifiedBy>Fernando Freire</cp:lastModifiedBy>
  <dcterms:created xsi:type="dcterms:W3CDTF">2022-12-17T23:19:39Z</dcterms:created>
  <dcterms:modified xsi:type="dcterms:W3CDTF">2024-04-03T18:49:37Z</dcterms:modified>
</cp:coreProperties>
</file>